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owron\Desktop\org.rok.18.05.2023\"/>
    </mc:Choice>
  </mc:AlternateContent>
  <xr:revisionPtr revIDLastSave="0" documentId="13_ncr:1_{BA7AC16E-2405-407B-8D60-DCD087F733CD}" xr6:coauthVersionLast="36" xr6:coauthVersionMax="47" xr10:uidLastSave="{00000000-0000-0000-0000-000000000000}"/>
  <bookViews>
    <workbookView xWindow="0" yWindow="0" windowWidth="28800" windowHeight="11805" tabRatio="798" firstSheet="38" activeTab="44" xr2:uid="{00000000-000D-0000-FFFF-FFFF00000000}"/>
  </bookViews>
  <sheets>
    <sheet name="Strona Tytułowa" sheetId="1" r:id="rId1"/>
    <sheet name="Kadra Pedagogiczna" sheetId="2" r:id="rId2"/>
    <sheet name="Liczba uczniów" sheetId="3" r:id="rId3"/>
    <sheet name="Kalendarz" sheetId="35" r:id="rId4"/>
    <sheet name="kal.harm.szc." sheetId="31" r:id="rId5"/>
    <sheet name="Grupy" sheetId="42" r:id="rId6"/>
    <sheet name="Lista SPN OSM II (6) " sheetId="61" r:id="rId7"/>
    <sheet name="Lista SPN OSM II (4)" sheetId="62" r:id="rId8"/>
    <sheet name="Lista OSB SPN" sheetId="63" r:id="rId9"/>
    <sheet name="Grupy SM I" sheetId="64" r:id="rId10"/>
    <sheet name="Grupy SM II" sheetId="66" r:id="rId11"/>
    <sheet name="Grupy OSM I" sheetId="65" r:id="rId12"/>
    <sheet name="Grupy OSM II" sheetId="67" r:id="rId13"/>
    <sheet name="Grupy chór, orkiestra, zespół" sheetId="68" r:id="rId14"/>
    <sheet name="SPN SM I " sheetId="69" r:id="rId15"/>
    <sheet name="SPN SM I (V-VI, III-IV)" sheetId="70" r:id="rId16"/>
    <sheet name=" SPN SM II (I, III) instr" sheetId="71" r:id="rId17"/>
    <sheet name="SPN SM II (II, IV-VI) instr" sheetId="72" r:id="rId18"/>
    <sheet name="SPN SM II instr jazz" sheetId="73" r:id="rId19"/>
    <sheet name="SPN SM II (II-VI, II-IV) in ja " sheetId="74" r:id="rId20"/>
    <sheet name="SPN SM II  wokal" sheetId="75" r:id="rId21"/>
    <sheet name="SPN SM II  wokal jazz" sheetId="76" r:id="rId22"/>
    <sheet name="SPN SM II (II-IV, II-VI) wok ja" sheetId="77" r:id="rId23"/>
    <sheet name="SPN OSM I" sheetId="78" r:id="rId24"/>
    <sheet name="SPN OSM I (V,VI,VIII) " sheetId="79" r:id="rId25"/>
    <sheet name="SPN OSM II instr" sheetId="80" r:id="rId26"/>
    <sheet name="SPN OSM II instr (4)(II-IV) " sheetId="81" r:id="rId27"/>
    <sheet name="SPN OSM II instr (6) (III-VI)" sheetId="82" r:id="rId28"/>
    <sheet name="SPN OSM II instr (6) (IV-VI)" sheetId="83" r:id="rId29"/>
    <sheet name="SPN OSM II i.jazz  (I-IV)" sheetId="84" r:id="rId30"/>
    <sheet name="SPN OSM II i.jazz (4) (II-IV)" sheetId="85" r:id="rId31"/>
    <sheet name="SPN OSM II i.jazz (6) (V-VI)" sheetId="86" r:id="rId32"/>
    <sheet name="SPN OSM II (I-IV)" sheetId="87" r:id="rId33"/>
    <sheet name="SPN OSM II wokal (I-IV)" sheetId="88" r:id="rId34"/>
    <sheet name="SPN OSM II wokal (4) (II-IV)" sheetId="89" r:id="rId35"/>
    <sheet name="SPN OSM II wokal (6) (III-VI)" sheetId="90" r:id="rId36"/>
    <sheet name="SPN OSM II wokal (6) (IV-VI)" sheetId="91" r:id="rId37"/>
    <sheet name=" SPN OSM II wokal (6) (V-VI)" sheetId="92" r:id="rId38"/>
    <sheet name="SPN OSM II wok.jazz (I-IV)" sheetId="93" r:id="rId39"/>
    <sheet name="SPN OSM II wok.jazz(4) (II-IV)" sheetId="94" r:id="rId40"/>
    <sheet name="SPN OSM II wok.jazz(6) (III-VI)" sheetId="95" r:id="rId41"/>
    <sheet name="SPN OSM II wok.jazz (6) (IV-VI)" sheetId="96" r:id="rId42"/>
    <sheet name="SPN OSM II (6) (V-VI)" sheetId="97" r:id="rId43"/>
    <sheet name="Grupy LSP" sheetId="98" r:id="rId44"/>
    <sheet name="SPN LSP (I) " sheetId="99" r:id="rId45"/>
    <sheet name="SPN LSP (II)" sheetId="100" r:id="rId46"/>
    <sheet name="SPN LSP (III-V)" sheetId="101" r:id="rId47"/>
    <sheet name="SPN PSP" sheetId="102" r:id="rId48"/>
    <sheet name="Grupy OSB" sheetId="103" r:id="rId49"/>
    <sheet name="SPN OSB (I)" sheetId="104" r:id="rId50"/>
    <sheet name="SPN OSB (II-IX)" sheetId="105" r:id="rId51"/>
    <sheet name="SPN OSB (VII-IX)" sheetId="106" r:id="rId52"/>
    <sheet name="SPN OSB (VIII-IX)" sheetId="107" r:id="rId53"/>
    <sheet name="SPN SST (I)" sheetId="108" r:id="rId54"/>
    <sheet name="SPN SST (II-IX)" sheetId="109" r:id="rId55"/>
    <sheet name="Grupy Pol.SM" sheetId="110" r:id="rId56"/>
    <sheet name="SPN w-b" sheetId="111" r:id="rId57"/>
    <sheet name="SPN w-a" sheetId="112" r:id="rId58"/>
  </sheets>
  <externalReferences>
    <externalReference r:id="rId59"/>
  </externalReferences>
  <definedNames>
    <definedName name="_xlnm._FilterDatabase" localSheetId="5" hidden="1">Grupy!#REF!</definedName>
    <definedName name="_xlnm._FilterDatabase" localSheetId="43" hidden="1">'Grupy LSP'!#REF!</definedName>
    <definedName name="_xlnm._FilterDatabase" localSheetId="48" hidden="1">'Grupy OSB'!$AB$53:$AF$54</definedName>
    <definedName name="_xlnm._FilterDatabase" localSheetId="11" hidden="1">'Grupy OSM I'!$D$57:$AG$58</definedName>
    <definedName name="_xlnm._FilterDatabase" localSheetId="12" hidden="1">'Grupy OSM II'!#REF!</definedName>
    <definedName name="_xlnm._FilterDatabase" localSheetId="55" hidden="1">'Grupy Pol.SM'!$C$45:$G$46</definedName>
    <definedName name="_xlnm._FilterDatabase" localSheetId="9" hidden="1">'Grupy SM I'!$D$38:$S$39</definedName>
    <definedName name="_xlnm._FilterDatabase" localSheetId="10" hidden="1">'Grupy SM II'!#REF!</definedName>
    <definedName name="Administracja">#REF!</definedName>
    <definedName name="Administracja_pilotaż">#REF!</definedName>
    <definedName name="Etaty">#REF!</definedName>
    <definedName name="gówno">#REF!</definedName>
    <definedName name="Inni">#REF!</definedName>
    <definedName name="Kierownictwo">#REF!</definedName>
    <definedName name="kupka">#REF!</definedName>
    <definedName name="Niepełnozatrudnieni">#REF!</definedName>
    <definedName name="_xlnm.Print_Area" localSheetId="37">' SPN OSM II wokal (6) (V-VI)'!$B$2:$N$66</definedName>
    <definedName name="_xlnm.Print_Area" localSheetId="16">' SPN SM II (I, III) instr'!$B$2:$L$49</definedName>
    <definedName name="_xlnm.Print_Area" localSheetId="5">Grupy!$B$2:$AS$54</definedName>
    <definedName name="_xlnm.Print_Area" localSheetId="13">'Grupy chór, orkiestra, zespół'!$A$1:$AZ$33</definedName>
    <definedName name="_xlnm.Print_Area" localSheetId="43">'Grupy LSP'!$B$2:$BI$52</definedName>
    <definedName name="_xlnm.Print_Area" localSheetId="48">'Grupy OSB'!$B$1:$AR$69</definedName>
    <definedName name="_xlnm.Print_Area" localSheetId="11">'Grupy OSM I'!$B$2:$AW$61</definedName>
    <definedName name="_xlnm.Print_Area" localSheetId="12">'Grupy OSM II'!$B$2:$BA$70</definedName>
    <definedName name="_xlnm.Print_Area" localSheetId="55">'Grupy Pol.SM'!$A$1:$AH$42</definedName>
    <definedName name="_xlnm.Print_Area" localSheetId="9">'Grupy SM I'!$B$2:$BE$36</definedName>
    <definedName name="_xlnm.Print_Area" localSheetId="10">'Grupy SM II'!$B$2:$AL$42</definedName>
    <definedName name="_xlnm.Print_Area" localSheetId="4">kal.harm.szc.!$A$1:$H$12</definedName>
    <definedName name="_xlnm.Print_Area" localSheetId="3">Kalendarz!$A$1:$G$56</definedName>
    <definedName name="_xlnm.Print_Area" localSheetId="7">'Lista SPN OSM II (4)'!$B$1:$J$39</definedName>
    <definedName name="_xlnm.Print_Area" localSheetId="6">'Lista SPN OSM II (6) '!$B$1:$L$39</definedName>
    <definedName name="_xlnm.Print_Area" localSheetId="44">'SPN LSP (I) '!$B$1:$M$55</definedName>
    <definedName name="_xlnm.Print_Area" localSheetId="45">'SPN LSP (II)'!$B$1:$M$78</definedName>
    <definedName name="_xlnm.Print_Area" localSheetId="52">'SPN OSB (VIII-IX)'!$A$1:$V$68</definedName>
    <definedName name="_xlnm.Print_Area" localSheetId="51">'SPN OSB (VII-IX)'!$A$1:$V$69</definedName>
    <definedName name="_xlnm.Print_Area" localSheetId="23">'SPN OSM I'!$B$2:$Q$70</definedName>
    <definedName name="_xlnm.Print_Area" localSheetId="24">'SPN OSM I (V,VI,VIII) '!$B$1:$Q$77</definedName>
    <definedName name="_xlnm.Print_Area" localSheetId="32">'SPN OSM II (I-IV)'!$B$1:$J$67</definedName>
    <definedName name="_xlnm.Print_Area" localSheetId="29">'SPN OSM II i.jazz  (I-IV)'!$B$1:$J$65</definedName>
    <definedName name="_xlnm.Print_Area" localSheetId="30">'SPN OSM II i.jazz (4) (II-IV)'!$B$2:$J$69</definedName>
    <definedName name="_xlnm.Print_Area" localSheetId="31">'SPN OSM II i.jazz (6) (V-VI)'!$B$2:$N$69</definedName>
    <definedName name="_xlnm.Print_Area" localSheetId="25">'SPN OSM II instr'!$B$1:$J$67</definedName>
    <definedName name="_xlnm.Print_Area" localSheetId="26">'SPN OSM II instr (4)(II-IV) '!$B$2:$J$70</definedName>
    <definedName name="_xlnm.Print_Area" localSheetId="27">'SPN OSM II instr (6) (III-VI)'!$B$2:$L$73</definedName>
    <definedName name="_xlnm.Print_Area" localSheetId="28">'SPN OSM II instr (6) (IV-VI)'!$B$1:$N$72</definedName>
    <definedName name="_xlnm.Print_Area" localSheetId="41">'SPN OSM II wok.jazz (6) (IV-VI)'!$B$1:$N$69</definedName>
    <definedName name="_xlnm.Print_Area" localSheetId="38">'SPN OSM II wok.jazz (I-IV)'!$B$1:$J$65</definedName>
    <definedName name="_xlnm.Print_Area" localSheetId="39">'SPN OSM II wok.jazz(4) (II-IV)'!$B$2:$J$68</definedName>
    <definedName name="_xlnm.Print_Area" localSheetId="40">'SPN OSM II wok.jazz(6) (III-VI)'!$B$1:$N$69</definedName>
    <definedName name="_xlnm.Print_Area" localSheetId="34">'SPN OSM II wokal (4) (II-IV)'!$B$1:$J$63</definedName>
    <definedName name="_xlnm.Print_Area" localSheetId="35">'SPN OSM II wokal (6) (III-VI)'!$B$1:$N$66</definedName>
    <definedName name="_xlnm.Print_Area" localSheetId="36">'SPN OSM II wokal (6) (IV-VI)'!$B$1:$N$66</definedName>
    <definedName name="_xlnm.Print_Area" localSheetId="33">'SPN OSM II wokal (I-IV)'!$B$2:$J$64</definedName>
    <definedName name="_xlnm.Print_Area" localSheetId="47">'SPN PSP'!$B$1:$J$30</definedName>
    <definedName name="_xlnm.Print_Area" localSheetId="14">'SPN SM I '!$B$1:$Q$39</definedName>
    <definedName name="_xlnm.Print_Area" localSheetId="15">'SPN SM I (V-VI, III-IV)'!$B$2:$Q$40</definedName>
    <definedName name="_xlnm.Print_Area" localSheetId="20">'SPN SM II  wokal'!$B$2:$J$44</definedName>
    <definedName name="_xlnm.Print_Area" localSheetId="21">'SPN SM II  wokal jazz'!$B$2:$J$47</definedName>
    <definedName name="_xlnm.Print_Area" localSheetId="17">'SPN SM II (II, IV-VI) instr'!$B$1:$L$48</definedName>
    <definedName name="_xlnm.Print_Area" localSheetId="22">'SPN SM II (II-IV, II-VI) wok ja'!$B$1:$R$46</definedName>
    <definedName name="_xlnm.Print_Area" localSheetId="19">'SPN SM II (II-VI, II-IV) in ja '!$B$1:$R$47</definedName>
    <definedName name="_xlnm.Print_Area" localSheetId="18">'SPN SM II instr jazz'!$B$2:$J$47</definedName>
    <definedName name="_xlnm.Print_Area" localSheetId="53">'SPN SST (I)'!$B$1:$Q$44</definedName>
    <definedName name="_xlnm.Print_Area" localSheetId="54">'SPN SST (II-IX)'!$A$1:$Q$40</definedName>
    <definedName name="_xlnm.Print_Area" localSheetId="57">'SPN w-a'!$B$1:$M$34</definedName>
    <definedName name="_xlnm.Print_Area" localSheetId="56">'SPN w-b'!$B$1:$L$33</definedName>
    <definedName name="SSLink0" localSheetId="5">#REF!</definedName>
    <definedName name="SSLink0" localSheetId="4">#REF!</definedName>
    <definedName name="SSLink0" localSheetId="3">Kalendarz!#REF!</definedName>
    <definedName name="SSLink0" localSheetId="7">[1]Kalendarz!#REF!</definedName>
    <definedName name="SSLink0" localSheetId="44">#REF!</definedName>
    <definedName name="SSLink0" localSheetId="52">[1]Kalendarz!#REF!</definedName>
    <definedName name="SSLink0" localSheetId="31">[1]Kalendarz!#REF!</definedName>
    <definedName name="SSLink0" localSheetId="27">[1]Kalendarz!#REF!</definedName>
    <definedName name="SSLink0" localSheetId="33">[1]Kalendarz!#REF!</definedName>
    <definedName name="SSLink0" localSheetId="54">[1]Kalendarz!#REF!</definedName>
    <definedName name="SSLink0" localSheetId="57">#REF!</definedName>
    <definedName name="SSLink0">[1]Kalendarz!#REF!</definedName>
    <definedName name="staż">#REF!</definedName>
    <definedName name="Wojtek">#REF!</definedName>
    <definedName name="wynagrodzenie">#REF!</definedName>
    <definedName name="xxxx">#REF!</definedName>
  </definedNames>
  <calcPr calcId="191028"/>
</workbook>
</file>

<file path=xl/calcChain.xml><?xml version="1.0" encoding="utf-8"?>
<calcChain xmlns="http://schemas.openxmlformats.org/spreadsheetml/2006/main">
  <c r="K6" i="67" l="1"/>
  <c r="R6" i="67"/>
  <c r="Y6" i="67"/>
  <c r="AF6" i="67"/>
  <c r="AM6" i="67"/>
  <c r="D6" i="67"/>
  <c r="W109" i="2" l="1"/>
  <c r="O2" i="109" l="1"/>
  <c r="P1" i="110"/>
  <c r="K2" i="111"/>
  <c r="L2" i="112"/>
  <c r="C1" i="112"/>
  <c r="C1" i="111"/>
  <c r="A2" i="110"/>
  <c r="K34" i="112"/>
  <c r="K33" i="112"/>
  <c r="K32" i="112"/>
  <c r="K31" i="112"/>
  <c r="K30" i="112"/>
  <c r="K29" i="112"/>
  <c r="K28" i="112"/>
  <c r="K27" i="112"/>
  <c r="K26" i="112"/>
  <c r="K25" i="112"/>
  <c r="K23" i="112"/>
  <c r="K22" i="112"/>
  <c r="K21" i="112"/>
  <c r="K20" i="112"/>
  <c r="K19" i="112"/>
  <c r="K18" i="112"/>
  <c r="K17" i="112"/>
  <c r="K16" i="112"/>
  <c r="K15" i="112"/>
  <c r="K14" i="112"/>
  <c r="J12" i="112"/>
  <c r="I12" i="112"/>
  <c r="H12" i="112"/>
  <c r="G12" i="112"/>
  <c r="F12" i="112"/>
  <c r="E12" i="112"/>
  <c r="D12" i="112"/>
  <c r="J11" i="112"/>
  <c r="I11" i="112"/>
  <c r="H11" i="112"/>
  <c r="G11" i="112"/>
  <c r="F11" i="112"/>
  <c r="E11" i="112"/>
  <c r="D11" i="112"/>
  <c r="H10" i="112"/>
  <c r="G10" i="112"/>
  <c r="D10" i="112"/>
  <c r="L33" i="112"/>
  <c r="L34" i="112"/>
  <c r="J33" i="111"/>
  <c r="J32" i="111"/>
  <c r="K31" i="111"/>
  <c r="J31" i="111"/>
  <c r="J30" i="111"/>
  <c r="K29" i="111"/>
  <c r="J29" i="111"/>
  <c r="J28" i="111"/>
  <c r="J27" i="111"/>
  <c r="J26" i="111"/>
  <c r="J25" i="111"/>
  <c r="J24" i="111"/>
  <c r="K22" i="111"/>
  <c r="J22" i="111"/>
  <c r="J21" i="111"/>
  <c r="K20" i="111"/>
  <c r="J20" i="111"/>
  <c r="J19" i="111"/>
  <c r="J18" i="111"/>
  <c r="J17" i="111"/>
  <c r="J16" i="111"/>
  <c r="J15" i="111"/>
  <c r="K14" i="111"/>
  <c r="J14" i="111"/>
  <c r="I12" i="111"/>
  <c r="H12" i="111"/>
  <c r="G12" i="111"/>
  <c r="F12" i="111"/>
  <c r="E12" i="111"/>
  <c r="D12" i="111"/>
  <c r="I11" i="111"/>
  <c r="H11" i="111"/>
  <c r="H10" i="111" s="1"/>
  <c r="G11" i="111"/>
  <c r="G10" i="111" s="1"/>
  <c r="F11" i="111"/>
  <c r="F10" i="111" s="1"/>
  <c r="E11" i="111"/>
  <c r="D11" i="111"/>
  <c r="I10" i="111"/>
  <c r="D10" i="111"/>
  <c r="K30" i="111"/>
  <c r="AH42" i="110"/>
  <c r="AH41" i="110"/>
  <c r="AH40" i="110"/>
  <c r="AH39" i="110"/>
  <c r="AH38" i="110"/>
  <c r="AH37" i="110"/>
  <c r="AH36" i="110"/>
  <c r="AH35" i="110"/>
  <c r="AH34" i="110"/>
  <c r="AH33" i="110"/>
  <c r="AH32" i="110"/>
  <c r="AH31" i="110"/>
  <c r="AH30" i="110"/>
  <c r="AH29" i="110"/>
  <c r="AH28" i="110"/>
  <c r="AH27" i="110"/>
  <c r="AH26" i="110"/>
  <c r="AH25" i="110"/>
  <c r="AH24" i="110"/>
  <c r="AH23" i="110"/>
  <c r="AH22" i="110"/>
  <c r="AH21" i="110"/>
  <c r="AH20" i="110"/>
  <c r="AH19" i="110"/>
  <c r="AH18" i="110"/>
  <c r="AH17" i="110"/>
  <c r="AH16" i="110"/>
  <c r="AH15" i="110"/>
  <c r="AH14" i="110"/>
  <c r="AH13" i="110"/>
  <c r="AH12" i="110"/>
  <c r="AH11" i="110"/>
  <c r="AH10" i="110"/>
  <c r="AH9" i="110"/>
  <c r="AH8" i="110"/>
  <c r="AE6" i="110"/>
  <c r="AA6" i="110"/>
  <c r="W6" i="110"/>
  <c r="S6" i="110"/>
  <c r="O6" i="110"/>
  <c r="K6" i="110"/>
  <c r="G6" i="110"/>
  <c r="C6" i="110"/>
  <c r="AH6" i="110" l="1"/>
  <c r="J11" i="111"/>
  <c r="J12" i="111"/>
  <c r="K11" i="112"/>
  <c r="E10" i="112"/>
  <c r="F10" i="112"/>
  <c r="I10" i="112"/>
  <c r="L18" i="112"/>
  <c r="L27" i="112"/>
  <c r="K15" i="111"/>
  <c r="K24" i="111"/>
  <c r="K32" i="111"/>
  <c r="K25" i="111"/>
  <c r="K33" i="111"/>
  <c r="K17" i="111"/>
  <c r="K26" i="111"/>
  <c r="K12" i="112"/>
  <c r="J10" i="112"/>
  <c r="K10" i="112" s="1"/>
  <c r="K16" i="111"/>
  <c r="L21" i="112"/>
  <c r="L30" i="112"/>
  <c r="E10" i="111"/>
  <c r="J10" i="111" s="1"/>
  <c r="K18" i="111"/>
  <c r="K27" i="111"/>
  <c r="L19" i="112"/>
  <c r="L20" i="112"/>
  <c r="L14" i="112"/>
  <c r="L22" i="112"/>
  <c r="L31" i="112"/>
  <c r="L28" i="112"/>
  <c r="L29" i="112"/>
  <c r="K19" i="111"/>
  <c r="K28" i="111"/>
  <c r="L15" i="112"/>
  <c r="L23" i="112"/>
  <c r="L32" i="112"/>
  <c r="K21" i="111"/>
  <c r="L16" i="112"/>
  <c r="L25" i="112"/>
  <c r="L17" i="112"/>
  <c r="L26" i="112"/>
  <c r="K11" i="111" l="1"/>
  <c r="L11" i="112"/>
  <c r="K12" i="111"/>
  <c r="K10" i="111" s="1"/>
  <c r="L12" i="112"/>
  <c r="L10" i="112" l="1"/>
  <c r="O2" i="108" l="1"/>
  <c r="P2" i="107"/>
  <c r="P2" i="106"/>
  <c r="P2" i="105"/>
  <c r="P2" i="104"/>
  <c r="AA2" i="103"/>
  <c r="E1" i="109"/>
  <c r="E1" i="108"/>
  <c r="E1" i="107"/>
  <c r="E1" i="106"/>
  <c r="E1" i="105"/>
  <c r="E1" i="104"/>
  <c r="C2" i="103"/>
  <c r="O40" i="109"/>
  <c r="O39" i="109"/>
  <c r="O38" i="109"/>
  <c r="O37" i="109"/>
  <c r="O36" i="109"/>
  <c r="O35" i="109"/>
  <c r="O34" i="109"/>
  <c r="P33" i="109"/>
  <c r="O33" i="109"/>
  <c r="N32" i="109"/>
  <c r="N13" i="109" s="1"/>
  <c r="M32" i="109"/>
  <c r="M13" i="109" s="1"/>
  <c r="L32" i="109"/>
  <c r="K32" i="109"/>
  <c r="J32" i="109"/>
  <c r="I32" i="109"/>
  <c r="H32" i="109"/>
  <c r="G32" i="109"/>
  <c r="F32" i="109"/>
  <c r="F13" i="109" s="1"/>
  <c r="O31" i="109"/>
  <c r="O30" i="109"/>
  <c r="P29" i="109"/>
  <c r="O29" i="109"/>
  <c r="O28" i="109"/>
  <c r="N27" i="109"/>
  <c r="M27" i="109"/>
  <c r="M12" i="109" s="1"/>
  <c r="L27" i="109"/>
  <c r="L12" i="109" s="1"/>
  <c r="K27" i="109"/>
  <c r="K12" i="109" s="1"/>
  <c r="J27" i="109"/>
  <c r="I27" i="109"/>
  <c r="I12" i="109" s="1"/>
  <c r="H27" i="109"/>
  <c r="H12" i="109" s="1"/>
  <c r="G27" i="109"/>
  <c r="F27" i="109"/>
  <c r="O27" i="109" s="1"/>
  <c r="P26" i="109"/>
  <c r="O26" i="109"/>
  <c r="O25" i="109"/>
  <c r="O24" i="109"/>
  <c r="O23" i="109"/>
  <c r="O22" i="109"/>
  <c r="O21" i="109"/>
  <c r="O20" i="109"/>
  <c r="O19" i="109"/>
  <c r="P18" i="109"/>
  <c r="O18" i="109"/>
  <c r="O17" i="109"/>
  <c r="O16" i="109"/>
  <c r="O15" i="109"/>
  <c r="L13" i="109"/>
  <c r="K13" i="109"/>
  <c r="J13" i="109"/>
  <c r="I13" i="109"/>
  <c r="H13" i="109"/>
  <c r="G13" i="109"/>
  <c r="N12" i="109"/>
  <c r="J12" i="109"/>
  <c r="G12" i="109"/>
  <c r="F12" i="109"/>
  <c r="N11" i="109"/>
  <c r="M11" i="109"/>
  <c r="M10" i="109" s="1"/>
  <c r="L11" i="109"/>
  <c r="K11" i="109"/>
  <c r="J11" i="109"/>
  <c r="J10" i="109" s="1"/>
  <c r="I11" i="109"/>
  <c r="H11" i="109"/>
  <c r="G11" i="109"/>
  <c r="G10" i="109" s="1"/>
  <c r="F11" i="109"/>
  <c r="P39" i="109"/>
  <c r="P27" i="109"/>
  <c r="P40" i="109"/>
  <c r="P41" i="108"/>
  <c r="O41" i="108"/>
  <c r="O40" i="108"/>
  <c r="O39" i="108"/>
  <c r="O38" i="108"/>
  <c r="O37" i="108"/>
  <c r="O36" i="108"/>
  <c r="O35" i="108"/>
  <c r="O34" i="108"/>
  <c r="N33" i="108"/>
  <c r="N13" i="108" s="1"/>
  <c r="M33" i="108"/>
  <c r="L33" i="108"/>
  <c r="K33" i="108"/>
  <c r="J33" i="108"/>
  <c r="I33" i="108"/>
  <c r="H33" i="108"/>
  <c r="G33" i="108"/>
  <c r="F33" i="108"/>
  <c r="O33" i="108" s="1"/>
  <c r="O32" i="108"/>
  <c r="O31" i="108"/>
  <c r="O30" i="108"/>
  <c r="P29" i="108"/>
  <c r="O29" i="108"/>
  <c r="N28" i="108"/>
  <c r="M28" i="108"/>
  <c r="L28" i="108"/>
  <c r="K28" i="108"/>
  <c r="J28" i="108"/>
  <c r="I28" i="108"/>
  <c r="H28" i="108"/>
  <c r="G28" i="108"/>
  <c r="F28" i="108"/>
  <c r="O28" i="108" s="1"/>
  <c r="O27" i="108"/>
  <c r="P26" i="108"/>
  <c r="O26" i="108"/>
  <c r="O25" i="108"/>
  <c r="O24" i="108"/>
  <c r="O23" i="108"/>
  <c r="O22" i="108"/>
  <c r="O21" i="108"/>
  <c r="O20" i="108"/>
  <c r="O19" i="108"/>
  <c r="P18" i="108"/>
  <c r="O18" i="108"/>
  <c r="O17" i="108"/>
  <c r="O16" i="108"/>
  <c r="O15" i="108"/>
  <c r="M13" i="108"/>
  <c r="L13" i="108"/>
  <c r="K13" i="108"/>
  <c r="J13" i="108"/>
  <c r="I13" i="108"/>
  <c r="H13" i="108"/>
  <c r="G13" i="108"/>
  <c r="F13" i="108"/>
  <c r="N12" i="108"/>
  <c r="M12" i="108"/>
  <c r="L12" i="108"/>
  <c r="K12" i="108"/>
  <c r="J12" i="108"/>
  <c r="I12" i="108"/>
  <c r="H12" i="108"/>
  <c r="G12" i="108"/>
  <c r="F12" i="108"/>
  <c r="O12" i="108" s="1"/>
  <c r="N11" i="108"/>
  <c r="N10" i="108" s="1"/>
  <c r="M11" i="108"/>
  <c r="M10" i="108" s="1"/>
  <c r="L11" i="108"/>
  <c r="K11" i="108"/>
  <c r="J11" i="108"/>
  <c r="J10" i="108" s="1"/>
  <c r="I11" i="108"/>
  <c r="H11" i="108"/>
  <c r="G11" i="108"/>
  <c r="G10" i="108" s="1"/>
  <c r="F11" i="108"/>
  <c r="F10" i="108" s="1"/>
  <c r="I10" i="108"/>
  <c r="H10" i="108"/>
  <c r="P39" i="108"/>
  <c r="P32" i="108"/>
  <c r="P40" i="108"/>
  <c r="Q67" i="107"/>
  <c r="P67" i="107"/>
  <c r="O67" i="107"/>
  <c r="Q66" i="107"/>
  <c r="P66" i="107"/>
  <c r="O66" i="107"/>
  <c r="Q65" i="107"/>
  <c r="P65" i="107"/>
  <c r="O65" i="107"/>
  <c r="S64" i="107"/>
  <c r="Q64" i="107"/>
  <c r="P64" i="107"/>
  <c r="O64" i="107"/>
  <c r="Q63" i="107"/>
  <c r="P63" i="107"/>
  <c r="O63" i="107"/>
  <c r="Q62" i="107"/>
  <c r="P62" i="107"/>
  <c r="O62" i="107"/>
  <c r="Q61" i="107"/>
  <c r="P61" i="107"/>
  <c r="O61" i="107"/>
  <c r="Q60" i="107"/>
  <c r="P60" i="107"/>
  <c r="O60" i="107"/>
  <c r="Q59" i="107"/>
  <c r="P59" i="107"/>
  <c r="O59" i="107"/>
  <c r="Q58" i="107"/>
  <c r="P58" i="107"/>
  <c r="O58" i="107"/>
  <c r="Q57" i="107"/>
  <c r="P57" i="107"/>
  <c r="O57" i="107"/>
  <c r="S56" i="107"/>
  <c r="Q56" i="107"/>
  <c r="P56" i="107"/>
  <c r="O56" i="107"/>
  <c r="N55" i="107"/>
  <c r="M55" i="107"/>
  <c r="M16" i="107" s="1"/>
  <c r="L55" i="107"/>
  <c r="L16" i="107" s="1"/>
  <c r="K55" i="107"/>
  <c r="S55" i="107" s="1"/>
  <c r="J55" i="107"/>
  <c r="I55" i="107"/>
  <c r="I16" i="107" s="1"/>
  <c r="H55" i="107"/>
  <c r="H16" i="107" s="1"/>
  <c r="G55" i="107"/>
  <c r="F55" i="107"/>
  <c r="Q54" i="107"/>
  <c r="P54" i="107"/>
  <c r="O54" i="107"/>
  <c r="Q53" i="107"/>
  <c r="P53" i="107"/>
  <c r="O53" i="107"/>
  <c r="S52" i="107"/>
  <c r="Q52" i="107"/>
  <c r="P52" i="107"/>
  <c r="O52" i="107"/>
  <c r="Q51" i="107"/>
  <c r="P51" i="107"/>
  <c r="O51" i="107"/>
  <c r="N50" i="107"/>
  <c r="M50" i="107"/>
  <c r="L50" i="107"/>
  <c r="L15" i="107" s="1"/>
  <c r="K50" i="107"/>
  <c r="J50" i="107"/>
  <c r="I50" i="107"/>
  <c r="H50" i="107"/>
  <c r="G50" i="107"/>
  <c r="F50" i="107"/>
  <c r="O50" i="107" s="1"/>
  <c r="Q49" i="107"/>
  <c r="P49" i="107"/>
  <c r="S48" i="107"/>
  <c r="Q48" i="107"/>
  <c r="P48" i="107"/>
  <c r="O48" i="107"/>
  <c r="Q47" i="107"/>
  <c r="P47" i="107"/>
  <c r="O47" i="107"/>
  <c r="Q46" i="107"/>
  <c r="P46" i="107"/>
  <c r="O46" i="107"/>
  <c r="Q45" i="107"/>
  <c r="P45" i="107"/>
  <c r="O45" i="107"/>
  <c r="Q44" i="107"/>
  <c r="P44" i="107"/>
  <c r="O44" i="107"/>
  <c r="Q43" i="107"/>
  <c r="P43" i="107"/>
  <c r="O43" i="107"/>
  <c r="Q42" i="107"/>
  <c r="P42" i="107"/>
  <c r="O42" i="107"/>
  <c r="Q41" i="107"/>
  <c r="P41" i="107"/>
  <c r="O41" i="107"/>
  <c r="S40" i="107"/>
  <c r="Q40" i="107"/>
  <c r="P40" i="107"/>
  <c r="O40" i="107"/>
  <c r="Q39" i="107"/>
  <c r="P39" i="107"/>
  <c r="O39" i="107"/>
  <c r="Q38" i="107"/>
  <c r="P38" i="107"/>
  <c r="O38" i="107"/>
  <c r="Q37" i="107"/>
  <c r="P37" i="107"/>
  <c r="O37" i="107"/>
  <c r="Q36" i="107"/>
  <c r="P36" i="107"/>
  <c r="O36" i="107"/>
  <c r="Q35" i="107"/>
  <c r="P35" i="107"/>
  <c r="O35" i="107"/>
  <c r="Q34" i="107"/>
  <c r="P34" i="107"/>
  <c r="O34" i="107"/>
  <c r="Q33" i="107"/>
  <c r="P33" i="107"/>
  <c r="O33" i="107"/>
  <c r="S32" i="107"/>
  <c r="Q32" i="107"/>
  <c r="P32" i="107"/>
  <c r="O32" i="107"/>
  <c r="Q31" i="107"/>
  <c r="P31" i="107"/>
  <c r="O31" i="107"/>
  <c r="Q30" i="107"/>
  <c r="P30" i="107"/>
  <c r="O30" i="107"/>
  <c r="Q29" i="107"/>
  <c r="P29" i="107"/>
  <c r="O29" i="107"/>
  <c r="Q28" i="107"/>
  <c r="P28" i="107"/>
  <c r="O28" i="107"/>
  <c r="Q27" i="107"/>
  <c r="P27" i="107"/>
  <c r="O27" i="107"/>
  <c r="Q26" i="107"/>
  <c r="P26" i="107"/>
  <c r="O26" i="107"/>
  <c r="Q25" i="107"/>
  <c r="P25" i="107"/>
  <c r="O25" i="107"/>
  <c r="S24" i="107"/>
  <c r="Q24" i="107"/>
  <c r="P24" i="107"/>
  <c r="O24" i="107"/>
  <c r="Q23" i="107"/>
  <c r="P23" i="107"/>
  <c r="O23" i="107"/>
  <c r="Q22" i="107"/>
  <c r="P22" i="107"/>
  <c r="O22" i="107"/>
  <c r="Q21" i="107"/>
  <c r="P21" i="107"/>
  <c r="O21" i="107"/>
  <c r="Q20" i="107"/>
  <c r="P20" i="107"/>
  <c r="O20" i="107"/>
  <c r="Q19" i="107"/>
  <c r="P19" i="107"/>
  <c r="O19" i="107"/>
  <c r="N17" i="107"/>
  <c r="M17" i="107"/>
  <c r="L17" i="107"/>
  <c r="K17" i="107"/>
  <c r="S17" i="107" s="1"/>
  <c r="J17" i="107"/>
  <c r="I17" i="107"/>
  <c r="H17" i="107"/>
  <c r="G17" i="107"/>
  <c r="F17" i="107"/>
  <c r="R17" i="107" s="1"/>
  <c r="N16" i="107"/>
  <c r="K16" i="107"/>
  <c r="J16" i="107"/>
  <c r="G16" i="107"/>
  <c r="F16" i="107"/>
  <c r="N15" i="107"/>
  <c r="M15" i="107"/>
  <c r="J15" i="107"/>
  <c r="I15" i="107"/>
  <c r="H15" i="107"/>
  <c r="G15" i="107"/>
  <c r="F15" i="107"/>
  <c r="R15" i="107" s="1"/>
  <c r="N14" i="107"/>
  <c r="M14" i="107"/>
  <c r="L14" i="107"/>
  <c r="K14" i="107"/>
  <c r="P14" i="107" s="1"/>
  <c r="J14" i="107"/>
  <c r="I14" i="107"/>
  <c r="H14" i="107"/>
  <c r="G14" i="107"/>
  <c r="F14" i="107"/>
  <c r="R14" i="107" s="1"/>
  <c r="N13" i="107"/>
  <c r="M13" i="107"/>
  <c r="M12" i="107" s="1"/>
  <c r="M11" i="107" s="1"/>
  <c r="L13" i="107"/>
  <c r="K13" i="107"/>
  <c r="J13" i="107"/>
  <c r="I13" i="107"/>
  <c r="I12" i="107" s="1"/>
  <c r="H13" i="107"/>
  <c r="H12" i="107" s="1"/>
  <c r="G13" i="107"/>
  <c r="F13" i="107"/>
  <c r="R13" i="107" s="1"/>
  <c r="N12" i="107"/>
  <c r="J12" i="107"/>
  <c r="G12" i="107"/>
  <c r="F12" i="107"/>
  <c r="N11" i="107"/>
  <c r="S61" i="107"/>
  <c r="R27" i="107"/>
  <c r="R45" i="107"/>
  <c r="R52" i="107"/>
  <c r="Q68" i="106"/>
  <c r="P68" i="106"/>
  <c r="O68" i="106"/>
  <c r="R67" i="106"/>
  <c r="Q67" i="106"/>
  <c r="P67" i="106"/>
  <c r="O67" i="106"/>
  <c r="Q66" i="106"/>
  <c r="P66" i="106"/>
  <c r="O66" i="106"/>
  <c r="Q65" i="106"/>
  <c r="P65" i="106"/>
  <c r="O65" i="106"/>
  <c r="Q64" i="106"/>
  <c r="P64" i="106"/>
  <c r="O64" i="106"/>
  <c r="Q63" i="106"/>
  <c r="P63" i="106"/>
  <c r="O63" i="106"/>
  <c r="Q62" i="106"/>
  <c r="P62" i="106"/>
  <c r="O62" i="106"/>
  <c r="Q61" i="106"/>
  <c r="P61" i="106"/>
  <c r="O61" i="106"/>
  <c r="Q60" i="106"/>
  <c r="P60" i="106"/>
  <c r="O60" i="106"/>
  <c r="R59" i="106"/>
  <c r="Q59" i="106"/>
  <c r="P59" i="106"/>
  <c r="O59" i="106"/>
  <c r="Q58" i="106"/>
  <c r="P58" i="106"/>
  <c r="O58" i="106"/>
  <c r="Q57" i="106"/>
  <c r="P57" i="106"/>
  <c r="O57" i="106"/>
  <c r="N56" i="106"/>
  <c r="M56" i="106"/>
  <c r="L56" i="106"/>
  <c r="K56" i="106"/>
  <c r="P56" i="106" s="1"/>
  <c r="J56" i="106"/>
  <c r="I56" i="106"/>
  <c r="H56" i="106"/>
  <c r="G56" i="106"/>
  <c r="G16" i="106" s="1"/>
  <c r="F56" i="106"/>
  <c r="Q55" i="106"/>
  <c r="P55" i="106"/>
  <c r="O55" i="106"/>
  <c r="Q54" i="106"/>
  <c r="P54" i="106"/>
  <c r="O54" i="106"/>
  <c r="Q53" i="106"/>
  <c r="P53" i="106"/>
  <c r="O53" i="106"/>
  <c r="Q52" i="106"/>
  <c r="P52" i="106"/>
  <c r="O52" i="106"/>
  <c r="N51" i="106"/>
  <c r="N15" i="106" s="1"/>
  <c r="M51" i="106"/>
  <c r="L51" i="106"/>
  <c r="L15" i="106" s="1"/>
  <c r="K51" i="106"/>
  <c r="S51" i="106" s="1"/>
  <c r="J51" i="106"/>
  <c r="I51" i="106"/>
  <c r="H51" i="106"/>
  <c r="G51" i="106"/>
  <c r="F51" i="106"/>
  <c r="R51" i="106" s="1"/>
  <c r="Q50" i="106"/>
  <c r="P50" i="106"/>
  <c r="Q49" i="106"/>
  <c r="P49" i="106"/>
  <c r="O49" i="106"/>
  <c r="Q48" i="106"/>
  <c r="P48" i="106"/>
  <c r="O48" i="106"/>
  <c r="Q47" i="106"/>
  <c r="P47" i="106"/>
  <c r="O47" i="106"/>
  <c r="R46" i="106"/>
  <c r="Q46" i="106"/>
  <c r="P46" i="106"/>
  <c r="O46" i="106"/>
  <c r="Q45" i="106"/>
  <c r="P45" i="106"/>
  <c r="O45" i="106"/>
  <c r="Q44" i="106"/>
  <c r="P44" i="106"/>
  <c r="O44" i="106"/>
  <c r="Q43" i="106"/>
  <c r="P43" i="106"/>
  <c r="O43" i="106"/>
  <c r="Q42" i="106"/>
  <c r="P42" i="106"/>
  <c r="O42" i="106"/>
  <c r="Q41" i="106"/>
  <c r="P41" i="106"/>
  <c r="O41" i="106"/>
  <c r="Q40" i="106"/>
  <c r="P40" i="106"/>
  <c r="O40" i="106"/>
  <c r="Q39" i="106"/>
  <c r="P39" i="106"/>
  <c r="O39" i="106"/>
  <c r="R38" i="106"/>
  <c r="Q38" i="106"/>
  <c r="P38" i="106"/>
  <c r="O38" i="106"/>
  <c r="Q37" i="106"/>
  <c r="P37" i="106"/>
  <c r="O37" i="106"/>
  <c r="Q36" i="106"/>
  <c r="P36" i="106"/>
  <c r="O36" i="106"/>
  <c r="Q35" i="106"/>
  <c r="P35" i="106"/>
  <c r="O35" i="106"/>
  <c r="Q34" i="106"/>
  <c r="P34" i="106"/>
  <c r="O34" i="106"/>
  <c r="Q33" i="106"/>
  <c r="P33" i="106"/>
  <c r="O33" i="106"/>
  <c r="Q32" i="106"/>
  <c r="P32" i="106"/>
  <c r="O32" i="106"/>
  <c r="Q31" i="106"/>
  <c r="P31" i="106"/>
  <c r="O31" i="106"/>
  <c r="R30" i="106"/>
  <c r="Q30" i="106"/>
  <c r="P30" i="106"/>
  <c r="O30" i="106"/>
  <c r="Q29" i="106"/>
  <c r="P29" i="106"/>
  <c r="O29" i="106"/>
  <c r="Q28" i="106"/>
  <c r="P28" i="106"/>
  <c r="O28" i="106"/>
  <c r="Q27" i="106"/>
  <c r="P27" i="106"/>
  <c r="O27" i="106"/>
  <c r="Q26" i="106"/>
  <c r="P26" i="106"/>
  <c r="O26" i="106"/>
  <c r="Q25" i="106"/>
  <c r="P25" i="106"/>
  <c r="O25" i="106"/>
  <c r="Q24" i="106"/>
  <c r="P24" i="106"/>
  <c r="O24" i="106"/>
  <c r="Q23" i="106"/>
  <c r="P23" i="106"/>
  <c r="O23" i="106"/>
  <c r="R22" i="106"/>
  <c r="Q22" i="106"/>
  <c r="P22" i="106"/>
  <c r="O22" i="106"/>
  <c r="Q21" i="106"/>
  <c r="P21" i="106"/>
  <c r="O21" i="106"/>
  <c r="Q20" i="106"/>
  <c r="P20" i="106"/>
  <c r="O20" i="106"/>
  <c r="Q19" i="106"/>
  <c r="P19" i="106"/>
  <c r="O19" i="106"/>
  <c r="N17" i="106"/>
  <c r="M17" i="106"/>
  <c r="L17" i="106"/>
  <c r="K17" i="106"/>
  <c r="S17" i="106" s="1"/>
  <c r="J17" i="106"/>
  <c r="I17" i="106"/>
  <c r="H17" i="106"/>
  <c r="G17" i="106"/>
  <c r="F17" i="106"/>
  <c r="R17" i="106" s="1"/>
  <c r="N16" i="106"/>
  <c r="M16" i="106"/>
  <c r="L16" i="106"/>
  <c r="K16" i="106"/>
  <c r="S16" i="106" s="1"/>
  <c r="J16" i="106"/>
  <c r="I16" i="106"/>
  <c r="H16" i="106"/>
  <c r="M15" i="106"/>
  <c r="J15" i="106"/>
  <c r="I15" i="106"/>
  <c r="H15" i="106"/>
  <c r="G15" i="106"/>
  <c r="F15" i="106"/>
  <c r="N14" i="106"/>
  <c r="M14" i="106"/>
  <c r="L14" i="106"/>
  <c r="K14" i="106"/>
  <c r="S14" i="106" s="1"/>
  <c r="J14" i="106"/>
  <c r="I14" i="106"/>
  <c r="H14" i="106"/>
  <c r="G14" i="106"/>
  <c r="F14" i="106"/>
  <c r="R14" i="106" s="1"/>
  <c r="T14" i="106" s="1"/>
  <c r="N13" i="106"/>
  <c r="M13" i="106"/>
  <c r="M12" i="106" s="1"/>
  <c r="L13" i="106"/>
  <c r="K13" i="106"/>
  <c r="S13" i="106" s="1"/>
  <c r="S12" i="106" s="1"/>
  <c r="J13" i="106"/>
  <c r="J12" i="106" s="1"/>
  <c r="I13" i="106"/>
  <c r="H13" i="106"/>
  <c r="G13" i="106"/>
  <c r="F13" i="106"/>
  <c r="R13" i="106" s="1"/>
  <c r="L12" i="106"/>
  <c r="I12" i="106"/>
  <c r="H12" i="106"/>
  <c r="S61" i="106"/>
  <c r="S64" i="106"/>
  <c r="R52" i="106"/>
  <c r="R61" i="106"/>
  <c r="R55" i="106"/>
  <c r="Q68" i="105"/>
  <c r="P68" i="105"/>
  <c r="O68" i="105"/>
  <c r="Q67" i="105"/>
  <c r="P67" i="105"/>
  <c r="O67" i="105"/>
  <c r="Q66" i="105"/>
  <c r="P66" i="105"/>
  <c r="O66" i="105"/>
  <c r="Q65" i="105"/>
  <c r="P65" i="105"/>
  <c r="O65" i="105"/>
  <c r="Q64" i="105"/>
  <c r="P64" i="105"/>
  <c r="O64" i="105"/>
  <c r="Q63" i="105"/>
  <c r="P63" i="105"/>
  <c r="O63" i="105"/>
  <c r="R62" i="105"/>
  <c r="Q62" i="105"/>
  <c r="P62" i="105"/>
  <c r="O62" i="105"/>
  <c r="Q61" i="105"/>
  <c r="P61" i="105"/>
  <c r="O61" i="105"/>
  <c r="Q60" i="105"/>
  <c r="P60" i="105"/>
  <c r="O60" i="105"/>
  <c r="Q59" i="105"/>
  <c r="P59" i="105"/>
  <c r="O59" i="105"/>
  <c r="Q58" i="105"/>
  <c r="P58" i="105"/>
  <c r="O58" i="105"/>
  <c r="Q57" i="105"/>
  <c r="P57" i="105"/>
  <c r="O57" i="105"/>
  <c r="N56" i="105"/>
  <c r="M56" i="105"/>
  <c r="L56" i="105"/>
  <c r="K56" i="105"/>
  <c r="S56" i="105" s="1"/>
  <c r="J56" i="105"/>
  <c r="I56" i="105"/>
  <c r="I16" i="105" s="1"/>
  <c r="H56" i="105"/>
  <c r="G56" i="105"/>
  <c r="G16" i="105" s="1"/>
  <c r="F56" i="105"/>
  <c r="R56" i="105" s="1"/>
  <c r="R55" i="105"/>
  <c r="Q55" i="105"/>
  <c r="P55" i="105"/>
  <c r="O55" i="105"/>
  <c r="Q54" i="105"/>
  <c r="P54" i="105"/>
  <c r="O54" i="105"/>
  <c r="R53" i="105"/>
  <c r="Q53" i="105"/>
  <c r="P53" i="105"/>
  <c r="O53" i="105"/>
  <c r="Q52" i="105"/>
  <c r="P52" i="105"/>
  <c r="O52" i="105"/>
  <c r="N51" i="105"/>
  <c r="N15" i="105" s="1"/>
  <c r="M51" i="105"/>
  <c r="M15" i="105" s="1"/>
  <c r="L51" i="105"/>
  <c r="K51" i="105"/>
  <c r="J51" i="105"/>
  <c r="I51" i="105"/>
  <c r="H51" i="105"/>
  <c r="G51" i="105"/>
  <c r="F51" i="105"/>
  <c r="Q50" i="105"/>
  <c r="P50" i="105"/>
  <c r="R49" i="105"/>
  <c r="Q49" i="105"/>
  <c r="P49" i="105"/>
  <c r="O49" i="105"/>
  <c r="Q48" i="105"/>
  <c r="P48" i="105"/>
  <c r="O48" i="105"/>
  <c r="R47" i="105"/>
  <c r="Q47" i="105"/>
  <c r="P47" i="105"/>
  <c r="O47" i="105"/>
  <c r="Q46" i="105"/>
  <c r="P46" i="105"/>
  <c r="O46" i="105"/>
  <c r="Q45" i="105"/>
  <c r="P45" i="105"/>
  <c r="O45" i="105"/>
  <c r="Q44" i="105"/>
  <c r="P44" i="105"/>
  <c r="O44" i="105"/>
  <c r="R43" i="105"/>
  <c r="Q43" i="105"/>
  <c r="P43" i="105"/>
  <c r="O43" i="105"/>
  <c r="Q42" i="105"/>
  <c r="P42" i="105"/>
  <c r="O42" i="105"/>
  <c r="R41" i="105"/>
  <c r="Q41" i="105"/>
  <c r="P41" i="105"/>
  <c r="O41" i="105"/>
  <c r="Q40" i="105"/>
  <c r="P40" i="105"/>
  <c r="O40" i="105"/>
  <c r="R39" i="105"/>
  <c r="Q39" i="105"/>
  <c r="P39" i="105"/>
  <c r="O39" i="105"/>
  <c r="Q38" i="105"/>
  <c r="P38" i="105"/>
  <c r="O38" i="105"/>
  <c r="Q37" i="105"/>
  <c r="P37" i="105"/>
  <c r="O37" i="105"/>
  <c r="Q36" i="105"/>
  <c r="P36" i="105"/>
  <c r="O36" i="105"/>
  <c r="R35" i="105"/>
  <c r="Q35" i="105"/>
  <c r="P35" i="105"/>
  <c r="O35" i="105"/>
  <c r="Q34" i="105"/>
  <c r="P34" i="105"/>
  <c r="O34" i="105"/>
  <c r="R33" i="105"/>
  <c r="Q33" i="105"/>
  <c r="P33" i="105"/>
  <c r="O33" i="105"/>
  <c r="Q32" i="105"/>
  <c r="P32" i="105"/>
  <c r="O32" i="105"/>
  <c r="R31" i="105"/>
  <c r="Q31" i="105"/>
  <c r="P31" i="105"/>
  <c r="O31" i="105"/>
  <c r="Q30" i="105"/>
  <c r="P30" i="105"/>
  <c r="O30" i="105"/>
  <c r="Q29" i="105"/>
  <c r="P29" i="105"/>
  <c r="O29" i="105"/>
  <c r="Q28" i="105"/>
  <c r="P28" i="105"/>
  <c r="O28" i="105"/>
  <c r="R27" i="105"/>
  <c r="Q27" i="105"/>
  <c r="P27" i="105"/>
  <c r="O27" i="105"/>
  <c r="Q26" i="105"/>
  <c r="P26" i="105"/>
  <c r="O26" i="105"/>
  <c r="R25" i="105"/>
  <c r="Q25" i="105"/>
  <c r="P25" i="105"/>
  <c r="O25" i="105"/>
  <c r="Q24" i="105"/>
  <c r="P24" i="105"/>
  <c r="O24" i="105"/>
  <c r="R23" i="105"/>
  <c r="Q23" i="105"/>
  <c r="P23" i="105"/>
  <c r="O23" i="105"/>
  <c r="S22" i="105"/>
  <c r="Q22" i="105"/>
  <c r="P22" i="105"/>
  <c r="O22" i="105"/>
  <c r="Q21" i="105"/>
  <c r="P21" i="105"/>
  <c r="O21" i="105"/>
  <c r="Q20" i="105"/>
  <c r="P20" i="105"/>
  <c r="O20" i="105"/>
  <c r="R19" i="105"/>
  <c r="Q19" i="105"/>
  <c r="P19" i="105"/>
  <c r="O19" i="105"/>
  <c r="N17" i="105"/>
  <c r="M17" i="105"/>
  <c r="L17" i="105"/>
  <c r="K17" i="105"/>
  <c r="P17" i="105" s="1"/>
  <c r="J17" i="105"/>
  <c r="I17" i="105"/>
  <c r="H17" i="105"/>
  <c r="G17" i="105"/>
  <c r="F17" i="105"/>
  <c r="R17" i="105" s="1"/>
  <c r="N16" i="105"/>
  <c r="M16" i="105"/>
  <c r="L16" i="105"/>
  <c r="K16" i="105"/>
  <c r="S16" i="105" s="1"/>
  <c r="J16" i="105"/>
  <c r="H16" i="105"/>
  <c r="L15" i="105"/>
  <c r="K15" i="105"/>
  <c r="J15" i="105"/>
  <c r="I15" i="105"/>
  <c r="H15" i="105"/>
  <c r="G15" i="105"/>
  <c r="F15" i="105"/>
  <c r="R15" i="105" s="1"/>
  <c r="N14" i="105"/>
  <c r="M14" i="105"/>
  <c r="L14" i="105"/>
  <c r="K14" i="105"/>
  <c r="S14" i="105" s="1"/>
  <c r="J14" i="105"/>
  <c r="I14" i="105"/>
  <c r="H14" i="105"/>
  <c r="G14" i="105"/>
  <c r="F14" i="105"/>
  <c r="R14" i="105" s="1"/>
  <c r="N13" i="105"/>
  <c r="M13" i="105"/>
  <c r="M12" i="105" s="1"/>
  <c r="L13" i="105"/>
  <c r="L12" i="105" s="1"/>
  <c r="K13" i="105"/>
  <c r="S13" i="105" s="1"/>
  <c r="J13" i="105"/>
  <c r="I13" i="105"/>
  <c r="H13" i="105"/>
  <c r="H12" i="105" s="1"/>
  <c r="G13" i="105"/>
  <c r="F13" i="105"/>
  <c r="R13" i="105" s="1"/>
  <c r="N12" i="105"/>
  <c r="K12" i="105"/>
  <c r="J12" i="105"/>
  <c r="F12" i="105"/>
  <c r="S62" i="105"/>
  <c r="S67" i="105"/>
  <c r="R64" i="105"/>
  <c r="R46" i="105"/>
  <c r="Q69" i="104"/>
  <c r="P69" i="104"/>
  <c r="O69" i="104"/>
  <c r="Q68" i="104"/>
  <c r="P68" i="104"/>
  <c r="O68" i="104"/>
  <c r="Q67" i="104"/>
  <c r="P67" i="104"/>
  <c r="O67" i="104"/>
  <c r="S66" i="104"/>
  <c r="Q66" i="104"/>
  <c r="P66" i="104"/>
  <c r="O66" i="104"/>
  <c r="Q65" i="104"/>
  <c r="P65" i="104"/>
  <c r="O65" i="104"/>
  <c r="Q64" i="104"/>
  <c r="P64" i="104"/>
  <c r="O64" i="104"/>
  <c r="Q63" i="104"/>
  <c r="P63" i="104"/>
  <c r="O63" i="104"/>
  <c r="Q62" i="104"/>
  <c r="P62" i="104"/>
  <c r="O62" i="104"/>
  <c r="Q61" i="104"/>
  <c r="P61" i="104"/>
  <c r="O61" i="104"/>
  <c r="Q60" i="104"/>
  <c r="P60" i="104"/>
  <c r="O60" i="104"/>
  <c r="Q59" i="104"/>
  <c r="P59" i="104"/>
  <c r="O59" i="104"/>
  <c r="S58" i="104"/>
  <c r="Q58" i="104"/>
  <c r="P58" i="104"/>
  <c r="O58" i="104"/>
  <c r="N57" i="104"/>
  <c r="M57" i="104"/>
  <c r="L57" i="104"/>
  <c r="K57" i="104"/>
  <c r="S57" i="104" s="1"/>
  <c r="J57" i="104"/>
  <c r="I57" i="104"/>
  <c r="H57" i="104"/>
  <c r="G57" i="104"/>
  <c r="F57" i="104"/>
  <c r="R57" i="104" s="1"/>
  <c r="Q56" i="104"/>
  <c r="P56" i="104"/>
  <c r="O56" i="104"/>
  <c r="Q55" i="104"/>
  <c r="P55" i="104"/>
  <c r="O55" i="104"/>
  <c r="S54" i="104"/>
  <c r="Q54" i="104"/>
  <c r="P54" i="104"/>
  <c r="O54" i="104"/>
  <c r="Q53" i="104"/>
  <c r="P53" i="104"/>
  <c r="O53" i="104"/>
  <c r="N52" i="104"/>
  <c r="M52" i="104"/>
  <c r="L52" i="104"/>
  <c r="K52" i="104"/>
  <c r="J52" i="104"/>
  <c r="I52" i="104"/>
  <c r="H52" i="104"/>
  <c r="G52" i="104"/>
  <c r="F52" i="104"/>
  <c r="Q51" i="104"/>
  <c r="P51" i="104"/>
  <c r="O51" i="104"/>
  <c r="Q50" i="104"/>
  <c r="P50" i="104"/>
  <c r="O50" i="104"/>
  <c r="Q49" i="104"/>
  <c r="P49" i="104"/>
  <c r="O49" i="104"/>
  <c r="Q48" i="104"/>
  <c r="P48" i="104"/>
  <c r="O48" i="104"/>
  <c r="Q47" i="104"/>
  <c r="P47" i="104"/>
  <c r="O47" i="104"/>
  <c r="Q46" i="104"/>
  <c r="P46" i="104"/>
  <c r="O46" i="104"/>
  <c r="S45" i="104"/>
  <c r="Q45" i="104"/>
  <c r="P45" i="104"/>
  <c r="O45" i="104"/>
  <c r="Q44" i="104"/>
  <c r="P44" i="104"/>
  <c r="O44" i="104"/>
  <c r="Q43" i="104"/>
  <c r="P43" i="104"/>
  <c r="O43" i="104"/>
  <c r="Q42" i="104"/>
  <c r="P42" i="104"/>
  <c r="O42" i="104"/>
  <c r="Q41" i="104"/>
  <c r="P41" i="104"/>
  <c r="O41" i="104"/>
  <c r="Q40" i="104"/>
  <c r="P40" i="104"/>
  <c r="O40" i="104"/>
  <c r="S39" i="104"/>
  <c r="Q39" i="104"/>
  <c r="P39" i="104"/>
  <c r="O39" i="104"/>
  <c r="Q38" i="104"/>
  <c r="P38" i="104"/>
  <c r="O38" i="104"/>
  <c r="S37" i="104"/>
  <c r="Q37" i="104"/>
  <c r="P37" i="104"/>
  <c r="O37" i="104"/>
  <c r="Q36" i="104"/>
  <c r="P36" i="104"/>
  <c r="O36" i="104"/>
  <c r="Q35" i="104"/>
  <c r="P35" i="104"/>
  <c r="O35" i="104"/>
  <c r="Q34" i="104"/>
  <c r="P34" i="104"/>
  <c r="O34" i="104"/>
  <c r="Q33" i="104"/>
  <c r="P33" i="104"/>
  <c r="O33" i="104"/>
  <c r="Q32" i="104"/>
  <c r="P32" i="104"/>
  <c r="O32" i="104"/>
  <c r="S31" i="104"/>
  <c r="Q31" i="104"/>
  <c r="P31" i="104"/>
  <c r="O31" i="104"/>
  <c r="Q30" i="104"/>
  <c r="P30" i="104"/>
  <c r="O30" i="104"/>
  <c r="S29" i="104"/>
  <c r="Q29" i="104"/>
  <c r="P29" i="104"/>
  <c r="O29" i="104"/>
  <c r="Q28" i="104"/>
  <c r="P28" i="104"/>
  <c r="O28" i="104"/>
  <c r="Q27" i="104"/>
  <c r="P27" i="104"/>
  <c r="O27" i="104"/>
  <c r="Q26" i="104"/>
  <c r="P26" i="104"/>
  <c r="O26" i="104"/>
  <c r="Q25" i="104"/>
  <c r="P25" i="104"/>
  <c r="O25" i="104"/>
  <c r="Q24" i="104"/>
  <c r="P24" i="104"/>
  <c r="O24" i="104"/>
  <c r="S23" i="104"/>
  <c r="Q23" i="104"/>
  <c r="P23" i="104"/>
  <c r="O23" i="104"/>
  <c r="Q22" i="104"/>
  <c r="P22" i="104"/>
  <c r="O22" i="104"/>
  <c r="S21" i="104"/>
  <c r="Q21" i="104"/>
  <c r="P21" i="104"/>
  <c r="O21" i="104"/>
  <c r="Q20" i="104"/>
  <c r="P20" i="104"/>
  <c r="O20" i="104"/>
  <c r="Q19" i="104"/>
  <c r="P19" i="104"/>
  <c r="O19" i="104"/>
  <c r="N17" i="104"/>
  <c r="M17" i="104"/>
  <c r="L17" i="104"/>
  <c r="K17" i="104"/>
  <c r="J17" i="104"/>
  <c r="I17" i="104"/>
  <c r="H17" i="104"/>
  <c r="G17" i="104"/>
  <c r="F17" i="104"/>
  <c r="R17" i="104" s="1"/>
  <c r="N16" i="104"/>
  <c r="M16" i="104"/>
  <c r="L16" i="104"/>
  <c r="K16" i="104"/>
  <c r="J16" i="104"/>
  <c r="I16" i="104"/>
  <c r="H16" i="104"/>
  <c r="G16" i="104"/>
  <c r="F16" i="104"/>
  <c r="R16" i="104" s="1"/>
  <c r="N15" i="104"/>
  <c r="M15" i="104"/>
  <c r="L15" i="104"/>
  <c r="K15" i="104"/>
  <c r="J15" i="104"/>
  <c r="I15" i="104"/>
  <c r="H15" i="104"/>
  <c r="G15" i="104"/>
  <c r="F15" i="104"/>
  <c r="O15" i="104" s="1"/>
  <c r="N14" i="104"/>
  <c r="M14" i="104"/>
  <c r="L14" i="104"/>
  <c r="K14" i="104"/>
  <c r="P14" i="104" s="1"/>
  <c r="J14" i="104"/>
  <c r="I14" i="104"/>
  <c r="H14" i="104"/>
  <c r="G14" i="104"/>
  <c r="F14" i="104"/>
  <c r="O14" i="104" s="1"/>
  <c r="N13" i="104"/>
  <c r="M13" i="104"/>
  <c r="M12" i="104" s="1"/>
  <c r="L13" i="104"/>
  <c r="K13" i="104"/>
  <c r="P13" i="104" s="1"/>
  <c r="J13" i="104"/>
  <c r="I13" i="104"/>
  <c r="H13" i="104"/>
  <c r="H12" i="104" s="1"/>
  <c r="G13" i="104"/>
  <c r="F13" i="104"/>
  <c r="O13" i="104" s="1"/>
  <c r="Q13" i="104" s="1"/>
  <c r="L12" i="104"/>
  <c r="K12" i="104"/>
  <c r="J12" i="104"/>
  <c r="G12" i="104"/>
  <c r="K11" i="104"/>
  <c r="J11" i="104"/>
  <c r="S47" i="104"/>
  <c r="S63" i="104"/>
  <c r="R37" i="104"/>
  <c r="T37" i="104" s="1"/>
  <c r="R54" i="104"/>
  <c r="T54" i="104" s="1"/>
  <c r="AR69" i="103"/>
  <c r="AR68" i="103"/>
  <c r="AR67" i="103"/>
  <c r="AR66" i="103"/>
  <c r="AR65" i="103"/>
  <c r="AR64" i="103"/>
  <c r="AR63" i="103"/>
  <c r="AR62" i="103"/>
  <c r="AR61" i="103"/>
  <c r="AR60" i="103"/>
  <c r="AR59" i="103"/>
  <c r="AR58" i="103"/>
  <c r="AR57" i="103"/>
  <c r="AR56" i="103"/>
  <c r="AR55" i="103"/>
  <c r="AR54" i="103"/>
  <c r="AR53" i="103"/>
  <c r="AR52" i="103"/>
  <c r="AR51" i="103"/>
  <c r="AR50" i="103"/>
  <c r="AR49" i="103"/>
  <c r="AR48" i="103"/>
  <c r="AR47" i="103"/>
  <c r="AR46" i="103"/>
  <c r="AR45" i="103"/>
  <c r="AR44" i="103"/>
  <c r="AR43" i="103"/>
  <c r="AR42" i="103"/>
  <c r="AR41" i="103"/>
  <c r="AR40" i="103"/>
  <c r="AR39" i="103"/>
  <c r="AR38" i="103"/>
  <c r="AR37" i="103"/>
  <c r="AR36" i="103"/>
  <c r="AR35" i="103"/>
  <c r="AR34" i="103"/>
  <c r="AR33" i="103"/>
  <c r="AR32" i="103"/>
  <c r="AR31" i="103"/>
  <c r="AR30" i="103"/>
  <c r="AR29" i="103"/>
  <c r="AR28" i="103"/>
  <c r="AR27" i="103"/>
  <c r="AR26" i="103"/>
  <c r="AR25" i="103"/>
  <c r="AR24" i="103"/>
  <c r="AR23" i="103"/>
  <c r="AR22" i="103"/>
  <c r="AR21" i="103"/>
  <c r="AR20" i="103"/>
  <c r="AR19" i="103"/>
  <c r="AR18" i="103"/>
  <c r="AR17" i="103"/>
  <c r="AR16" i="103"/>
  <c r="AR15" i="103"/>
  <c r="AR14" i="103"/>
  <c r="AR13" i="103"/>
  <c r="AR12" i="103"/>
  <c r="AR11" i="103"/>
  <c r="AR10" i="103"/>
  <c r="AR9" i="103"/>
  <c r="AN7" i="103"/>
  <c r="AJ7" i="103"/>
  <c r="AF7" i="103"/>
  <c r="AB7" i="103"/>
  <c r="X7" i="103"/>
  <c r="T7" i="103"/>
  <c r="P7" i="103"/>
  <c r="L7" i="103"/>
  <c r="H7" i="103"/>
  <c r="D7" i="103"/>
  <c r="AR7" i="103" s="1"/>
  <c r="I12" i="104" l="1"/>
  <c r="N12" i="104"/>
  <c r="N11" i="104" s="1"/>
  <c r="P15" i="104"/>
  <c r="S15" i="104"/>
  <c r="O16" i="104"/>
  <c r="S16" i="104"/>
  <c r="T16" i="104" s="1"/>
  <c r="P16" i="104"/>
  <c r="G11" i="104"/>
  <c r="S17" i="104"/>
  <c r="P17" i="104"/>
  <c r="L11" i="104"/>
  <c r="Q52" i="104"/>
  <c r="O52" i="104"/>
  <c r="S52" i="104"/>
  <c r="P52" i="104"/>
  <c r="P57" i="104"/>
  <c r="O13" i="105"/>
  <c r="I12" i="105"/>
  <c r="I11" i="105" s="1"/>
  <c r="J11" i="105"/>
  <c r="O17" i="105"/>
  <c r="H11" i="105"/>
  <c r="Q51" i="105"/>
  <c r="R51" i="105"/>
  <c r="G12" i="106"/>
  <c r="G11" i="106" s="1"/>
  <c r="N12" i="106"/>
  <c r="O15" i="106"/>
  <c r="H11" i="106"/>
  <c r="I11" i="106"/>
  <c r="J11" i="106"/>
  <c r="L11" i="106"/>
  <c r="M11" i="106"/>
  <c r="Q51" i="106"/>
  <c r="O51" i="106"/>
  <c r="R56" i="106"/>
  <c r="Q56" i="106"/>
  <c r="O13" i="107"/>
  <c r="K12" i="107"/>
  <c r="S13" i="107"/>
  <c r="P13" i="107"/>
  <c r="L12" i="107"/>
  <c r="O17" i="107"/>
  <c r="J11" i="107"/>
  <c r="K15" i="107"/>
  <c r="P50" i="107"/>
  <c r="Q55" i="107"/>
  <c r="O11" i="108"/>
  <c r="P12" i="108"/>
  <c r="O13" i="108"/>
  <c r="P13" i="108"/>
  <c r="L10" i="108"/>
  <c r="P28" i="108"/>
  <c r="P33" i="108"/>
  <c r="O11" i="109"/>
  <c r="P13" i="109"/>
  <c r="I10" i="109"/>
  <c r="L10" i="109"/>
  <c r="O13" i="109"/>
  <c r="P32" i="109"/>
  <c r="T52" i="107"/>
  <c r="T51" i="106"/>
  <c r="T56" i="105"/>
  <c r="T57" i="104"/>
  <c r="T13" i="105"/>
  <c r="R12" i="105"/>
  <c r="Q17" i="105"/>
  <c r="L11" i="107"/>
  <c r="O12" i="109"/>
  <c r="O10" i="109" s="1"/>
  <c r="H10" i="109"/>
  <c r="M11" i="104"/>
  <c r="P12" i="104"/>
  <c r="T17" i="104"/>
  <c r="S12" i="105"/>
  <c r="L11" i="105"/>
  <c r="P12" i="109"/>
  <c r="K10" i="109"/>
  <c r="T62" i="105"/>
  <c r="R16" i="107"/>
  <c r="T17" i="107"/>
  <c r="M11" i="105"/>
  <c r="N11" i="105"/>
  <c r="T17" i="106"/>
  <c r="O12" i="107"/>
  <c r="N10" i="109"/>
  <c r="Q14" i="104"/>
  <c r="H11" i="104"/>
  <c r="S15" i="105"/>
  <c r="T15" i="105" s="1"/>
  <c r="Q15" i="104"/>
  <c r="I11" i="104"/>
  <c r="T13" i="106"/>
  <c r="T12" i="106" s="1"/>
  <c r="R12" i="106"/>
  <c r="R12" i="107"/>
  <c r="R11" i="107" s="1"/>
  <c r="T13" i="107"/>
  <c r="T14" i="105"/>
  <c r="S16" i="107"/>
  <c r="S15" i="107"/>
  <c r="T15" i="107" s="1"/>
  <c r="P15" i="107"/>
  <c r="O10" i="108"/>
  <c r="H11" i="107"/>
  <c r="P11" i="104"/>
  <c r="P12" i="105"/>
  <c r="T61" i="106"/>
  <c r="I11" i="107"/>
  <c r="N11" i="106"/>
  <c r="P12" i="107"/>
  <c r="F10" i="109"/>
  <c r="R58" i="104"/>
  <c r="T58" i="104" s="1"/>
  <c r="S30" i="105"/>
  <c r="S19" i="106"/>
  <c r="R64" i="107"/>
  <c r="T64" i="107" s="1"/>
  <c r="G12" i="105"/>
  <c r="R19" i="107"/>
  <c r="R13" i="104"/>
  <c r="S14" i="104"/>
  <c r="R24" i="104"/>
  <c r="R32" i="104"/>
  <c r="R40" i="104"/>
  <c r="R48" i="104"/>
  <c r="R61" i="104"/>
  <c r="R69" i="104"/>
  <c r="G11" i="105"/>
  <c r="S25" i="105"/>
  <c r="T25" i="105" s="1"/>
  <c r="S33" i="105"/>
  <c r="T33" i="105" s="1"/>
  <c r="S41" i="105"/>
  <c r="T41" i="105" s="1"/>
  <c r="S49" i="105"/>
  <c r="T49" i="105" s="1"/>
  <c r="O51" i="105"/>
  <c r="S53" i="105"/>
  <c r="T53" i="105" s="1"/>
  <c r="R57" i="105"/>
  <c r="R65" i="105"/>
  <c r="F12" i="106"/>
  <c r="O12" i="106" s="1"/>
  <c r="S22" i="106"/>
  <c r="T22" i="106" s="1"/>
  <c r="S30" i="106"/>
  <c r="T30" i="106" s="1"/>
  <c r="S38" i="106"/>
  <c r="T38" i="106" s="1"/>
  <c r="S46" i="106"/>
  <c r="T46" i="106" s="1"/>
  <c r="R62" i="106"/>
  <c r="S19" i="107"/>
  <c r="S27" i="107"/>
  <c r="T27" i="107" s="1"/>
  <c r="S35" i="107"/>
  <c r="S43" i="107"/>
  <c r="Q50" i="107"/>
  <c r="R59" i="107"/>
  <c r="R67" i="107"/>
  <c r="P30" i="108"/>
  <c r="P30" i="109"/>
  <c r="S59" i="106"/>
  <c r="T59" i="106" s="1"/>
  <c r="S67" i="106"/>
  <c r="T67" i="106" s="1"/>
  <c r="R35" i="107"/>
  <c r="S13" i="104"/>
  <c r="S24" i="104"/>
  <c r="S32" i="104"/>
  <c r="S40" i="104"/>
  <c r="S48" i="104"/>
  <c r="R52" i="104"/>
  <c r="T52" i="104" s="1"/>
  <c r="S61" i="104"/>
  <c r="S69" i="104"/>
  <c r="R20" i="105"/>
  <c r="R28" i="105"/>
  <c r="R36" i="105"/>
  <c r="R44" i="105"/>
  <c r="P51" i="105"/>
  <c r="S57" i="105"/>
  <c r="S65" i="105"/>
  <c r="R25" i="106"/>
  <c r="R33" i="106"/>
  <c r="R41" i="106"/>
  <c r="R49" i="106"/>
  <c r="R53" i="106"/>
  <c r="S62" i="106"/>
  <c r="R22" i="107"/>
  <c r="R30" i="107"/>
  <c r="R38" i="107"/>
  <c r="R46" i="107"/>
  <c r="R50" i="107"/>
  <c r="S59" i="107"/>
  <c r="S67" i="107"/>
  <c r="K10" i="108"/>
  <c r="P11" i="108"/>
  <c r="P10" i="108" s="1"/>
  <c r="P19" i="108"/>
  <c r="P27" i="108"/>
  <c r="P34" i="108"/>
  <c r="P11" i="109"/>
  <c r="P19" i="109"/>
  <c r="P34" i="109"/>
  <c r="R14" i="104"/>
  <c r="R19" i="104"/>
  <c r="R27" i="104"/>
  <c r="R35" i="104"/>
  <c r="R43" i="104"/>
  <c r="R51" i="104"/>
  <c r="R64" i="104"/>
  <c r="S20" i="105"/>
  <c r="S28" i="105"/>
  <c r="S36" i="105"/>
  <c r="S44" i="105"/>
  <c r="R60" i="105"/>
  <c r="R68" i="105"/>
  <c r="K15" i="106"/>
  <c r="S25" i="106"/>
  <c r="S33" i="106"/>
  <c r="S41" i="106"/>
  <c r="S49" i="106"/>
  <c r="S53" i="106"/>
  <c r="R57" i="106"/>
  <c r="R65" i="106"/>
  <c r="S22" i="107"/>
  <c r="S30" i="107"/>
  <c r="S38" i="107"/>
  <c r="S46" i="107"/>
  <c r="R49" i="107"/>
  <c r="S50" i="107"/>
  <c r="R62" i="107"/>
  <c r="P31" i="108"/>
  <c r="P31" i="109"/>
  <c r="R66" i="104"/>
  <c r="T66" i="104" s="1"/>
  <c r="S35" i="106"/>
  <c r="S60" i="105"/>
  <c r="R20" i="106"/>
  <c r="R28" i="106"/>
  <c r="R36" i="106"/>
  <c r="R44" i="106"/>
  <c r="P51" i="106"/>
  <c r="S57" i="106"/>
  <c r="S65" i="106"/>
  <c r="F11" i="107"/>
  <c r="R25" i="107"/>
  <c r="R33" i="107"/>
  <c r="R41" i="107"/>
  <c r="S49" i="107"/>
  <c r="R53" i="107"/>
  <c r="S62" i="107"/>
  <c r="P20" i="108"/>
  <c r="P35" i="108"/>
  <c r="P20" i="109"/>
  <c r="P35" i="109"/>
  <c r="R22" i="104"/>
  <c r="R30" i="104"/>
  <c r="R38" i="104"/>
  <c r="R46" i="104"/>
  <c r="S55" i="104"/>
  <c r="R59" i="104"/>
  <c r="R67" i="104"/>
  <c r="K11" i="105"/>
  <c r="O15" i="105"/>
  <c r="P16" i="105"/>
  <c r="S23" i="105"/>
  <c r="T23" i="105" s="1"/>
  <c r="S31" i="105"/>
  <c r="T31" i="105" s="1"/>
  <c r="S39" i="105"/>
  <c r="T39" i="105" s="1"/>
  <c r="S47" i="105"/>
  <c r="T47" i="105" s="1"/>
  <c r="R50" i="105"/>
  <c r="S51" i="105"/>
  <c r="T51" i="105" s="1"/>
  <c r="R63" i="105"/>
  <c r="O17" i="106"/>
  <c r="S20" i="106"/>
  <c r="S28" i="106"/>
  <c r="S36" i="106"/>
  <c r="S44" i="106"/>
  <c r="R60" i="106"/>
  <c r="R68" i="106"/>
  <c r="G11" i="107"/>
  <c r="S25" i="107"/>
  <c r="S33" i="107"/>
  <c r="S41" i="107"/>
  <c r="S53" i="107"/>
  <c r="R57" i="107"/>
  <c r="R65" i="107"/>
  <c r="S38" i="105"/>
  <c r="R56" i="107"/>
  <c r="T56" i="107" s="1"/>
  <c r="S35" i="104"/>
  <c r="S43" i="104"/>
  <c r="R55" i="104"/>
  <c r="S64" i="104"/>
  <c r="F12" i="104"/>
  <c r="S22" i="104"/>
  <c r="S30" i="104"/>
  <c r="S38" i="104"/>
  <c r="S46" i="104"/>
  <c r="O57" i="104"/>
  <c r="S59" i="104"/>
  <c r="S67" i="104"/>
  <c r="O14" i="105"/>
  <c r="P15" i="105"/>
  <c r="R26" i="105"/>
  <c r="R34" i="105"/>
  <c r="R42" i="105"/>
  <c r="S50" i="105"/>
  <c r="R54" i="105"/>
  <c r="S63" i="105"/>
  <c r="K12" i="106"/>
  <c r="P17" i="106"/>
  <c r="R23" i="106"/>
  <c r="R31" i="106"/>
  <c r="R39" i="106"/>
  <c r="R47" i="106"/>
  <c r="S60" i="106"/>
  <c r="S68" i="106"/>
  <c r="R20" i="107"/>
  <c r="R28" i="107"/>
  <c r="R36" i="107"/>
  <c r="R44" i="107"/>
  <c r="O55" i="107"/>
  <c r="S57" i="107"/>
  <c r="S65" i="107"/>
  <c r="P21" i="108"/>
  <c r="P36" i="108"/>
  <c r="P21" i="109"/>
  <c r="P36" i="109"/>
  <c r="R15" i="104"/>
  <c r="T15" i="104" s="1"/>
  <c r="S68" i="105"/>
  <c r="R25" i="104"/>
  <c r="R33" i="104"/>
  <c r="R41" i="104"/>
  <c r="R49" i="104"/>
  <c r="R62" i="104"/>
  <c r="P14" i="105"/>
  <c r="S17" i="105"/>
  <c r="T17" i="105" s="1"/>
  <c r="S26" i="105"/>
  <c r="S34" i="105"/>
  <c r="S42" i="105"/>
  <c r="S54" i="105"/>
  <c r="R58" i="105"/>
  <c r="R66" i="105"/>
  <c r="P16" i="106"/>
  <c r="S23" i="106"/>
  <c r="S31" i="106"/>
  <c r="S39" i="106"/>
  <c r="S47" i="106"/>
  <c r="R50" i="106"/>
  <c r="R63" i="106"/>
  <c r="S20" i="107"/>
  <c r="S28" i="107"/>
  <c r="S36" i="107"/>
  <c r="S44" i="107"/>
  <c r="P55" i="107"/>
  <c r="R60" i="107"/>
  <c r="R29" i="104"/>
  <c r="T29" i="104" s="1"/>
  <c r="S43" i="106"/>
  <c r="S19" i="104"/>
  <c r="S51" i="104"/>
  <c r="S25" i="104"/>
  <c r="S33" i="104"/>
  <c r="S41" i="104"/>
  <c r="S49" i="104"/>
  <c r="R53" i="104"/>
  <c r="Q57" i="104"/>
  <c r="S62" i="104"/>
  <c r="O12" i="105"/>
  <c r="Q12" i="105" s="1"/>
  <c r="P13" i="105"/>
  <c r="Q13" i="105" s="1"/>
  <c r="R21" i="105"/>
  <c r="R29" i="105"/>
  <c r="R37" i="105"/>
  <c r="R45" i="105"/>
  <c r="O56" i="105"/>
  <c r="S58" i="105"/>
  <c r="S66" i="105"/>
  <c r="O14" i="106"/>
  <c r="R26" i="106"/>
  <c r="R34" i="106"/>
  <c r="R42" i="106"/>
  <c r="S50" i="106"/>
  <c r="R54" i="106"/>
  <c r="S63" i="106"/>
  <c r="O16" i="107"/>
  <c r="P17" i="107"/>
  <c r="R23" i="107"/>
  <c r="R31" i="107"/>
  <c r="R39" i="107"/>
  <c r="R47" i="107"/>
  <c r="R51" i="107"/>
  <c r="S60" i="107"/>
  <c r="P22" i="108"/>
  <c r="P37" i="108"/>
  <c r="P22" i="109"/>
  <c r="P37" i="109"/>
  <c r="S46" i="105"/>
  <c r="T46" i="105" s="1"/>
  <c r="R20" i="104"/>
  <c r="R28" i="104"/>
  <c r="R36" i="104"/>
  <c r="R44" i="104"/>
  <c r="S53" i="104"/>
  <c r="R65" i="104"/>
  <c r="S21" i="105"/>
  <c r="S29" i="105"/>
  <c r="S37" i="105"/>
  <c r="S45" i="105"/>
  <c r="P56" i="105"/>
  <c r="R61" i="105"/>
  <c r="O13" i="106"/>
  <c r="P14" i="106"/>
  <c r="S26" i="106"/>
  <c r="S34" i="106"/>
  <c r="S42" i="106"/>
  <c r="S54" i="106"/>
  <c r="R58" i="106"/>
  <c r="R66" i="106"/>
  <c r="K11" i="107"/>
  <c r="O15" i="107"/>
  <c r="P16" i="107"/>
  <c r="S23" i="107"/>
  <c r="S31" i="107"/>
  <c r="S39" i="107"/>
  <c r="S47" i="107"/>
  <c r="S51" i="107"/>
  <c r="R55" i="107"/>
  <c r="T55" i="107" s="1"/>
  <c r="R63" i="107"/>
  <c r="R45" i="104"/>
  <c r="T45" i="104" s="1"/>
  <c r="S27" i="106"/>
  <c r="S27" i="104"/>
  <c r="O17" i="104"/>
  <c r="S20" i="104"/>
  <c r="S28" i="104"/>
  <c r="S36" i="104"/>
  <c r="S44" i="104"/>
  <c r="R56" i="104"/>
  <c r="S65" i="104"/>
  <c r="R24" i="105"/>
  <c r="R32" i="105"/>
  <c r="R40" i="105"/>
  <c r="R48" i="105"/>
  <c r="R52" i="105"/>
  <c r="Q56" i="105"/>
  <c r="S61" i="105"/>
  <c r="P13" i="106"/>
  <c r="R15" i="106"/>
  <c r="R21" i="106"/>
  <c r="R29" i="106"/>
  <c r="R37" i="106"/>
  <c r="R45" i="106"/>
  <c r="O56" i="106"/>
  <c r="S58" i="106"/>
  <c r="S66" i="106"/>
  <c r="O14" i="107"/>
  <c r="Q14" i="107" s="1"/>
  <c r="R26" i="107"/>
  <c r="R34" i="107"/>
  <c r="R42" i="107"/>
  <c r="R54" i="107"/>
  <c r="S63" i="107"/>
  <c r="P15" i="108"/>
  <c r="P23" i="108"/>
  <c r="P38" i="108"/>
  <c r="P15" i="109"/>
  <c r="P23" i="109"/>
  <c r="P38" i="109"/>
  <c r="S55" i="106"/>
  <c r="T55" i="106" s="1"/>
  <c r="R43" i="107"/>
  <c r="T43" i="107" s="1"/>
  <c r="R23" i="104"/>
  <c r="T23" i="104" s="1"/>
  <c r="R31" i="104"/>
  <c r="T31" i="104" s="1"/>
  <c r="R39" i="104"/>
  <c r="T39" i="104" s="1"/>
  <c r="R47" i="104"/>
  <c r="T47" i="104" s="1"/>
  <c r="S56" i="104"/>
  <c r="R60" i="104"/>
  <c r="R68" i="104"/>
  <c r="F16" i="105"/>
  <c r="S24" i="105"/>
  <c r="S32" i="105"/>
  <c r="S40" i="105"/>
  <c r="S48" i="105"/>
  <c r="S52" i="105"/>
  <c r="S21" i="106"/>
  <c r="S29" i="106"/>
  <c r="S37" i="106"/>
  <c r="S45" i="106"/>
  <c r="S26" i="107"/>
  <c r="S34" i="107"/>
  <c r="S42" i="107"/>
  <c r="S54" i="107"/>
  <c r="R58" i="107"/>
  <c r="R66" i="107"/>
  <c r="R21" i="104"/>
  <c r="T21" i="104" s="1"/>
  <c r="S60" i="104"/>
  <c r="S68" i="104"/>
  <c r="R24" i="106"/>
  <c r="R32" i="106"/>
  <c r="R40" i="106"/>
  <c r="R48" i="106"/>
  <c r="R21" i="107"/>
  <c r="R29" i="107"/>
  <c r="R37" i="107"/>
  <c r="S58" i="107"/>
  <c r="S66" i="107"/>
  <c r="P16" i="108"/>
  <c r="P24" i="108"/>
  <c r="P16" i="109"/>
  <c r="P24" i="109"/>
  <c r="S64" i="105"/>
  <c r="T64" i="105" s="1"/>
  <c r="R26" i="104"/>
  <c r="R34" i="104"/>
  <c r="R42" i="104"/>
  <c r="R50" i="104"/>
  <c r="R63" i="104"/>
  <c r="T63" i="104" s="1"/>
  <c r="S19" i="105"/>
  <c r="T19" i="105" s="1"/>
  <c r="S27" i="105"/>
  <c r="T27" i="105" s="1"/>
  <c r="S35" i="105"/>
  <c r="T35" i="105" s="1"/>
  <c r="S43" i="105"/>
  <c r="T43" i="105" s="1"/>
  <c r="S55" i="105"/>
  <c r="T55" i="105" s="1"/>
  <c r="R59" i="105"/>
  <c r="R67" i="105"/>
  <c r="T67" i="105" s="1"/>
  <c r="F16" i="106"/>
  <c r="S24" i="106"/>
  <c r="S32" i="106"/>
  <c r="S40" i="106"/>
  <c r="S48" i="106"/>
  <c r="S52" i="106"/>
  <c r="T52" i="106" s="1"/>
  <c r="R64" i="106"/>
  <c r="T64" i="106" s="1"/>
  <c r="S21" i="107"/>
  <c r="S29" i="107"/>
  <c r="S37" i="107"/>
  <c r="S45" i="107"/>
  <c r="T45" i="107" s="1"/>
  <c r="R61" i="107"/>
  <c r="T61" i="107" s="1"/>
  <c r="P28" i="109"/>
  <c r="O32" i="109"/>
  <c r="S26" i="104"/>
  <c r="S34" i="104"/>
  <c r="S42" i="104"/>
  <c r="S50" i="104"/>
  <c r="R22" i="105"/>
  <c r="T22" i="105" s="1"/>
  <c r="R30" i="105"/>
  <c r="T30" i="105" s="1"/>
  <c r="R38" i="105"/>
  <c r="T38" i="105" s="1"/>
  <c r="S59" i="105"/>
  <c r="R19" i="106"/>
  <c r="T19" i="106" s="1"/>
  <c r="R27" i="106"/>
  <c r="T27" i="106" s="1"/>
  <c r="R35" i="106"/>
  <c r="T35" i="106" s="1"/>
  <c r="R43" i="106"/>
  <c r="S56" i="106"/>
  <c r="T56" i="106" s="1"/>
  <c r="S14" i="107"/>
  <c r="R24" i="107"/>
  <c r="T24" i="107" s="1"/>
  <c r="R32" i="107"/>
  <c r="T32" i="107" s="1"/>
  <c r="R40" i="107"/>
  <c r="T40" i="107" s="1"/>
  <c r="R48" i="107"/>
  <c r="T48" i="107" s="1"/>
  <c r="P17" i="108"/>
  <c r="P25" i="108"/>
  <c r="P17" i="109"/>
  <c r="P25" i="109"/>
  <c r="S12" i="107" l="1"/>
  <c r="T14" i="107"/>
  <c r="T50" i="104"/>
  <c r="T48" i="106"/>
  <c r="T24" i="106"/>
  <c r="T66" i="107"/>
  <c r="T34" i="107"/>
  <c r="T26" i="107"/>
  <c r="T29" i="106"/>
  <c r="T40" i="105"/>
  <c r="T32" i="105"/>
  <c r="T24" i="105"/>
  <c r="Q15" i="107"/>
  <c r="O11" i="107"/>
  <c r="T66" i="106"/>
  <c r="T58" i="106"/>
  <c r="T36" i="104"/>
  <c r="T28" i="104"/>
  <c r="T51" i="107"/>
  <c r="T23" i="107"/>
  <c r="Q16" i="107"/>
  <c r="T41" i="104"/>
  <c r="T36" i="107"/>
  <c r="Q14" i="105"/>
  <c r="T65" i="107"/>
  <c r="T57" i="107"/>
  <c r="P11" i="105"/>
  <c r="T67" i="104"/>
  <c r="T20" i="106"/>
  <c r="T50" i="107"/>
  <c r="T22" i="107"/>
  <c r="Q13" i="107"/>
  <c r="Q16" i="104"/>
  <c r="P10" i="109"/>
  <c r="T63" i="107"/>
  <c r="T19" i="107"/>
  <c r="S11" i="107"/>
  <c r="T16" i="107"/>
  <c r="T28" i="107"/>
  <c r="T21" i="106"/>
  <c r="T60" i="106"/>
  <c r="T62" i="106"/>
  <c r="T42" i="106"/>
  <c r="T26" i="106"/>
  <c r="T39" i="106"/>
  <c r="T33" i="106"/>
  <c r="T66" i="105"/>
  <c r="T21" i="105"/>
  <c r="T42" i="105"/>
  <c r="T44" i="105"/>
  <c r="T50" i="105"/>
  <c r="T60" i="105"/>
  <c r="S11" i="105"/>
  <c r="T59" i="104"/>
  <c r="T51" i="104"/>
  <c r="T30" i="104"/>
  <c r="T65" i="104"/>
  <c r="T34" i="104"/>
  <c r="T40" i="104"/>
  <c r="T32" i="104"/>
  <c r="T68" i="104"/>
  <c r="T25" i="107"/>
  <c r="F11" i="104"/>
  <c r="O12" i="104"/>
  <c r="Q12" i="104" s="1"/>
  <c r="T13" i="104"/>
  <c r="R12" i="104"/>
  <c r="R11" i="104" s="1"/>
  <c r="T45" i="105"/>
  <c r="T12" i="107"/>
  <c r="T11" i="107" s="1"/>
  <c r="T39" i="107"/>
  <c r="T37" i="105"/>
  <c r="T60" i="107"/>
  <c r="T54" i="105"/>
  <c r="T55" i="104"/>
  <c r="T46" i="104"/>
  <c r="T64" i="104"/>
  <c r="R16" i="106"/>
  <c r="O16" i="106"/>
  <c r="Q16" i="106" s="1"/>
  <c r="T65" i="105"/>
  <c r="T59" i="105"/>
  <c r="T47" i="107"/>
  <c r="T57" i="105"/>
  <c r="T37" i="107"/>
  <c r="T56" i="104"/>
  <c r="T31" i="107"/>
  <c r="T29" i="105"/>
  <c r="T38" i="104"/>
  <c r="T36" i="105"/>
  <c r="T67" i="107"/>
  <c r="T58" i="105"/>
  <c r="Q17" i="106"/>
  <c r="T44" i="106"/>
  <c r="T65" i="106"/>
  <c r="T43" i="104"/>
  <c r="T46" i="107"/>
  <c r="T28" i="105"/>
  <c r="T59" i="107"/>
  <c r="T49" i="107"/>
  <c r="T29" i="107"/>
  <c r="T21" i="107"/>
  <c r="T45" i="106"/>
  <c r="P11" i="107"/>
  <c r="T44" i="107"/>
  <c r="T34" i="105"/>
  <c r="T63" i="105"/>
  <c r="T22" i="104"/>
  <c r="T36" i="106"/>
  <c r="T57" i="106"/>
  <c r="T35" i="104"/>
  <c r="T38" i="107"/>
  <c r="T20" i="105"/>
  <c r="P12" i="106"/>
  <c r="K11" i="106"/>
  <c r="T43" i="106"/>
  <c r="T37" i="106"/>
  <c r="T44" i="104"/>
  <c r="T26" i="105"/>
  <c r="T28" i="106"/>
  <c r="T27" i="104"/>
  <c r="T30" i="107"/>
  <c r="Q17" i="107"/>
  <c r="T62" i="104"/>
  <c r="T19" i="104"/>
  <c r="T40" i="106"/>
  <c r="T32" i="106"/>
  <c r="Q17" i="104"/>
  <c r="Q11" i="104" s="1"/>
  <c r="O11" i="104"/>
  <c r="T54" i="106"/>
  <c r="T63" i="106"/>
  <c r="T49" i="104"/>
  <c r="T20" i="107"/>
  <c r="T14" i="104"/>
  <c r="T42" i="104"/>
  <c r="T20" i="104"/>
  <c r="T53" i="104"/>
  <c r="T50" i="106"/>
  <c r="T53" i="106"/>
  <c r="T69" i="104"/>
  <c r="T33" i="104"/>
  <c r="T49" i="106"/>
  <c r="T61" i="104"/>
  <c r="T12" i="105"/>
  <c r="T26" i="104"/>
  <c r="T34" i="106"/>
  <c r="T25" i="104"/>
  <c r="T47" i="106"/>
  <c r="T53" i="107"/>
  <c r="S15" i="106"/>
  <c r="S11" i="106" s="1"/>
  <c r="P15" i="106"/>
  <c r="Q15" i="106" s="1"/>
  <c r="T41" i="106"/>
  <c r="T48" i="104"/>
  <c r="R16" i="105"/>
  <c r="T16" i="105" s="1"/>
  <c r="O16" i="105"/>
  <c r="Q16" i="105" s="1"/>
  <c r="T68" i="105"/>
  <c r="T54" i="107"/>
  <c r="T52" i="105"/>
  <c r="Q13" i="106"/>
  <c r="Q14" i="106"/>
  <c r="T31" i="106"/>
  <c r="Q15" i="105"/>
  <c r="T41" i="107"/>
  <c r="T62" i="107"/>
  <c r="T25" i="106"/>
  <c r="S12" i="104"/>
  <c r="S11" i="104" s="1"/>
  <c r="F11" i="105"/>
  <c r="T58" i="107"/>
  <c r="T60" i="104"/>
  <c r="T42" i="107"/>
  <c r="T48" i="105"/>
  <c r="T61" i="105"/>
  <c r="T23" i="106"/>
  <c r="T68" i="106"/>
  <c r="T33" i="107"/>
  <c r="F11" i="106"/>
  <c r="T35" i="107"/>
  <c r="T24" i="104"/>
  <c r="Q12" i="107"/>
  <c r="Q11" i="105" l="1"/>
  <c r="T11" i="105"/>
  <c r="P11" i="106"/>
  <c r="T12" i="104"/>
  <c r="T11" i="104" s="1"/>
  <c r="T15" i="106"/>
  <c r="Q12" i="106"/>
  <c r="Q11" i="106"/>
  <c r="T16" i="106"/>
  <c r="R11" i="106"/>
  <c r="O11" i="106"/>
  <c r="R11" i="105"/>
  <c r="Q11" i="107"/>
  <c r="O11" i="105"/>
  <c r="T11" i="106" l="1"/>
  <c r="C1" i="102" l="1"/>
  <c r="E1" i="101"/>
  <c r="E25" i="100"/>
  <c r="E1" i="99"/>
  <c r="C2" i="98"/>
  <c r="I2" i="102"/>
  <c r="K2" i="101"/>
  <c r="K26" i="100"/>
  <c r="K2" i="99"/>
  <c r="P2" i="98"/>
  <c r="H30" i="102"/>
  <c r="H29" i="102"/>
  <c r="H28" i="102"/>
  <c r="H27" i="102"/>
  <c r="H26" i="102"/>
  <c r="H25" i="102"/>
  <c r="I24" i="102"/>
  <c r="H24" i="102"/>
  <c r="H23" i="102"/>
  <c r="H22" i="102"/>
  <c r="H20" i="102"/>
  <c r="H19" i="102"/>
  <c r="H18" i="102"/>
  <c r="H17" i="102"/>
  <c r="H16" i="102"/>
  <c r="I15" i="102"/>
  <c r="H15" i="102"/>
  <c r="H14" i="102"/>
  <c r="H12" i="102"/>
  <c r="G12" i="102"/>
  <c r="F12" i="102"/>
  <c r="E12" i="102"/>
  <c r="D12" i="102"/>
  <c r="I12" i="102" s="1"/>
  <c r="G11" i="102"/>
  <c r="G10" i="102" s="1"/>
  <c r="F11" i="102"/>
  <c r="F10" i="102" s="1"/>
  <c r="E11" i="102"/>
  <c r="D11" i="102"/>
  <c r="I11" i="102" s="1"/>
  <c r="E10" i="102"/>
  <c r="D10" i="102"/>
  <c r="H10" i="102" s="1"/>
  <c r="I17" i="102"/>
  <c r="I28" i="102"/>
  <c r="I29" i="102"/>
  <c r="K54" i="101"/>
  <c r="L53" i="101"/>
  <c r="K53" i="101"/>
  <c r="K52" i="101"/>
  <c r="K51" i="101"/>
  <c r="K50" i="101"/>
  <c r="K49" i="101"/>
  <c r="K48" i="101"/>
  <c r="K46" i="101"/>
  <c r="K45" i="101"/>
  <c r="L44" i="101"/>
  <c r="K44" i="101"/>
  <c r="K43" i="101"/>
  <c r="K42" i="101"/>
  <c r="K40" i="101"/>
  <c r="K39" i="101"/>
  <c r="K38" i="101"/>
  <c r="K37" i="101"/>
  <c r="K36" i="101"/>
  <c r="L35" i="101"/>
  <c r="K35" i="101"/>
  <c r="K34" i="101"/>
  <c r="K33" i="101"/>
  <c r="K32" i="101"/>
  <c r="K31" i="101"/>
  <c r="K30" i="101"/>
  <c r="K29" i="101"/>
  <c r="K28" i="101"/>
  <c r="L27" i="101"/>
  <c r="K27" i="101"/>
  <c r="K26" i="101"/>
  <c r="K25" i="101"/>
  <c r="K24" i="101"/>
  <c r="K23" i="101"/>
  <c r="K22" i="101"/>
  <c r="K21" i="101"/>
  <c r="K20" i="101"/>
  <c r="K19" i="101"/>
  <c r="K18" i="101"/>
  <c r="K17" i="101"/>
  <c r="J15" i="101"/>
  <c r="I15" i="101"/>
  <c r="H15" i="101"/>
  <c r="G15" i="101"/>
  <c r="F15" i="101"/>
  <c r="K15" i="101" s="1"/>
  <c r="J14" i="101"/>
  <c r="I14" i="101"/>
  <c r="H14" i="101"/>
  <c r="G14" i="101"/>
  <c r="F14" i="101"/>
  <c r="K14" i="101" s="1"/>
  <c r="J13" i="101"/>
  <c r="I13" i="101"/>
  <c r="H13" i="101"/>
  <c r="G13" i="101"/>
  <c r="F13" i="101"/>
  <c r="K13" i="101" s="1"/>
  <c r="J12" i="101"/>
  <c r="J11" i="101" s="1"/>
  <c r="I12" i="101"/>
  <c r="H12" i="101"/>
  <c r="H11" i="101" s="1"/>
  <c r="H10" i="101" s="1"/>
  <c r="G12" i="101"/>
  <c r="G11" i="101" s="1"/>
  <c r="F12" i="101"/>
  <c r="F11" i="101" s="1"/>
  <c r="I11" i="101"/>
  <c r="L19" i="101"/>
  <c r="L50" i="101"/>
  <c r="L78" i="100"/>
  <c r="K78" i="100"/>
  <c r="L77" i="100"/>
  <c r="K77" i="100"/>
  <c r="L76" i="100"/>
  <c r="K76" i="100"/>
  <c r="L75" i="100"/>
  <c r="K75" i="100"/>
  <c r="L74" i="100"/>
  <c r="K74" i="100"/>
  <c r="L73" i="100"/>
  <c r="K73" i="100"/>
  <c r="L72" i="100"/>
  <c r="K72" i="100"/>
  <c r="L70" i="100"/>
  <c r="K70" i="100"/>
  <c r="L69" i="100"/>
  <c r="K69" i="100"/>
  <c r="L68" i="100"/>
  <c r="K68" i="100"/>
  <c r="L67" i="100"/>
  <c r="K67" i="100"/>
  <c r="L66" i="100"/>
  <c r="L38" i="100" s="1"/>
  <c r="K66" i="100"/>
  <c r="L64" i="100"/>
  <c r="K64" i="100"/>
  <c r="L63" i="100"/>
  <c r="K63" i="100"/>
  <c r="L62" i="100"/>
  <c r="K62" i="100"/>
  <c r="L61" i="100"/>
  <c r="K61" i="100"/>
  <c r="L60" i="100"/>
  <c r="K60" i="100"/>
  <c r="L59" i="100"/>
  <c r="K59" i="100"/>
  <c r="L58" i="100"/>
  <c r="K58" i="100"/>
  <c r="L57" i="100"/>
  <c r="K57" i="100"/>
  <c r="L56" i="100"/>
  <c r="K56" i="100"/>
  <c r="L55" i="100"/>
  <c r="K55" i="100"/>
  <c r="L54" i="100"/>
  <c r="K54" i="100"/>
  <c r="L53" i="100"/>
  <c r="K53" i="100"/>
  <c r="L52" i="100"/>
  <c r="K52" i="100"/>
  <c r="L51" i="100"/>
  <c r="K51" i="100"/>
  <c r="L50" i="100"/>
  <c r="K50" i="100"/>
  <c r="L49" i="100"/>
  <c r="K49" i="100"/>
  <c r="L48" i="100"/>
  <c r="K48" i="100"/>
  <c r="L47" i="100"/>
  <c r="K47" i="100"/>
  <c r="L46" i="100"/>
  <c r="K46" i="100"/>
  <c r="L45" i="100"/>
  <c r="K45" i="100"/>
  <c r="L44" i="100"/>
  <c r="K44" i="100"/>
  <c r="L43" i="100"/>
  <c r="K43" i="100"/>
  <c r="L42" i="100"/>
  <c r="K42" i="100"/>
  <c r="L41" i="100"/>
  <c r="L36" i="100" s="1"/>
  <c r="K41" i="100"/>
  <c r="J39" i="100"/>
  <c r="I39" i="100"/>
  <c r="H39" i="100"/>
  <c r="G39" i="100"/>
  <c r="F39" i="100"/>
  <c r="K39" i="100" s="1"/>
  <c r="J38" i="100"/>
  <c r="I38" i="100"/>
  <c r="H38" i="100"/>
  <c r="G38" i="100"/>
  <c r="F38" i="100"/>
  <c r="J37" i="100"/>
  <c r="I37" i="100"/>
  <c r="H37" i="100"/>
  <c r="G37" i="100"/>
  <c r="F37" i="100"/>
  <c r="K37" i="100" s="1"/>
  <c r="J36" i="100"/>
  <c r="I36" i="100"/>
  <c r="I35" i="100" s="1"/>
  <c r="I34" i="100" s="1"/>
  <c r="H36" i="100"/>
  <c r="G36" i="100"/>
  <c r="F36" i="100"/>
  <c r="K36" i="100" s="1"/>
  <c r="J35" i="100"/>
  <c r="H35" i="100"/>
  <c r="G35" i="100"/>
  <c r="G34" i="100" s="1"/>
  <c r="F35" i="100"/>
  <c r="K35" i="100" s="1"/>
  <c r="L54" i="99"/>
  <c r="K54" i="99"/>
  <c r="K53" i="99"/>
  <c r="K52" i="99"/>
  <c r="K51" i="99"/>
  <c r="K50" i="99"/>
  <c r="K49" i="99"/>
  <c r="K48" i="99"/>
  <c r="K46" i="99"/>
  <c r="L45" i="99"/>
  <c r="K45" i="99"/>
  <c r="K44" i="99"/>
  <c r="K43" i="99"/>
  <c r="K42" i="99"/>
  <c r="K40" i="99"/>
  <c r="K39" i="99"/>
  <c r="K38" i="99"/>
  <c r="K37" i="99"/>
  <c r="L36" i="99"/>
  <c r="K36" i="99"/>
  <c r="K35" i="99"/>
  <c r="K34" i="99"/>
  <c r="K33" i="99"/>
  <c r="K32" i="99"/>
  <c r="K31" i="99"/>
  <c r="K30" i="99"/>
  <c r="K29" i="99"/>
  <c r="L28" i="99"/>
  <c r="K28" i="99"/>
  <c r="K27" i="99"/>
  <c r="K26" i="99"/>
  <c r="K25" i="99"/>
  <c r="K24" i="99"/>
  <c r="K23" i="99"/>
  <c r="K22" i="99"/>
  <c r="K21" i="99"/>
  <c r="L20" i="99"/>
  <c r="K20" i="99"/>
  <c r="K19" i="99"/>
  <c r="K18" i="99"/>
  <c r="K17" i="99"/>
  <c r="J15" i="99"/>
  <c r="I15" i="99"/>
  <c r="H15" i="99"/>
  <c r="G15" i="99"/>
  <c r="F15" i="99"/>
  <c r="J14" i="99"/>
  <c r="I14" i="99"/>
  <c r="H14" i="99"/>
  <c r="G14" i="99"/>
  <c r="F14" i="99"/>
  <c r="K14" i="99" s="1"/>
  <c r="J13" i="99"/>
  <c r="I13" i="99"/>
  <c r="H13" i="99"/>
  <c r="G13" i="99"/>
  <c r="F13" i="99"/>
  <c r="J12" i="99"/>
  <c r="J11" i="99" s="1"/>
  <c r="J10" i="99" s="1"/>
  <c r="I12" i="99"/>
  <c r="I11" i="99" s="1"/>
  <c r="H12" i="99"/>
  <c r="H11" i="99" s="1"/>
  <c r="H10" i="99" s="1"/>
  <c r="G12" i="99"/>
  <c r="G11" i="99" s="1"/>
  <c r="G10" i="99" s="1"/>
  <c r="F12" i="99"/>
  <c r="K12" i="99" s="1"/>
  <c r="L50" i="99"/>
  <c r="L51" i="99"/>
  <c r="BI52" i="98"/>
  <c r="BI51" i="98"/>
  <c r="BI50" i="98"/>
  <c r="BI49" i="98"/>
  <c r="BI48" i="98"/>
  <c r="BI47" i="98"/>
  <c r="BI46" i="98"/>
  <c r="BI45" i="98"/>
  <c r="BI44" i="98"/>
  <c r="BI43" i="98"/>
  <c r="BI42" i="98"/>
  <c r="BI41" i="98"/>
  <c r="BI40" i="98"/>
  <c r="BI39" i="98"/>
  <c r="BI38" i="98"/>
  <c r="BI37" i="98"/>
  <c r="BI36" i="98"/>
  <c r="BI35" i="98"/>
  <c r="BI34" i="98"/>
  <c r="BI33" i="98"/>
  <c r="BI32" i="98"/>
  <c r="BI31" i="98"/>
  <c r="BI30" i="98"/>
  <c r="BI29" i="98"/>
  <c r="BI28" i="98"/>
  <c r="BI27" i="98"/>
  <c r="BI26" i="98"/>
  <c r="BI25" i="98"/>
  <c r="BI24" i="98"/>
  <c r="BI23" i="98"/>
  <c r="BI22" i="98"/>
  <c r="BI21" i="98"/>
  <c r="BI20" i="98"/>
  <c r="BI19" i="98"/>
  <c r="BI18" i="98"/>
  <c r="BI17" i="98"/>
  <c r="BI16" i="98"/>
  <c r="BI15" i="98"/>
  <c r="BI14" i="98"/>
  <c r="BI13" i="98"/>
  <c r="BI12" i="98"/>
  <c r="BI11" i="98"/>
  <c r="BI10" i="98"/>
  <c r="BI8" i="98"/>
  <c r="BF8" i="98"/>
  <c r="BB8" i="98"/>
  <c r="AX8" i="98"/>
  <c r="AT8" i="98"/>
  <c r="AP8" i="98"/>
  <c r="AJ8" i="98"/>
  <c r="AD8" i="98"/>
  <c r="X8" i="98"/>
  <c r="R8" i="98"/>
  <c r="L8" i="98"/>
  <c r="F11" i="99" l="1"/>
  <c r="K13" i="99"/>
  <c r="K15" i="99"/>
  <c r="F34" i="100"/>
  <c r="K38" i="100"/>
  <c r="H34" i="100"/>
  <c r="J34" i="100"/>
  <c r="L37" i="100"/>
  <c r="L35" i="100" s="1"/>
  <c r="L39" i="100"/>
  <c r="I10" i="101"/>
  <c r="I10" i="102"/>
  <c r="L34" i="100"/>
  <c r="K11" i="99"/>
  <c r="K10" i="99" s="1"/>
  <c r="F10" i="99"/>
  <c r="G10" i="101"/>
  <c r="I10" i="99"/>
  <c r="K34" i="100"/>
  <c r="J10" i="101"/>
  <c r="F10" i="101"/>
  <c r="K11" i="101"/>
  <c r="K10" i="101" s="1"/>
  <c r="L26" i="99"/>
  <c r="L43" i="99"/>
  <c r="L52" i="99"/>
  <c r="L17" i="101"/>
  <c r="L25" i="101"/>
  <c r="L33" i="101"/>
  <c r="L42" i="101"/>
  <c r="L51" i="101"/>
  <c r="I22" i="102"/>
  <c r="I30" i="102"/>
  <c r="L18" i="99"/>
  <c r="L34" i="99"/>
  <c r="L19" i="99"/>
  <c r="L27" i="99"/>
  <c r="L35" i="99"/>
  <c r="L44" i="99"/>
  <c r="L53" i="99"/>
  <c r="L18" i="101"/>
  <c r="L26" i="101"/>
  <c r="L34" i="101"/>
  <c r="L43" i="101"/>
  <c r="L52" i="101"/>
  <c r="I14" i="102"/>
  <c r="I23" i="102"/>
  <c r="L21" i="99"/>
  <c r="L29" i="99"/>
  <c r="L37" i="99"/>
  <c r="L46" i="99"/>
  <c r="L20" i="101"/>
  <c r="L28" i="101"/>
  <c r="L36" i="101"/>
  <c r="L45" i="101"/>
  <c r="L54" i="101"/>
  <c r="I16" i="102"/>
  <c r="I25" i="102"/>
  <c r="L38" i="99"/>
  <c r="L37" i="101"/>
  <c r="I26" i="102"/>
  <c r="H11" i="102"/>
  <c r="L30" i="99"/>
  <c r="L21" i="101"/>
  <c r="L23" i="99"/>
  <c r="L31" i="99"/>
  <c r="L39" i="99"/>
  <c r="L49" i="99"/>
  <c r="L22" i="101"/>
  <c r="L30" i="101"/>
  <c r="L38" i="101"/>
  <c r="L48" i="101"/>
  <c r="I18" i="102"/>
  <c r="I27" i="102"/>
  <c r="L22" i="99"/>
  <c r="L48" i="99"/>
  <c r="L15" i="99" s="1"/>
  <c r="K12" i="101"/>
  <c r="L29" i="101"/>
  <c r="L46" i="101"/>
  <c r="L24" i="99"/>
  <c r="L32" i="99"/>
  <c r="L40" i="99"/>
  <c r="L23" i="101"/>
  <c r="L31" i="101"/>
  <c r="L39" i="101"/>
  <c r="L49" i="101"/>
  <c r="I19" i="102"/>
  <c r="L17" i="99"/>
  <c r="L25" i="99"/>
  <c r="L33" i="99"/>
  <c r="L42" i="99"/>
  <c r="L14" i="99" s="1"/>
  <c r="L24" i="101"/>
  <c r="L32" i="101"/>
  <c r="L40" i="101"/>
  <c r="I20" i="102"/>
  <c r="L14" i="101" l="1"/>
  <c r="L12" i="101"/>
  <c r="L15" i="101"/>
  <c r="L12" i="99"/>
  <c r="L13" i="101"/>
  <c r="L11" i="101" s="1"/>
  <c r="L13" i="99"/>
  <c r="L10" i="101" l="1"/>
  <c r="L11" i="99"/>
  <c r="L10" i="99" s="1"/>
  <c r="N2" i="79" l="1"/>
  <c r="D1" i="79"/>
  <c r="M3" i="97"/>
  <c r="M2" i="96"/>
  <c r="M2" i="95"/>
  <c r="I3" i="94"/>
  <c r="I2" i="93"/>
  <c r="M3" i="92"/>
  <c r="M2" i="91"/>
  <c r="M2" i="90"/>
  <c r="H2" i="89"/>
  <c r="H3" i="88"/>
  <c r="I2" i="87"/>
  <c r="M3" i="86"/>
  <c r="I3" i="85"/>
  <c r="I2" i="84"/>
  <c r="M2" i="83"/>
  <c r="K3" i="82"/>
  <c r="N3" i="78"/>
  <c r="D2" i="97"/>
  <c r="D1" i="96"/>
  <c r="D1" i="95"/>
  <c r="D2" i="94"/>
  <c r="D1" i="93"/>
  <c r="D2" i="92"/>
  <c r="D1" i="91"/>
  <c r="D1" i="90"/>
  <c r="D1" i="89"/>
  <c r="D2" i="88"/>
  <c r="D1" i="87"/>
  <c r="D2" i="86"/>
  <c r="D2" i="85"/>
  <c r="D1" i="84"/>
  <c r="D1" i="83"/>
  <c r="D2" i="82"/>
  <c r="D2" i="81"/>
  <c r="D1" i="80"/>
  <c r="D2" i="78"/>
  <c r="AB2" i="67"/>
  <c r="W2" i="66"/>
  <c r="AB2" i="65"/>
  <c r="AF2" i="64"/>
  <c r="P2" i="77"/>
  <c r="I3" i="76"/>
  <c r="I3" i="75"/>
  <c r="P2" i="74"/>
  <c r="I3" i="73"/>
  <c r="K2" i="72"/>
  <c r="K3" i="71"/>
  <c r="P3" i="70"/>
  <c r="P2" i="69"/>
  <c r="C1" i="77"/>
  <c r="C2" i="76"/>
  <c r="C2" i="75"/>
  <c r="C1" i="74"/>
  <c r="C2" i="73"/>
  <c r="C1" i="72"/>
  <c r="C2" i="71"/>
  <c r="C2" i="70"/>
  <c r="C1" i="69"/>
  <c r="I7" i="65"/>
  <c r="N7" i="65"/>
  <c r="S7" i="65"/>
  <c r="X7" i="65"/>
  <c r="AC7" i="65"/>
  <c r="AH7" i="65"/>
  <c r="AM7" i="65"/>
  <c r="I8" i="65"/>
  <c r="N8" i="65"/>
  <c r="S8" i="65"/>
  <c r="X8" i="65"/>
  <c r="AC8" i="65"/>
  <c r="AH8" i="65"/>
  <c r="AM8" i="65"/>
  <c r="D7" i="65"/>
  <c r="D8" i="65"/>
  <c r="A1" i="68"/>
  <c r="C2" i="67"/>
  <c r="C2" i="66"/>
  <c r="C2" i="65"/>
  <c r="C2" i="64"/>
  <c r="L68" i="97"/>
  <c r="K68" i="97"/>
  <c r="M68" i="97" s="1"/>
  <c r="L67" i="97"/>
  <c r="K67" i="97"/>
  <c r="M67" i="97" s="1"/>
  <c r="L66" i="97"/>
  <c r="K66" i="97"/>
  <c r="M66" i="97" s="1"/>
  <c r="L65" i="97"/>
  <c r="K65" i="97"/>
  <c r="L64" i="97"/>
  <c r="K64" i="97"/>
  <c r="M64" i="97" s="1"/>
  <c r="L63" i="97"/>
  <c r="K63" i="97"/>
  <c r="M63" i="97" s="1"/>
  <c r="L62" i="97"/>
  <c r="K62" i="97"/>
  <c r="M62" i="97" s="1"/>
  <c r="L61" i="97"/>
  <c r="K61" i="97"/>
  <c r="L60" i="97"/>
  <c r="L59" i="97" s="1"/>
  <c r="K60" i="97"/>
  <c r="J59" i="97"/>
  <c r="I59" i="97"/>
  <c r="H59" i="97"/>
  <c r="H18" i="97" s="1"/>
  <c r="G59" i="97"/>
  <c r="G18" i="97" s="1"/>
  <c r="F59" i="97"/>
  <c r="F18" i="97" s="1"/>
  <c r="E59" i="97"/>
  <c r="E18" i="97" s="1"/>
  <c r="L58" i="97"/>
  <c r="K58" i="97"/>
  <c r="M58" i="97" s="1"/>
  <c r="L57" i="97"/>
  <c r="K57" i="97"/>
  <c r="M57" i="97" s="1"/>
  <c r="L56" i="97"/>
  <c r="K56" i="97"/>
  <c r="M56" i="97" s="1"/>
  <c r="L55" i="97"/>
  <c r="K55" i="97"/>
  <c r="M55" i="97" s="1"/>
  <c r="L54" i="97"/>
  <c r="K54" i="97"/>
  <c r="M54" i="97" s="1"/>
  <c r="L53" i="97"/>
  <c r="L52" i="97" s="1"/>
  <c r="K53" i="97"/>
  <c r="J52" i="97"/>
  <c r="I52" i="97"/>
  <c r="H52" i="97"/>
  <c r="G52" i="97"/>
  <c r="F52" i="97"/>
  <c r="E52" i="97"/>
  <c r="L51" i="97"/>
  <c r="K51" i="97"/>
  <c r="M51" i="97" s="1"/>
  <c r="L50" i="97"/>
  <c r="K50" i="97"/>
  <c r="M50" i="97" s="1"/>
  <c r="L49" i="97"/>
  <c r="K49" i="97"/>
  <c r="L48" i="97"/>
  <c r="K48" i="97"/>
  <c r="M48" i="97" s="1"/>
  <c r="L47" i="97"/>
  <c r="K47" i="97"/>
  <c r="L46" i="97"/>
  <c r="K46" i="97"/>
  <c r="M46" i="97" s="1"/>
  <c r="L45" i="97"/>
  <c r="K45" i="97"/>
  <c r="M45" i="97" s="1"/>
  <c r="L44" i="97"/>
  <c r="K44" i="97"/>
  <c r="M44" i="97" s="1"/>
  <c r="L43" i="97"/>
  <c r="K43" i="97"/>
  <c r="M43" i="97" s="1"/>
  <c r="L42" i="97"/>
  <c r="K42" i="97"/>
  <c r="M42" i="97" s="1"/>
  <c r="L41" i="97"/>
  <c r="K41" i="97"/>
  <c r="M41" i="97" s="1"/>
  <c r="L40" i="97"/>
  <c r="K40" i="97"/>
  <c r="M40" i="97" s="1"/>
  <c r="L39" i="97"/>
  <c r="K39" i="97"/>
  <c r="M39" i="97" s="1"/>
  <c r="L38" i="97"/>
  <c r="K38" i="97"/>
  <c r="M38" i="97" s="1"/>
  <c r="L37" i="97"/>
  <c r="K37" i="97"/>
  <c r="M37" i="97" s="1"/>
  <c r="L36" i="97"/>
  <c r="K36" i="97"/>
  <c r="M36" i="97" s="1"/>
  <c r="L35" i="97"/>
  <c r="K35" i="97"/>
  <c r="M35" i="97" s="1"/>
  <c r="L34" i="97"/>
  <c r="K34" i="97"/>
  <c r="M34" i="97" s="1"/>
  <c r="L33" i="97"/>
  <c r="K33" i="97"/>
  <c r="L32" i="97"/>
  <c r="K32" i="97"/>
  <c r="M32" i="97" s="1"/>
  <c r="L31" i="97"/>
  <c r="K31" i="97"/>
  <c r="L30" i="97"/>
  <c r="K30" i="97"/>
  <c r="M30" i="97" s="1"/>
  <c r="L29" i="97"/>
  <c r="K29" i="97"/>
  <c r="M29" i="97" s="1"/>
  <c r="L28" i="97"/>
  <c r="K28" i="97"/>
  <c r="M28" i="97" s="1"/>
  <c r="L27" i="97"/>
  <c r="K27" i="97"/>
  <c r="M27" i="97" s="1"/>
  <c r="L26" i="97"/>
  <c r="K26" i="97"/>
  <c r="M26" i="97" s="1"/>
  <c r="L25" i="97"/>
  <c r="K25" i="97"/>
  <c r="M25" i="97" s="1"/>
  <c r="L24" i="97"/>
  <c r="K24" i="97"/>
  <c r="M24" i="97" s="1"/>
  <c r="L23" i="97"/>
  <c r="K23" i="97"/>
  <c r="M23" i="97" s="1"/>
  <c r="L22" i="97"/>
  <c r="K22" i="97"/>
  <c r="M22" i="97" s="1"/>
  <c r="L21" i="97"/>
  <c r="K21" i="97"/>
  <c r="M21" i="97" s="1"/>
  <c r="J19" i="97"/>
  <c r="I19" i="97"/>
  <c r="H19" i="97"/>
  <c r="G19" i="97"/>
  <c r="L19" i="97" s="1"/>
  <c r="F19" i="97"/>
  <c r="E19" i="97"/>
  <c r="K19" i="97" s="1"/>
  <c r="M19" i="97" s="1"/>
  <c r="J18" i="97"/>
  <c r="I18" i="97"/>
  <c r="J17" i="97"/>
  <c r="I17" i="97"/>
  <c r="H17" i="97"/>
  <c r="G17" i="97"/>
  <c r="L17" i="97" s="1"/>
  <c r="F17" i="97"/>
  <c r="E17" i="97"/>
  <c r="J16" i="97"/>
  <c r="I16" i="97"/>
  <c r="H16" i="97"/>
  <c r="G16" i="97"/>
  <c r="F16" i="97"/>
  <c r="E16" i="97"/>
  <c r="K16" i="97" s="1"/>
  <c r="J15" i="97"/>
  <c r="I15" i="97"/>
  <c r="I14" i="97" s="1"/>
  <c r="I13" i="97" s="1"/>
  <c r="H15" i="97"/>
  <c r="H14" i="97" s="1"/>
  <c r="H13" i="97" s="1"/>
  <c r="G15" i="97"/>
  <c r="F15" i="97"/>
  <c r="E15" i="97"/>
  <c r="J14" i="97"/>
  <c r="J13" i="97" s="1"/>
  <c r="F14" i="97"/>
  <c r="E14" i="97"/>
  <c r="L68" i="96"/>
  <c r="K68" i="96"/>
  <c r="M68" i="96" s="1"/>
  <c r="L67" i="96"/>
  <c r="K67" i="96"/>
  <c r="M67" i="96" s="1"/>
  <c r="L66" i="96"/>
  <c r="K66" i="96"/>
  <c r="M66" i="96" s="1"/>
  <c r="L65" i="96"/>
  <c r="K65" i="96"/>
  <c r="M65" i="96" s="1"/>
  <c r="L64" i="96"/>
  <c r="K64" i="96"/>
  <c r="L63" i="96"/>
  <c r="K63" i="96"/>
  <c r="M63" i="96" s="1"/>
  <c r="L62" i="96"/>
  <c r="K62" i="96"/>
  <c r="M62" i="96" s="1"/>
  <c r="L61" i="96"/>
  <c r="K61" i="96"/>
  <c r="L60" i="96"/>
  <c r="L59" i="96" s="1"/>
  <c r="K60" i="96"/>
  <c r="M60" i="96" s="1"/>
  <c r="J59" i="96"/>
  <c r="J17" i="96" s="1"/>
  <c r="I59" i="96"/>
  <c r="I17" i="96" s="1"/>
  <c r="H59" i="96"/>
  <c r="H17" i="96" s="1"/>
  <c r="G59" i="96"/>
  <c r="G17" i="96" s="1"/>
  <c r="F59" i="96"/>
  <c r="F17" i="96" s="1"/>
  <c r="E59" i="96"/>
  <c r="L58" i="96"/>
  <c r="K58" i="96"/>
  <c r="M58" i="96" s="1"/>
  <c r="L57" i="96"/>
  <c r="K57" i="96"/>
  <c r="M57" i="96" s="1"/>
  <c r="L56" i="96"/>
  <c r="K56" i="96"/>
  <c r="M56" i="96" s="1"/>
  <c r="L55" i="96"/>
  <c r="K55" i="96"/>
  <c r="M55" i="96" s="1"/>
  <c r="L54" i="96"/>
  <c r="K54" i="96"/>
  <c r="M54" i="96" s="1"/>
  <c r="L53" i="96"/>
  <c r="K53" i="96"/>
  <c r="J52" i="96"/>
  <c r="J16" i="96" s="1"/>
  <c r="I52" i="96"/>
  <c r="I16" i="96" s="1"/>
  <c r="H52" i="96"/>
  <c r="G52" i="96"/>
  <c r="F52" i="96"/>
  <c r="F16" i="96" s="1"/>
  <c r="E52" i="96"/>
  <c r="E16" i="96" s="1"/>
  <c r="L51" i="96"/>
  <c r="K51" i="96"/>
  <c r="M51" i="96" s="1"/>
  <c r="L50" i="96"/>
  <c r="K50" i="96"/>
  <c r="M50" i="96" s="1"/>
  <c r="L49" i="96"/>
  <c r="K49" i="96"/>
  <c r="L48" i="96"/>
  <c r="K48" i="96"/>
  <c r="M48" i="96" s="1"/>
  <c r="L47" i="96"/>
  <c r="K47" i="96"/>
  <c r="M47" i="96" s="1"/>
  <c r="L46" i="96"/>
  <c r="K46" i="96"/>
  <c r="L45" i="96"/>
  <c r="K45" i="96"/>
  <c r="M45" i="96" s="1"/>
  <c r="L44" i="96"/>
  <c r="K44" i="96"/>
  <c r="M44" i="96" s="1"/>
  <c r="L43" i="96"/>
  <c r="K43" i="96"/>
  <c r="M43" i="96" s="1"/>
  <c r="L42" i="96"/>
  <c r="K42" i="96"/>
  <c r="M42" i="96" s="1"/>
  <c r="L41" i="96"/>
  <c r="K41" i="96"/>
  <c r="L40" i="96"/>
  <c r="K40" i="96"/>
  <c r="M40" i="96" s="1"/>
  <c r="L38" i="96"/>
  <c r="K38" i="96"/>
  <c r="M38" i="96" s="1"/>
  <c r="L37" i="96"/>
  <c r="K37" i="96"/>
  <c r="M37" i="96" s="1"/>
  <c r="L36" i="96"/>
  <c r="K36" i="96"/>
  <c r="M36" i="96" s="1"/>
  <c r="L35" i="96"/>
  <c r="K35" i="96"/>
  <c r="M35" i="96" s="1"/>
  <c r="L34" i="96"/>
  <c r="K34" i="96"/>
  <c r="M34" i="96" s="1"/>
  <c r="L33" i="96"/>
  <c r="K33" i="96"/>
  <c r="M33" i="96" s="1"/>
  <c r="L32" i="96"/>
  <c r="K32" i="96"/>
  <c r="L31" i="96"/>
  <c r="K31" i="96"/>
  <c r="M31" i="96" s="1"/>
  <c r="L30" i="96"/>
  <c r="K30" i="96"/>
  <c r="M30" i="96" s="1"/>
  <c r="L29" i="96"/>
  <c r="K29" i="96"/>
  <c r="L28" i="96"/>
  <c r="K28" i="96"/>
  <c r="M28" i="96" s="1"/>
  <c r="L27" i="96"/>
  <c r="K27" i="96"/>
  <c r="M27" i="96" s="1"/>
  <c r="L26" i="96"/>
  <c r="K26" i="96"/>
  <c r="M26" i="96" s="1"/>
  <c r="L25" i="96"/>
  <c r="K25" i="96"/>
  <c r="M25" i="96" s="1"/>
  <c r="L24" i="96"/>
  <c r="K24" i="96"/>
  <c r="M24" i="96" s="1"/>
  <c r="L23" i="96"/>
  <c r="K23" i="96"/>
  <c r="M23" i="96" s="1"/>
  <c r="L22" i="96"/>
  <c r="K22" i="96"/>
  <c r="M22" i="96" s="1"/>
  <c r="L21" i="96"/>
  <c r="K21" i="96"/>
  <c r="M21" i="96" s="1"/>
  <c r="L20" i="96"/>
  <c r="K20" i="96"/>
  <c r="M20" i="96" s="1"/>
  <c r="J18" i="96"/>
  <c r="I18" i="96"/>
  <c r="H18" i="96"/>
  <c r="G18" i="96"/>
  <c r="F18" i="96"/>
  <c r="E18" i="96"/>
  <c r="K18" i="96" s="1"/>
  <c r="E17" i="96"/>
  <c r="H16" i="96"/>
  <c r="G16" i="96"/>
  <c r="L16" i="96" s="1"/>
  <c r="J15" i="96"/>
  <c r="I15" i="96"/>
  <c r="H15" i="96"/>
  <c r="G15" i="96"/>
  <c r="L15" i="96" s="1"/>
  <c r="F15" i="96"/>
  <c r="E15" i="96"/>
  <c r="J14" i="96"/>
  <c r="J13" i="96" s="1"/>
  <c r="I14" i="96"/>
  <c r="H14" i="96"/>
  <c r="G14" i="96"/>
  <c r="F14" i="96"/>
  <c r="E14" i="96"/>
  <c r="K14" i="96" s="1"/>
  <c r="I13" i="96"/>
  <c r="H13" i="96"/>
  <c r="H12" i="96" s="1"/>
  <c r="G13" i="96"/>
  <c r="L68" i="95"/>
  <c r="K68" i="95"/>
  <c r="M68" i="95" s="1"/>
  <c r="L67" i="95"/>
  <c r="K67" i="95"/>
  <c r="M67" i="95" s="1"/>
  <c r="L66" i="95"/>
  <c r="K66" i="95"/>
  <c r="M66" i="95" s="1"/>
  <c r="L65" i="95"/>
  <c r="K65" i="95"/>
  <c r="M65" i="95" s="1"/>
  <c r="L64" i="95"/>
  <c r="K64" i="95"/>
  <c r="M64" i="95" s="1"/>
  <c r="L63" i="95"/>
  <c r="K63" i="95"/>
  <c r="M63" i="95" s="1"/>
  <c r="L62" i="95"/>
  <c r="K62" i="95"/>
  <c r="L61" i="95"/>
  <c r="K61" i="95"/>
  <c r="M61" i="95" s="1"/>
  <c r="L60" i="95"/>
  <c r="K60" i="95"/>
  <c r="K59" i="95" s="1"/>
  <c r="L59" i="95"/>
  <c r="J59" i="95"/>
  <c r="I59" i="95"/>
  <c r="H59" i="95"/>
  <c r="G59" i="95"/>
  <c r="F59" i="95"/>
  <c r="E59" i="95"/>
  <c r="E17" i="95" s="1"/>
  <c r="L58" i="95"/>
  <c r="K58" i="95"/>
  <c r="M58" i="95" s="1"/>
  <c r="L57" i="95"/>
  <c r="K57" i="95"/>
  <c r="M57" i="95" s="1"/>
  <c r="L56" i="95"/>
  <c r="K56" i="95"/>
  <c r="L55" i="95"/>
  <c r="K55" i="95"/>
  <c r="M55" i="95" s="1"/>
  <c r="L54" i="95"/>
  <c r="K54" i="95"/>
  <c r="M54" i="95" s="1"/>
  <c r="L53" i="95"/>
  <c r="K53" i="95"/>
  <c r="M53" i="95" s="1"/>
  <c r="J52" i="95"/>
  <c r="I52" i="95"/>
  <c r="I16" i="95" s="1"/>
  <c r="H52" i="95"/>
  <c r="H16" i="95" s="1"/>
  <c r="G52" i="95"/>
  <c r="G16" i="95" s="1"/>
  <c r="F52" i="95"/>
  <c r="F16" i="95" s="1"/>
  <c r="E52" i="95"/>
  <c r="E16" i="95" s="1"/>
  <c r="L51" i="95"/>
  <c r="K51" i="95"/>
  <c r="M51" i="95" s="1"/>
  <c r="L50" i="95"/>
  <c r="K50" i="95"/>
  <c r="L49" i="95"/>
  <c r="K49" i="95"/>
  <c r="M49" i="95" s="1"/>
  <c r="L48" i="95"/>
  <c r="K48" i="95"/>
  <c r="M48" i="95" s="1"/>
  <c r="L47" i="95"/>
  <c r="K47" i="95"/>
  <c r="M47" i="95" s="1"/>
  <c r="L46" i="95"/>
  <c r="K46" i="95"/>
  <c r="M46" i="95" s="1"/>
  <c r="L45" i="95"/>
  <c r="K45" i="95"/>
  <c r="M45" i="95" s="1"/>
  <c r="L44" i="95"/>
  <c r="K44" i="95"/>
  <c r="M44" i="95" s="1"/>
  <c r="L43" i="95"/>
  <c r="K43" i="95"/>
  <c r="M43" i="95" s="1"/>
  <c r="L42" i="95"/>
  <c r="K42" i="95"/>
  <c r="L41" i="95"/>
  <c r="K41" i="95"/>
  <c r="M41" i="95" s="1"/>
  <c r="L40" i="95"/>
  <c r="K40" i="95"/>
  <c r="M40" i="95" s="1"/>
  <c r="L39" i="95"/>
  <c r="K39" i="95"/>
  <c r="M39" i="95" s="1"/>
  <c r="L38" i="95"/>
  <c r="K38" i="95"/>
  <c r="M38" i="95" s="1"/>
  <c r="L37" i="95"/>
  <c r="K37" i="95"/>
  <c r="M37" i="95" s="1"/>
  <c r="L36" i="95"/>
  <c r="K36" i="95"/>
  <c r="M36" i="95" s="1"/>
  <c r="L35" i="95"/>
  <c r="K35" i="95"/>
  <c r="M35" i="95" s="1"/>
  <c r="L34" i="95"/>
  <c r="K34" i="95"/>
  <c r="L33" i="95"/>
  <c r="K33" i="95"/>
  <c r="M33" i="95" s="1"/>
  <c r="L32" i="95"/>
  <c r="K32" i="95"/>
  <c r="M32" i="95" s="1"/>
  <c r="L31" i="95"/>
  <c r="K31" i="95"/>
  <c r="L30" i="95"/>
  <c r="K30" i="95"/>
  <c r="M30" i="95" s="1"/>
  <c r="L29" i="95"/>
  <c r="K29" i="95"/>
  <c r="M29" i="95" s="1"/>
  <c r="L28" i="95"/>
  <c r="K28" i="95"/>
  <c r="M28" i="95" s="1"/>
  <c r="L27" i="95"/>
  <c r="K27" i="95"/>
  <c r="M27" i="95" s="1"/>
  <c r="L26" i="95"/>
  <c r="K26" i="95"/>
  <c r="M26" i="95" s="1"/>
  <c r="L25" i="95"/>
  <c r="K25" i="95"/>
  <c r="L24" i="95"/>
  <c r="K24" i="95"/>
  <c r="M24" i="95" s="1"/>
  <c r="L23" i="95"/>
  <c r="K23" i="95"/>
  <c r="M23" i="95" s="1"/>
  <c r="L22" i="95"/>
  <c r="K22" i="95"/>
  <c r="M22" i="95" s="1"/>
  <c r="L21" i="95"/>
  <c r="K21" i="95"/>
  <c r="M21" i="95" s="1"/>
  <c r="L20" i="95"/>
  <c r="K20" i="95"/>
  <c r="M20" i="95" s="1"/>
  <c r="J18" i="95"/>
  <c r="I18" i="95"/>
  <c r="H18" i="95"/>
  <c r="G18" i="95"/>
  <c r="F18" i="95"/>
  <c r="E18" i="95"/>
  <c r="K18" i="95" s="1"/>
  <c r="J17" i="95"/>
  <c r="I17" i="95"/>
  <c r="H17" i="95"/>
  <c r="G17" i="95"/>
  <c r="F17" i="95"/>
  <c r="J16" i="95"/>
  <c r="J15" i="95"/>
  <c r="I15" i="95"/>
  <c r="H15" i="95"/>
  <c r="G15" i="95"/>
  <c r="F15" i="95"/>
  <c r="E15" i="95"/>
  <c r="K15" i="95" s="1"/>
  <c r="J14" i="95"/>
  <c r="I14" i="95"/>
  <c r="H14" i="95"/>
  <c r="G14" i="95"/>
  <c r="F14" i="95"/>
  <c r="F13" i="95" s="1"/>
  <c r="F12" i="95" s="1"/>
  <c r="E14" i="95"/>
  <c r="J13" i="95"/>
  <c r="I66" i="94"/>
  <c r="I65" i="94"/>
  <c r="I64" i="94"/>
  <c r="I63" i="94"/>
  <c r="I62" i="94"/>
  <c r="I61" i="94"/>
  <c r="I60" i="94"/>
  <c r="I59" i="94"/>
  <c r="I58" i="94"/>
  <c r="H57" i="94"/>
  <c r="H18" i="94" s="1"/>
  <c r="G57" i="94"/>
  <c r="F57" i="94"/>
  <c r="E57" i="94"/>
  <c r="I57" i="94" s="1"/>
  <c r="I56" i="94"/>
  <c r="I55" i="94"/>
  <c r="I54" i="94"/>
  <c r="I53" i="94"/>
  <c r="I52" i="94"/>
  <c r="I51" i="94"/>
  <c r="H50" i="94"/>
  <c r="H17" i="94" s="1"/>
  <c r="G50" i="94"/>
  <c r="G17" i="94" s="1"/>
  <c r="F50" i="94"/>
  <c r="F17" i="94" s="1"/>
  <c r="E50" i="94"/>
  <c r="I49" i="94"/>
  <c r="I48" i="94"/>
  <c r="I47" i="94"/>
  <c r="I46" i="94"/>
  <c r="I45" i="94"/>
  <c r="I44" i="94"/>
  <c r="I43" i="94"/>
  <c r="I42" i="94"/>
  <c r="I41" i="94"/>
  <c r="I40" i="94"/>
  <c r="I39" i="94"/>
  <c r="I38" i="94"/>
  <c r="I37" i="94"/>
  <c r="I36" i="94"/>
  <c r="I35" i="94"/>
  <c r="I34" i="94"/>
  <c r="I33" i="94"/>
  <c r="I32" i="94"/>
  <c r="I31" i="94"/>
  <c r="I30" i="94"/>
  <c r="I29" i="94"/>
  <c r="I28" i="94"/>
  <c r="I27" i="94"/>
  <c r="I26" i="94"/>
  <c r="I25" i="94"/>
  <c r="I24" i="94"/>
  <c r="I23" i="94"/>
  <c r="I22" i="94"/>
  <c r="I21" i="94"/>
  <c r="I19" i="94"/>
  <c r="H19" i="94"/>
  <c r="G19" i="94"/>
  <c r="F19" i="94"/>
  <c r="E19" i="94"/>
  <c r="G18" i="94"/>
  <c r="F18" i="94"/>
  <c r="E18" i="94"/>
  <c r="H16" i="94"/>
  <c r="G16" i="94"/>
  <c r="F16" i="94"/>
  <c r="E16" i="94"/>
  <c r="I16" i="94" s="1"/>
  <c r="H15" i="94"/>
  <c r="G15" i="94"/>
  <c r="F15" i="94"/>
  <c r="F14" i="94" s="1"/>
  <c r="F13" i="94" s="1"/>
  <c r="E15" i="94"/>
  <c r="I65" i="93"/>
  <c r="I64" i="93"/>
  <c r="I63" i="93"/>
  <c r="I62" i="93"/>
  <c r="I61" i="93"/>
  <c r="I60" i="93"/>
  <c r="I59" i="93"/>
  <c r="I58" i="93"/>
  <c r="I57" i="93"/>
  <c r="H56" i="93"/>
  <c r="G56" i="93"/>
  <c r="G17" i="93" s="1"/>
  <c r="F56" i="93"/>
  <c r="E56" i="93"/>
  <c r="I55" i="93"/>
  <c r="I54" i="93"/>
  <c r="I53" i="93"/>
  <c r="I52" i="93"/>
  <c r="I51" i="93"/>
  <c r="I50" i="93"/>
  <c r="H49" i="93"/>
  <c r="H16" i="93" s="1"/>
  <c r="G49" i="93"/>
  <c r="G16" i="93" s="1"/>
  <c r="F49" i="93"/>
  <c r="F16" i="93" s="1"/>
  <c r="E49" i="93"/>
  <c r="I49" i="93" s="1"/>
  <c r="I48" i="93"/>
  <c r="I47" i="93"/>
  <c r="I46" i="93"/>
  <c r="I45" i="93"/>
  <c r="I44" i="93"/>
  <c r="I43" i="93"/>
  <c r="I42" i="93"/>
  <c r="I41" i="93"/>
  <c r="I40" i="93"/>
  <c r="I39" i="93"/>
  <c r="I38" i="93"/>
  <c r="I37" i="93"/>
  <c r="I36" i="93"/>
  <c r="I35" i="93"/>
  <c r="I34" i="93"/>
  <c r="I33" i="93"/>
  <c r="I32" i="93"/>
  <c r="I31" i="93"/>
  <c r="I30" i="93"/>
  <c r="I29" i="93"/>
  <c r="I28" i="93"/>
  <c r="I27" i="93"/>
  <c r="I26" i="93"/>
  <c r="I25" i="93"/>
  <c r="I24" i="93"/>
  <c r="I23" i="93"/>
  <c r="I22" i="93"/>
  <c r="I21" i="93"/>
  <c r="I20" i="93"/>
  <c r="H18" i="93"/>
  <c r="G18" i="93"/>
  <c r="F18" i="93"/>
  <c r="E18" i="93"/>
  <c r="F17" i="93"/>
  <c r="E17" i="93"/>
  <c r="H15" i="93"/>
  <c r="G15" i="93"/>
  <c r="F15" i="93"/>
  <c r="E15" i="93"/>
  <c r="H14" i="93"/>
  <c r="G14" i="93"/>
  <c r="F14" i="93"/>
  <c r="E14" i="93"/>
  <c r="I14" i="93" s="1"/>
  <c r="H13" i="93"/>
  <c r="L66" i="92"/>
  <c r="K66" i="92"/>
  <c r="L65" i="92"/>
  <c r="K65" i="92"/>
  <c r="M65" i="92" s="1"/>
  <c r="L64" i="92"/>
  <c r="K64" i="92"/>
  <c r="L63" i="92"/>
  <c r="K63" i="92"/>
  <c r="L62" i="92"/>
  <c r="K62" i="92"/>
  <c r="M62" i="92" s="1"/>
  <c r="L61" i="92"/>
  <c r="K61" i="92"/>
  <c r="M61" i="92" s="1"/>
  <c r="L60" i="92"/>
  <c r="K60" i="92"/>
  <c r="M60" i="92" s="1"/>
  <c r="L59" i="92"/>
  <c r="K59" i="92"/>
  <c r="M59" i="92" s="1"/>
  <c r="L58" i="92"/>
  <c r="K58" i="92"/>
  <c r="J57" i="92"/>
  <c r="J18" i="92" s="1"/>
  <c r="I57" i="92"/>
  <c r="I18" i="92" s="1"/>
  <c r="H57" i="92"/>
  <c r="H18" i="92" s="1"/>
  <c r="G57" i="92"/>
  <c r="G18" i="92" s="1"/>
  <c r="F57" i="92"/>
  <c r="E57" i="92"/>
  <c r="L56" i="92"/>
  <c r="K56" i="92"/>
  <c r="M56" i="92" s="1"/>
  <c r="L55" i="92"/>
  <c r="K55" i="92"/>
  <c r="M55" i="92" s="1"/>
  <c r="L54" i="92"/>
  <c r="K54" i="92"/>
  <c r="L53" i="92"/>
  <c r="K53" i="92"/>
  <c r="L52" i="92"/>
  <c r="K52" i="92"/>
  <c r="M52" i="92" s="1"/>
  <c r="L51" i="92"/>
  <c r="K51" i="92"/>
  <c r="M51" i="92" s="1"/>
  <c r="L50" i="92"/>
  <c r="J50" i="92"/>
  <c r="I50" i="92"/>
  <c r="I17" i="92" s="1"/>
  <c r="H50" i="92"/>
  <c r="H17" i="92" s="1"/>
  <c r="G50" i="92"/>
  <c r="F50" i="92"/>
  <c r="E50" i="92"/>
  <c r="L49" i="92"/>
  <c r="K49" i="92"/>
  <c r="M49" i="92" s="1"/>
  <c r="L48" i="92"/>
  <c r="K48" i="92"/>
  <c r="M48" i="92" s="1"/>
  <c r="L47" i="92"/>
  <c r="K47" i="92"/>
  <c r="M47" i="92" s="1"/>
  <c r="L46" i="92"/>
  <c r="K46" i="92"/>
  <c r="M46" i="92" s="1"/>
  <c r="L45" i="92"/>
  <c r="K45" i="92"/>
  <c r="M45" i="92" s="1"/>
  <c r="L44" i="92"/>
  <c r="K44" i="92"/>
  <c r="M44" i="92" s="1"/>
  <c r="L43" i="92"/>
  <c r="K43" i="92"/>
  <c r="M43" i="92" s="1"/>
  <c r="L42" i="92"/>
  <c r="K42" i="92"/>
  <c r="M42" i="92" s="1"/>
  <c r="L41" i="92"/>
  <c r="K41" i="92"/>
  <c r="M41" i="92" s="1"/>
  <c r="L40" i="92"/>
  <c r="K40" i="92"/>
  <c r="L39" i="92"/>
  <c r="K39" i="92"/>
  <c r="L38" i="92"/>
  <c r="K38" i="92"/>
  <c r="M38" i="92" s="1"/>
  <c r="L37" i="92"/>
  <c r="K37" i="92"/>
  <c r="M37" i="92" s="1"/>
  <c r="L36" i="92"/>
  <c r="K36" i="92"/>
  <c r="L35" i="92"/>
  <c r="K35" i="92"/>
  <c r="L34" i="92"/>
  <c r="K34" i="92"/>
  <c r="M34" i="92" s="1"/>
  <c r="L33" i="92"/>
  <c r="K33" i="92"/>
  <c r="M33" i="92" s="1"/>
  <c r="L32" i="92"/>
  <c r="K32" i="92"/>
  <c r="M32" i="92" s="1"/>
  <c r="L31" i="92"/>
  <c r="K31" i="92"/>
  <c r="M31" i="92" s="1"/>
  <c r="L30" i="92"/>
  <c r="K30" i="92"/>
  <c r="M30" i="92" s="1"/>
  <c r="L29" i="92"/>
  <c r="K29" i="92"/>
  <c r="M29" i="92" s="1"/>
  <c r="L28" i="92"/>
  <c r="K28" i="92"/>
  <c r="M28" i="92" s="1"/>
  <c r="L27" i="92"/>
  <c r="K27" i="92"/>
  <c r="M27" i="92" s="1"/>
  <c r="L26" i="92"/>
  <c r="K26" i="92"/>
  <c r="M26" i="92" s="1"/>
  <c r="L25" i="92"/>
  <c r="K25" i="92"/>
  <c r="L24" i="92"/>
  <c r="K24" i="92"/>
  <c r="L23" i="92"/>
  <c r="K23" i="92"/>
  <c r="L22" i="92"/>
  <c r="K22" i="92"/>
  <c r="M22" i="92" s="1"/>
  <c r="L21" i="92"/>
  <c r="K21" i="92"/>
  <c r="M21" i="92" s="1"/>
  <c r="J19" i="92"/>
  <c r="I19" i="92"/>
  <c r="H19" i="92"/>
  <c r="G19" i="92"/>
  <c r="L19" i="92" s="1"/>
  <c r="F19" i="92"/>
  <c r="E19" i="92"/>
  <c r="K19" i="92" s="1"/>
  <c r="F18" i="92"/>
  <c r="E18" i="92"/>
  <c r="K18" i="92" s="1"/>
  <c r="J17" i="92"/>
  <c r="G17" i="92"/>
  <c r="L17" i="92" s="1"/>
  <c r="F17" i="92"/>
  <c r="E17" i="92"/>
  <c r="J16" i="92"/>
  <c r="I16" i="92"/>
  <c r="H16" i="92"/>
  <c r="G16" i="92"/>
  <c r="L16" i="92" s="1"/>
  <c r="F16" i="92"/>
  <c r="E16" i="92"/>
  <c r="J15" i="92"/>
  <c r="I15" i="92"/>
  <c r="H15" i="92"/>
  <c r="G15" i="92"/>
  <c r="F15" i="92"/>
  <c r="F14" i="92" s="1"/>
  <c r="F13" i="92" s="1"/>
  <c r="E15" i="92"/>
  <c r="M15" i="92" s="1"/>
  <c r="J14" i="92"/>
  <c r="I14" i="92"/>
  <c r="I13" i="92" s="1"/>
  <c r="H14" i="92"/>
  <c r="E14" i="92"/>
  <c r="L66" i="91"/>
  <c r="K66" i="91"/>
  <c r="M66" i="91" s="1"/>
  <c r="L65" i="91"/>
  <c r="K65" i="91"/>
  <c r="L64" i="91"/>
  <c r="K64" i="91"/>
  <c r="M64" i="91" s="1"/>
  <c r="L63" i="91"/>
  <c r="K63" i="91"/>
  <c r="M63" i="91" s="1"/>
  <c r="L62" i="91"/>
  <c r="K62" i="91"/>
  <c r="L61" i="91"/>
  <c r="K61" i="91"/>
  <c r="M61" i="91" s="1"/>
  <c r="L60" i="91"/>
  <c r="K60" i="91"/>
  <c r="L59" i="91"/>
  <c r="K59" i="91"/>
  <c r="M59" i="91" s="1"/>
  <c r="L58" i="91"/>
  <c r="K58" i="91"/>
  <c r="M58" i="91" s="1"/>
  <c r="J57" i="91"/>
  <c r="J17" i="91" s="1"/>
  <c r="I57" i="91"/>
  <c r="I17" i="91" s="1"/>
  <c r="H57" i="91"/>
  <c r="G57" i="91"/>
  <c r="G17" i="91" s="1"/>
  <c r="F57" i="91"/>
  <c r="F17" i="91" s="1"/>
  <c r="E57" i="91"/>
  <c r="E17" i="91" s="1"/>
  <c r="L56" i="91"/>
  <c r="K56" i="91"/>
  <c r="M56" i="91" s="1"/>
  <c r="L55" i="91"/>
  <c r="K55" i="91"/>
  <c r="M55" i="91" s="1"/>
  <c r="L54" i="91"/>
  <c r="K54" i="91"/>
  <c r="M54" i="91" s="1"/>
  <c r="L53" i="91"/>
  <c r="K53" i="91"/>
  <c r="M53" i="91" s="1"/>
  <c r="L52" i="91"/>
  <c r="K52" i="91"/>
  <c r="L51" i="91"/>
  <c r="K51" i="91"/>
  <c r="J50" i="91"/>
  <c r="J16" i="91" s="1"/>
  <c r="I50" i="91"/>
  <c r="I16" i="91" s="1"/>
  <c r="H50" i="91"/>
  <c r="H16" i="91" s="1"/>
  <c r="G50" i="91"/>
  <c r="F50" i="91"/>
  <c r="F16" i="91" s="1"/>
  <c r="E50" i="91"/>
  <c r="E16" i="91" s="1"/>
  <c r="L49" i="91"/>
  <c r="K49" i="91"/>
  <c r="M49" i="91" s="1"/>
  <c r="L48" i="91"/>
  <c r="K48" i="91"/>
  <c r="M48" i="91" s="1"/>
  <c r="L47" i="91"/>
  <c r="K47" i="91"/>
  <c r="M47" i="91" s="1"/>
  <c r="L46" i="91"/>
  <c r="K46" i="91"/>
  <c r="M46" i="91" s="1"/>
  <c r="L45" i="91"/>
  <c r="K45" i="91"/>
  <c r="M45" i="91" s="1"/>
  <c r="L44" i="91"/>
  <c r="K44" i="91"/>
  <c r="L43" i="91"/>
  <c r="K43" i="91"/>
  <c r="M43" i="91" s="1"/>
  <c r="L42" i="91"/>
  <c r="K42" i="91"/>
  <c r="M42" i="91" s="1"/>
  <c r="L41" i="91"/>
  <c r="K41" i="91"/>
  <c r="M41" i="91" s="1"/>
  <c r="L40" i="91"/>
  <c r="K40" i="91"/>
  <c r="L39" i="91"/>
  <c r="K39" i="91"/>
  <c r="M39" i="91" s="1"/>
  <c r="L38" i="91"/>
  <c r="L37" i="91"/>
  <c r="K37" i="91"/>
  <c r="M37" i="91" s="1"/>
  <c r="L36" i="91"/>
  <c r="K36" i="91"/>
  <c r="M36" i="91" s="1"/>
  <c r="L35" i="91"/>
  <c r="K35" i="91"/>
  <c r="M35" i="91" s="1"/>
  <c r="L34" i="91"/>
  <c r="K34" i="91"/>
  <c r="M34" i="91" s="1"/>
  <c r="L33" i="91"/>
  <c r="K33" i="91"/>
  <c r="L32" i="91"/>
  <c r="K32" i="91"/>
  <c r="L31" i="91"/>
  <c r="K31" i="91"/>
  <c r="M31" i="91" s="1"/>
  <c r="L30" i="91"/>
  <c r="K30" i="91"/>
  <c r="M30" i="91" s="1"/>
  <c r="L29" i="91"/>
  <c r="K29" i="91"/>
  <c r="L28" i="91"/>
  <c r="K28" i="91"/>
  <c r="L27" i="91"/>
  <c r="K27" i="91"/>
  <c r="M27" i="91" s="1"/>
  <c r="L26" i="91"/>
  <c r="K26" i="91"/>
  <c r="M26" i="91" s="1"/>
  <c r="L25" i="91"/>
  <c r="K25" i="91"/>
  <c r="M25" i="91" s="1"/>
  <c r="L24" i="91"/>
  <c r="K24" i="91"/>
  <c r="M24" i="91" s="1"/>
  <c r="L23" i="91"/>
  <c r="K23" i="91"/>
  <c r="M23" i="91" s="1"/>
  <c r="L22" i="91"/>
  <c r="K22" i="91"/>
  <c r="M22" i="91" s="1"/>
  <c r="L21" i="91"/>
  <c r="K21" i="91"/>
  <c r="M21" i="91" s="1"/>
  <c r="L20" i="91"/>
  <c r="K20" i="91"/>
  <c r="M20" i="91" s="1"/>
  <c r="J18" i="91"/>
  <c r="I18" i="91"/>
  <c r="H18" i="91"/>
  <c r="G18" i="91"/>
  <c r="F18" i="91"/>
  <c r="E18" i="91"/>
  <c r="K17" i="91"/>
  <c r="H17" i="91"/>
  <c r="G16" i="91"/>
  <c r="J15" i="91"/>
  <c r="I15" i="91"/>
  <c r="H15" i="91"/>
  <c r="G15" i="91"/>
  <c r="L15" i="91" s="1"/>
  <c r="F15" i="91"/>
  <c r="E15" i="91"/>
  <c r="M15" i="91" s="1"/>
  <c r="J14" i="91"/>
  <c r="J13" i="91" s="1"/>
  <c r="I14" i="91"/>
  <c r="I13" i="91" s="1"/>
  <c r="H14" i="91"/>
  <c r="G14" i="91"/>
  <c r="F14" i="91"/>
  <c r="E14" i="91"/>
  <c r="M14" i="91" s="1"/>
  <c r="H13" i="91"/>
  <c r="G13" i="91"/>
  <c r="F13" i="91"/>
  <c r="G12" i="91"/>
  <c r="L66" i="90"/>
  <c r="K66" i="90"/>
  <c r="M66" i="90" s="1"/>
  <c r="L65" i="90"/>
  <c r="K65" i="90"/>
  <c r="L64" i="90"/>
  <c r="K64" i="90"/>
  <c r="M64" i="90" s="1"/>
  <c r="L63" i="90"/>
  <c r="K63" i="90"/>
  <c r="M63" i="90" s="1"/>
  <c r="L62" i="90"/>
  <c r="K62" i="90"/>
  <c r="M62" i="90" s="1"/>
  <c r="L61" i="90"/>
  <c r="K61" i="90"/>
  <c r="M61" i="90" s="1"/>
  <c r="L60" i="90"/>
  <c r="K60" i="90"/>
  <c r="L59" i="90"/>
  <c r="K59" i="90"/>
  <c r="L58" i="90"/>
  <c r="K58" i="90"/>
  <c r="M58" i="90" s="1"/>
  <c r="J57" i="90"/>
  <c r="I57" i="90"/>
  <c r="I17" i="90" s="1"/>
  <c r="H57" i="90"/>
  <c r="G57" i="90"/>
  <c r="F57" i="90"/>
  <c r="E57" i="90"/>
  <c r="E17" i="90" s="1"/>
  <c r="L56" i="90"/>
  <c r="K56" i="90"/>
  <c r="L55" i="90"/>
  <c r="K55" i="90"/>
  <c r="M55" i="90" s="1"/>
  <c r="L54" i="90"/>
  <c r="K54" i="90"/>
  <c r="M54" i="90" s="1"/>
  <c r="L53" i="90"/>
  <c r="K53" i="90"/>
  <c r="M53" i="90" s="1"/>
  <c r="L52" i="90"/>
  <c r="K52" i="90"/>
  <c r="M52" i="90" s="1"/>
  <c r="L51" i="90"/>
  <c r="K51" i="90"/>
  <c r="M51" i="90" s="1"/>
  <c r="J50" i="90"/>
  <c r="I50" i="90"/>
  <c r="H50" i="90"/>
  <c r="G50" i="90"/>
  <c r="G16" i="90" s="1"/>
  <c r="F50" i="90"/>
  <c r="F16" i="90" s="1"/>
  <c r="E50" i="90"/>
  <c r="E16" i="90" s="1"/>
  <c r="L49" i="90"/>
  <c r="K49" i="90"/>
  <c r="M49" i="90" s="1"/>
  <c r="L48" i="90"/>
  <c r="K48" i="90"/>
  <c r="L47" i="90"/>
  <c r="K47" i="90"/>
  <c r="M47" i="90" s="1"/>
  <c r="L46" i="90"/>
  <c r="K46" i="90"/>
  <c r="M46" i="90" s="1"/>
  <c r="L45" i="90"/>
  <c r="K45" i="90"/>
  <c r="L44" i="90"/>
  <c r="K44" i="90"/>
  <c r="M44" i="90" s="1"/>
  <c r="L43" i="90"/>
  <c r="K43" i="90"/>
  <c r="M43" i="90" s="1"/>
  <c r="L42" i="90"/>
  <c r="K42" i="90"/>
  <c r="M42" i="90" s="1"/>
  <c r="L41" i="90"/>
  <c r="K41" i="90"/>
  <c r="M41" i="90" s="1"/>
  <c r="L40" i="90"/>
  <c r="K40" i="90"/>
  <c r="M40" i="90" s="1"/>
  <c r="L39" i="90"/>
  <c r="K39" i="90"/>
  <c r="M39" i="90" s="1"/>
  <c r="L38" i="90"/>
  <c r="L37" i="90"/>
  <c r="K37" i="90"/>
  <c r="M37" i="90" s="1"/>
  <c r="L36" i="90"/>
  <c r="K36" i="90"/>
  <c r="M36" i="90" s="1"/>
  <c r="L35" i="90"/>
  <c r="K35" i="90"/>
  <c r="M35" i="90" s="1"/>
  <c r="L34" i="90"/>
  <c r="K34" i="90"/>
  <c r="M34" i="90" s="1"/>
  <c r="L33" i="90"/>
  <c r="K33" i="90"/>
  <c r="L32" i="90"/>
  <c r="K32" i="90"/>
  <c r="M32" i="90" s="1"/>
  <c r="L31" i="90"/>
  <c r="K31" i="90"/>
  <c r="M31" i="90" s="1"/>
  <c r="L30" i="90"/>
  <c r="K30" i="90"/>
  <c r="M30" i="90" s="1"/>
  <c r="L29" i="90"/>
  <c r="K29" i="90"/>
  <c r="M29" i="90" s="1"/>
  <c r="L28" i="90"/>
  <c r="K28" i="90"/>
  <c r="L27" i="90"/>
  <c r="K27" i="90"/>
  <c r="M27" i="90" s="1"/>
  <c r="L26" i="90"/>
  <c r="K26" i="90"/>
  <c r="M26" i="90" s="1"/>
  <c r="L25" i="90"/>
  <c r="K25" i="90"/>
  <c r="M25" i="90" s="1"/>
  <c r="L24" i="90"/>
  <c r="K24" i="90"/>
  <c r="M24" i="90" s="1"/>
  <c r="L23" i="90"/>
  <c r="K23" i="90"/>
  <c r="L22" i="90"/>
  <c r="K22" i="90"/>
  <c r="L21" i="90"/>
  <c r="K21" i="90"/>
  <c r="M21" i="90" s="1"/>
  <c r="L20" i="90"/>
  <c r="K20" i="90"/>
  <c r="M20" i="90" s="1"/>
  <c r="J18" i="90"/>
  <c r="I18" i="90"/>
  <c r="H18" i="90"/>
  <c r="G18" i="90"/>
  <c r="F18" i="90"/>
  <c r="E18" i="90"/>
  <c r="K18" i="90" s="1"/>
  <c r="J17" i="90"/>
  <c r="H17" i="90"/>
  <c r="G17" i="90"/>
  <c r="F17" i="90"/>
  <c r="J16" i="90"/>
  <c r="I16" i="90"/>
  <c r="H16" i="90"/>
  <c r="J15" i="90"/>
  <c r="I15" i="90"/>
  <c r="H15" i="90"/>
  <c r="G15" i="90"/>
  <c r="F15" i="90"/>
  <c r="E15" i="90"/>
  <c r="K15" i="90" s="1"/>
  <c r="J14" i="90"/>
  <c r="I14" i="90"/>
  <c r="I13" i="90" s="1"/>
  <c r="I12" i="90" s="1"/>
  <c r="H14" i="90"/>
  <c r="H13" i="90" s="1"/>
  <c r="H12" i="90" s="1"/>
  <c r="G14" i="90"/>
  <c r="F14" i="90"/>
  <c r="E14" i="90"/>
  <c r="F13" i="90"/>
  <c r="I63" i="89"/>
  <c r="I62" i="89"/>
  <c r="I61" i="89"/>
  <c r="I60" i="89"/>
  <c r="I59" i="89"/>
  <c r="I58" i="89"/>
  <c r="I57" i="89"/>
  <c r="I56" i="89"/>
  <c r="I55" i="89"/>
  <c r="H54" i="89"/>
  <c r="G54" i="89"/>
  <c r="F54" i="89"/>
  <c r="E54" i="89"/>
  <c r="I53" i="89"/>
  <c r="I52" i="89"/>
  <c r="I51" i="89"/>
  <c r="I50" i="89"/>
  <c r="I49" i="89"/>
  <c r="I48" i="89"/>
  <c r="H47" i="89"/>
  <c r="H16" i="89" s="1"/>
  <c r="G47" i="89"/>
  <c r="F47" i="89"/>
  <c r="E47" i="89"/>
  <c r="E16" i="89" s="1"/>
  <c r="I46" i="89"/>
  <c r="I45" i="89"/>
  <c r="I44" i="89"/>
  <c r="I43" i="89"/>
  <c r="I42" i="89"/>
  <c r="I41" i="89"/>
  <c r="I40" i="89"/>
  <c r="I39" i="89"/>
  <c r="I38" i="89"/>
  <c r="I37" i="89"/>
  <c r="I36" i="89"/>
  <c r="I35" i="89"/>
  <c r="I34" i="89"/>
  <c r="I33" i="89"/>
  <c r="I32" i="89"/>
  <c r="I31" i="89"/>
  <c r="I30" i="89"/>
  <c r="I29" i="89"/>
  <c r="I28" i="89"/>
  <c r="I27" i="89"/>
  <c r="I26" i="89"/>
  <c r="I25" i="89"/>
  <c r="I24" i="89"/>
  <c r="I23" i="89"/>
  <c r="I22" i="89"/>
  <c r="I21" i="89"/>
  <c r="I20" i="89"/>
  <c r="H18" i="89"/>
  <c r="G18" i="89"/>
  <c r="F18" i="89"/>
  <c r="E18" i="89"/>
  <c r="H17" i="89"/>
  <c r="G17" i="89"/>
  <c r="F17" i="89"/>
  <c r="E17" i="89"/>
  <c r="I17" i="89" s="1"/>
  <c r="G16" i="89"/>
  <c r="F16" i="89"/>
  <c r="H15" i="89"/>
  <c r="G15" i="89"/>
  <c r="F15" i="89"/>
  <c r="E15" i="89"/>
  <c r="H14" i="89"/>
  <c r="G14" i="89"/>
  <c r="F14" i="89"/>
  <c r="E14" i="89"/>
  <c r="I14" i="89" s="1"/>
  <c r="H13" i="89"/>
  <c r="G13" i="89"/>
  <c r="G12" i="89" s="1"/>
  <c r="I64" i="88"/>
  <c r="I63" i="88"/>
  <c r="I62" i="88"/>
  <c r="I61" i="88"/>
  <c r="I60" i="88"/>
  <c r="I59" i="88"/>
  <c r="I58" i="88"/>
  <c r="I57" i="88"/>
  <c r="I56" i="88"/>
  <c r="H55" i="88"/>
  <c r="G55" i="88"/>
  <c r="F55" i="88"/>
  <c r="E55" i="88"/>
  <c r="I54" i="88"/>
  <c r="I53" i="88"/>
  <c r="I52" i="88"/>
  <c r="I51" i="88"/>
  <c r="I50" i="88"/>
  <c r="I49" i="88"/>
  <c r="I48" i="88" s="1"/>
  <c r="H48" i="88"/>
  <c r="G48" i="88"/>
  <c r="G17" i="88" s="1"/>
  <c r="F48" i="88"/>
  <c r="E48" i="88"/>
  <c r="E17" i="88" s="1"/>
  <c r="I47" i="88"/>
  <c r="I46" i="88"/>
  <c r="I45" i="88"/>
  <c r="I44" i="88"/>
  <c r="I43" i="88"/>
  <c r="I42" i="88"/>
  <c r="I41" i="88"/>
  <c r="I40" i="88"/>
  <c r="I39" i="88"/>
  <c r="I38" i="88"/>
  <c r="I37" i="88"/>
  <c r="I36" i="88"/>
  <c r="I35" i="88"/>
  <c r="I34" i="88"/>
  <c r="I33" i="88"/>
  <c r="I32" i="88"/>
  <c r="I31" i="88"/>
  <c r="I30" i="88"/>
  <c r="I29" i="88"/>
  <c r="I28" i="88"/>
  <c r="I27" i="88"/>
  <c r="I26" i="88"/>
  <c r="I25" i="88"/>
  <c r="I24" i="88"/>
  <c r="I23" i="88"/>
  <c r="I22" i="88"/>
  <c r="I21" i="88"/>
  <c r="H19" i="88"/>
  <c r="G19" i="88"/>
  <c r="F19" i="88"/>
  <c r="E19" i="88"/>
  <c r="I19" i="88" s="1"/>
  <c r="H18" i="88"/>
  <c r="G18" i="88"/>
  <c r="F18" i="88"/>
  <c r="E18" i="88"/>
  <c r="H17" i="88"/>
  <c r="F17" i="88"/>
  <c r="H16" i="88"/>
  <c r="G16" i="88"/>
  <c r="F16" i="88"/>
  <c r="E16" i="88"/>
  <c r="H15" i="88"/>
  <c r="G15" i="88"/>
  <c r="F15" i="88"/>
  <c r="E15" i="88"/>
  <c r="H14" i="88"/>
  <c r="H13" i="88" s="1"/>
  <c r="E14" i="88"/>
  <c r="E13" i="88"/>
  <c r="I67" i="87"/>
  <c r="I66" i="87"/>
  <c r="I65" i="87"/>
  <c r="I64" i="87"/>
  <c r="I63" i="87"/>
  <c r="I62" i="87"/>
  <c r="I61" i="87"/>
  <c r="I60" i="87"/>
  <c r="I59" i="87"/>
  <c r="H58" i="87"/>
  <c r="G58" i="87"/>
  <c r="G17" i="87" s="1"/>
  <c r="F58" i="87"/>
  <c r="F17" i="87" s="1"/>
  <c r="E58" i="87"/>
  <c r="E17" i="87" s="1"/>
  <c r="I57" i="87"/>
  <c r="I56" i="87"/>
  <c r="I55" i="87"/>
  <c r="I54" i="87"/>
  <c r="I53" i="87"/>
  <c r="I52" i="87"/>
  <c r="I51" i="87"/>
  <c r="I50" i="87"/>
  <c r="I49" i="87"/>
  <c r="I48" i="87" s="1"/>
  <c r="H48" i="87"/>
  <c r="H16" i="87" s="1"/>
  <c r="G48" i="87"/>
  <c r="F48" i="87"/>
  <c r="E48" i="87"/>
  <c r="E16" i="87" s="1"/>
  <c r="I47" i="87"/>
  <c r="I46" i="87"/>
  <c r="I45" i="87"/>
  <c r="I44" i="87"/>
  <c r="I43" i="87"/>
  <c r="I42" i="87"/>
  <c r="I41" i="87"/>
  <c r="I40" i="87"/>
  <c r="I39" i="87"/>
  <c r="I38" i="87"/>
  <c r="I37" i="87"/>
  <c r="I36" i="87"/>
  <c r="I35" i="87"/>
  <c r="I34" i="87"/>
  <c r="I33" i="87"/>
  <c r="I32" i="87"/>
  <c r="I31" i="87"/>
  <c r="I30" i="87"/>
  <c r="I29" i="87"/>
  <c r="I28" i="87"/>
  <c r="I27" i="87"/>
  <c r="I26" i="87"/>
  <c r="I25" i="87"/>
  <c r="I24" i="87"/>
  <c r="I23" i="87"/>
  <c r="I22" i="87"/>
  <c r="I21" i="87"/>
  <c r="I20" i="87"/>
  <c r="H18" i="87"/>
  <c r="G18" i="87"/>
  <c r="F18" i="87"/>
  <c r="E18" i="87"/>
  <c r="H17" i="87"/>
  <c r="G16" i="87"/>
  <c r="F16" i="87"/>
  <c r="H15" i="87"/>
  <c r="G15" i="87"/>
  <c r="F15" i="87"/>
  <c r="E15" i="87"/>
  <c r="H14" i="87"/>
  <c r="G14" i="87"/>
  <c r="G13" i="87" s="1"/>
  <c r="G12" i="87" s="1"/>
  <c r="F14" i="87"/>
  <c r="E14" i="87"/>
  <c r="F13" i="87"/>
  <c r="F12" i="87" s="1"/>
  <c r="L69" i="86"/>
  <c r="K69" i="86"/>
  <c r="M69" i="86" s="1"/>
  <c r="L68" i="86"/>
  <c r="K68" i="86"/>
  <c r="L67" i="86"/>
  <c r="K67" i="86"/>
  <c r="M67" i="86" s="1"/>
  <c r="L66" i="86"/>
  <c r="K66" i="86"/>
  <c r="L65" i="86"/>
  <c r="K65" i="86"/>
  <c r="M65" i="86" s="1"/>
  <c r="L64" i="86"/>
  <c r="K64" i="86"/>
  <c r="M64" i="86" s="1"/>
  <c r="L63" i="86"/>
  <c r="K63" i="86"/>
  <c r="M63" i="86" s="1"/>
  <c r="L62" i="86"/>
  <c r="K62" i="86"/>
  <c r="M62" i="86" s="1"/>
  <c r="L61" i="86"/>
  <c r="K61" i="86"/>
  <c r="K60" i="86" s="1"/>
  <c r="J60" i="86"/>
  <c r="I60" i="86"/>
  <c r="H60" i="86"/>
  <c r="G60" i="86"/>
  <c r="G18" i="86" s="1"/>
  <c r="F60" i="86"/>
  <c r="E60" i="86"/>
  <c r="L59" i="86"/>
  <c r="K59" i="86"/>
  <c r="M59" i="86" s="1"/>
  <c r="L58" i="86"/>
  <c r="K58" i="86"/>
  <c r="L57" i="86"/>
  <c r="K57" i="86"/>
  <c r="M57" i="86" s="1"/>
  <c r="L56" i="86"/>
  <c r="K56" i="86"/>
  <c r="L55" i="86"/>
  <c r="K55" i="86"/>
  <c r="L54" i="86"/>
  <c r="K54" i="86"/>
  <c r="L53" i="86"/>
  <c r="K53" i="86"/>
  <c r="M53" i="86" s="1"/>
  <c r="L52" i="86"/>
  <c r="K52" i="86"/>
  <c r="M52" i="86" s="1"/>
  <c r="L51" i="86"/>
  <c r="K51" i="86"/>
  <c r="M51" i="86" s="1"/>
  <c r="J50" i="86"/>
  <c r="I50" i="86"/>
  <c r="I17" i="86" s="1"/>
  <c r="H50" i="86"/>
  <c r="G50" i="86"/>
  <c r="G17" i="86" s="1"/>
  <c r="F50" i="86"/>
  <c r="E50" i="86"/>
  <c r="E17" i="86" s="1"/>
  <c r="L49" i="86"/>
  <c r="K49" i="86"/>
  <c r="M49" i="86" s="1"/>
  <c r="L48" i="86"/>
  <c r="K48" i="86"/>
  <c r="L47" i="86"/>
  <c r="K47" i="86"/>
  <c r="L46" i="86"/>
  <c r="K46" i="86"/>
  <c r="M46" i="86" s="1"/>
  <c r="L45" i="86"/>
  <c r="K45" i="86"/>
  <c r="L44" i="86"/>
  <c r="K44" i="86"/>
  <c r="L43" i="86"/>
  <c r="K43" i="86"/>
  <c r="L42" i="86"/>
  <c r="K42" i="86"/>
  <c r="M42" i="86" s="1"/>
  <c r="L41" i="86"/>
  <c r="K41" i="86"/>
  <c r="L40" i="86"/>
  <c r="K40" i="86"/>
  <c r="M40" i="86" s="1"/>
  <c r="L39" i="86"/>
  <c r="K39" i="86"/>
  <c r="L38" i="86"/>
  <c r="K38" i="86"/>
  <c r="L37" i="86"/>
  <c r="K37" i="86"/>
  <c r="M37" i="86" s="1"/>
  <c r="L36" i="86"/>
  <c r="K36" i="86"/>
  <c r="L35" i="86"/>
  <c r="K35" i="86"/>
  <c r="M35" i="86" s="1"/>
  <c r="L34" i="86"/>
  <c r="K34" i="86"/>
  <c r="M34" i="86" s="1"/>
  <c r="L33" i="86"/>
  <c r="K33" i="86"/>
  <c r="M33" i="86" s="1"/>
  <c r="L32" i="86"/>
  <c r="K32" i="86"/>
  <c r="M32" i="86" s="1"/>
  <c r="L31" i="86"/>
  <c r="K31" i="86"/>
  <c r="M31" i="86" s="1"/>
  <c r="L30" i="86"/>
  <c r="K30" i="86"/>
  <c r="M30" i="86" s="1"/>
  <c r="L29" i="86"/>
  <c r="K29" i="86"/>
  <c r="M29" i="86" s="1"/>
  <c r="L28" i="86"/>
  <c r="K28" i="86"/>
  <c r="M28" i="86" s="1"/>
  <c r="L27" i="86"/>
  <c r="K27" i="86"/>
  <c r="M27" i="86" s="1"/>
  <c r="L26" i="86"/>
  <c r="K26" i="86"/>
  <c r="M26" i="86" s="1"/>
  <c r="L25" i="86"/>
  <c r="K25" i="86"/>
  <c r="L24" i="86"/>
  <c r="K24" i="86"/>
  <c r="M24" i="86" s="1"/>
  <c r="L23" i="86"/>
  <c r="K23" i="86"/>
  <c r="L22" i="86"/>
  <c r="K22" i="86"/>
  <c r="M22" i="86" s="1"/>
  <c r="L21" i="86"/>
  <c r="K21" i="86"/>
  <c r="M21" i="86" s="1"/>
  <c r="J19" i="86"/>
  <c r="I19" i="86"/>
  <c r="H19" i="86"/>
  <c r="G19" i="86"/>
  <c r="L19" i="86" s="1"/>
  <c r="F19" i="86"/>
  <c r="E19" i="86"/>
  <c r="K19" i="86" s="1"/>
  <c r="M19" i="86" s="1"/>
  <c r="J18" i="86"/>
  <c r="I18" i="86"/>
  <c r="H18" i="86"/>
  <c r="F18" i="86"/>
  <c r="E18" i="86"/>
  <c r="K18" i="86" s="1"/>
  <c r="J17" i="86"/>
  <c r="H17" i="86"/>
  <c r="F17" i="86"/>
  <c r="J16" i="86"/>
  <c r="I16" i="86"/>
  <c r="H16" i="86"/>
  <c r="G16" i="86"/>
  <c r="F16" i="86"/>
  <c r="E16" i="86"/>
  <c r="J15" i="86"/>
  <c r="I15" i="86"/>
  <c r="I14" i="86" s="1"/>
  <c r="I13" i="86" s="1"/>
  <c r="H15" i="86"/>
  <c r="G15" i="86"/>
  <c r="F15" i="86"/>
  <c r="E15" i="86"/>
  <c r="K15" i="86" s="1"/>
  <c r="J14" i="86"/>
  <c r="J13" i="86" s="1"/>
  <c r="I67" i="85"/>
  <c r="I66" i="85"/>
  <c r="I65" i="85"/>
  <c r="I64" i="85"/>
  <c r="I63" i="85"/>
  <c r="I62" i="85"/>
  <c r="I61" i="85"/>
  <c r="I60" i="85"/>
  <c r="I59" i="85"/>
  <c r="H58" i="85"/>
  <c r="H18" i="85" s="1"/>
  <c r="G58" i="85"/>
  <c r="F58" i="85"/>
  <c r="E58" i="85"/>
  <c r="E18" i="85" s="1"/>
  <c r="I57" i="85"/>
  <c r="I56" i="85"/>
  <c r="I55" i="85"/>
  <c r="I54" i="85"/>
  <c r="I53" i="85"/>
  <c r="I52" i="85"/>
  <c r="I51" i="85"/>
  <c r="I50" i="85"/>
  <c r="I49" i="85"/>
  <c r="H48" i="85"/>
  <c r="G48" i="85"/>
  <c r="G17" i="85" s="1"/>
  <c r="F48" i="85"/>
  <c r="F17" i="85" s="1"/>
  <c r="E48" i="85"/>
  <c r="I47" i="85"/>
  <c r="I46" i="85"/>
  <c r="I45" i="85"/>
  <c r="I44" i="85"/>
  <c r="I43" i="85"/>
  <c r="I42" i="85"/>
  <c r="I41" i="85"/>
  <c r="I40" i="85"/>
  <c r="I39" i="85"/>
  <c r="I38" i="85"/>
  <c r="I37" i="85"/>
  <c r="I36" i="85"/>
  <c r="I35" i="85"/>
  <c r="I34" i="85"/>
  <c r="I33" i="85"/>
  <c r="I32" i="85"/>
  <c r="I31" i="85"/>
  <c r="I30" i="85"/>
  <c r="I29" i="85"/>
  <c r="I28" i="85"/>
  <c r="I27" i="85"/>
  <c r="I26" i="85"/>
  <c r="I25" i="85"/>
  <c r="I24" i="85"/>
  <c r="I23" i="85"/>
  <c r="I22" i="85"/>
  <c r="I21" i="85"/>
  <c r="H19" i="85"/>
  <c r="G19" i="85"/>
  <c r="F19" i="85"/>
  <c r="E19" i="85"/>
  <c r="G18" i="85"/>
  <c r="F18" i="85"/>
  <c r="H17" i="85"/>
  <c r="E17" i="85"/>
  <c r="H16" i="85"/>
  <c r="G16" i="85"/>
  <c r="F16" i="85"/>
  <c r="E16" i="85"/>
  <c r="I16" i="85" s="1"/>
  <c r="H15" i="85"/>
  <c r="G15" i="85"/>
  <c r="G14" i="85" s="1"/>
  <c r="F15" i="85"/>
  <c r="E15" i="85"/>
  <c r="E14" i="85" s="1"/>
  <c r="G13" i="85"/>
  <c r="I65" i="84"/>
  <c r="I64" i="84"/>
  <c r="I63" i="84"/>
  <c r="I62" i="84"/>
  <c r="I61" i="84"/>
  <c r="I60" i="84"/>
  <c r="I59" i="84"/>
  <c r="I58" i="84"/>
  <c r="I57" i="84"/>
  <c r="H56" i="84"/>
  <c r="H17" i="84" s="1"/>
  <c r="G56" i="84"/>
  <c r="F56" i="84"/>
  <c r="E56" i="84"/>
  <c r="I55" i="84"/>
  <c r="I54" i="84"/>
  <c r="I53" i="84"/>
  <c r="I52" i="84"/>
  <c r="I51" i="84"/>
  <c r="I50" i="84"/>
  <c r="I49" i="84"/>
  <c r="I48" i="84"/>
  <c r="I47" i="84"/>
  <c r="H46" i="84"/>
  <c r="G46" i="84"/>
  <c r="F46" i="84"/>
  <c r="F16" i="84" s="1"/>
  <c r="E46" i="84"/>
  <c r="I46" i="84" s="1"/>
  <c r="I45" i="84"/>
  <c r="I44" i="84"/>
  <c r="I43" i="84"/>
  <c r="I42" i="84"/>
  <c r="I41" i="84"/>
  <c r="I40" i="84"/>
  <c r="I39" i="84"/>
  <c r="I38" i="84"/>
  <c r="I37" i="84"/>
  <c r="I36" i="84"/>
  <c r="I35" i="84"/>
  <c r="I34" i="84"/>
  <c r="I33" i="84"/>
  <c r="I32" i="84"/>
  <c r="I31" i="84"/>
  <c r="I30" i="84"/>
  <c r="I29" i="84"/>
  <c r="I28" i="84"/>
  <c r="I27" i="84"/>
  <c r="I26" i="84"/>
  <c r="I25" i="84"/>
  <c r="I24" i="84"/>
  <c r="I23" i="84"/>
  <c r="I22" i="84"/>
  <c r="I21" i="84"/>
  <c r="I20" i="84"/>
  <c r="H18" i="84"/>
  <c r="G18" i="84"/>
  <c r="F18" i="84"/>
  <c r="E18" i="84"/>
  <c r="I18" i="84" s="1"/>
  <c r="G17" i="84"/>
  <c r="F17" i="84"/>
  <c r="E17" i="84"/>
  <c r="H16" i="84"/>
  <c r="G16" i="84"/>
  <c r="E16" i="84"/>
  <c r="H15" i="84"/>
  <c r="G15" i="84"/>
  <c r="F15" i="84"/>
  <c r="E15" i="84"/>
  <c r="H14" i="84"/>
  <c r="G14" i="84"/>
  <c r="F14" i="84"/>
  <c r="E14" i="84"/>
  <c r="H13" i="84"/>
  <c r="G13" i="84"/>
  <c r="G12" i="84" s="1"/>
  <c r="L72" i="83"/>
  <c r="K72" i="83"/>
  <c r="M72" i="83" s="1"/>
  <c r="L71" i="83"/>
  <c r="K71" i="83"/>
  <c r="M71" i="83" s="1"/>
  <c r="L70" i="83"/>
  <c r="K70" i="83"/>
  <c r="M70" i="83" s="1"/>
  <c r="L69" i="83"/>
  <c r="K69" i="83"/>
  <c r="M69" i="83" s="1"/>
  <c r="L68" i="83"/>
  <c r="K68" i="83"/>
  <c r="M68" i="83" s="1"/>
  <c r="L67" i="83"/>
  <c r="K67" i="83"/>
  <c r="M67" i="83" s="1"/>
  <c r="L66" i="83"/>
  <c r="K66" i="83"/>
  <c r="M66" i="83" s="1"/>
  <c r="L65" i="83"/>
  <c r="K65" i="83"/>
  <c r="M65" i="83" s="1"/>
  <c r="L64" i="83"/>
  <c r="K64" i="83"/>
  <c r="M64" i="83" s="1"/>
  <c r="L63" i="83"/>
  <c r="K63" i="83"/>
  <c r="M63" i="83" s="1"/>
  <c r="L62" i="83"/>
  <c r="K62" i="83"/>
  <c r="M62" i="83" s="1"/>
  <c r="L61" i="83"/>
  <c r="J61" i="83"/>
  <c r="I61" i="83"/>
  <c r="I17" i="83" s="1"/>
  <c r="H61" i="83"/>
  <c r="G61" i="83"/>
  <c r="F61" i="83"/>
  <c r="F17" i="83" s="1"/>
  <c r="E61" i="83"/>
  <c r="L60" i="83"/>
  <c r="K60" i="83"/>
  <c r="L59" i="83"/>
  <c r="K59" i="83"/>
  <c r="M59" i="83" s="1"/>
  <c r="L58" i="83"/>
  <c r="K58" i="83"/>
  <c r="L57" i="83"/>
  <c r="K57" i="83"/>
  <c r="M57" i="83" s="1"/>
  <c r="L56" i="83"/>
  <c r="K56" i="83"/>
  <c r="M56" i="83" s="1"/>
  <c r="L55" i="83"/>
  <c r="K55" i="83"/>
  <c r="M55" i="83" s="1"/>
  <c r="L54" i="83"/>
  <c r="K54" i="83"/>
  <c r="M54" i="83" s="1"/>
  <c r="L53" i="83"/>
  <c r="K53" i="83"/>
  <c r="L52" i="83"/>
  <c r="K52" i="83"/>
  <c r="M52" i="83" s="1"/>
  <c r="L51" i="83"/>
  <c r="J51" i="83"/>
  <c r="I51" i="83"/>
  <c r="I16" i="83" s="1"/>
  <c r="H51" i="83"/>
  <c r="G51" i="83"/>
  <c r="G16" i="83" s="1"/>
  <c r="F51" i="83"/>
  <c r="F16" i="83" s="1"/>
  <c r="E51" i="83"/>
  <c r="L50" i="83"/>
  <c r="K50" i="83"/>
  <c r="L49" i="83"/>
  <c r="K49" i="83"/>
  <c r="M49" i="83" s="1"/>
  <c r="L48" i="83"/>
  <c r="K48" i="83"/>
  <c r="M48" i="83" s="1"/>
  <c r="L47" i="83"/>
  <c r="K47" i="83"/>
  <c r="M47" i="83" s="1"/>
  <c r="L46" i="83"/>
  <c r="K46" i="83"/>
  <c r="M46" i="83" s="1"/>
  <c r="L45" i="83"/>
  <c r="K45" i="83"/>
  <c r="L44" i="83"/>
  <c r="K44" i="83"/>
  <c r="L43" i="83"/>
  <c r="K43" i="83"/>
  <c r="M43" i="83" s="1"/>
  <c r="L42" i="83"/>
  <c r="K42" i="83"/>
  <c r="L41" i="83"/>
  <c r="K41" i="83"/>
  <c r="M41" i="83" s="1"/>
  <c r="L40" i="83"/>
  <c r="K40" i="83"/>
  <c r="M40" i="83" s="1"/>
  <c r="L39" i="83"/>
  <c r="K39" i="83"/>
  <c r="M39" i="83" s="1"/>
  <c r="L38" i="83"/>
  <c r="K38" i="83"/>
  <c r="L37" i="83"/>
  <c r="K37" i="83"/>
  <c r="M37" i="83" s="1"/>
  <c r="L36" i="83"/>
  <c r="K36" i="83"/>
  <c r="M36" i="83" s="1"/>
  <c r="L35" i="83"/>
  <c r="K35" i="83"/>
  <c r="M35" i="83" s="1"/>
  <c r="L34" i="83"/>
  <c r="K34" i="83"/>
  <c r="M34" i="83" s="1"/>
  <c r="L33" i="83"/>
  <c r="K33" i="83"/>
  <c r="M33" i="83" s="1"/>
  <c r="L32" i="83"/>
  <c r="K32" i="83"/>
  <c r="L31" i="83"/>
  <c r="K31" i="83"/>
  <c r="M31" i="83" s="1"/>
  <c r="L30" i="83"/>
  <c r="K30" i="83"/>
  <c r="M30" i="83" s="1"/>
  <c r="L29" i="83"/>
  <c r="K29" i="83"/>
  <c r="M29" i="83" s="1"/>
  <c r="L28" i="83"/>
  <c r="K28" i="83"/>
  <c r="M28" i="83" s="1"/>
  <c r="L27" i="83"/>
  <c r="K27" i="83"/>
  <c r="M27" i="83" s="1"/>
  <c r="L26" i="83"/>
  <c r="K26" i="83"/>
  <c r="L25" i="83"/>
  <c r="K25" i="83"/>
  <c r="L24" i="83"/>
  <c r="K24" i="83"/>
  <c r="M24" i="83" s="1"/>
  <c r="L23" i="83"/>
  <c r="K23" i="83"/>
  <c r="M23" i="83" s="1"/>
  <c r="L22" i="83"/>
  <c r="K22" i="83"/>
  <c r="L21" i="83"/>
  <c r="K21" i="83"/>
  <c r="M21" i="83" s="1"/>
  <c r="L20" i="83"/>
  <c r="K20" i="83"/>
  <c r="M20" i="83" s="1"/>
  <c r="J18" i="83"/>
  <c r="I18" i="83"/>
  <c r="H18" i="83"/>
  <c r="G18" i="83"/>
  <c r="F18" i="83"/>
  <c r="E18" i="83"/>
  <c r="J17" i="83"/>
  <c r="H17" i="83"/>
  <c r="G17" i="83"/>
  <c r="E17" i="83"/>
  <c r="J16" i="83"/>
  <c r="H16" i="83"/>
  <c r="E16" i="83"/>
  <c r="J15" i="83"/>
  <c r="I15" i="83"/>
  <c r="H15" i="83"/>
  <c r="G15" i="83"/>
  <c r="F15" i="83"/>
  <c r="E15" i="83"/>
  <c r="J14" i="83"/>
  <c r="I14" i="83"/>
  <c r="H14" i="83"/>
  <c r="G14" i="83"/>
  <c r="L14" i="83" s="1"/>
  <c r="F14" i="83"/>
  <c r="E14" i="83"/>
  <c r="G13" i="83"/>
  <c r="F13" i="83"/>
  <c r="K73" i="82"/>
  <c r="K72" i="82"/>
  <c r="K71" i="82"/>
  <c r="K70" i="82"/>
  <c r="K69" i="82"/>
  <c r="K68" i="82"/>
  <c r="K67" i="82"/>
  <c r="K66" i="82"/>
  <c r="K65" i="82"/>
  <c r="K64" i="82"/>
  <c r="K63" i="82"/>
  <c r="J62" i="82"/>
  <c r="J18" i="82" s="1"/>
  <c r="I62" i="82"/>
  <c r="I18" i="82" s="1"/>
  <c r="H62" i="82"/>
  <c r="H18" i="82" s="1"/>
  <c r="G62" i="82"/>
  <c r="F62" i="82"/>
  <c r="E62" i="82"/>
  <c r="K61" i="82"/>
  <c r="K60" i="82"/>
  <c r="K59" i="82"/>
  <c r="K58" i="82"/>
  <c r="K57" i="82"/>
  <c r="K56" i="82"/>
  <c r="K55" i="82"/>
  <c r="K54" i="82"/>
  <c r="K53" i="82"/>
  <c r="J52" i="82"/>
  <c r="J17" i="82" s="1"/>
  <c r="I52" i="82"/>
  <c r="H52" i="82"/>
  <c r="H17" i="82" s="1"/>
  <c r="G52" i="82"/>
  <c r="G17" i="82" s="1"/>
  <c r="F52" i="82"/>
  <c r="F17" i="82" s="1"/>
  <c r="E52" i="82"/>
  <c r="K51" i="82"/>
  <c r="K50" i="82"/>
  <c r="K49" i="82"/>
  <c r="K48" i="82"/>
  <c r="K47" i="82"/>
  <c r="K46" i="82"/>
  <c r="K45" i="82"/>
  <c r="K44" i="82"/>
  <c r="K43" i="82"/>
  <c r="K42" i="82"/>
  <c r="K41" i="82"/>
  <c r="K40" i="82"/>
  <c r="K39" i="82"/>
  <c r="K38" i="82"/>
  <c r="K37" i="82"/>
  <c r="K36" i="82"/>
  <c r="K35" i="82"/>
  <c r="K34" i="82"/>
  <c r="K33" i="82"/>
  <c r="K32" i="82"/>
  <c r="K31" i="82"/>
  <c r="K30" i="82"/>
  <c r="K29" i="82"/>
  <c r="K28" i="82"/>
  <c r="K27" i="82"/>
  <c r="K26" i="82"/>
  <c r="K25" i="82"/>
  <c r="K24" i="82"/>
  <c r="K23" i="82"/>
  <c r="K22" i="82"/>
  <c r="K21" i="82"/>
  <c r="J19" i="82"/>
  <c r="I19" i="82"/>
  <c r="H19" i="82"/>
  <c r="G19" i="82"/>
  <c r="F19" i="82"/>
  <c r="E19" i="82"/>
  <c r="G18" i="82"/>
  <c r="F18" i="82"/>
  <c r="E18" i="82"/>
  <c r="I17" i="82"/>
  <c r="E17" i="82"/>
  <c r="J16" i="82"/>
  <c r="I16" i="82"/>
  <c r="H16" i="82"/>
  <c r="G16" i="82"/>
  <c r="F16" i="82"/>
  <c r="E16" i="82"/>
  <c r="J15" i="82"/>
  <c r="J14" i="82" s="1"/>
  <c r="J13" i="82" s="1"/>
  <c r="I15" i="82"/>
  <c r="I14" i="82" s="1"/>
  <c r="H15" i="82"/>
  <c r="G15" i="82"/>
  <c r="F15" i="82"/>
  <c r="E15" i="82"/>
  <c r="E14" i="82" s="1"/>
  <c r="H14" i="82"/>
  <c r="H13" i="82" s="1"/>
  <c r="F14" i="82"/>
  <c r="F13" i="82"/>
  <c r="I70" i="81"/>
  <c r="I69" i="81"/>
  <c r="I68" i="81"/>
  <c r="I67" i="81"/>
  <c r="I66" i="81"/>
  <c r="I65" i="81"/>
  <c r="I64" i="81"/>
  <c r="I63" i="81"/>
  <c r="I62" i="81"/>
  <c r="I61" i="81"/>
  <c r="I60" i="81"/>
  <c r="I59" i="81" s="1"/>
  <c r="H59" i="81"/>
  <c r="H17" i="81" s="1"/>
  <c r="G59" i="81"/>
  <c r="G17" i="81" s="1"/>
  <c r="F59" i="81"/>
  <c r="E59" i="81"/>
  <c r="E17" i="81" s="1"/>
  <c r="I58" i="81"/>
  <c r="I57" i="81"/>
  <c r="I56" i="81"/>
  <c r="I55" i="81"/>
  <c r="I54" i="81"/>
  <c r="I53" i="81"/>
  <c r="I52" i="81"/>
  <c r="I51" i="81"/>
  <c r="I50" i="81"/>
  <c r="H49" i="81"/>
  <c r="G49" i="81"/>
  <c r="F49" i="81"/>
  <c r="F16" i="81" s="1"/>
  <c r="E49" i="81"/>
  <c r="I48" i="81"/>
  <c r="I47" i="81"/>
  <c r="I46" i="81"/>
  <c r="I45" i="81"/>
  <c r="I44" i="81"/>
  <c r="I43" i="81"/>
  <c r="I42" i="81"/>
  <c r="I41" i="81"/>
  <c r="I40" i="81"/>
  <c r="I39" i="81"/>
  <c r="I38" i="81"/>
  <c r="I37" i="81"/>
  <c r="I36" i="81"/>
  <c r="I35" i="81"/>
  <c r="I34" i="81"/>
  <c r="I33" i="81"/>
  <c r="I32" i="81"/>
  <c r="I31" i="81"/>
  <c r="I30" i="81"/>
  <c r="I29" i="81"/>
  <c r="I28" i="81"/>
  <c r="I27" i="81"/>
  <c r="I26" i="81"/>
  <c r="I25" i="81"/>
  <c r="I24" i="81"/>
  <c r="I23" i="81"/>
  <c r="I22" i="81"/>
  <c r="I21" i="81"/>
  <c r="I20" i="81"/>
  <c r="H18" i="81"/>
  <c r="G18" i="81"/>
  <c r="F18" i="81"/>
  <c r="E18" i="81"/>
  <c r="F17" i="81"/>
  <c r="H16" i="81"/>
  <c r="G16" i="81"/>
  <c r="E16" i="81"/>
  <c r="H15" i="81"/>
  <c r="G15" i="81"/>
  <c r="F15" i="81"/>
  <c r="E15" i="81"/>
  <c r="I15" i="81" s="1"/>
  <c r="H14" i="81"/>
  <c r="G14" i="81"/>
  <c r="F14" i="81"/>
  <c r="E14" i="81"/>
  <c r="G13" i="81"/>
  <c r="G12" i="81" s="1"/>
  <c r="F13" i="81"/>
  <c r="F12" i="81"/>
  <c r="I67" i="80"/>
  <c r="I66" i="80"/>
  <c r="I65" i="80"/>
  <c r="I64" i="80"/>
  <c r="I63" i="80"/>
  <c r="I62" i="80"/>
  <c r="I61" i="80"/>
  <c r="I60" i="80"/>
  <c r="I59" i="80"/>
  <c r="I58" i="80"/>
  <c r="I57" i="80"/>
  <c r="I56" i="80"/>
  <c r="H56" i="80"/>
  <c r="G56" i="80"/>
  <c r="F56" i="80"/>
  <c r="E56" i="80"/>
  <c r="E16" i="80" s="1"/>
  <c r="I55" i="80"/>
  <c r="I54" i="80"/>
  <c r="I53" i="80"/>
  <c r="I52" i="80"/>
  <c r="I51" i="80"/>
  <c r="I50" i="80"/>
  <c r="I49" i="80"/>
  <c r="I48" i="80"/>
  <c r="I47" i="80"/>
  <c r="H46" i="80"/>
  <c r="H15" i="80" s="1"/>
  <c r="G46" i="80"/>
  <c r="F46" i="80"/>
  <c r="E46" i="80"/>
  <c r="I45" i="80"/>
  <c r="I44" i="80"/>
  <c r="I43" i="80"/>
  <c r="I42" i="80"/>
  <c r="I41" i="80"/>
  <c r="I40" i="80"/>
  <c r="I39" i="80"/>
  <c r="I38" i="80"/>
  <c r="I37" i="80"/>
  <c r="I36" i="80"/>
  <c r="I35" i="80"/>
  <c r="I34" i="80"/>
  <c r="I33" i="80"/>
  <c r="I32" i="80"/>
  <c r="I31" i="80"/>
  <c r="I30" i="80"/>
  <c r="I29" i="80"/>
  <c r="I28" i="80"/>
  <c r="I27" i="80"/>
  <c r="I26" i="80"/>
  <c r="I25" i="80"/>
  <c r="I24" i="80"/>
  <c r="I23" i="80"/>
  <c r="I22" i="80"/>
  <c r="I21" i="80"/>
  <c r="I20" i="80"/>
  <c r="I19" i="80"/>
  <c r="H17" i="80"/>
  <c r="G17" i="80"/>
  <c r="F17" i="80"/>
  <c r="E17" i="80"/>
  <c r="H16" i="80"/>
  <c r="G16" i="80"/>
  <c r="F16" i="80"/>
  <c r="G15" i="80"/>
  <c r="F15" i="80"/>
  <c r="E15" i="80"/>
  <c r="H14" i="80"/>
  <c r="G14" i="80"/>
  <c r="F14" i="80"/>
  <c r="E14" i="80"/>
  <c r="I14" i="80" s="1"/>
  <c r="H13" i="80"/>
  <c r="G13" i="80"/>
  <c r="G12" i="80" s="1"/>
  <c r="F13" i="80"/>
  <c r="F12" i="80" s="1"/>
  <c r="F11" i="80" s="1"/>
  <c r="E13" i="80"/>
  <c r="E12" i="80"/>
  <c r="G68" i="79"/>
  <c r="G31" i="79" s="1"/>
  <c r="F68" i="79"/>
  <c r="E68" i="79"/>
  <c r="M66" i="79"/>
  <c r="M65" i="79"/>
  <c r="M64" i="79"/>
  <c r="M63" i="79"/>
  <c r="M62" i="79"/>
  <c r="M61" i="79"/>
  <c r="M60" i="79"/>
  <c r="M59" i="79"/>
  <c r="M58" i="79"/>
  <c r="L57" i="79"/>
  <c r="K57" i="79"/>
  <c r="J57" i="79"/>
  <c r="I57" i="79"/>
  <c r="H57" i="79"/>
  <c r="G57" i="79"/>
  <c r="G16" i="79" s="1"/>
  <c r="F57" i="79"/>
  <c r="E57" i="79"/>
  <c r="M56" i="79"/>
  <c r="M55" i="79"/>
  <c r="M54" i="79"/>
  <c r="M53" i="79"/>
  <c r="M52" i="79"/>
  <c r="M51" i="79"/>
  <c r="M50" i="79"/>
  <c r="L49" i="79"/>
  <c r="L15" i="79" s="1"/>
  <c r="K49" i="79"/>
  <c r="K15" i="79" s="1"/>
  <c r="J49" i="79"/>
  <c r="I49" i="79"/>
  <c r="I15" i="79" s="1"/>
  <c r="H49" i="79"/>
  <c r="G49" i="79"/>
  <c r="F49" i="79"/>
  <c r="E49" i="79"/>
  <c r="M48" i="79"/>
  <c r="M47" i="79"/>
  <c r="M46" i="79"/>
  <c r="M45" i="79"/>
  <c r="M44" i="79"/>
  <c r="M43" i="79"/>
  <c r="M42" i="79"/>
  <c r="M41" i="79"/>
  <c r="M40" i="79"/>
  <c r="M39" i="79"/>
  <c r="M38" i="79"/>
  <c r="M37" i="79"/>
  <c r="M36" i="79"/>
  <c r="M35" i="79"/>
  <c r="M34" i="79"/>
  <c r="M33" i="79"/>
  <c r="M32" i="79"/>
  <c r="F31" i="79"/>
  <c r="F14" i="79" s="1"/>
  <c r="E31" i="79"/>
  <c r="M30" i="79"/>
  <c r="M29" i="79"/>
  <c r="M28" i="79"/>
  <c r="M27" i="79"/>
  <c r="M26" i="79"/>
  <c r="M25" i="79"/>
  <c r="M24" i="79"/>
  <c r="M23" i="79"/>
  <c r="M22" i="79"/>
  <c r="M21" i="79"/>
  <c r="O20" i="79"/>
  <c r="M20" i="79"/>
  <c r="M19" i="79"/>
  <c r="L17" i="79"/>
  <c r="K17" i="79"/>
  <c r="J17" i="79"/>
  <c r="I17" i="79"/>
  <c r="H17" i="79"/>
  <c r="G17" i="79"/>
  <c r="F17" i="79"/>
  <c r="E17" i="79"/>
  <c r="L16" i="79"/>
  <c r="K16" i="79"/>
  <c r="J16" i="79"/>
  <c r="I16" i="79"/>
  <c r="H16" i="79"/>
  <c r="E16" i="79"/>
  <c r="J15" i="79"/>
  <c r="H15" i="79"/>
  <c r="O15" i="79" s="1"/>
  <c r="G15" i="79"/>
  <c r="E15" i="79"/>
  <c r="L14" i="79"/>
  <c r="K14" i="79"/>
  <c r="J14" i="79"/>
  <c r="I14" i="79"/>
  <c r="H14" i="79"/>
  <c r="G14" i="79"/>
  <c r="L13" i="79"/>
  <c r="L12" i="79" s="1"/>
  <c r="K13" i="79"/>
  <c r="J13" i="79"/>
  <c r="J12" i="79" s="1"/>
  <c r="J11" i="79" s="1"/>
  <c r="I13" i="79"/>
  <c r="I12" i="79" s="1"/>
  <c r="H13" i="79"/>
  <c r="G13" i="79"/>
  <c r="F13" i="79"/>
  <c r="E13" i="79"/>
  <c r="K12" i="79"/>
  <c r="H12" i="79"/>
  <c r="G12" i="79"/>
  <c r="O33" i="79"/>
  <c r="N64" i="79"/>
  <c r="N39" i="79"/>
  <c r="G66" i="78"/>
  <c r="F66" i="78"/>
  <c r="E66" i="78"/>
  <c r="M64" i="78"/>
  <c r="M63" i="78"/>
  <c r="M62" i="78"/>
  <c r="M61" i="78"/>
  <c r="M60" i="78"/>
  <c r="M59" i="78"/>
  <c r="M58" i="78"/>
  <c r="M57" i="78"/>
  <c r="M56" i="78"/>
  <c r="L55" i="78"/>
  <c r="K55" i="78"/>
  <c r="K17" i="78" s="1"/>
  <c r="J55" i="78"/>
  <c r="I55" i="78"/>
  <c r="H55" i="78"/>
  <c r="O55" i="78" s="1"/>
  <c r="G55" i="78"/>
  <c r="G17" i="78" s="1"/>
  <c r="F55" i="78"/>
  <c r="E55" i="78"/>
  <c r="M54" i="78"/>
  <c r="M53" i="78"/>
  <c r="M52" i="78"/>
  <c r="M51" i="78"/>
  <c r="M50" i="78"/>
  <c r="M49" i="78"/>
  <c r="M48" i="78"/>
  <c r="L47" i="78"/>
  <c r="K47" i="78"/>
  <c r="K16" i="78" s="1"/>
  <c r="J47" i="78"/>
  <c r="I47" i="78"/>
  <c r="H47" i="78"/>
  <c r="G47" i="78"/>
  <c r="F47" i="78"/>
  <c r="E47" i="78"/>
  <c r="M46" i="78"/>
  <c r="M45" i="78"/>
  <c r="M44" i="78"/>
  <c r="M43" i="78"/>
  <c r="M42" i="78"/>
  <c r="M41" i="78"/>
  <c r="M40" i="78"/>
  <c r="M39" i="78"/>
  <c r="M38" i="78"/>
  <c r="M37" i="78"/>
  <c r="M36" i="78"/>
  <c r="M35" i="78"/>
  <c r="M34" i="78"/>
  <c r="M33" i="78"/>
  <c r="M32" i="78"/>
  <c r="M31" i="78"/>
  <c r="M30" i="78"/>
  <c r="M29" i="78"/>
  <c r="M28" i="78"/>
  <c r="M27" i="78"/>
  <c r="M26" i="78"/>
  <c r="M25" i="78"/>
  <c r="M24" i="78"/>
  <c r="M23" i="78"/>
  <c r="O22" i="78"/>
  <c r="M22" i="78"/>
  <c r="M21" i="78"/>
  <c r="M20" i="78"/>
  <c r="L18" i="78"/>
  <c r="K18" i="78"/>
  <c r="J18" i="78"/>
  <c r="I18" i="78"/>
  <c r="H18" i="78"/>
  <c r="G18" i="78"/>
  <c r="F18" i="78"/>
  <c r="E18" i="78"/>
  <c r="L17" i="78"/>
  <c r="J17" i="78"/>
  <c r="I17" i="78"/>
  <c r="H17" i="78"/>
  <c r="O17" i="78" s="1"/>
  <c r="F17" i="78"/>
  <c r="E17" i="78"/>
  <c r="L16" i="78"/>
  <c r="J16" i="78"/>
  <c r="I16" i="78"/>
  <c r="H16" i="78"/>
  <c r="O16" i="78" s="1"/>
  <c r="G16" i="78"/>
  <c r="E16" i="78"/>
  <c r="L15" i="78"/>
  <c r="K15" i="78"/>
  <c r="J15" i="78"/>
  <c r="I15" i="78"/>
  <c r="H15" i="78"/>
  <c r="O15" i="78" s="1"/>
  <c r="G15" i="78"/>
  <c r="F15" i="78"/>
  <c r="E15" i="78"/>
  <c r="L14" i="78"/>
  <c r="L13" i="78" s="1"/>
  <c r="L12" i="78" s="1"/>
  <c r="K14" i="78"/>
  <c r="K13" i="78" s="1"/>
  <c r="J14" i="78"/>
  <c r="I14" i="78"/>
  <c r="H14" i="78"/>
  <c r="G14" i="78"/>
  <c r="F14" i="78"/>
  <c r="E14" i="78"/>
  <c r="I13" i="78"/>
  <c r="I12" i="78" s="1"/>
  <c r="G13" i="78"/>
  <c r="E13" i="78"/>
  <c r="E12" i="78" s="1"/>
  <c r="O31" i="78"/>
  <c r="O46" i="78"/>
  <c r="N49" i="78"/>
  <c r="N34" i="78"/>
  <c r="N20" i="78"/>
  <c r="O46" i="77"/>
  <c r="J46" i="77"/>
  <c r="P46" i="77" s="1"/>
  <c r="O45" i="77"/>
  <c r="J45" i="77"/>
  <c r="P45" i="77" s="1"/>
  <c r="O44" i="77"/>
  <c r="J44" i="77"/>
  <c r="O43" i="77"/>
  <c r="J43" i="77"/>
  <c r="P43" i="77" s="1"/>
  <c r="O42" i="77"/>
  <c r="J42" i="77"/>
  <c r="O41" i="77"/>
  <c r="J41" i="77"/>
  <c r="P41" i="77" s="1"/>
  <c r="O40" i="77"/>
  <c r="J40" i="77"/>
  <c r="P40" i="77" s="1"/>
  <c r="O39" i="77"/>
  <c r="J39" i="77"/>
  <c r="P39" i="77" s="1"/>
  <c r="O38" i="77"/>
  <c r="J38" i="77"/>
  <c r="P38" i="77" s="1"/>
  <c r="O37" i="77"/>
  <c r="J37" i="77"/>
  <c r="O36" i="77"/>
  <c r="J36" i="77"/>
  <c r="N35" i="77"/>
  <c r="M35" i="77"/>
  <c r="L35" i="77"/>
  <c r="K35" i="77"/>
  <c r="O35" i="77" s="1"/>
  <c r="I35" i="77"/>
  <c r="H35" i="77"/>
  <c r="G35" i="77"/>
  <c r="F35" i="77"/>
  <c r="E35" i="77"/>
  <c r="D35" i="77"/>
  <c r="O34" i="77"/>
  <c r="J34" i="77"/>
  <c r="O33" i="77"/>
  <c r="J33" i="77"/>
  <c r="P33" i="77" s="1"/>
  <c r="O32" i="77"/>
  <c r="J32" i="77"/>
  <c r="P32" i="77" s="1"/>
  <c r="O31" i="77"/>
  <c r="J31" i="77"/>
  <c r="P31" i="77" s="1"/>
  <c r="O30" i="77"/>
  <c r="J30" i="77"/>
  <c r="O29" i="77"/>
  <c r="J29" i="77"/>
  <c r="O28" i="77"/>
  <c r="J28" i="77"/>
  <c r="N27" i="77"/>
  <c r="M27" i="77"/>
  <c r="L27" i="77"/>
  <c r="K27" i="77"/>
  <c r="I27" i="77"/>
  <c r="H27" i="77"/>
  <c r="G27" i="77"/>
  <c r="F27" i="77"/>
  <c r="E27" i="77"/>
  <c r="D27" i="77"/>
  <c r="O26" i="77"/>
  <c r="J26" i="77"/>
  <c r="P26" i="77" s="1"/>
  <c r="O25" i="77"/>
  <c r="J25" i="77"/>
  <c r="O24" i="77"/>
  <c r="J24" i="77"/>
  <c r="P24" i="77" s="1"/>
  <c r="O23" i="77"/>
  <c r="J23" i="77"/>
  <c r="P23" i="77" s="1"/>
  <c r="O22" i="77"/>
  <c r="J22" i="77"/>
  <c r="O21" i="77"/>
  <c r="J21" i="77"/>
  <c r="P21" i="77" s="1"/>
  <c r="O20" i="77"/>
  <c r="J20" i="77"/>
  <c r="P20" i="77" s="1"/>
  <c r="O19" i="77"/>
  <c r="J19" i="77"/>
  <c r="Q18" i="77"/>
  <c r="O18" i="77"/>
  <c r="J18" i="77"/>
  <c r="P18" i="77" s="1"/>
  <c r="O17" i="77"/>
  <c r="J17" i="77"/>
  <c r="O16" i="77"/>
  <c r="J16" i="77"/>
  <c r="O15" i="77"/>
  <c r="J15" i="77"/>
  <c r="O14" i="77"/>
  <c r="J14" i="77"/>
  <c r="P14" i="77" s="1"/>
  <c r="N13" i="77"/>
  <c r="M13" i="77"/>
  <c r="M12" i="77" s="1"/>
  <c r="L13" i="77"/>
  <c r="L12" i="77" s="1"/>
  <c r="K13" i="77"/>
  <c r="I13" i="77"/>
  <c r="H13" i="77"/>
  <c r="H12" i="77" s="1"/>
  <c r="G13" i="77"/>
  <c r="F13" i="77"/>
  <c r="E13" i="77"/>
  <c r="D13" i="77"/>
  <c r="D12" i="77" s="1"/>
  <c r="K12" i="77"/>
  <c r="E12" i="77"/>
  <c r="Q41" i="77"/>
  <c r="Q28" i="77"/>
  <c r="Q14" i="77"/>
  <c r="H47" i="76"/>
  <c r="I46" i="76"/>
  <c r="H46" i="76"/>
  <c r="H45" i="76"/>
  <c r="H44" i="76"/>
  <c r="H43" i="76"/>
  <c r="H42" i="76"/>
  <c r="H41" i="76"/>
  <c r="H40" i="76"/>
  <c r="H39" i="76"/>
  <c r="H38" i="76"/>
  <c r="H37" i="76"/>
  <c r="G36" i="76"/>
  <c r="F36" i="76"/>
  <c r="E36" i="76"/>
  <c r="D36" i="76"/>
  <c r="H36" i="76" s="1"/>
  <c r="H35" i="76"/>
  <c r="H34" i="76"/>
  <c r="H33" i="76"/>
  <c r="H32" i="76"/>
  <c r="H31" i="76"/>
  <c r="I30" i="76"/>
  <c r="H30" i="76"/>
  <c r="H29" i="76"/>
  <c r="G28" i="76"/>
  <c r="F28" i="76"/>
  <c r="E28" i="76"/>
  <c r="D28" i="76"/>
  <c r="H28" i="76" s="1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G14" i="76"/>
  <c r="G13" i="76" s="1"/>
  <c r="F14" i="76"/>
  <c r="E14" i="76"/>
  <c r="E13" i="76" s="1"/>
  <c r="D14" i="76"/>
  <c r="D13" i="76" s="1"/>
  <c r="I16" i="76"/>
  <c r="I17" i="76"/>
  <c r="I44" i="76"/>
  <c r="H44" i="75"/>
  <c r="H43" i="75"/>
  <c r="H42" i="75"/>
  <c r="I41" i="75"/>
  <c r="H41" i="75"/>
  <c r="H40" i="75"/>
  <c r="H39" i="75"/>
  <c r="I38" i="75"/>
  <c r="H38" i="75"/>
  <c r="H37" i="75"/>
  <c r="H36" i="75"/>
  <c r="H35" i="75"/>
  <c r="H34" i="75"/>
  <c r="I33" i="75"/>
  <c r="H33" i="75"/>
  <c r="H32" i="75"/>
  <c r="G32" i="75"/>
  <c r="F32" i="75"/>
  <c r="E32" i="75"/>
  <c r="D32" i="75"/>
  <c r="I32" i="75" s="1"/>
  <c r="H31" i="75"/>
  <c r="H30" i="75"/>
  <c r="H29" i="75"/>
  <c r="H28" i="75"/>
  <c r="I27" i="75"/>
  <c r="H27" i="75"/>
  <c r="G26" i="75"/>
  <c r="F26" i="75"/>
  <c r="E26" i="75"/>
  <c r="D26" i="75"/>
  <c r="H25" i="75"/>
  <c r="H24" i="75"/>
  <c r="H23" i="75"/>
  <c r="H22" i="75"/>
  <c r="I21" i="75"/>
  <c r="H21" i="75"/>
  <c r="H20" i="75"/>
  <c r="H19" i="75"/>
  <c r="I18" i="75"/>
  <c r="H18" i="75"/>
  <c r="H17" i="75"/>
  <c r="H16" i="75"/>
  <c r="H15" i="75"/>
  <c r="G14" i="75"/>
  <c r="G13" i="75" s="1"/>
  <c r="F14" i="75"/>
  <c r="E14" i="75"/>
  <c r="D14" i="75"/>
  <c r="F13" i="75"/>
  <c r="I39" i="75"/>
  <c r="I44" i="75"/>
  <c r="I43" i="75"/>
  <c r="O47" i="74"/>
  <c r="J47" i="74"/>
  <c r="O46" i="74"/>
  <c r="J46" i="74"/>
  <c r="O45" i="74"/>
  <c r="J45" i="74"/>
  <c r="O44" i="74"/>
  <c r="J44" i="74"/>
  <c r="O43" i="74"/>
  <c r="J43" i="74"/>
  <c r="O42" i="74"/>
  <c r="J42" i="74"/>
  <c r="P42" i="74" s="1"/>
  <c r="O41" i="74"/>
  <c r="J41" i="74"/>
  <c r="P41" i="74" s="1"/>
  <c r="O40" i="74"/>
  <c r="J40" i="74"/>
  <c r="P40" i="74" s="1"/>
  <c r="O39" i="74"/>
  <c r="J39" i="74"/>
  <c r="O38" i="74"/>
  <c r="J38" i="74"/>
  <c r="P38" i="74" s="1"/>
  <c r="O37" i="74"/>
  <c r="J37" i="74"/>
  <c r="P37" i="74" s="1"/>
  <c r="O36" i="74"/>
  <c r="J36" i="74"/>
  <c r="P36" i="74" s="1"/>
  <c r="O35" i="74"/>
  <c r="J35" i="74"/>
  <c r="P35" i="74" s="1"/>
  <c r="O34" i="74"/>
  <c r="J34" i="74"/>
  <c r="N33" i="74"/>
  <c r="M33" i="74"/>
  <c r="L33" i="74"/>
  <c r="K33" i="74"/>
  <c r="I33" i="74"/>
  <c r="H33" i="74"/>
  <c r="G33" i="74"/>
  <c r="F33" i="74"/>
  <c r="E33" i="74"/>
  <c r="D33" i="74"/>
  <c r="O32" i="74"/>
  <c r="J32" i="74"/>
  <c r="P32" i="74" s="1"/>
  <c r="O31" i="74"/>
  <c r="J31" i="74"/>
  <c r="P31" i="74" s="1"/>
  <c r="O30" i="74"/>
  <c r="J30" i="74"/>
  <c r="O29" i="74"/>
  <c r="J29" i="74"/>
  <c r="O28" i="74"/>
  <c r="J28" i="74"/>
  <c r="P28" i="74" s="1"/>
  <c r="O27" i="74"/>
  <c r="J27" i="74"/>
  <c r="P27" i="74" s="1"/>
  <c r="O26" i="74"/>
  <c r="J26" i="74"/>
  <c r="N25" i="74"/>
  <c r="M25" i="74"/>
  <c r="L25" i="74"/>
  <c r="K25" i="74"/>
  <c r="I25" i="74"/>
  <c r="H25" i="74"/>
  <c r="G25" i="74"/>
  <c r="F25" i="74"/>
  <c r="E25" i="74"/>
  <c r="D25" i="74"/>
  <c r="O24" i="74"/>
  <c r="J24" i="74"/>
  <c r="O23" i="74"/>
  <c r="J23" i="74"/>
  <c r="O22" i="74"/>
  <c r="J22" i="74"/>
  <c r="O21" i="74"/>
  <c r="J21" i="74"/>
  <c r="P21" i="74" s="1"/>
  <c r="O20" i="74"/>
  <c r="J20" i="74"/>
  <c r="P20" i="74" s="1"/>
  <c r="O19" i="74"/>
  <c r="J19" i="74"/>
  <c r="P19" i="74" s="1"/>
  <c r="O18" i="74"/>
  <c r="J18" i="74"/>
  <c r="P18" i="74" s="1"/>
  <c r="O17" i="74"/>
  <c r="J17" i="74"/>
  <c r="O16" i="74"/>
  <c r="J16" i="74"/>
  <c r="O15" i="74"/>
  <c r="J15" i="74"/>
  <c r="P15" i="74" s="1"/>
  <c r="O14" i="74"/>
  <c r="J14" i="74"/>
  <c r="N13" i="74"/>
  <c r="N12" i="74" s="1"/>
  <c r="M13" i="74"/>
  <c r="L13" i="74"/>
  <c r="K13" i="74"/>
  <c r="K12" i="74" s="1"/>
  <c r="I13" i="74"/>
  <c r="H13" i="74"/>
  <c r="H12" i="74" s="1"/>
  <c r="G13" i="74"/>
  <c r="F13" i="74"/>
  <c r="F12" i="74" s="1"/>
  <c r="E13" i="74"/>
  <c r="D13" i="74"/>
  <c r="J13" i="74" s="1"/>
  <c r="L12" i="74"/>
  <c r="G12" i="74"/>
  <c r="D12" i="74"/>
  <c r="Q47" i="74"/>
  <c r="I47" i="73"/>
  <c r="H47" i="73"/>
  <c r="H46" i="73"/>
  <c r="H45" i="73"/>
  <c r="H44" i="73"/>
  <c r="H43" i="73"/>
  <c r="H42" i="73"/>
  <c r="H41" i="73"/>
  <c r="H40" i="73"/>
  <c r="H39" i="73"/>
  <c r="I38" i="73"/>
  <c r="H38" i="73"/>
  <c r="H37" i="73"/>
  <c r="H36" i="73"/>
  <c r="H35" i="73"/>
  <c r="H34" i="73"/>
  <c r="G33" i="73"/>
  <c r="F33" i="73"/>
  <c r="E33" i="73"/>
  <c r="D33" i="73"/>
  <c r="H33" i="73" s="1"/>
  <c r="H32" i="73"/>
  <c r="I31" i="73"/>
  <c r="H31" i="73"/>
  <c r="H30" i="73"/>
  <c r="H29" i="73"/>
  <c r="H28" i="73"/>
  <c r="H27" i="73"/>
  <c r="H26" i="73"/>
  <c r="G25" i="73"/>
  <c r="F25" i="73"/>
  <c r="E25" i="73"/>
  <c r="D25" i="73"/>
  <c r="H24" i="73"/>
  <c r="H23" i="73"/>
  <c r="H22" i="73"/>
  <c r="H21" i="73"/>
  <c r="H20" i="73"/>
  <c r="H19" i="73"/>
  <c r="H18" i="73"/>
  <c r="I17" i="73"/>
  <c r="H17" i="73"/>
  <c r="H16" i="73"/>
  <c r="H15" i="73"/>
  <c r="G14" i="73"/>
  <c r="G13" i="73" s="1"/>
  <c r="F14" i="73"/>
  <c r="F13" i="73" s="1"/>
  <c r="E14" i="73"/>
  <c r="D14" i="73"/>
  <c r="D13" i="73" s="1"/>
  <c r="E13" i="73"/>
  <c r="I44" i="73"/>
  <c r="I36" i="73"/>
  <c r="I29" i="73"/>
  <c r="J48" i="72"/>
  <c r="J47" i="72"/>
  <c r="J46" i="72"/>
  <c r="J45" i="72"/>
  <c r="J44" i="72"/>
  <c r="J43" i="72"/>
  <c r="J42" i="72"/>
  <c r="J41" i="72"/>
  <c r="J40" i="72"/>
  <c r="J39" i="72"/>
  <c r="J38" i="72"/>
  <c r="J37" i="72"/>
  <c r="J36" i="72"/>
  <c r="J35" i="72"/>
  <c r="I34" i="72"/>
  <c r="H34" i="72"/>
  <c r="G34" i="72"/>
  <c r="F34" i="72"/>
  <c r="E34" i="72"/>
  <c r="D34" i="72"/>
  <c r="J33" i="72"/>
  <c r="J32" i="72"/>
  <c r="J31" i="72"/>
  <c r="J30" i="72"/>
  <c r="J29" i="72"/>
  <c r="J28" i="72"/>
  <c r="J27" i="72"/>
  <c r="I26" i="72"/>
  <c r="H26" i="72"/>
  <c r="G26" i="72"/>
  <c r="F26" i="72"/>
  <c r="E26" i="72"/>
  <c r="D26" i="72"/>
  <c r="J26" i="72" s="1"/>
  <c r="J25" i="72"/>
  <c r="J24" i="72"/>
  <c r="J23" i="72"/>
  <c r="J22" i="72"/>
  <c r="J21" i="72"/>
  <c r="J20" i="72"/>
  <c r="J19" i="72"/>
  <c r="J18" i="72"/>
  <c r="J17" i="72"/>
  <c r="J16" i="72"/>
  <c r="J15" i="72"/>
  <c r="J14" i="72"/>
  <c r="I13" i="72"/>
  <c r="H13" i="72"/>
  <c r="H12" i="72" s="1"/>
  <c r="G13" i="72"/>
  <c r="G12" i="72" s="1"/>
  <c r="F13" i="72"/>
  <c r="E13" i="72"/>
  <c r="D13" i="72"/>
  <c r="D12" i="72" s="1"/>
  <c r="I12" i="72"/>
  <c r="F12" i="72"/>
  <c r="E12" i="72"/>
  <c r="K42" i="72"/>
  <c r="K43" i="72"/>
  <c r="J49" i="71"/>
  <c r="J48" i="71"/>
  <c r="J47" i="71"/>
  <c r="J46" i="71"/>
  <c r="J45" i="71"/>
  <c r="J44" i="71"/>
  <c r="J43" i="71"/>
  <c r="J42" i="71"/>
  <c r="J41" i="71"/>
  <c r="J40" i="71"/>
  <c r="J39" i="71"/>
  <c r="J38" i="71"/>
  <c r="J37" i="71"/>
  <c r="J36" i="71"/>
  <c r="J35" i="71" s="1"/>
  <c r="I35" i="71"/>
  <c r="H35" i="71"/>
  <c r="G35" i="71"/>
  <c r="F35" i="71"/>
  <c r="E35" i="71"/>
  <c r="D35" i="71"/>
  <c r="J34" i="71"/>
  <c r="J33" i="71"/>
  <c r="J32" i="71"/>
  <c r="J31" i="71"/>
  <c r="J30" i="71"/>
  <c r="J29" i="71"/>
  <c r="J28" i="71"/>
  <c r="I27" i="71"/>
  <c r="H27" i="71"/>
  <c r="G27" i="71"/>
  <c r="F27" i="71"/>
  <c r="E27" i="71"/>
  <c r="D27" i="71"/>
  <c r="J27" i="71" s="1"/>
  <c r="J26" i="71"/>
  <c r="J25" i="71"/>
  <c r="J24" i="71"/>
  <c r="J23" i="71"/>
  <c r="J22" i="71"/>
  <c r="J21" i="71"/>
  <c r="J20" i="71"/>
  <c r="J19" i="71"/>
  <c r="J18" i="71"/>
  <c r="J17" i="71"/>
  <c r="J16" i="71"/>
  <c r="J15" i="71"/>
  <c r="I14" i="71"/>
  <c r="H14" i="71"/>
  <c r="H13" i="71" s="1"/>
  <c r="G14" i="71"/>
  <c r="G13" i="71" s="1"/>
  <c r="F14" i="71"/>
  <c r="E14" i="71"/>
  <c r="E13" i="71" s="1"/>
  <c r="D14" i="71"/>
  <c r="D13" i="71" s="1"/>
  <c r="I13" i="71"/>
  <c r="F13" i="71"/>
  <c r="K48" i="71"/>
  <c r="K46" i="71"/>
  <c r="K49" i="71"/>
  <c r="O40" i="70"/>
  <c r="J40" i="70"/>
  <c r="O39" i="70"/>
  <c r="J39" i="70"/>
  <c r="O38" i="70"/>
  <c r="J38" i="70"/>
  <c r="O37" i="70"/>
  <c r="J37" i="70"/>
  <c r="O36" i="70"/>
  <c r="J36" i="70"/>
  <c r="O35" i="70"/>
  <c r="J35" i="70"/>
  <c r="O34" i="70"/>
  <c r="J34" i="70"/>
  <c r="O33" i="70"/>
  <c r="J33" i="70"/>
  <c r="O32" i="70"/>
  <c r="J32" i="70"/>
  <c r="O31" i="70"/>
  <c r="J31" i="70"/>
  <c r="J30" i="70" s="1"/>
  <c r="N30" i="70"/>
  <c r="M30" i="70"/>
  <c r="L30" i="70"/>
  <c r="K30" i="70"/>
  <c r="O30" i="70" s="1"/>
  <c r="I30" i="70"/>
  <c r="H30" i="70"/>
  <c r="G30" i="70"/>
  <c r="F30" i="70"/>
  <c r="E30" i="70"/>
  <c r="D30" i="70"/>
  <c r="O29" i="70"/>
  <c r="J29" i="70"/>
  <c r="O28" i="70"/>
  <c r="J28" i="70"/>
  <c r="O27" i="70"/>
  <c r="J27" i="70"/>
  <c r="O26" i="70"/>
  <c r="J26" i="70"/>
  <c r="O25" i="70"/>
  <c r="J25" i="70"/>
  <c r="O24" i="70"/>
  <c r="J24" i="70"/>
  <c r="O23" i="70"/>
  <c r="J23" i="70"/>
  <c r="N22" i="70"/>
  <c r="M22" i="70"/>
  <c r="L22" i="70"/>
  <c r="K22" i="70"/>
  <c r="O22" i="70" s="1"/>
  <c r="I22" i="70"/>
  <c r="H22" i="70"/>
  <c r="G22" i="70"/>
  <c r="F22" i="70"/>
  <c r="E22" i="70"/>
  <c r="D22" i="70"/>
  <c r="J22" i="70" s="1"/>
  <c r="O21" i="70"/>
  <c r="J21" i="70"/>
  <c r="O20" i="70"/>
  <c r="J20" i="70"/>
  <c r="O19" i="70"/>
  <c r="J19" i="70"/>
  <c r="O18" i="70"/>
  <c r="J18" i="70"/>
  <c r="O17" i="70"/>
  <c r="J17" i="70"/>
  <c r="O16" i="70"/>
  <c r="J16" i="70"/>
  <c r="O15" i="70"/>
  <c r="J15" i="70"/>
  <c r="N14" i="70"/>
  <c r="M14" i="70"/>
  <c r="M13" i="70" s="1"/>
  <c r="L14" i="70"/>
  <c r="K14" i="70"/>
  <c r="O14" i="70" s="1"/>
  <c r="I14" i="70"/>
  <c r="I13" i="70" s="1"/>
  <c r="H14" i="70"/>
  <c r="G14" i="70"/>
  <c r="F14" i="70"/>
  <c r="E14" i="70"/>
  <c r="E13" i="70" s="1"/>
  <c r="D14" i="70"/>
  <c r="J14" i="70" s="1"/>
  <c r="N13" i="70"/>
  <c r="G13" i="70"/>
  <c r="D13" i="70"/>
  <c r="P15" i="70"/>
  <c r="P38" i="70"/>
  <c r="P33" i="70"/>
  <c r="O39" i="69"/>
  <c r="J39" i="69"/>
  <c r="O38" i="69"/>
  <c r="J38" i="69"/>
  <c r="O37" i="69"/>
  <c r="J37" i="69"/>
  <c r="O36" i="69"/>
  <c r="J36" i="69"/>
  <c r="O35" i="69"/>
  <c r="J35" i="69"/>
  <c r="O34" i="69"/>
  <c r="J34" i="69"/>
  <c r="O33" i="69"/>
  <c r="J33" i="69"/>
  <c r="O32" i="69"/>
  <c r="J32" i="69"/>
  <c r="O31" i="69"/>
  <c r="J31" i="69"/>
  <c r="O30" i="69"/>
  <c r="J30" i="69"/>
  <c r="J29" i="69" s="1"/>
  <c r="N29" i="69"/>
  <c r="M29" i="69"/>
  <c r="L29" i="69"/>
  <c r="K29" i="69"/>
  <c r="I29" i="69"/>
  <c r="H29" i="69"/>
  <c r="G29" i="69"/>
  <c r="F29" i="69"/>
  <c r="E29" i="69"/>
  <c r="D29" i="69"/>
  <c r="O28" i="69"/>
  <c r="J28" i="69"/>
  <c r="O27" i="69"/>
  <c r="J27" i="69"/>
  <c r="O26" i="69"/>
  <c r="J26" i="69"/>
  <c r="O25" i="69"/>
  <c r="J25" i="69"/>
  <c r="O24" i="69"/>
  <c r="J24" i="69"/>
  <c r="O23" i="69"/>
  <c r="J23" i="69"/>
  <c r="O22" i="69"/>
  <c r="J22" i="69"/>
  <c r="N21" i="69"/>
  <c r="M21" i="69"/>
  <c r="L21" i="69"/>
  <c r="K21" i="69"/>
  <c r="O21" i="69" s="1"/>
  <c r="I21" i="69"/>
  <c r="H21" i="69"/>
  <c r="G21" i="69"/>
  <c r="F21" i="69"/>
  <c r="E21" i="69"/>
  <c r="D21" i="69"/>
  <c r="O20" i="69"/>
  <c r="J20" i="69"/>
  <c r="O19" i="69"/>
  <c r="J19" i="69"/>
  <c r="O18" i="69"/>
  <c r="J18" i="69"/>
  <c r="O17" i="69"/>
  <c r="J17" i="69"/>
  <c r="O16" i="69"/>
  <c r="J16" i="69"/>
  <c r="O15" i="69"/>
  <c r="J15" i="69"/>
  <c r="O14" i="69"/>
  <c r="J14" i="69"/>
  <c r="N13" i="69"/>
  <c r="M13" i="69"/>
  <c r="M12" i="69" s="1"/>
  <c r="L13" i="69"/>
  <c r="K13" i="69"/>
  <c r="O13" i="69" s="1"/>
  <c r="I13" i="69"/>
  <c r="I12" i="69" s="1"/>
  <c r="H13" i="69"/>
  <c r="G13" i="69"/>
  <c r="F13" i="69"/>
  <c r="E13" i="69"/>
  <c r="D13" i="69"/>
  <c r="L12" i="69"/>
  <c r="H12" i="69"/>
  <c r="F12" i="69"/>
  <c r="P20" i="69"/>
  <c r="P39" i="69"/>
  <c r="P34" i="69"/>
  <c r="P27" i="69"/>
  <c r="AW31" i="68"/>
  <c r="AV31" i="68"/>
  <c r="AU31" i="68"/>
  <c r="AT31" i="68"/>
  <c r="AR31" i="68"/>
  <c r="AQ31" i="68"/>
  <c r="AP31" i="68"/>
  <c r="AO31" i="68"/>
  <c r="AN31" i="68"/>
  <c r="AM31" i="68"/>
  <c r="AJ31" i="68"/>
  <c r="AI31" i="68"/>
  <c r="AH31" i="68"/>
  <c r="AG31" i="68"/>
  <c r="AE31" i="68"/>
  <c r="AD31" i="68"/>
  <c r="AC31" i="68"/>
  <c r="AB31" i="68"/>
  <c r="AA31" i="68"/>
  <c r="Z31" i="68"/>
  <c r="W31" i="68"/>
  <c r="V31" i="68"/>
  <c r="U31" i="68"/>
  <c r="T31" i="68"/>
  <c r="S31" i="68"/>
  <c r="R31" i="68"/>
  <c r="Q31" i="68"/>
  <c r="P31" i="68"/>
  <c r="M31" i="68"/>
  <c r="L31" i="68"/>
  <c r="K31" i="68"/>
  <c r="J31" i="68"/>
  <c r="H31" i="68"/>
  <c r="G31" i="68"/>
  <c r="F31" i="68"/>
  <c r="E31" i="68"/>
  <c r="D31" i="68"/>
  <c r="C31" i="68"/>
  <c r="AX30" i="68"/>
  <c r="AS30" i="68"/>
  <c r="AY30" i="68" s="1"/>
  <c r="AK30" i="68"/>
  <c r="AF30" i="68"/>
  <c r="AL30" i="68" s="1"/>
  <c r="X30" i="68"/>
  <c r="Y30" i="68" s="1"/>
  <c r="N30" i="68"/>
  <c r="I30" i="68"/>
  <c r="O30" i="68" s="1"/>
  <c r="AZ30" i="68" s="1"/>
  <c r="AX29" i="68"/>
  <c r="AS29" i="68"/>
  <c r="AY29" i="68" s="1"/>
  <c r="AK29" i="68"/>
  <c r="AF29" i="68"/>
  <c r="AL29" i="68" s="1"/>
  <c r="X29" i="68"/>
  <c r="Y29" i="68" s="1"/>
  <c r="N29" i="68"/>
  <c r="I29" i="68"/>
  <c r="AX28" i="68"/>
  <c r="AS28" i="68"/>
  <c r="AY28" i="68" s="1"/>
  <c r="AK28" i="68"/>
  <c r="AF28" i="68"/>
  <c r="AL28" i="68" s="1"/>
  <c r="X28" i="68"/>
  <c r="Y28" i="68" s="1"/>
  <c r="N28" i="68"/>
  <c r="I28" i="68"/>
  <c r="O28" i="68" s="1"/>
  <c r="AX27" i="68"/>
  <c r="AS27" i="68"/>
  <c r="AK27" i="68"/>
  <c r="AF27" i="68"/>
  <c r="AL27" i="68" s="1"/>
  <c r="X27" i="68"/>
  <c r="Y27" i="68" s="1"/>
  <c r="N27" i="68"/>
  <c r="I27" i="68"/>
  <c r="O27" i="68" s="1"/>
  <c r="AX26" i="68"/>
  <c r="AS26" i="68"/>
  <c r="AY26" i="68" s="1"/>
  <c r="AK26" i="68"/>
  <c r="AF26" i="68"/>
  <c r="AL26" i="68" s="1"/>
  <c r="X26" i="68"/>
  <c r="Y26" i="68" s="1"/>
  <c r="N26" i="68"/>
  <c r="I26" i="68"/>
  <c r="O26" i="68" s="1"/>
  <c r="AX25" i="68"/>
  <c r="AS25" i="68"/>
  <c r="AY25" i="68" s="1"/>
  <c r="AK25" i="68"/>
  <c r="AF25" i="68"/>
  <c r="X25" i="68"/>
  <c r="Y25" i="68" s="1"/>
  <c r="N25" i="68"/>
  <c r="I25" i="68"/>
  <c r="AX24" i="68"/>
  <c r="AX31" i="68" s="1"/>
  <c r="AS24" i="68"/>
  <c r="AS31" i="68" s="1"/>
  <c r="AK24" i="68"/>
  <c r="AF24" i="68"/>
  <c r="AF31" i="68" s="1"/>
  <c r="X24" i="68"/>
  <c r="X31" i="68" s="1"/>
  <c r="N24" i="68"/>
  <c r="N31" i="68" s="1"/>
  <c r="I24" i="68"/>
  <c r="AW22" i="68"/>
  <c r="AW32" i="68" s="1"/>
  <c r="AV22" i="68"/>
  <c r="AV32" i="68" s="1"/>
  <c r="AU22" i="68"/>
  <c r="AU32" i="68" s="1"/>
  <c r="AT22" i="68"/>
  <c r="AT32" i="68" s="1"/>
  <c r="AR22" i="68"/>
  <c r="AR32" i="68" s="1"/>
  <c r="AQ22" i="68"/>
  <c r="AQ32" i="68" s="1"/>
  <c r="AP22" i="68"/>
  <c r="AP32" i="68" s="1"/>
  <c r="AO22" i="68"/>
  <c r="AO32" i="68" s="1"/>
  <c r="AN22" i="68"/>
  <c r="AN32" i="68" s="1"/>
  <c r="AM22" i="68"/>
  <c r="AM32" i="68" s="1"/>
  <c r="AJ22" i="68"/>
  <c r="AJ32" i="68" s="1"/>
  <c r="AI22" i="68"/>
  <c r="AI32" i="68" s="1"/>
  <c r="AH22" i="68"/>
  <c r="AH32" i="68" s="1"/>
  <c r="AG22" i="68"/>
  <c r="AG32" i="68" s="1"/>
  <c r="AE22" i="68"/>
  <c r="AE32" i="68" s="1"/>
  <c r="AD22" i="68"/>
  <c r="AD32" i="68" s="1"/>
  <c r="AC22" i="68"/>
  <c r="AC32" i="68" s="1"/>
  <c r="AB22" i="68"/>
  <c r="AB32" i="68" s="1"/>
  <c r="AA22" i="68"/>
  <c r="AA32" i="68" s="1"/>
  <c r="Z22" i="68"/>
  <c r="Z32" i="68" s="1"/>
  <c r="W22" i="68"/>
  <c r="W32" i="68" s="1"/>
  <c r="V22" i="68"/>
  <c r="V32" i="68" s="1"/>
  <c r="U22" i="68"/>
  <c r="U32" i="68" s="1"/>
  <c r="T22" i="68"/>
  <c r="T32" i="68" s="1"/>
  <c r="S22" i="68"/>
  <c r="S32" i="68" s="1"/>
  <c r="R22" i="68"/>
  <c r="R32" i="68" s="1"/>
  <c r="Q22" i="68"/>
  <c r="Q32" i="68" s="1"/>
  <c r="P22" i="68"/>
  <c r="P32" i="68" s="1"/>
  <c r="M22" i="68"/>
  <c r="M32" i="68" s="1"/>
  <c r="L22" i="68"/>
  <c r="L32" i="68" s="1"/>
  <c r="K22" i="68"/>
  <c r="K32" i="68" s="1"/>
  <c r="J22" i="68"/>
  <c r="J32" i="68" s="1"/>
  <c r="H22" i="68"/>
  <c r="H32" i="68" s="1"/>
  <c r="G22" i="68"/>
  <c r="G32" i="68" s="1"/>
  <c r="F22" i="68"/>
  <c r="F32" i="68" s="1"/>
  <c r="E22" i="68"/>
  <c r="E32" i="68" s="1"/>
  <c r="D22" i="68"/>
  <c r="D32" i="68" s="1"/>
  <c r="C22" i="68"/>
  <c r="C32" i="68" s="1"/>
  <c r="AX21" i="68"/>
  <c r="AS21" i="68"/>
  <c r="AY21" i="68" s="1"/>
  <c r="AK21" i="68"/>
  <c r="AF21" i="68"/>
  <c r="AL21" i="68" s="1"/>
  <c r="X21" i="68"/>
  <c r="Y21" i="68" s="1"/>
  <c r="N21" i="68"/>
  <c r="I21" i="68"/>
  <c r="O21" i="68" s="1"/>
  <c r="AZ21" i="68" s="1"/>
  <c r="AX20" i="68"/>
  <c r="AS20" i="68"/>
  <c r="AY20" i="68" s="1"/>
  <c r="AK20" i="68"/>
  <c r="AF20" i="68"/>
  <c r="AL20" i="68" s="1"/>
  <c r="X20" i="68"/>
  <c r="Y20" i="68" s="1"/>
  <c r="N20" i="68"/>
  <c r="I20" i="68"/>
  <c r="O20" i="68" s="1"/>
  <c r="AX19" i="68"/>
  <c r="AS19" i="68"/>
  <c r="AY19" i="68" s="1"/>
  <c r="AK19" i="68"/>
  <c r="AF19" i="68"/>
  <c r="AL19" i="68" s="1"/>
  <c r="X19" i="68"/>
  <c r="Y19" i="68" s="1"/>
  <c r="N19" i="68"/>
  <c r="I19" i="68"/>
  <c r="O19" i="68" s="1"/>
  <c r="AX18" i="68"/>
  <c r="AS18" i="68"/>
  <c r="AY18" i="68" s="1"/>
  <c r="AK18" i="68"/>
  <c r="AF18" i="68"/>
  <c r="AL18" i="68" s="1"/>
  <c r="X18" i="68"/>
  <c r="Y18" i="68" s="1"/>
  <c r="N18" i="68"/>
  <c r="I18" i="68"/>
  <c r="O18" i="68" s="1"/>
  <c r="AX17" i="68"/>
  <c r="AS17" i="68"/>
  <c r="AY17" i="68" s="1"/>
  <c r="AK17" i="68"/>
  <c r="AF17" i="68"/>
  <c r="AL17" i="68" s="1"/>
  <c r="X17" i="68"/>
  <c r="Y17" i="68" s="1"/>
  <c r="N17" i="68"/>
  <c r="I17" i="68"/>
  <c r="O17" i="68" s="1"/>
  <c r="AX16" i="68"/>
  <c r="AS16" i="68"/>
  <c r="AY16" i="68" s="1"/>
  <c r="AK16" i="68"/>
  <c r="AF16" i="68"/>
  <c r="AL16" i="68" s="1"/>
  <c r="X16" i="68"/>
  <c r="Y16" i="68" s="1"/>
  <c r="N16" i="68"/>
  <c r="I16" i="68"/>
  <c r="O16" i="68" s="1"/>
  <c r="AZ16" i="68" s="1"/>
  <c r="AX15" i="68"/>
  <c r="AS15" i="68"/>
  <c r="AY15" i="68" s="1"/>
  <c r="AK15" i="68"/>
  <c r="AF15" i="68"/>
  <c r="AL15" i="68" s="1"/>
  <c r="X15" i="68"/>
  <c r="Y15" i="68" s="1"/>
  <c r="N15" i="68"/>
  <c r="I15" i="68"/>
  <c r="O15" i="68" s="1"/>
  <c r="AX14" i="68"/>
  <c r="AS14" i="68"/>
  <c r="AY14" i="68" s="1"/>
  <c r="AK14" i="68"/>
  <c r="AF14" i="68"/>
  <c r="AL14" i="68" s="1"/>
  <c r="X14" i="68"/>
  <c r="Y14" i="68" s="1"/>
  <c r="N14" i="68"/>
  <c r="I14" i="68"/>
  <c r="O14" i="68" s="1"/>
  <c r="AX13" i="68"/>
  <c r="AS13" i="68"/>
  <c r="AY13" i="68" s="1"/>
  <c r="AK13" i="68"/>
  <c r="AF13" i="68"/>
  <c r="AL13" i="68" s="1"/>
  <c r="X13" i="68"/>
  <c r="Y13" i="68" s="1"/>
  <c r="N13" i="68"/>
  <c r="I13" i="68"/>
  <c r="O13" i="68" s="1"/>
  <c r="AX12" i="68"/>
  <c r="AS12" i="68"/>
  <c r="AY12" i="68" s="1"/>
  <c r="AK12" i="68"/>
  <c r="AF12" i="68"/>
  <c r="AL12" i="68" s="1"/>
  <c r="X12" i="68"/>
  <c r="Y12" i="68" s="1"/>
  <c r="N12" i="68"/>
  <c r="I12" i="68"/>
  <c r="O12" i="68" s="1"/>
  <c r="AZ12" i="68" s="1"/>
  <c r="AX11" i="68"/>
  <c r="AS11" i="68"/>
  <c r="AY11" i="68" s="1"/>
  <c r="AK11" i="68"/>
  <c r="AF11" i="68"/>
  <c r="AL11" i="68" s="1"/>
  <c r="X11" i="68"/>
  <c r="Y11" i="68" s="1"/>
  <c r="N11" i="68"/>
  <c r="I11" i="68"/>
  <c r="O11" i="68" s="1"/>
  <c r="AZ11" i="68" s="1"/>
  <c r="AX10" i="68"/>
  <c r="AS10" i="68"/>
  <c r="AY10" i="68" s="1"/>
  <c r="AK10" i="68"/>
  <c r="AF10" i="68"/>
  <c r="AL10" i="68" s="1"/>
  <c r="X10" i="68"/>
  <c r="Y10" i="68" s="1"/>
  <c r="N10" i="68"/>
  <c r="I10" i="68"/>
  <c r="O10" i="68" s="1"/>
  <c r="AX9" i="68"/>
  <c r="AS9" i="68"/>
  <c r="AY9" i="68" s="1"/>
  <c r="AK9" i="68"/>
  <c r="AF9" i="68"/>
  <c r="AL9" i="68" s="1"/>
  <c r="X9" i="68"/>
  <c r="Y9" i="68" s="1"/>
  <c r="N9" i="68"/>
  <c r="I9" i="68"/>
  <c r="O9" i="68" s="1"/>
  <c r="AZ9" i="68" s="1"/>
  <c r="AX8" i="68"/>
  <c r="AS8" i="68"/>
  <c r="AY8" i="68" s="1"/>
  <c r="AK8" i="68"/>
  <c r="AF8" i="68"/>
  <c r="X8" i="68"/>
  <c r="Y8" i="68" s="1"/>
  <c r="N8" i="68"/>
  <c r="I8" i="68"/>
  <c r="O8" i="68" s="1"/>
  <c r="AX7" i="68"/>
  <c r="AX22" i="68" s="1"/>
  <c r="AX32" i="68" s="1"/>
  <c r="AS7" i="68"/>
  <c r="AS22" i="68" s="1"/>
  <c r="AK7" i="68"/>
  <c r="AK22" i="68" s="1"/>
  <c r="AF7" i="68"/>
  <c r="AL7" i="68" s="1"/>
  <c r="X7" i="68"/>
  <c r="N7" i="68"/>
  <c r="N22" i="68" s="1"/>
  <c r="I7" i="68"/>
  <c r="O7" i="68" s="1"/>
  <c r="BA69" i="67"/>
  <c r="BA68" i="67"/>
  <c r="BA67" i="67"/>
  <c r="BA66" i="67"/>
  <c r="BA65" i="67"/>
  <c r="BA64" i="67"/>
  <c r="BA63" i="67"/>
  <c r="BA62" i="67"/>
  <c r="BA61" i="67"/>
  <c r="BA60" i="67"/>
  <c r="BA59" i="67"/>
  <c r="BA58" i="67"/>
  <c r="BA57" i="67"/>
  <c r="BA56" i="67"/>
  <c r="BA55" i="67"/>
  <c r="BA54" i="67"/>
  <c r="BA53" i="67"/>
  <c r="BA52" i="67"/>
  <c r="BA51" i="67"/>
  <c r="BA50" i="67"/>
  <c r="BA49" i="67"/>
  <c r="BA48" i="67"/>
  <c r="BA47" i="67"/>
  <c r="BA46" i="67"/>
  <c r="BA45" i="67"/>
  <c r="BA44" i="67"/>
  <c r="BA43" i="67"/>
  <c r="BA42" i="67"/>
  <c r="BA41" i="67"/>
  <c r="BA40" i="67"/>
  <c r="BA39" i="67"/>
  <c r="BA38" i="67"/>
  <c r="BA37" i="67"/>
  <c r="BA36" i="67"/>
  <c r="BA35" i="67"/>
  <c r="BA34" i="67"/>
  <c r="BA33" i="67"/>
  <c r="BA32" i="67"/>
  <c r="BA31" i="67"/>
  <c r="BA30" i="67"/>
  <c r="BA29" i="67"/>
  <c r="BA28" i="67"/>
  <c r="BA27" i="67"/>
  <c r="BA26" i="67"/>
  <c r="BA25" i="67"/>
  <c r="BA24" i="67"/>
  <c r="BA23" i="67"/>
  <c r="BA22" i="67"/>
  <c r="BA21" i="67"/>
  <c r="BA20" i="67"/>
  <c r="BA19" i="67"/>
  <c r="BA18" i="67"/>
  <c r="BA17" i="67"/>
  <c r="BA16" i="67"/>
  <c r="BA15" i="67"/>
  <c r="BA14" i="67"/>
  <c r="BA13" i="67"/>
  <c r="BA12" i="67"/>
  <c r="AT9" i="67"/>
  <c r="AM9" i="67"/>
  <c r="AF9" i="67"/>
  <c r="Y9" i="67"/>
  <c r="D9" i="67"/>
  <c r="AL41" i="66"/>
  <c r="AL40" i="66"/>
  <c r="AL39" i="66"/>
  <c r="AL38" i="66"/>
  <c r="AL37" i="66"/>
  <c r="AL36" i="66"/>
  <c r="AL35" i="66"/>
  <c r="AL34" i="66"/>
  <c r="AL33" i="66"/>
  <c r="AL32" i="66"/>
  <c r="AL31" i="66"/>
  <c r="AL30" i="66"/>
  <c r="AL29" i="66"/>
  <c r="AL28" i="66"/>
  <c r="AL27" i="66"/>
  <c r="AL26" i="66"/>
  <c r="AL25" i="66"/>
  <c r="AL24" i="66"/>
  <c r="AL23" i="66"/>
  <c r="AL22" i="66"/>
  <c r="AL21" i="66"/>
  <c r="AL20" i="66"/>
  <c r="AL19" i="66"/>
  <c r="AL18" i="66"/>
  <c r="AL17" i="66"/>
  <c r="AL16" i="66"/>
  <c r="AL15" i="66"/>
  <c r="AL14" i="66"/>
  <c r="AL13" i="66"/>
  <c r="AL12" i="66"/>
  <c r="AL11" i="66"/>
  <c r="AL10" i="66"/>
  <c r="AH8" i="66"/>
  <c r="AC8" i="66"/>
  <c r="AC6" i="66" s="1"/>
  <c r="X8" i="66"/>
  <c r="X6" i="66" s="1"/>
  <c r="S8" i="66"/>
  <c r="S6" i="66" s="1"/>
  <c r="N8" i="66"/>
  <c r="N6" i="66" s="1"/>
  <c r="I8" i="66"/>
  <c r="I6" i="66" s="1"/>
  <c r="D8" i="66"/>
  <c r="D6" i="66" s="1"/>
  <c r="N56" i="65"/>
  <c r="I56" i="65"/>
  <c r="I19" i="65" s="1"/>
  <c r="I10" i="65" s="1"/>
  <c r="D56" i="65"/>
  <c r="AW54" i="65"/>
  <c r="AW53" i="65"/>
  <c r="AW52" i="65"/>
  <c r="AW51" i="65"/>
  <c r="AW50" i="65"/>
  <c r="AW49" i="65"/>
  <c r="AW48" i="65"/>
  <c r="AW47" i="65"/>
  <c r="AW46" i="65"/>
  <c r="AW45" i="65"/>
  <c r="AW44" i="65"/>
  <c r="AW43" i="65"/>
  <c r="AW42" i="65"/>
  <c r="AW41" i="65"/>
  <c r="AW40" i="65"/>
  <c r="AW39" i="65"/>
  <c r="AW38" i="65"/>
  <c r="AW37" i="65"/>
  <c r="AW36" i="65"/>
  <c r="AW35" i="65"/>
  <c r="AW34" i="65"/>
  <c r="AW33" i="65"/>
  <c r="AW32" i="65"/>
  <c r="AW31" i="65"/>
  <c r="AW30" i="65"/>
  <c r="AW29" i="65"/>
  <c r="AW28" i="65"/>
  <c r="AW27" i="65"/>
  <c r="AW26" i="65"/>
  <c r="AW25" i="65"/>
  <c r="AW24" i="65"/>
  <c r="AW23" i="65"/>
  <c r="AW22" i="65"/>
  <c r="AW21" i="65"/>
  <c r="AW20" i="65"/>
  <c r="N19" i="65"/>
  <c r="D19" i="65"/>
  <c r="AW19" i="65" s="1"/>
  <c r="AW18" i="65"/>
  <c r="AW17" i="65"/>
  <c r="AW16" i="65"/>
  <c r="AW15" i="65"/>
  <c r="AW14" i="65"/>
  <c r="AW13" i="65"/>
  <c r="AW12" i="65"/>
  <c r="AR10" i="65"/>
  <c r="AM10" i="65"/>
  <c r="AH10" i="65"/>
  <c r="AC10" i="65"/>
  <c r="X10" i="65"/>
  <c r="S10" i="65"/>
  <c r="N10" i="65"/>
  <c r="BE35" i="64"/>
  <c r="BE34" i="64"/>
  <c r="BE33" i="64"/>
  <c r="BE32" i="64"/>
  <c r="BE31" i="64"/>
  <c r="BE30" i="64"/>
  <c r="BE29" i="64"/>
  <c r="BE28" i="64"/>
  <c r="BE27" i="64"/>
  <c r="BE26" i="64"/>
  <c r="BE25" i="64"/>
  <c r="BE24" i="64"/>
  <c r="BE23" i="64"/>
  <c r="BE22" i="64"/>
  <c r="BE21" i="64"/>
  <c r="BE20" i="64"/>
  <c r="BE19" i="64"/>
  <c r="BE18" i="64"/>
  <c r="BE17" i="64"/>
  <c r="BE16" i="64"/>
  <c r="BE15" i="64"/>
  <c r="BE14" i="64"/>
  <c r="BE13" i="64"/>
  <c r="BE12" i="64"/>
  <c r="BE11" i="64"/>
  <c r="BB9" i="64"/>
  <c r="AW9" i="64"/>
  <c r="AW7" i="64" s="1"/>
  <c r="AR9" i="64"/>
  <c r="AR7" i="64" s="1"/>
  <c r="AM9" i="64"/>
  <c r="AM7" i="64" s="1"/>
  <c r="AH9" i="64"/>
  <c r="AH7" i="64" s="1"/>
  <c r="AC9" i="64"/>
  <c r="AC7" i="64" s="1"/>
  <c r="X9" i="64"/>
  <c r="X7" i="64" s="1"/>
  <c r="S9" i="64"/>
  <c r="S7" i="64" s="1"/>
  <c r="N9" i="64"/>
  <c r="N7" i="64" s="1"/>
  <c r="I9" i="64"/>
  <c r="I7" i="64" s="1"/>
  <c r="D9" i="64"/>
  <c r="D7" i="64" s="1"/>
  <c r="BE9" i="64" l="1"/>
  <c r="AW10" i="65"/>
  <c r="AL8" i="66"/>
  <c r="Y7" i="68"/>
  <c r="X22" i="68"/>
  <c r="AF22" i="68"/>
  <c r="AF32" i="68" s="1"/>
  <c r="AL8" i="68"/>
  <c r="AZ8" i="68" s="1"/>
  <c r="I31" i="68"/>
  <c r="O24" i="68"/>
  <c r="AL24" i="68"/>
  <c r="O25" i="68"/>
  <c r="AL25" i="68"/>
  <c r="AY27" i="68"/>
  <c r="AZ27" i="68" s="1"/>
  <c r="O29" i="68"/>
  <c r="J13" i="69"/>
  <c r="P13" i="69"/>
  <c r="J21" i="69"/>
  <c r="P21" i="69"/>
  <c r="D12" i="69"/>
  <c r="P29" i="69"/>
  <c r="O29" i="69"/>
  <c r="P22" i="70"/>
  <c r="H13" i="70"/>
  <c r="F13" i="70"/>
  <c r="P30" i="70"/>
  <c r="L13" i="70"/>
  <c r="K35" i="71"/>
  <c r="K26" i="72"/>
  <c r="J34" i="72"/>
  <c r="H14" i="73"/>
  <c r="I25" i="73"/>
  <c r="Q13" i="74"/>
  <c r="P14" i="74"/>
  <c r="U20" i="74"/>
  <c r="P16" i="74"/>
  <c r="P17" i="74"/>
  <c r="P23" i="74"/>
  <c r="E12" i="74"/>
  <c r="Q25" i="74"/>
  <c r="I12" i="74"/>
  <c r="O25" i="74"/>
  <c r="M12" i="74"/>
  <c r="P26" i="74"/>
  <c r="P29" i="74"/>
  <c r="P30" i="74"/>
  <c r="O33" i="74"/>
  <c r="P34" i="74"/>
  <c r="P44" i="74"/>
  <c r="P46" i="74"/>
  <c r="I26" i="75"/>
  <c r="H26" i="75"/>
  <c r="E13" i="75"/>
  <c r="F13" i="76"/>
  <c r="H13" i="76" s="1"/>
  <c r="J13" i="77"/>
  <c r="P15" i="77"/>
  <c r="P16" i="77"/>
  <c r="P19" i="77"/>
  <c r="P25" i="77"/>
  <c r="J27" i="77"/>
  <c r="Q27" i="77"/>
  <c r="I12" i="77"/>
  <c r="P29" i="77"/>
  <c r="P36" i="77"/>
  <c r="J13" i="78"/>
  <c r="M47" i="78"/>
  <c r="G12" i="78"/>
  <c r="H11" i="79"/>
  <c r="K11" i="79"/>
  <c r="L11" i="79"/>
  <c r="H12" i="80"/>
  <c r="H11" i="80" s="1"/>
  <c r="I15" i="80"/>
  <c r="I17" i="80"/>
  <c r="E11" i="80"/>
  <c r="I14" i="81"/>
  <c r="I16" i="81"/>
  <c r="I49" i="81"/>
  <c r="K15" i="82"/>
  <c r="H13" i="83"/>
  <c r="H12" i="83" s="1"/>
  <c r="J13" i="83"/>
  <c r="J12" i="83" s="1"/>
  <c r="M22" i="83"/>
  <c r="M25" i="83"/>
  <c r="M26" i="83"/>
  <c r="M38" i="83"/>
  <c r="M44" i="83"/>
  <c r="M50" i="83"/>
  <c r="L16" i="83"/>
  <c r="M60" i="83"/>
  <c r="L17" i="83"/>
  <c r="M61" i="83"/>
  <c r="F13" i="84"/>
  <c r="F12" i="84" s="1"/>
  <c r="I16" i="84"/>
  <c r="H14" i="85"/>
  <c r="H13" i="85"/>
  <c r="I19" i="85"/>
  <c r="G14" i="86"/>
  <c r="L16" i="86"/>
  <c r="M23" i="86"/>
  <c r="M25" i="86"/>
  <c r="M41" i="86"/>
  <c r="M44" i="86"/>
  <c r="M45" i="86"/>
  <c r="M48" i="86"/>
  <c r="L17" i="86"/>
  <c r="M54" i="86"/>
  <c r="M55" i="86"/>
  <c r="M58" i="86"/>
  <c r="L60" i="86"/>
  <c r="I14" i="87"/>
  <c r="E13" i="87"/>
  <c r="I16" i="87"/>
  <c r="I15" i="88"/>
  <c r="I16" i="88"/>
  <c r="I18" i="88"/>
  <c r="I55" i="88"/>
  <c r="F13" i="89"/>
  <c r="H12" i="89"/>
  <c r="G13" i="90"/>
  <c r="L14" i="90"/>
  <c r="M22" i="90"/>
  <c r="M28" i="90"/>
  <c r="F12" i="90"/>
  <c r="M56" i="90"/>
  <c r="M50" i="90" s="1"/>
  <c r="K17" i="90"/>
  <c r="M59" i="90"/>
  <c r="M33" i="91"/>
  <c r="M40" i="91"/>
  <c r="M44" i="91"/>
  <c r="L17" i="91"/>
  <c r="K57" i="91"/>
  <c r="M60" i="91"/>
  <c r="M65" i="91"/>
  <c r="K17" i="92"/>
  <c r="M17" i="92"/>
  <c r="M24" i="92"/>
  <c r="M25" i="92"/>
  <c r="M40" i="92"/>
  <c r="M54" i="92"/>
  <c r="H13" i="92"/>
  <c r="M66" i="92"/>
  <c r="F13" i="93"/>
  <c r="G13" i="93"/>
  <c r="G12" i="93" s="1"/>
  <c r="I18" i="93"/>
  <c r="G14" i="94"/>
  <c r="G13" i="94" s="1"/>
  <c r="H14" i="94"/>
  <c r="H13" i="94"/>
  <c r="L14" i="95"/>
  <c r="G13" i="95"/>
  <c r="I13" i="95"/>
  <c r="I12" i="95" s="1"/>
  <c r="L18" i="95"/>
  <c r="M18" i="95" s="1"/>
  <c r="M31" i="95"/>
  <c r="M34" i="95"/>
  <c r="M50" i="95"/>
  <c r="L52" i="95"/>
  <c r="M62" i="95"/>
  <c r="M14" i="96"/>
  <c r="F13" i="96"/>
  <c r="F12" i="96" s="1"/>
  <c r="L18" i="96"/>
  <c r="M18" i="96" s="1"/>
  <c r="M29" i="96"/>
  <c r="M32" i="96"/>
  <c r="M46" i="96"/>
  <c r="M49" i="96"/>
  <c r="K52" i="96"/>
  <c r="M53" i="96"/>
  <c r="L52" i="96"/>
  <c r="M52" i="96"/>
  <c r="M61" i="96"/>
  <c r="M15" i="97"/>
  <c r="K15" i="97"/>
  <c r="G14" i="97"/>
  <c r="L15" i="97"/>
  <c r="M16" i="97"/>
  <c r="M17" i="97"/>
  <c r="K17" i="97"/>
  <c r="M31" i="97"/>
  <c r="M33" i="97"/>
  <c r="M47" i="97"/>
  <c r="M49" i="97"/>
  <c r="K52" i="97"/>
  <c r="M53" i="97"/>
  <c r="K59" i="97"/>
  <c r="M60" i="97"/>
  <c r="M61" i="97"/>
  <c r="M65" i="97"/>
  <c r="N32" i="68"/>
  <c r="AZ29" i="68"/>
  <c r="J12" i="74"/>
  <c r="O22" i="68"/>
  <c r="Y22" i="68"/>
  <c r="AL22" i="68"/>
  <c r="AZ13" i="68"/>
  <c r="O12" i="74"/>
  <c r="P12" i="74" s="1"/>
  <c r="H12" i="91"/>
  <c r="L16" i="91"/>
  <c r="AZ15" i="68"/>
  <c r="K16" i="90"/>
  <c r="M16" i="90"/>
  <c r="I12" i="91"/>
  <c r="X32" i="68"/>
  <c r="AS32" i="68"/>
  <c r="AZ17" i="68"/>
  <c r="G11" i="79"/>
  <c r="H13" i="73"/>
  <c r="AZ19" i="68"/>
  <c r="AZ26" i="68"/>
  <c r="J13" i="70"/>
  <c r="O31" i="68"/>
  <c r="I13" i="73"/>
  <c r="AL31" i="68"/>
  <c r="AZ28" i="68"/>
  <c r="P12" i="69"/>
  <c r="E12" i="87"/>
  <c r="AZ10" i="68"/>
  <c r="AZ14" i="68"/>
  <c r="AZ20" i="68"/>
  <c r="J12" i="72"/>
  <c r="E13" i="85"/>
  <c r="AZ18" i="68"/>
  <c r="J13" i="71"/>
  <c r="Q41" i="74"/>
  <c r="Q33" i="77"/>
  <c r="Q35" i="77"/>
  <c r="Q45" i="77"/>
  <c r="H13" i="78"/>
  <c r="O14" i="78"/>
  <c r="O13" i="78" s="1"/>
  <c r="N27" i="78"/>
  <c r="N32" i="78"/>
  <c r="N43" i="78"/>
  <c r="N62" i="78"/>
  <c r="N40" i="79"/>
  <c r="N46" i="79"/>
  <c r="N50" i="79"/>
  <c r="N59" i="79"/>
  <c r="O65" i="79"/>
  <c r="K16" i="96"/>
  <c r="M16" i="96"/>
  <c r="P22" i="69"/>
  <c r="P15" i="69"/>
  <c r="P35" i="69"/>
  <c r="K13" i="70"/>
  <c r="O13" i="70" s="1"/>
  <c r="P26" i="70"/>
  <c r="K16" i="71"/>
  <c r="K24" i="71"/>
  <c r="K29" i="71"/>
  <c r="K42" i="71"/>
  <c r="K18" i="72"/>
  <c r="K31" i="72"/>
  <c r="K36" i="72"/>
  <c r="K44" i="72"/>
  <c r="D13" i="75"/>
  <c r="H13" i="75" s="1"/>
  <c r="H14" i="75"/>
  <c r="I20" i="75"/>
  <c r="I40" i="75"/>
  <c r="I20" i="76"/>
  <c r="I36" i="76"/>
  <c r="G12" i="77"/>
  <c r="Q22" i="77"/>
  <c r="P34" i="77"/>
  <c r="N21" i="78"/>
  <c r="O27" i="78"/>
  <c r="O32" i="78"/>
  <c r="N38" i="78"/>
  <c r="O52" i="78"/>
  <c r="O62" i="78"/>
  <c r="N13" i="79"/>
  <c r="M13" i="79"/>
  <c r="O40" i="79"/>
  <c r="O46" i="79"/>
  <c r="O50" i="79"/>
  <c r="O56" i="79"/>
  <c r="O59" i="79"/>
  <c r="I12" i="80"/>
  <c r="K16" i="82"/>
  <c r="I58" i="85"/>
  <c r="M43" i="86"/>
  <c r="M65" i="90"/>
  <c r="L15" i="92"/>
  <c r="M18" i="92"/>
  <c r="AY7" i="68"/>
  <c r="AY22" i="68" s="1"/>
  <c r="I22" i="68"/>
  <c r="I32" i="68" s="1"/>
  <c r="Y24" i="68"/>
  <c r="Y31" i="68" s="1"/>
  <c r="P28" i="69"/>
  <c r="P30" i="69"/>
  <c r="P19" i="70"/>
  <c r="P39" i="70"/>
  <c r="I18" i="73"/>
  <c r="I32" i="73"/>
  <c r="I39" i="73"/>
  <c r="Q37" i="74"/>
  <c r="Q46" i="74"/>
  <c r="I29" i="76"/>
  <c r="I47" i="76"/>
  <c r="N12" i="77"/>
  <c r="O12" i="77" s="1"/>
  <c r="Q29" i="77"/>
  <c r="O38" i="78"/>
  <c r="N44" i="78"/>
  <c r="N56" i="78"/>
  <c r="F12" i="79"/>
  <c r="O28" i="79"/>
  <c r="N34" i="79"/>
  <c r="N66" i="79"/>
  <c r="M14" i="83"/>
  <c r="E13" i="83"/>
  <c r="M36" i="86"/>
  <c r="M36" i="92"/>
  <c r="M64" i="92"/>
  <c r="E12" i="69"/>
  <c r="P23" i="69"/>
  <c r="P14" i="70"/>
  <c r="P13" i="70" s="1"/>
  <c r="P34" i="70"/>
  <c r="K17" i="71"/>
  <c r="K25" i="71"/>
  <c r="K30" i="71"/>
  <c r="K43" i="71"/>
  <c r="K19" i="72"/>
  <c r="K32" i="72"/>
  <c r="K37" i="72"/>
  <c r="K45" i="72"/>
  <c r="H25" i="73"/>
  <c r="Q27" i="74"/>
  <c r="Q31" i="74"/>
  <c r="P47" i="74"/>
  <c r="I37" i="76"/>
  <c r="P30" i="77"/>
  <c r="Q34" i="77"/>
  <c r="J35" i="77"/>
  <c r="P35" i="77" s="1"/>
  <c r="O44" i="78"/>
  <c r="O47" i="78"/>
  <c r="N53" i="78"/>
  <c r="O62" i="79"/>
  <c r="O14" i="79"/>
  <c r="N22" i="79"/>
  <c r="N41" i="79"/>
  <c r="N51" i="79"/>
  <c r="N57" i="79"/>
  <c r="F16" i="79"/>
  <c r="O66" i="79"/>
  <c r="I16" i="80"/>
  <c r="I15" i="84"/>
  <c r="I48" i="85"/>
  <c r="M18" i="86"/>
  <c r="M17" i="86"/>
  <c r="K17" i="86"/>
  <c r="M15" i="90"/>
  <c r="L13" i="91"/>
  <c r="K15" i="91"/>
  <c r="M32" i="91"/>
  <c r="G12" i="95"/>
  <c r="AK31" i="68"/>
  <c r="AK32" i="68" s="1"/>
  <c r="P16" i="69"/>
  <c r="P36" i="69"/>
  <c r="P27" i="70"/>
  <c r="I19" i="73"/>
  <c r="I40" i="73"/>
  <c r="Q21" i="74"/>
  <c r="Q33" i="74"/>
  <c r="Q12" i="74" s="1"/>
  <c r="Q42" i="74"/>
  <c r="H12" i="78"/>
  <c r="N28" i="78"/>
  <c r="O53" i="78"/>
  <c r="O57" i="78"/>
  <c r="N63" i="78"/>
  <c r="O29" i="79"/>
  <c r="N35" i="79"/>
  <c r="O51" i="79"/>
  <c r="N61" i="79"/>
  <c r="M17" i="83"/>
  <c r="K17" i="83"/>
  <c r="K16" i="86"/>
  <c r="M16" i="86"/>
  <c r="I15" i="87"/>
  <c r="L16" i="90"/>
  <c r="G12" i="90"/>
  <c r="M19" i="92"/>
  <c r="M53" i="92"/>
  <c r="M50" i="92" s="1"/>
  <c r="K50" i="92"/>
  <c r="K57" i="92"/>
  <c r="D10" i="65"/>
  <c r="G12" i="69"/>
  <c r="P31" i="69"/>
  <c r="P20" i="70"/>
  <c r="P40" i="70"/>
  <c r="K18" i="71"/>
  <c r="K26" i="71"/>
  <c r="K31" i="71"/>
  <c r="K36" i="71"/>
  <c r="K44" i="71"/>
  <c r="K20" i="72"/>
  <c r="K33" i="72"/>
  <c r="K38" i="72"/>
  <c r="K46" i="72"/>
  <c r="O13" i="74"/>
  <c r="P13" i="74" s="1"/>
  <c r="Q17" i="74"/>
  <c r="P22" i="74"/>
  <c r="P43" i="74"/>
  <c r="I22" i="75"/>
  <c r="I28" i="75"/>
  <c r="I34" i="75"/>
  <c r="I42" i="75"/>
  <c r="I23" i="76"/>
  <c r="Q23" i="77"/>
  <c r="Q30" i="77"/>
  <c r="P37" i="77"/>
  <c r="P42" i="77"/>
  <c r="N14" i="78"/>
  <c r="N42" i="79"/>
  <c r="O48" i="79"/>
  <c r="G11" i="80"/>
  <c r="I11" i="80" s="1"/>
  <c r="G14" i="82"/>
  <c r="G13" i="82" s="1"/>
  <c r="K17" i="82"/>
  <c r="I15" i="85"/>
  <c r="G13" i="86"/>
  <c r="L18" i="86"/>
  <c r="I47" i="89"/>
  <c r="L15" i="90"/>
  <c r="M45" i="90"/>
  <c r="M60" i="90"/>
  <c r="M57" i="90" s="1"/>
  <c r="K57" i="90"/>
  <c r="E13" i="91"/>
  <c r="L50" i="91"/>
  <c r="M51" i="91"/>
  <c r="P24" i="69"/>
  <c r="P35" i="70"/>
  <c r="J13" i="72"/>
  <c r="I20" i="73"/>
  <c r="I26" i="73"/>
  <c r="I33" i="73"/>
  <c r="Q20" i="74"/>
  <c r="Q16" i="74"/>
  <c r="Q18" i="74"/>
  <c r="Q14" i="74"/>
  <c r="Q38" i="74"/>
  <c r="I13" i="76"/>
  <c r="I31" i="76"/>
  <c r="J12" i="78"/>
  <c r="N23" i="78"/>
  <c r="N40" i="78"/>
  <c r="O45" i="78"/>
  <c r="N48" i="78"/>
  <c r="N58" i="78"/>
  <c r="N64" i="78"/>
  <c r="N23" i="79"/>
  <c r="M49" i="79"/>
  <c r="I13" i="83"/>
  <c r="I12" i="83" s="1"/>
  <c r="M58" i="92"/>
  <c r="M57" i="92" s="1"/>
  <c r="P17" i="69"/>
  <c r="P37" i="69"/>
  <c r="P28" i="70"/>
  <c r="K19" i="71"/>
  <c r="K32" i="71"/>
  <c r="K37" i="71"/>
  <c r="K45" i="71"/>
  <c r="K21" i="72"/>
  <c r="K39" i="72"/>
  <c r="K47" i="72"/>
  <c r="I42" i="73"/>
  <c r="Q22" i="74"/>
  <c r="Q28" i="74"/>
  <c r="Q32" i="74"/>
  <c r="P39" i="74"/>
  <c r="Q43" i="74"/>
  <c r="I15" i="75"/>
  <c r="I23" i="75"/>
  <c r="I29" i="75"/>
  <c r="I35" i="75"/>
  <c r="H14" i="76"/>
  <c r="I24" i="76"/>
  <c r="I40" i="76"/>
  <c r="N61" i="78"/>
  <c r="N57" i="78"/>
  <c r="N51" i="78"/>
  <c r="N45" i="78"/>
  <c r="N41" i="78"/>
  <c r="N37" i="78"/>
  <c r="N33" i="78"/>
  <c r="N52" i="78"/>
  <c r="N24" i="78"/>
  <c r="N50" i="78"/>
  <c r="N35" i="78"/>
  <c r="N22" i="78"/>
  <c r="P22" i="78" s="1"/>
  <c r="N54" i="78"/>
  <c r="N39" i="78"/>
  <c r="N26" i="78"/>
  <c r="N60" i="78"/>
  <c r="N30" i="78"/>
  <c r="N55" i="78"/>
  <c r="P55" i="78" s="1"/>
  <c r="N59" i="78"/>
  <c r="N46" i="78"/>
  <c r="P46" i="78" s="1"/>
  <c r="N15" i="78"/>
  <c r="P15" i="78" s="1"/>
  <c r="K12" i="78"/>
  <c r="O23" i="78"/>
  <c r="N29" i="78"/>
  <c r="P29" i="78" s="1"/>
  <c r="O40" i="78"/>
  <c r="M55" i="78"/>
  <c r="M18" i="78" s="1"/>
  <c r="O58" i="78"/>
  <c r="N30" i="79"/>
  <c r="N36" i="79"/>
  <c r="N49" i="79"/>
  <c r="F15" i="79"/>
  <c r="N52" i="79"/>
  <c r="N62" i="79"/>
  <c r="I46" i="80"/>
  <c r="K61" i="83"/>
  <c r="F14" i="86"/>
  <c r="F13" i="86" s="1"/>
  <c r="I17" i="87"/>
  <c r="I15" i="89"/>
  <c r="M33" i="90"/>
  <c r="AY24" i="68"/>
  <c r="AY31" i="68" s="1"/>
  <c r="P32" i="69"/>
  <c r="P21" i="70"/>
  <c r="P23" i="70"/>
  <c r="I21" i="73"/>
  <c r="I27" i="73"/>
  <c r="Q34" i="74"/>
  <c r="Q44" i="77"/>
  <c r="Q40" i="77"/>
  <c r="Q36" i="77"/>
  <c r="Q25" i="77"/>
  <c r="Q21" i="77"/>
  <c r="Q17" i="77"/>
  <c r="Q42" i="77"/>
  <c r="Q46" i="77"/>
  <c r="Q26" i="77"/>
  <c r="Q37" i="77"/>
  <c r="Q20" i="77"/>
  <c r="Q19" i="77"/>
  <c r="Q24" i="77"/>
  <c r="O35" i="78"/>
  <c r="E14" i="79"/>
  <c r="M31" i="79"/>
  <c r="O43" i="79"/>
  <c r="E13" i="82"/>
  <c r="K14" i="82"/>
  <c r="K18" i="82"/>
  <c r="K14" i="83"/>
  <c r="M42" i="83"/>
  <c r="M58" i="83"/>
  <c r="H14" i="86"/>
  <c r="M56" i="86"/>
  <c r="M50" i="86" s="1"/>
  <c r="F12" i="89"/>
  <c r="K12" i="69"/>
  <c r="P25" i="69"/>
  <c r="P16" i="70"/>
  <c r="P36" i="70"/>
  <c r="K20" i="71"/>
  <c r="K33" i="71"/>
  <c r="K38" i="71"/>
  <c r="K14" i="72"/>
  <c r="K22" i="72"/>
  <c r="K27" i="72"/>
  <c r="K40" i="72"/>
  <c r="K48" i="72"/>
  <c r="I34" i="73"/>
  <c r="I43" i="73"/>
  <c r="Q39" i="74"/>
  <c r="I16" i="75"/>
  <c r="I24" i="75"/>
  <c r="I30" i="75"/>
  <c r="I36" i="75"/>
  <c r="I15" i="76"/>
  <c r="I25" i="76"/>
  <c r="Q31" i="77"/>
  <c r="Q38" i="77"/>
  <c r="O41" i="78"/>
  <c r="O28" i="78"/>
  <c r="O54" i="78"/>
  <c r="O39" i="78"/>
  <c r="O26" i="78"/>
  <c r="O56" i="78"/>
  <c r="O43" i="78"/>
  <c r="O64" i="78"/>
  <c r="O49" i="78"/>
  <c r="P49" i="78" s="1"/>
  <c r="O34" i="78"/>
  <c r="P34" i="78" s="1"/>
  <c r="O21" i="78"/>
  <c r="O59" i="78"/>
  <c r="O63" i="78"/>
  <c r="O48" i="78"/>
  <c r="O33" i="78"/>
  <c r="O20" i="78"/>
  <c r="P20" i="78" s="1"/>
  <c r="N17" i="78"/>
  <c r="O13" i="79"/>
  <c r="N17" i="79"/>
  <c r="N53" i="79"/>
  <c r="I17" i="81"/>
  <c r="K15" i="83"/>
  <c r="M15" i="83"/>
  <c r="K51" i="83"/>
  <c r="M39" i="86"/>
  <c r="K50" i="86"/>
  <c r="M14" i="90"/>
  <c r="E13" i="90"/>
  <c r="AZ24" i="68"/>
  <c r="P18" i="69"/>
  <c r="P38" i="69"/>
  <c r="P29" i="70"/>
  <c r="P31" i="70"/>
  <c r="I14" i="73"/>
  <c r="I22" i="73"/>
  <c r="I28" i="73"/>
  <c r="I34" i="76"/>
  <c r="F12" i="77"/>
  <c r="J12" i="77" s="1"/>
  <c r="Q43" i="77"/>
  <c r="N18" i="78"/>
  <c r="O24" i="78"/>
  <c r="O30" i="78"/>
  <c r="N16" i="79"/>
  <c r="O17" i="79"/>
  <c r="N31" i="79"/>
  <c r="P31" i="79" s="1"/>
  <c r="M57" i="79"/>
  <c r="M17" i="79" s="1"/>
  <c r="O63" i="79"/>
  <c r="I18" i="81"/>
  <c r="I17" i="84"/>
  <c r="I56" i="84"/>
  <c r="I18" i="87"/>
  <c r="E13" i="92"/>
  <c r="K13" i="92" s="1"/>
  <c r="K14" i="92"/>
  <c r="M14" i="97"/>
  <c r="P33" i="69"/>
  <c r="P24" i="70"/>
  <c r="K21" i="71"/>
  <c r="K34" i="71"/>
  <c r="K39" i="71"/>
  <c r="K47" i="71"/>
  <c r="K15" i="72"/>
  <c r="K23" i="72"/>
  <c r="K28" i="72"/>
  <c r="K41" i="72"/>
  <c r="I35" i="73"/>
  <c r="Q23" i="74"/>
  <c r="Q29" i="74"/>
  <c r="Q35" i="74"/>
  <c r="Q44" i="74"/>
  <c r="I17" i="75"/>
  <c r="I25" i="75"/>
  <c r="I31" i="75"/>
  <c r="I37" i="75"/>
  <c r="Q13" i="77"/>
  <c r="Q15" i="77"/>
  <c r="P44" i="77"/>
  <c r="O18" i="78"/>
  <c r="N36" i="78"/>
  <c r="O50" i="78"/>
  <c r="O60" i="78"/>
  <c r="O38" i="79"/>
  <c r="N44" i="79"/>
  <c r="O57" i="79"/>
  <c r="M53" i="83"/>
  <c r="M51" i="83" s="1"/>
  <c r="I17" i="85"/>
  <c r="M47" i="86"/>
  <c r="M68" i="86"/>
  <c r="I58" i="87"/>
  <c r="K14" i="91"/>
  <c r="M16" i="92"/>
  <c r="H17" i="93"/>
  <c r="H12" i="93" s="1"/>
  <c r="I56" i="93"/>
  <c r="N12" i="69"/>
  <c r="P26" i="69"/>
  <c r="P17" i="70"/>
  <c r="P37" i="70"/>
  <c r="J14" i="71"/>
  <c r="I15" i="73"/>
  <c r="I23" i="73"/>
  <c r="Q19" i="74"/>
  <c r="P24" i="74"/>
  <c r="P45" i="74"/>
  <c r="P28" i="77"/>
  <c r="Q32" i="77"/>
  <c r="N25" i="78"/>
  <c r="N31" i="78"/>
  <c r="P31" i="78" s="1"/>
  <c r="O36" i="78"/>
  <c r="N42" i="78"/>
  <c r="O16" i="79"/>
  <c r="O26" i="79"/>
  <c r="O44" i="79"/>
  <c r="O54" i="79"/>
  <c r="I13" i="82"/>
  <c r="K19" i="82"/>
  <c r="M15" i="86"/>
  <c r="E14" i="86"/>
  <c r="L50" i="86"/>
  <c r="M61" i="86"/>
  <c r="M60" i="86" s="1"/>
  <c r="G12" i="96"/>
  <c r="L13" i="96"/>
  <c r="P19" i="69"/>
  <c r="P32" i="70"/>
  <c r="K22" i="71"/>
  <c r="K27" i="71"/>
  <c r="K40" i="71"/>
  <c r="K16" i="72"/>
  <c r="K24" i="72"/>
  <c r="K29" i="72"/>
  <c r="K34" i="72"/>
  <c r="Q40" i="74"/>
  <c r="Q39" i="77"/>
  <c r="M14" i="78"/>
  <c r="O25" i="78"/>
  <c r="O42" i="78"/>
  <c r="O61" i="78"/>
  <c r="N19" i="79"/>
  <c r="O32" i="79"/>
  <c r="F12" i="83"/>
  <c r="L18" i="83"/>
  <c r="H12" i="84"/>
  <c r="I18" i="85"/>
  <c r="I16" i="89"/>
  <c r="M17" i="90"/>
  <c r="L17" i="90"/>
  <c r="P14" i="69"/>
  <c r="P25" i="70"/>
  <c r="I41" i="73"/>
  <c r="I45" i="73"/>
  <c r="I37" i="73"/>
  <c r="I16" i="73"/>
  <c r="I24" i="73"/>
  <c r="I30" i="73"/>
  <c r="I46" i="73"/>
  <c r="Q15" i="74"/>
  <c r="Q24" i="74"/>
  <c r="J33" i="74"/>
  <c r="P33" i="74" s="1"/>
  <c r="Q45" i="74"/>
  <c r="I43" i="76"/>
  <c r="I38" i="76"/>
  <c r="I32" i="76"/>
  <c r="I26" i="76"/>
  <c r="I18" i="76"/>
  <c r="I42" i="76"/>
  <c r="I22" i="76"/>
  <c r="I41" i="76"/>
  <c r="I35" i="76"/>
  <c r="I21" i="76"/>
  <c r="I39" i="76"/>
  <c r="I33" i="76"/>
  <c r="I27" i="76"/>
  <c r="I19" i="76"/>
  <c r="I45" i="76"/>
  <c r="Q16" i="77"/>
  <c r="O51" i="78"/>
  <c r="N29" i="79"/>
  <c r="P29" i="79" s="1"/>
  <c r="N25" i="79"/>
  <c r="N21" i="79"/>
  <c r="N58" i="79"/>
  <c r="N56" i="79"/>
  <c r="N45" i="79"/>
  <c r="N32" i="79"/>
  <c r="N28" i="79"/>
  <c r="P28" i="79" s="1"/>
  <c r="N55" i="79"/>
  <c r="N48" i="79"/>
  <c r="N54" i="79"/>
  <c r="N43" i="79"/>
  <c r="N26" i="79"/>
  <c r="N60" i="79"/>
  <c r="N47" i="79"/>
  <c r="N38" i="79"/>
  <c r="N63" i="79"/>
  <c r="N33" i="79"/>
  <c r="P33" i="79" s="1"/>
  <c r="N37" i="79"/>
  <c r="N24" i="79"/>
  <c r="O39" i="79"/>
  <c r="P39" i="79" s="1"/>
  <c r="O45" i="79"/>
  <c r="O49" i="79"/>
  <c r="O55" i="79"/>
  <c r="O58" i="79"/>
  <c r="G12" i="83"/>
  <c r="M16" i="91"/>
  <c r="K16" i="91"/>
  <c r="P18" i="70"/>
  <c r="K15" i="71"/>
  <c r="K23" i="71"/>
  <c r="K28" i="71"/>
  <c r="K41" i="71"/>
  <c r="K17" i="72"/>
  <c r="K25" i="72"/>
  <c r="K30" i="72"/>
  <c r="K35" i="72"/>
  <c r="J25" i="74"/>
  <c r="P25" i="74" s="1"/>
  <c r="Q26" i="74"/>
  <c r="Q30" i="74"/>
  <c r="Q36" i="74"/>
  <c r="I19" i="75"/>
  <c r="I28" i="76"/>
  <c r="O13" i="77"/>
  <c r="P13" i="77" s="1"/>
  <c r="P17" i="77"/>
  <c r="P22" i="77"/>
  <c r="M15" i="78"/>
  <c r="O37" i="78"/>
  <c r="N20" i="79"/>
  <c r="P20" i="79" s="1"/>
  <c r="N27" i="79"/>
  <c r="N65" i="79"/>
  <c r="P65" i="79" s="1"/>
  <c r="H13" i="81"/>
  <c r="H12" i="81" s="1"/>
  <c r="L15" i="83"/>
  <c r="M32" i="83"/>
  <c r="E13" i="84"/>
  <c r="I14" i="84"/>
  <c r="L15" i="86"/>
  <c r="H13" i="87"/>
  <c r="H12" i="87" s="1"/>
  <c r="G14" i="88"/>
  <c r="G13" i="88" s="1"/>
  <c r="I17" i="88"/>
  <c r="E13" i="89"/>
  <c r="K14" i="90"/>
  <c r="L57" i="90"/>
  <c r="L18" i="91"/>
  <c r="F12" i="91"/>
  <c r="J13" i="92"/>
  <c r="L18" i="92"/>
  <c r="F12" i="93"/>
  <c r="O41" i="79"/>
  <c r="O52" i="79"/>
  <c r="E13" i="81"/>
  <c r="K18" i="83"/>
  <c r="K50" i="90"/>
  <c r="M29" i="91"/>
  <c r="G14" i="92"/>
  <c r="M39" i="92"/>
  <c r="J12" i="96"/>
  <c r="O24" i="79"/>
  <c r="O37" i="79"/>
  <c r="I13" i="80"/>
  <c r="M16" i="83"/>
  <c r="M45" i="83"/>
  <c r="M23" i="90"/>
  <c r="L50" i="90"/>
  <c r="K18" i="91"/>
  <c r="M18" i="91" s="1"/>
  <c r="M52" i="91"/>
  <c r="M62" i="91"/>
  <c r="M57" i="91" s="1"/>
  <c r="M14" i="95"/>
  <c r="E13" i="95"/>
  <c r="K14" i="95"/>
  <c r="L17" i="95"/>
  <c r="K17" i="95"/>
  <c r="M17" i="95"/>
  <c r="E13" i="96"/>
  <c r="M15" i="96"/>
  <c r="K15" i="96"/>
  <c r="K52" i="95"/>
  <c r="M18" i="97"/>
  <c r="K18" i="97"/>
  <c r="I15" i="93"/>
  <c r="K59" i="96"/>
  <c r="M64" i="96"/>
  <c r="N47" i="78"/>
  <c r="P47" i="78" s="1"/>
  <c r="O25" i="79"/>
  <c r="O42" i="79"/>
  <c r="O53" i="79"/>
  <c r="L18" i="90"/>
  <c r="M18" i="90" s="1"/>
  <c r="M48" i="90"/>
  <c r="M42" i="95"/>
  <c r="M52" i="97"/>
  <c r="L18" i="97"/>
  <c r="I14" i="76"/>
  <c r="I11" i="79"/>
  <c r="O21" i="79"/>
  <c r="O30" i="79"/>
  <c r="O34" i="79"/>
  <c r="O64" i="79"/>
  <c r="P64" i="79" s="1"/>
  <c r="K62" i="82"/>
  <c r="K16" i="83"/>
  <c r="K16" i="92"/>
  <c r="M23" i="92"/>
  <c r="M35" i="92"/>
  <c r="M41" i="96"/>
  <c r="L17" i="96"/>
  <c r="F13" i="78"/>
  <c r="O47" i="79"/>
  <c r="O60" i="79"/>
  <c r="K52" i="82"/>
  <c r="M66" i="86"/>
  <c r="I54" i="89"/>
  <c r="L14" i="91"/>
  <c r="L57" i="91"/>
  <c r="I18" i="94"/>
  <c r="O22" i="79"/>
  <c r="O35" i="79"/>
  <c r="O61" i="79"/>
  <c r="F14" i="85"/>
  <c r="M38" i="86"/>
  <c r="I18" i="89"/>
  <c r="J13" i="90"/>
  <c r="J12" i="90" s="1"/>
  <c r="J12" i="91"/>
  <c r="L12" i="91" s="1"/>
  <c r="M63" i="92"/>
  <c r="M15" i="95"/>
  <c r="H13" i="95"/>
  <c r="M25" i="95"/>
  <c r="M56" i="95"/>
  <c r="M52" i="95" s="1"/>
  <c r="I12" i="96"/>
  <c r="M59" i="96"/>
  <c r="F13" i="97"/>
  <c r="M59" i="97"/>
  <c r="M17" i="96"/>
  <c r="I50" i="94"/>
  <c r="E17" i="94"/>
  <c r="I17" i="94" s="1"/>
  <c r="M16" i="95"/>
  <c r="K16" i="95"/>
  <c r="O27" i="77"/>
  <c r="P27" i="77" s="1"/>
  <c r="F16" i="78"/>
  <c r="O27" i="79"/>
  <c r="O36" i="79"/>
  <c r="F14" i="88"/>
  <c r="M28" i="91"/>
  <c r="K50" i="91"/>
  <c r="M17" i="91"/>
  <c r="K15" i="92"/>
  <c r="L57" i="92"/>
  <c r="E13" i="93"/>
  <c r="I15" i="94"/>
  <c r="E14" i="94"/>
  <c r="J12" i="95"/>
  <c r="L15" i="95"/>
  <c r="L16" i="95"/>
  <c r="G13" i="97"/>
  <c r="L13" i="97" s="1"/>
  <c r="L14" i="97"/>
  <c r="E16" i="93"/>
  <c r="I16" i="93" s="1"/>
  <c r="M60" i="95"/>
  <c r="M59" i="95" s="1"/>
  <c r="K14" i="97"/>
  <c r="K17" i="96"/>
  <c r="E13" i="97"/>
  <c r="K13" i="97" s="1"/>
  <c r="M13" i="97" s="1"/>
  <c r="L16" i="97"/>
  <c r="O19" i="79"/>
  <c r="O23" i="79"/>
  <c r="L14" i="96"/>
  <c r="F13" i="88" l="1"/>
  <c r="I14" i="88"/>
  <c r="N16" i="78"/>
  <c r="P16" i="78" s="1"/>
  <c r="M16" i="78"/>
  <c r="H12" i="95"/>
  <c r="L13" i="95"/>
  <c r="F13" i="85"/>
  <c r="I14" i="85"/>
  <c r="F12" i="78"/>
  <c r="P47" i="79"/>
  <c r="P55" i="79"/>
  <c r="P18" i="78"/>
  <c r="O12" i="69"/>
  <c r="N15" i="79"/>
  <c r="P15" i="79" s="1"/>
  <c r="F11" i="79"/>
  <c r="P26" i="78"/>
  <c r="P39" i="78"/>
  <c r="P35" i="78"/>
  <c r="P24" i="78"/>
  <c r="L12" i="90"/>
  <c r="J12" i="69"/>
  <c r="P66" i="79"/>
  <c r="AY32" i="68"/>
  <c r="P21" i="78"/>
  <c r="P62" i="78"/>
  <c r="O12" i="78"/>
  <c r="I12" i="87"/>
  <c r="O32" i="68"/>
  <c r="AZ25" i="68"/>
  <c r="AZ31" i="68" s="1"/>
  <c r="P54" i="79"/>
  <c r="P41" i="79"/>
  <c r="P32" i="79"/>
  <c r="P56" i="79"/>
  <c r="P44" i="79"/>
  <c r="O12" i="79"/>
  <c r="O11" i="79" s="1"/>
  <c r="P21" i="79"/>
  <c r="P52" i="79"/>
  <c r="P36" i="79"/>
  <c r="P43" i="79"/>
  <c r="P61" i="79"/>
  <c r="P25" i="78"/>
  <c r="P63" i="78"/>
  <c r="P59" i="78"/>
  <c r="P51" i="78"/>
  <c r="P48" i="78"/>
  <c r="P57" i="78"/>
  <c r="P54" i="78"/>
  <c r="P12" i="77"/>
  <c r="M13" i="96"/>
  <c r="E12" i="96"/>
  <c r="K12" i="96" s="1"/>
  <c r="K13" i="96"/>
  <c r="K14" i="71"/>
  <c r="K13" i="71" s="1"/>
  <c r="P60" i="79"/>
  <c r="K13" i="72"/>
  <c r="K12" i="72" s="1"/>
  <c r="K13" i="82"/>
  <c r="P42" i="79"/>
  <c r="P22" i="79"/>
  <c r="P34" i="79"/>
  <c r="I13" i="89"/>
  <c r="E12" i="89"/>
  <c r="I12" i="89" s="1"/>
  <c r="P26" i="79"/>
  <c r="P42" i="78"/>
  <c r="P36" i="78"/>
  <c r="P62" i="79"/>
  <c r="P30" i="78"/>
  <c r="P61" i="78"/>
  <c r="P40" i="78"/>
  <c r="M50" i="91"/>
  <c r="N13" i="78"/>
  <c r="P14" i="78"/>
  <c r="P60" i="78"/>
  <c r="P23" i="78"/>
  <c r="P28" i="78"/>
  <c r="G13" i="92"/>
  <c r="L13" i="92" s="1"/>
  <c r="L14" i="92"/>
  <c r="I17" i="93"/>
  <c r="M13" i="78"/>
  <c r="M12" i="78" s="1"/>
  <c r="E12" i="91"/>
  <c r="K12" i="91" s="1"/>
  <c r="M12" i="91" s="1"/>
  <c r="K13" i="91"/>
  <c r="M13" i="91"/>
  <c r="P53" i="78"/>
  <c r="P48" i="79"/>
  <c r="N14" i="79"/>
  <c r="P14" i="79" s="1"/>
  <c r="M14" i="79"/>
  <c r="P49" i="79"/>
  <c r="P56" i="78"/>
  <c r="L13" i="83"/>
  <c r="L12" i="83" s="1"/>
  <c r="I14" i="94"/>
  <c r="E13" i="94"/>
  <c r="I13" i="94" s="1"/>
  <c r="E12" i="95"/>
  <c r="K12" i="95" s="1"/>
  <c r="M13" i="95"/>
  <c r="K13" i="95"/>
  <c r="P19" i="79"/>
  <c r="M13" i="90"/>
  <c r="K13" i="90"/>
  <c r="E12" i="90"/>
  <c r="K12" i="90" s="1"/>
  <c r="M12" i="90" s="1"/>
  <c r="P44" i="78"/>
  <c r="P13" i="79"/>
  <c r="N12" i="79"/>
  <c r="AL32" i="68"/>
  <c r="M18" i="83"/>
  <c r="L12" i="96"/>
  <c r="Q12" i="77"/>
  <c r="P30" i="79"/>
  <c r="I13" i="87"/>
  <c r="Y32" i="68"/>
  <c r="E12" i="93"/>
  <c r="I12" i="93" s="1"/>
  <c r="I13" i="93"/>
  <c r="E12" i="81"/>
  <c r="I12" i="81" s="1"/>
  <c r="I13" i="81"/>
  <c r="E12" i="84"/>
  <c r="I12" i="84" s="1"/>
  <c r="I13" i="84"/>
  <c r="P59" i="79"/>
  <c r="AZ7" i="68"/>
  <c r="AZ22" i="68" s="1"/>
  <c r="AZ32" i="68" s="1"/>
  <c r="P45" i="79"/>
  <c r="L13" i="90"/>
  <c r="P50" i="78"/>
  <c r="I14" i="75"/>
  <c r="I13" i="75" s="1"/>
  <c r="P38" i="78"/>
  <c r="P50" i="79"/>
  <c r="M14" i="86"/>
  <c r="K14" i="86"/>
  <c r="E13" i="86"/>
  <c r="K13" i="86" s="1"/>
  <c r="P46" i="79"/>
  <c r="P24" i="79"/>
  <c r="P58" i="79"/>
  <c r="P52" i="78"/>
  <c r="P40" i="79"/>
  <c r="I13" i="85"/>
  <c r="P37" i="79"/>
  <c r="L14" i="86"/>
  <c r="H13" i="86"/>
  <c r="L13" i="86" s="1"/>
  <c r="P33" i="78"/>
  <c r="P35" i="79"/>
  <c r="P27" i="79"/>
  <c r="P25" i="79"/>
  <c r="M13" i="92"/>
  <c r="P37" i="78"/>
  <c r="P23" i="79"/>
  <c r="P43" i="78"/>
  <c r="I13" i="88"/>
  <c r="P63" i="79"/>
  <c r="M14" i="92"/>
  <c r="P53" i="79"/>
  <c r="P41" i="78"/>
  <c r="P64" i="78"/>
  <c r="M15" i="79"/>
  <c r="P57" i="79"/>
  <c r="M13" i="83"/>
  <c r="M12" i="83" s="1"/>
  <c r="E12" i="83"/>
  <c r="K13" i="83"/>
  <c r="K12" i="83" s="1"/>
  <c r="P32" i="78"/>
  <c r="P38" i="79"/>
  <c r="E12" i="79"/>
  <c r="P17" i="79"/>
  <c r="P45" i="78"/>
  <c r="P58" i="78"/>
  <c r="L12" i="95"/>
  <c r="P51" i="79"/>
  <c r="P27" i="78"/>
  <c r="M12" i="95" l="1"/>
  <c r="M12" i="79"/>
  <c r="M11" i="79" s="1"/>
  <c r="E11" i="79"/>
  <c r="M13" i="86"/>
  <c r="P13" i="78"/>
  <c r="P12" i="78" s="1"/>
  <c r="N12" i="78"/>
  <c r="P12" i="79"/>
  <c r="P11" i="79" s="1"/>
  <c r="N11" i="79"/>
  <c r="M12" i="96"/>
  <c r="B3" i="63" l="1"/>
  <c r="N2" i="63"/>
  <c r="D1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N18" i="63"/>
  <c r="N17" i="63"/>
  <c r="N16" i="63"/>
  <c r="N15" i="63"/>
  <c r="N14" i="63"/>
  <c r="N13" i="63"/>
  <c r="M11" i="63"/>
  <c r="L11" i="63"/>
  <c r="K11" i="63"/>
  <c r="J11" i="63"/>
  <c r="I11" i="63"/>
  <c r="H11" i="63"/>
  <c r="G11" i="63"/>
  <c r="F11" i="63"/>
  <c r="E11" i="63"/>
  <c r="N11" i="63" s="1"/>
  <c r="M10" i="63"/>
  <c r="M9" i="63" s="1"/>
  <c r="L10" i="63"/>
  <c r="L9" i="63" s="1"/>
  <c r="K10" i="63"/>
  <c r="K9" i="63" s="1"/>
  <c r="J10" i="63"/>
  <c r="I10" i="63"/>
  <c r="H10" i="63"/>
  <c r="G10" i="63"/>
  <c r="G9" i="63" s="1"/>
  <c r="F10" i="63"/>
  <c r="F9" i="63" s="1"/>
  <c r="E10" i="63"/>
  <c r="O32" i="63"/>
  <c r="E9" i="63" l="1"/>
  <c r="O11" i="63"/>
  <c r="I9" i="63"/>
  <c r="J9" i="63"/>
  <c r="O13" i="63"/>
  <c r="O21" i="63"/>
  <c r="O29" i="63"/>
  <c r="N10" i="63"/>
  <c r="O14" i="63"/>
  <c r="O22" i="63"/>
  <c r="O34" i="63"/>
  <c r="O15" i="63"/>
  <c r="O27" i="63"/>
  <c r="O35" i="63"/>
  <c r="O17" i="63"/>
  <c r="O25" i="63"/>
  <c r="O33" i="63"/>
  <c r="H9" i="63"/>
  <c r="N9" i="63" s="1"/>
  <c r="O18" i="63"/>
  <c r="O26" i="63"/>
  <c r="O30" i="63"/>
  <c r="O10" i="63"/>
  <c r="O9" i="63" s="1"/>
  <c r="O19" i="63"/>
  <c r="O23" i="63"/>
  <c r="O31" i="63"/>
  <c r="O16" i="63"/>
  <c r="O20" i="63"/>
  <c r="O24" i="63"/>
  <c r="O28" i="63"/>
  <c r="J2" i="62" l="1"/>
  <c r="J2" i="61"/>
  <c r="D1" i="61"/>
  <c r="D1" i="62"/>
  <c r="K10" i="62" s="1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N16" i="62"/>
  <c r="K16" i="62"/>
  <c r="I16" i="62"/>
  <c r="N15" i="62"/>
  <c r="K15" i="62"/>
  <c r="I15" i="62"/>
  <c r="N14" i="62"/>
  <c r="K14" i="62"/>
  <c r="I14" i="62"/>
  <c r="N13" i="62"/>
  <c r="N20" i="62" s="1"/>
  <c r="N21" i="62" s="1"/>
  <c r="K13" i="62"/>
  <c r="K20" i="62" s="1"/>
  <c r="K21" i="62" s="1"/>
  <c r="I13" i="62"/>
  <c r="H12" i="62"/>
  <c r="G12" i="62"/>
  <c r="F12" i="62"/>
  <c r="E12" i="62"/>
  <c r="N11" i="62"/>
  <c r="N12" i="62" s="1"/>
  <c r="K11" i="62"/>
  <c r="K12" i="62" s="1"/>
  <c r="H11" i="62"/>
  <c r="H10" i="62" s="1"/>
  <c r="G11" i="62"/>
  <c r="F11" i="62"/>
  <c r="F10" i="62" s="1"/>
  <c r="E11" i="62"/>
  <c r="I11" i="62" s="1"/>
  <c r="N10" i="62"/>
  <c r="G10" i="62"/>
  <c r="K38" i="61"/>
  <c r="K37" i="61"/>
  <c r="K36" i="61"/>
  <c r="K35" i="61"/>
  <c r="K34" i="61"/>
  <c r="K33" i="61"/>
  <c r="K32" i="61"/>
  <c r="K31" i="61"/>
  <c r="K30" i="61"/>
  <c r="K29" i="61"/>
  <c r="K28" i="61"/>
  <c r="K27" i="61"/>
  <c r="K26" i="61"/>
  <c r="K25" i="61"/>
  <c r="K24" i="61"/>
  <c r="K23" i="61"/>
  <c r="K22" i="61"/>
  <c r="K21" i="61"/>
  <c r="K20" i="61"/>
  <c r="K19" i="61"/>
  <c r="K18" i="61"/>
  <c r="K17" i="61"/>
  <c r="P16" i="61"/>
  <c r="M16" i="61"/>
  <c r="K16" i="61"/>
  <c r="P15" i="61"/>
  <c r="M15" i="61"/>
  <c r="K15" i="61"/>
  <c r="P14" i="61"/>
  <c r="M14" i="61"/>
  <c r="K14" i="61"/>
  <c r="P13" i="61"/>
  <c r="P20" i="61" s="1"/>
  <c r="P21" i="61" s="1"/>
  <c r="M13" i="61"/>
  <c r="M20" i="61" s="1"/>
  <c r="M21" i="61" s="1"/>
  <c r="K13" i="61"/>
  <c r="J12" i="61"/>
  <c r="I12" i="61"/>
  <c r="H12" i="61"/>
  <c r="G12" i="61"/>
  <c r="F12" i="61"/>
  <c r="E12" i="61"/>
  <c r="P11" i="61"/>
  <c r="P12" i="61" s="1"/>
  <c r="M11" i="61"/>
  <c r="M12" i="61" s="1"/>
  <c r="J11" i="61"/>
  <c r="J10" i="61" s="1"/>
  <c r="I11" i="61"/>
  <c r="H11" i="61"/>
  <c r="G11" i="61"/>
  <c r="G10" i="61" s="1"/>
  <c r="F11" i="61"/>
  <c r="E11" i="61"/>
  <c r="E10" i="61" s="1"/>
  <c r="P10" i="61"/>
  <c r="M10" i="61"/>
  <c r="H10" i="61"/>
  <c r="F10" i="61"/>
  <c r="I10" i="61" l="1"/>
  <c r="I12" i="62"/>
  <c r="P25" i="61"/>
  <c r="P22" i="61"/>
  <c r="K10" i="61"/>
  <c r="M25" i="61"/>
  <c r="M22" i="61"/>
  <c r="K22" i="62"/>
  <c r="K25" i="62"/>
  <c r="N25" i="62"/>
  <c r="N22" i="62"/>
  <c r="E10" i="62"/>
  <c r="I10" i="62" s="1"/>
  <c r="K12" i="61"/>
  <c r="K11" i="61"/>
  <c r="K23" i="62" l="1"/>
  <c r="K33" i="62"/>
  <c r="M33" i="61"/>
  <c r="M23" i="61"/>
  <c r="P33" i="61"/>
  <c r="P23" i="61"/>
  <c r="N23" i="62"/>
  <c r="N33" i="62"/>
  <c r="N34" i="62" l="1"/>
  <c r="N24" i="62"/>
  <c r="N35" i="62" s="1"/>
  <c r="N36" i="62" s="1"/>
  <c r="N37" i="62" s="1"/>
  <c r="N38" i="62" s="1"/>
  <c r="P34" i="61"/>
  <c r="P24" i="61"/>
  <c r="P35" i="61" s="1"/>
  <c r="P36" i="61" s="1"/>
  <c r="P37" i="61" s="1"/>
  <c r="P38" i="61" s="1"/>
  <c r="M34" i="61"/>
  <c r="M24" i="61"/>
  <c r="M35" i="61" s="1"/>
  <c r="M36" i="61" s="1"/>
  <c r="M37" i="61" s="1"/>
  <c r="M38" i="61" s="1"/>
  <c r="K34" i="62"/>
  <c r="K24" i="62"/>
  <c r="K35" i="62" s="1"/>
  <c r="K36" i="62" s="1"/>
  <c r="K37" i="62" s="1"/>
  <c r="K38" i="62" s="1"/>
  <c r="P2" i="42" l="1"/>
  <c r="C2" i="42" l="1"/>
  <c r="AS54" i="42"/>
  <c r="AS53" i="42"/>
  <c r="AS52" i="42"/>
  <c r="AS51" i="42"/>
  <c r="AS50" i="42"/>
  <c r="AS49" i="42"/>
  <c r="AS48" i="42"/>
  <c r="AS47" i="42"/>
  <c r="AS46" i="42"/>
  <c r="AS45" i="42"/>
  <c r="AS44" i="42"/>
  <c r="AS43" i="42"/>
  <c r="AS42" i="42"/>
  <c r="AS41" i="42"/>
  <c r="AS40" i="42"/>
  <c r="AS39" i="42"/>
  <c r="AS38" i="42"/>
  <c r="AS37" i="42"/>
  <c r="AS36" i="42"/>
  <c r="AS35" i="42"/>
  <c r="AS34" i="42"/>
  <c r="AS33" i="42"/>
  <c r="AS32" i="42"/>
  <c r="AS31" i="42"/>
  <c r="AS30" i="42"/>
  <c r="AS29" i="42"/>
  <c r="AS28" i="42"/>
  <c r="AS27" i="42"/>
  <c r="AS26" i="42"/>
  <c r="AS25" i="42"/>
  <c r="AS24" i="42"/>
  <c r="AS23" i="42"/>
  <c r="AS22" i="42"/>
  <c r="AS21" i="42"/>
  <c r="AS20" i="42"/>
  <c r="AS19" i="42"/>
  <c r="AS18" i="42"/>
  <c r="AS17" i="42"/>
  <c r="AS16" i="42"/>
  <c r="AS15" i="42"/>
  <c r="AS14" i="42"/>
  <c r="AS13" i="42"/>
  <c r="AS12" i="42"/>
  <c r="AS11" i="42"/>
  <c r="AS10" i="42"/>
  <c r="AP8" i="42"/>
  <c r="AL8" i="42"/>
  <c r="AH8" i="42"/>
  <c r="AB8" i="42"/>
  <c r="V8" i="42"/>
  <c r="P8" i="42"/>
  <c r="J8" i="42"/>
  <c r="D8" i="42"/>
  <c r="AS8" i="42" l="1"/>
  <c r="B1" i="35"/>
  <c r="G2" i="35"/>
  <c r="F18" i="35"/>
  <c r="F22" i="35"/>
  <c r="F56" i="35"/>
  <c r="F30" i="35" l="1"/>
  <c r="E41" i="35"/>
  <c r="E42" i="35"/>
  <c r="E35" i="35"/>
  <c r="E43" i="35"/>
  <c r="E36" i="35"/>
  <c r="E44" i="35"/>
  <c r="E37" i="35"/>
  <c r="E38" i="35"/>
  <c r="E39" i="35"/>
  <c r="E40" i="35"/>
  <c r="F31" i="35"/>
  <c r="W19" i="2" l="1"/>
  <c r="W28" i="2"/>
  <c r="W37" i="2"/>
  <c r="W46" i="2"/>
  <c r="W55" i="2"/>
  <c r="W64" i="2"/>
  <c r="W73" i="2"/>
  <c r="W82" i="2"/>
  <c r="W91" i="2"/>
  <c r="W100" i="2"/>
  <c r="W10" i="2"/>
  <c r="H3" i="31" l="1"/>
  <c r="B2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9" authorId="0" shapeId="0" xr:uid="{17A680C0-54F8-44E2-B9B0-BF877A2B37B4}">
      <text>
        <r>
          <rPr>
            <b/>
            <sz val="9"/>
            <color indexed="81"/>
            <rFont val="Tahoma"/>
            <family val="2"/>
            <charset val="238"/>
          </rPr>
          <t>liczba uczniów w grupie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<sst xmlns="http://schemas.openxmlformats.org/spreadsheetml/2006/main" count="3134" uniqueCount="516">
  <si>
    <t>Informacja dot. organizacji kształcenia w szkole niepublicznej</t>
  </si>
  <si>
    <t>w roku szkolnym:</t>
  </si>
  <si>
    <t>2023/2024</t>
  </si>
  <si>
    <t>Pełna nazwa szkoły</t>
  </si>
  <si>
    <t>Nr REGON</t>
  </si>
  <si>
    <t>Nr teczki CEA</t>
  </si>
  <si>
    <t>???</t>
  </si>
  <si>
    <t>Adres szkoły</t>
  </si>
  <si>
    <t>Województwo</t>
  </si>
  <si>
    <t>Miejscowość</t>
  </si>
  <si>
    <t>Kod pocztowy</t>
  </si>
  <si>
    <t>Ulica, nr obiektu</t>
  </si>
  <si>
    <t>Nr wpisu do ewidencji</t>
  </si>
  <si>
    <t>Typ szkoły</t>
  </si>
  <si>
    <t>Nr i data decyzji nadania uprawnień</t>
  </si>
  <si>
    <t>Dyrektor szkoły</t>
  </si>
  <si>
    <t>Dane organu prowadzącego</t>
  </si>
  <si>
    <t>Nazwa organu prowadzącego</t>
  </si>
  <si>
    <t>Adres organu prowadzącego</t>
  </si>
  <si>
    <t>* należy wpisać instrument jazzowy, jeśli nauczyciel ukończył taką specjalność</t>
  </si>
  <si>
    <t>** należy wpisać:</t>
  </si>
  <si>
    <t>l.p.</t>
  </si>
  <si>
    <t>Tytuł naukowy</t>
  </si>
  <si>
    <t>Imię i nazwisko nauczyciela</t>
  </si>
  <si>
    <t>Staż pracy ogółem</t>
  </si>
  <si>
    <t>Staż pracy pedagogicznej</t>
  </si>
  <si>
    <r>
      <t xml:space="preserve">Wykształcenie (uczelnia, </t>
    </r>
    <r>
      <rPr>
        <b/>
        <sz val="11"/>
        <color rgb="FFFF0000"/>
        <rFont val="Calibri"/>
        <family val="2"/>
        <charset val="238"/>
      </rPr>
      <t xml:space="preserve">wydział, </t>
    </r>
    <r>
      <rPr>
        <b/>
        <sz val="11"/>
        <color rgb="FF3F3F3F"/>
        <rFont val="Calibri"/>
        <family val="2"/>
        <charset val="238"/>
      </rPr>
      <t>kierunek, specjalność</t>
    </r>
    <r>
      <rPr>
        <b/>
        <sz val="11"/>
        <color rgb="FFFF0000"/>
        <rFont val="Calibri"/>
        <family val="2"/>
        <charset val="238"/>
      </rPr>
      <t>*</t>
    </r>
    <r>
      <rPr>
        <b/>
        <sz val="11"/>
        <color rgb="FF3F3F3F"/>
        <rFont val="Calibri"/>
        <family val="2"/>
        <charset val="238"/>
      </rPr>
      <t>)</t>
    </r>
  </si>
  <si>
    <t>Przygotowanie pedagogiczne powiązane z kieunkiem kształcenia</t>
  </si>
  <si>
    <t>Stopień awansu zawodowego</t>
  </si>
  <si>
    <t xml:space="preserve">Nauczyciel początkujący </t>
  </si>
  <si>
    <t>Prowadzone zajęcia edukacyjne</t>
  </si>
  <si>
    <t>Charakter zajęć</t>
  </si>
  <si>
    <t>Stpień/ cykl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</si>
  <si>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</si>
  <si>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</si>
  <si>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</si>
  <si>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</si>
  <si>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</si>
  <si>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</si>
  <si>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</si>
  <si>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</si>
  <si>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</si>
  <si>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Zajęcia międzyklasowe</t>
  </si>
  <si>
    <t>Suma godzin</t>
  </si>
  <si>
    <t>Uwagi**</t>
  </si>
  <si>
    <t>*w przypadku prowadzenia różnych typów szkół tabelę należy skopiować i wypełnić dla każdego typu oddzielnie</t>
  </si>
  <si>
    <t>typ szkoły/cykl</t>
  </si>
  <si>
    <r>
      <t xml:space="preserve">Specjalność kształcenia </t>
    </r>
    <r>
      <rPr>
        <sz val="10"/>
        <color rgb="FF000000"/>
        <rFont val="Calibri"/>
        <family val="2"/>
        <charset val="238"/>
      </rPr>
      <t>(w przypadku SM I st., OSM I st. –</t>
    </r>
    <r>
      <rPr>
        <b/>
        <sz val="10"/>
        <color rgb="FF000000"/>
        <rFont val="Calibri"/>
        <family val="2"/>
        <charset val="238"/>
      </rPr>
      <t xml:space="preserve"> instrument główny</t>
    </r>
    <r>
      <rPr>
        <sz val="10"/>
        <color rgb="FF000000"/>
        <rFont val="Calibri"/>
        <family val="2"/>
        <charset val="238"/>
      </rPr>
      <t>)</t>
    </r>
  </si>
  <si>
    <t>Liczba uczniów w klasach</t>
  </si>
  <si>
    <t>Typ szkoły /cykl 4-letni</t>
  </si>
  <si>
    <r>
      <t xml:space="preserve">Specjalność kształcenia </t>
    </r>
    <r>
      <rPr>
        <sz val="10"/>
        <color rgb="FF000000"/>
        <rFont val="Calibri"/>
        <family val="2"/>
        <charset val="238"/>
      </rPr>
      <t>(w przypadku SM I st. i OSM I st. –</t>
    </r>
    <r>
      <rPr>
        <b/>
        <sz val="10"/>
        <color rgb="FF000000"/>
        <rFont val="Calibri"/>
        <family val="2"/>
        <charset val="238"/>
      </rPr>
      <t xml:space="preserve"> instrument główny</t>
    </r>
    <r>
      <rPr>
        <sz val="10"/>
        <color rgb="FF000000"/>
        <rFont val="Calibri"/>
        <family val="2"/>
        <charset val="238"/>
      </rPr>
      <t>)</t>
    </r>
  </si>
  <si>
    <t>Typ szkoły/ cykl 6-letni</t>
  </si>
  <si>
    <r>
      <t xml:space="preserve">Specjalność kształcenia </t>
    </r>
    <r>
      <rPr>
        <sz val="10"/>
        <color rgb="FF000000"/>
        <rFont val="Calibri"/>
        <family val="2"/>
        <charset val="238"/>
      </rPr>
      <t>(w przypadku SM II st. i OSM II st. –</t>
    </r>
    <r>
      <rPr>
        <b/>
        <sz val="10"/>
        <color rgb="FF000000"/>
        <rFont val="Calibri"/>
        <family val="2"/>
        <charset val="238"/>
      </rPr>
      <t xml:space="preserve"> instrument główny, przedmiot główny </t>
    </r>
    <r>
      <rPr>
        <sz val="10"/>
        <color rgb="FF000000"/>
        <rFont val="Calibri"/>
        <family val="2"/>
        <charset val="238"/>
      </rPr>
      <t>)</t>
    </r>
  </si>
  <si>
    <t xml:space="preserve">Ramowy kalendarz  roku  szkolnego </t>
  </si>
  <si>
    <t>terminy</t>
  </si>
  <si>
    <t>rok szkolny</t>
  </si>
  <si>
    <t>01.09.2018 - 31.08.2019</t>
  </si>
  <si>
    <t>zajęcia dydaktyczne</t>
  </si>
  <si>
    <t>03.09.2018 - 21.06.2019</t>
  </si>
  <si>
    <t>przerwy świąteczne:</t>
  </si>
  <si>
    <t>zimowa</t>
  </si>
  <si>
    <t xml:space="preserve">23 - 31.12.2018 </t>
  </si>
  <si>
    <t>wiosenna</t>
  </si>
  <si>
    <t>11 - 16.04.2019</t>
  </si>
  <si>
    <t>wakacje :</t>
  </si>
  <si>
    <t>zimowe</t>
  </si>
  <si>
    <t>?</t>
  </si>
  <si>
    <t>letnie</t>
  </si>
  <si>
    <t>22.06 - 31.08.2019</t>
  </si>
  <si>
    <t>zajęcia dydakt. w kl.  dyplomowych</t>
  </si>
  <si>
    <t>egzaminy wstępne</t>
  </si>
  <si>
    <t xml:space="preserve">egzaminy maturalne </t>
  </si>
  <si>
    <t>egzaminy dyplomowe</t>
  </si>
  <si>
    <t>Liczba tygodni pracy dydaktycznej</t>
  </si>
  <si>
    <t>Terminy</t>
  </si>
  <si>
    <t>Liczba tygodni</t>
  </si>
  <si>
    <t>Uwagi</t>
  </si>
  <si>
    <t>I  o k r e s :</t>
  </si>
  <si>
    <t>03.09.2018 - ??</t>
  </si>
  <si>
    <t>w tym</t>
  </si>
  <si>
    <t>zajęcia dydakt. w cyklu k-l</t>
  </si>
  <si>
    <t>??</t>
  </si>
  <si>
    <t>realizacja koncertów*</t>
  </si>
  <si>
    <t>II  o k r e s :</t>
  </si>
  <si>
    <t xml:space="preserve">w tym </t>
  </si>
  <si>
    <t>- w tym w klasach dyplomowych</t>
  </si>
  <si>
    <t>plener artystyczny*</t>
  </si>
  <si>
    <t>zielona szkoła*</t>
  </si>
  <si>
    <t xml:space="preserve">Razem tyg. pracy dydaktycznej w roku szkolnym= </t>
  </si>
  <si>
    <t>tyg</t>
  </si>
  <si>
    <t>W tym zajęcia w klasach dyplomowych</t>
  </si>
  <si>
    <t>*</t>
  </si>
  <si>
    <t>w załączeniu szczegółowy harmonogram planowanych zajęć (zakł = kal.harmszc.)</t>
  </si>
  <si>
    <t>Obowiązująca liczba godzin dydaktycznych nauczycieli w roku szkolnym</t>
  </si>
  <si>
    <t>Liczb godz. obowiązkowych tyg.</t>
  </si>
  <si>
    <t>Liczb godz. obow. rocznie</t>
  </si>
  <si>
    <t>przy 3 godz. tygodniowo=</t>
  </si>
  <si>
    <t>przy 7 godz. tygodniowo=</t>
  </si>
  <si>
    <t>przy 10 godz. tygodniowo=</t>
  </si>
  <si>
    <t>przy 12 godz. tygodniowo=</t>
  </si>
  <si>
    <t>przy 14 godz. tygodniowo=</t>
  </si>
  <si>
    <t>przy 15 godz. tygodniowo=</t>
  </si>
  <si>
    <t>przy 18 godz. tygodniowo=</t>
  </si>
  <si>
    <t>przy 20 godz. tygodniowo=</t>
  </si>
  <si>
    <t>przy 22 godz. tygodniowo=</t>
  </si>
  <si>
    <t>przy 30 godz. tygodniowo=</t>
  </si>
  <si>
    <t xml:space="preserve">Dodatkowe dni wolne od nauki*: </t>
  </si>
  <si>
    <t>Nazwa</t>
  </si>
  <si>
    <t>Liczba dni</t>
  </si>
  <si>
    <t>Termin</t>
  </si>
  <si>
    <t>bez tzw wolnych dni "kalendarzowych"</t>
  </si>
  <si>
    <t>dni</t>
  </si>
  <si>
    <t>Kalendarz B</t>
  </si>
  <si>
    <t xml:space="preserve">Szczegółowy harmonogram zajęć realizowanych w formie innej niż lekcyjno-klasowej </t>
  </si>
  <si>
    <t>Lp.</t>
  </si>
  <si>
    <t>Forma zajęć</t>
  </si>
  <si>
    <t>Cel i założenia programowe</t>
  </si>
  <si>
    <t>Liczba uczestn.</t>
  </si>
  <si>
    <t>Klasy /oddziały</t>
  </si>
  <si>
    <t>Prowadzący zajęcia</t>
  </si>
  <si>
    <t>PODZIAŁ NA GRUPY</t>
  </si>
  <si>
    <t>Szkoła</t>
  </si>
  <si>
    <t>PSP</t>
  </si>
  <si>
    <t>Grupy poza klasowe</t>
  </si>
  <si>
    <t xml:space="preserve">Razem grup </t>
  </si>
  <si>
    <t>Klasa</t>
  </si>
  <si>
    <t>Liczba uczniów w klasie</t>
  </si>
  <si>
    <t>Liczba oddziałów</t>
  </si>
  <si>
    <t>Liczba uczniów w oddziałach</t>
  </si>
  <si>
    <t>Razem grup w klasach</t>
  </si>
  <si>
    <t>Lp</t>
  </si>
  <si>
    <t>Przedmiot                        Grupa</t>
  </si>
  <si>
    <t>Biologia</t>
  </si>
  <si>
    <t>Chemia</t>
  </si>
  <si>
    <t>Edukacja dla bezpieczeństwa</t>
  </si>
  <si>
    <t>Fizyka</t>
  </si>
  <si>
    <t>Geografia</t>
  </si>
  <si>
    <t>Historia</t>
  </si>
  <si>
    <t>Historia i terażniejszość</t>
  </si>
  <si>
    <t>Historia sztuki</t>
  </si>
  <si>
    <t>Informatyka</t>
  </si>
  <si>
    <t>Język ........................(I)</t>
  </si>
  <si>
    <t>Język ........................(II)</t>
  </si>
  <si>
    <t>Język polski</t>
  </si>
  <si>
    <t>Matematyka</t>
  </si>
  <si>
    <t>Muzyka</t>
  </si>
  <si>
    <t>Podstawy projektowania</t>
  </si>
  <si>
    <t>Podstawy przedsiębiorczości</t>
  </si>
  <si>
    <t>Postawy fotografii i filmu</t>
  </si>
  <si>
    <t>Projektowanie multimedialne</t>
  </si>
  <si>
    <t>Religia</t>
  </si>
  <si>
    <t>Rysunek i malarstwo</t>
  </si>
  <si>
    <t>Rzeźba</t>
  </si>
  <si>
    <t>Specjalność/specjalizacja</t>
  </si>
  <si>
    <t>Wiedza o społeczeństwie</t>
  </si>
  <si>
    <t>Wychowanie do życia w rodzinie</t>
  </si>
  <si>
    <t>Wychowanie fizyczne</t>
  </si>
  <si>
    <t>Zajęcia z wychowawcą</t>
  </si>
  <si>
    <t xml:space="preserve">Lista przedmiotów do wyboru w SPN - </t>
  </si>
  <si>
    <t>dotychczasowy</t>
  </si>
  <si>
    <t>OSM II st</t>
  </si>
  <si>
    <t>ZAJĘCIA EDUKACYJNE</t>
  </si>
  <si>
    <t>K L A S A</t>
  </si>
  <si>
    <t>Razem godzin tyg. w cyklu nauczania</t>
  </si>
  <si>
    <t>UWAGI</t>
  </si>
  <si>
    <t>II stopnia</t>
  </si>
  <si>
    <t>Liczba tygodni nauki</t>
  </si>
  <si>
    <t>LICZBA GODZIN TYGODNIOWO</t>
  </si>
  <si>
    <t>teczka</t>
  </si>
  <si>
    <t>zajecia</t>
  </si>
  <si>
    <t>zawod</t>
  </si>
  <si>
    <t>OGÓLNA LICZBA GODZIN</t>
  </si>
  <si>
    <t>ogółem</t>
  </si>
  <si>
    <t>Zakres rozszerzony lub uzupełniający</t>
  </si>
  <si>
    <t>licz-artysty-zaw</t>
  </si>
  <si>
    <t>Inne przedmioty</t>
  </si>
  <si>
    <t>licz-ogolnokszt</t>
  </si>
  <si>
    <t>podstawowy</t>
  </si>
  <si>
    <t>obowiazkowe</t>
  </si>
  <si>
    <t>Inne przedmioty*</t>
  </si>
  <si>
    <t xml:space="preserve">np.:j. obcy PP, </t>
  </si>
  <si>
    <t>liceum</t>
  </si>
  <si>
    <t xml:space="preserve">  Lista przedmiotów proponowanych przez szkołę w SPN  -  </t>
  </si>
  <si>
    <t>Suma godz w cyklu kształ.</t>
  </si>
  <si>
    <t>Zakres rozszerzony</t>
  </si>
  <si>
    <t>OBOWIĄZKOWE</t>
  </si>
  <si>
    <t xml:space="preserve">Zakres rozszerzony </t>
  </si>
  <si>
    <t>Dla szkół muzycznych I st.-wpisz liczbę uczniów</t>
  </si>
  <si>
    <t>Podział na grupy</t>
  </si>
  <si>
    <t>SM I st.</t>
  </si>
  <si>
    <t xml:space="preserve">Liczba grup z poszczególnych przedmiotów </t>
  </si>
  <si>
    <t>I stopnia</t>
  </si>
  <si>
    <t>Cykl</t>
  </si>
  <si>
    <t>sześcioletni</t>
  </si>
  <si>
    <t>czteroletni</t>
  </si>
  <si>
    <t>Grupy międzyklasowe</t>
  </si>
  <si>
    <t>Suma grup przedmiot.</t>
  </si>
  <si>
    <t>Liczba grup</t>
  </si>
  <si>
    <t>Przedmiot                       grupa</t>
  </si>
  <si>
    <t>IV C-6+II C-4</t>
  </si>
  <si>
    <t>V C-6+III C-4</t>
  </si>
  <si>
    <t>VI C-6+IV C-4</t>
  </si>
  <si>
    <t>Audycje muzyczne</t>
  </si>
  <si>
    <t>Kszatłcenie słuchu</t>
  </si>
  <si>
    <t>Podstawy rytmiki</t>
  </si>
  <si>
    <t>Wiedza o muzyce</t>
  </si>
  <si>
    <t>Zajęcia fakultatywne</t>
  </si>
  <si>
    <t xml:space="preserve">      W białe pola należy wpisać liczbę uczniów.</t>
  </si>
  <si>
    <t>Dla szkół muzycznych II st. - wpisz liczbę uczniów</t>
  </si>
  <si>
    <t>art18</t>
  </si>
  <si>
    <t xml:space="preserve">Podział na grupy w </t>
  </si>
  <si>
    <t>SM II st.</t>
  </si>
  <si>
    <t>zajęcia międzyklasowe</t>
  </si>
  <si>
    <t>Suma</t>
  </si>
  <si>
    <t>Przedmiot                     grupa</t>
  </si>
  <si>
    <t>Harmonia</t>
  </si>
  <si>
    <t>Harmonia dla teorii muzyki</t>
  </si>
  <si>
    <t>Harmonia jazzowa z podst. Impr.</t>
  </si>
  <si>
    <t>Historia jazzu z literaturą</t>
  </si>
  <si>
    <t>Ćwiczenia rytmiczne</t>
  </si>
  <si>
    <t>Literatura muzyczna</t>
  </si>
  <si>
    <t>Nauka o muzyce</t>
  </si>
  <si>
    <t xml:space="preserve">Historia muzyki </t>
  </si>
  <si>
    <t>Formy muzyczne</t>
  </si>
  <si>
    <t>Przedmiot główny-rytmika</t>
  </si>
  <si>
    <t>Technika ruchu</t>
  </si>
  <si>
    <t>Zasady muzyki z el. edycji nut</t>
  </si>
  <si>
    <t>Dla ogólnokształcących szkół muzycznych I st.-wpisz liczbę uczniów</t>
  </si>
  <si>
    <t>OSM I st.</t>
  </si>
  <si>
    <t>ośmioletni</t>
  </si>
  <si>
    <t>zajęcia międzyoddziałowe</t>
  </si>
  <si>
    <t>Przedmiot                          grupa</t>
  </si>
  <si>
    <t>Rytmika</t>
  </si>
  <si>
    <t>Świetlica</t>
  </si>
  <si>
    <t>Wieda o muzyce</t>
  </si>
  <si>
    <t>Edukacja wczesnoszkolna*</t>
  </si>
  <si>
    <t>Plastyka</t>
  </si>
  <si>
    <t>Przyroda</t>
  </si>
  <si>
    <t>Technika</t>
  </si>
  <si>
    <t>Etyka</t>
  </si>
  <si>
    <t>Edukacja wczesnoszkolna</t>
  </si>
  <si>
    <t>grup</t>
  </si>
  <si>
    <t>edukacja językowa - język obcy nowożytny</t>
  </si>
  <si>
    <t>edukacja plastyczna</t>
  </si>
  <si>
    <t>edukacja informatyczna</t>
  </si>
  <si>
    <t>wychowanie fizyczne</t>
  </si>
  <si>
    <t>Dla ogólnokształcących szkół muzycznych II st. - wpisz liczbę uczniów</t>
  </si>
  <si>
    <t>OSM II st.</t>
  </si>
  <si>
    <t>Suma grup</t>
  </si>
  <si>
    <t>Liczba uczniów w oddziale</t>
  </si>
  <si>
    <t xml:space="preserve">Liczba grup </t>
  </si>
  <si>
    <t>Przedmiot                            grupa</t>
  </si>
  <si>
    <t>Biznes i zarządzanie</t>
  </si>
  <si>
    <t xml:space="preserve">Chemia </t>
  </si>
  <si>
    <t>Dykcja i recytacja</t>
  </si>
  <si>
    <t>Filozofia</t>
  </si>
  <si>
    <t>Historia i teraźniejszość</t>
  </si>
  <si>
    <t>Historia muzyki</t>
  </si>
  <si>
    <t>J. łaciński i kultura łacińska</t>
  </si>
  <si>
    <t>Przedmiot główny</t>
  </si>
  <si>
    <t>Zajęcia fakultatywne, wyrównawcze</t>
  </si>
  <si>
    <t>Liczba chórów, orkiestr, zespołów w SZKOLE/ ZESPOLE SZKÓŁ</t>
  </si>
  <si>
    <t>6-letni cykl</t>
  </si>
  <si>
    <t>4-letni cykl</t>
  </si>
  <si>
    <t>Razem w SM I st.</t>
  </si>
  <si>
    <t>Razem w OSM I st.</t>
  </si>
  <si>
    <t>Razem w SM II st.</t>
  </si>
  <si>
    <t>Razem w OSM II st.</t>
  </si>
  <si>
    <t>Razem</t>
  </si>
  <si>
    <t xml:space="preserve">Razem </t>
  </si>
  <si>
    <t>big-band</t>
  </si>
  <si>
    <t>chór</t>
  </si>
  <si>
    <t>combo (zespół jazzowy)</t>
  </si>
  <si>
    <t>orkiestra</t>
  </si>
  <si>
    <t>zespół instrumentalny</t>
  </si>
  <si>
    <t>zespół kameralny</t>
  </si>
  <si>
    <t>zespół wokalny</t>
  </si>
  <si>
    <t>Razem :</t>
  </si>
  <si>
    <t>W białe pola należy wpisać liczbę uczniów.</t>
  </si>
  <si>
    <t xml:space="preserve">S Z K O L N Y   P L A N    N A U C Z A N I A  -  </t>
  </si>
  <si>
    <t>Suma godzin w cyklu nauczania</t>
  </si>
  <si>
    <t>W cyklu sześcioletnim</t>
  </si>
  <si>
    <t>Razem w C6</t>
  </si>
  <si>
    <t>W cyklu czteroletnim</t>
  </si>
  <si>
    <t>Razem w C4</t>
  </si>
  <si>
    <t>Liczba tyg.nauki</t>
  </si>
  <si>
    <t>Liczba lekcji w tygodniu</t>
  </si>
  <si>
    <t>Liczba godzin</t>
  </si>
  <si>
    <t>OBOWIĄZKOWE ZAJĘCIA EDUKACYJNE</t>
  </si>
  <si>
    <t>Przedmiot główny - instrument główny</t>
  </si>
  <si>
    <t>Fortepian dodatkowy</t>
  </si>
  <si>
    <t>Kształcenie słuchu</t>
  </si>
  <si>
    <t>Zajęcia z akompaniatorem</t>
  </si>
  <si>
    <t>Chór, orkiestra lub zespół instrumentalny</t>
  </si>
  <si>
    <t>Godziny do dyspozycji dyrektora</t>
  </si>
  <si>
    <t>Inne zajęcia edukacyjne</t>
  </si>
  <si>
    <t>Instrument główny</t>
  </si>
  <si>
    <t>zawód: muzyk 343602</t>
  </si>
  <si>
    <t>specjalność: instrumentalistyka</t>
  </si>
  <si>
    <t xml:space="preserve">Przedmiot główny - specjalizacja </t>
  </si>
  <si>
    <t>Fortepian obowiązkowy</t>
  </si>
  <si>
    <t>Praca z akompaniatorem</t>
  </si>
  <si>
    <t>Improwizacja organowa</t>
  </si>
  <si>
    <t>Zespół kameralny</t>
  </si>
  <si>
    <t>Orkiestra lub chór</t>
  </si>
  <si>
    <t>Zasady muzyki z elementami edycji nut</t>
  </si>
  <si>
    <r>
      <t xml:space="preserve">Nauka o muzyce </t>
    </r>
    <r>
      <rPr>
        <i/>
        <sz val="10"/>
        <color theme="0" tint="-0.34998626667073579"/>
        <rFont val="Arial"/>
        <family val="2"/>
        <charset val="238"/>
      </rPr>
      <t>(Literatura muzyczna)</t>
    </r>
  </si>
  <si>
    <t>specjalność: instrumentalistyka jazzowa</t>
  </si>
  <si>
    <t>Przedmiot  główny - specjalizacja</t>
  </si>
  <si>
    <t>Fortepian obowiązkowy - jazzowy</t>
  </si>
  <si>
    <t>Harmonia jazzowa z podstawami improwizacji</t>
  </si>
  <si>
    <t>Historia  jazzu z literaturą</t>
  </si>
  <si>
    <t>Big-band/ combo (zespół jazzowy)</t>
  </si>
  <si>
    <t>Instrument główny - jazzowy</t>
  </si>
  <si>
    <t>Big-band</t>
  </si>
  <si>
    <t>Combo (zespół jazzowy)</t>
  </si>
  <si>
    <t>specjalność: wokalistyka</t>
  </si>
  <si>
    <t>Przedmiot główny - śpiew</t>
  </si>
  <si>
    <t>Fortepian dla wokalistów</t>
  </si>
  <si>
    <t>Zespół wokalny</t>
  </si>
  <si>
    <t>Chór</t>
  </si>
  <si>
    <t>specjalność: wokalistyka jazzowa</t>
  </si>
  <si>
    <t>Fortepian obowiazkowy - jazzowy</t>
  </si>
  <si>
    <t>Dykcja z recytacją</t>
  </si>
  <si>
    <t>Emisja głosu</t>
  </si>
  <si>
    <t>Razem w 4C</t>
  </si>
  <si>
    <t xml:space="preserve">OSM I st. </t>
  </si>
  <si>
    <t>Zajęcia edukacyjne</t>
  </si>
  <si>
    <t>W cyklu ośmioletnim</t>
  </si>
  <si>
    <t>klasa</t>
  </si>
  <si>
    <t>I etap</t>
  </si>
  <si>
    <t>II etap</t>
  </si>
  <si>
    <t>Suma obowiązkowych godzin edukacyjnych</t>
  </si>
  <si>
    <t>Suma godzin artystycznych</t>
  </si>
  <si>
    <t>Suma godzin ogólnokształcących</t>
  </si>
  <si>
    <t>Suma innych zajęcia edukacyjnych</t>
  </si>
  <si>
    <t>Suma godziny do dyspozycji dyrektora</t>
  </si>
  <si>
    <t>Suma pozostałych godzin</t>
  </si>
  <si>
    <t xml:space="preserve"> </t>
  </si>
  <si>
    <t>Zajęcia edukacyjne artystyczne</t>
  </si>
  <si>
    <t>Zajecia edukacyjne ogólnokształcace</t>
  </si>
  <si>
    <t>Religia/etyka</t>
  </si>
  <si>
    <t>Dodatkowe zajęcia edukacyjne*</t>
  </si>
  <si>
    <t>Zajęcia z zakresu pomocy psychologiczno-pedagogicznej</t>
  </si>
  <si>
    <r>
      <t xml:space="preserve">Rytmika </t>
    </r>
    <r>
      <rPr>
        <sz val="10"/>
        <color theme="0" tint="-0.34998626667073579"/>
        <rFont val="Arial"/>
        <family val="2"/>
        <charset val="238"/>
      </rPr>
      <t xml:space="preserve"> (jako przedmiot główny)</t>
    </r>
  </si>
  <si>
    <t>Fortepian dla rytmiki</t>
  </si>
  <si>
    <t>Improwizacja fortepianowa</t>
  </si>
  <si>
    <t>edukację polonistyczną,</t>
  </si>
  <si>
    <t>edukację społeczną,</t>
  </si>
  <si>
    <t>edukację przyrodniczą,</t>
  </si>
  <si>
    <t>edukację matematyczną,</t>
  </si>
  <si>
    <t>zajęcia techniczne,</t>
  </si>
  <si>
    <t>język obcy nowożytny,</t>
  </si>
  <si>
    <t>edukację plastyczną,</t>
  </si>
  <si>
    <t xml:space="preserve">zawód: muzyk </t>
  </si>
  <si>
    <t xml:space="preserve">OSM II st. </t>
  </si>
  <si>
    <t xml:space="preserve"> ZAJĘCIA EDUKACYJNE</t>
  </si>
  <si>
    <t>Suma pozostałych zajęć</t>
  </si>
  <si>
    <t>Przedmiot główny - specjalizacja</t>
  </si>
  <si>
    <t>Zajęcia edukacyjne ogólnokształcace</t>
  </si>
  <si>
    <t>Język ........................(I)*</t>
  </si>
  <si>
    <t>Język ........................(II)*</t>
  </si>
  <si>
    <t>Filozofia lub plastyka, lub j.łaciński i kultura antyczna</t>
  </si>
  <si>
    <t>Przedmioty w zakresie rozszerzonym*</t>
  </si>
  <si>
    <t>Zajęcia z zakresu pomocy psycologiczno-pedagogicznej</t>
  </si>
  <si>
    <t>Przedmioty wypisać w zakładce "Lista…"</t>
  </si>
  <si>
    <t>OSM II st. (4)</t>
  </si>
  <si>
    <t>Przedmioty w zakresie rozszerzonym lub uzup.*</t>
  </si>
  <si>
    <t>dotychczasowa</t>
  </si>
  <si>
    <t>OSM II st. (6)</t>
  </si>
  <si>
    <t>Plastyka lub filozofia, lub j.łaciński i kultura antyczna</t>
  </si>
  <si>
    <t>Biznes i ząrzadzanie</t>
  </si>
  <si>
    <t>II st.</t>
  </si>
  <si>
    <t>podstaw.</t>
  </si>
  <si>
    <t>specjalność: instrumentalistyka jazzowa**</t>
  </si>
  <si>
    <t>II st</t>
  </si>
  <si>
    <t>KLASA</t>
  </si>
  <si>
    <t>Liczba godzin tygodniowo</t>
  </si>
  <si>
    <t>Big - band/ combo (zespół jazzowy)</t>
  </si>
  <si>
    <t>Przedmioty wypisac w zakładce "Lista…"</t>
  </si>
  <si>
    <t>**</t>
  </si>
  <si>
    <t>W cyklu 4 letnim wpisywać od kl III</t>
  </si>
  <si>
    <t>Big - band</t>
  </si>
  <si>
    <t>podstawow.</t>
  </si>
  <si>
    <t>)</t>
  </si>
  <si>
    <t>specjalność: lutnictwo</t>
  </si>
  <si>
    <t>Przedmiot główny - lutnictwo</t>
  </si>
  <si>
    <t>Skrzypce lub inny instrument lutniczy</t>
  </si>
  <si>
    <t>Pracownia lutnicza - ćwiczenia</t>
  </si>
  <si>
    <t>Projektowanie i modelowanie</t>
  </si>
  <si>
    <t>Historia sztuki lutniczej</t>
  </si>
  <si>
    <t>Korekta lutnicza</t>
  </si>
  <si>
    <t>Akustyka lutnicza</t>
  </si>
  <si>
    <t xml:space="preserve">specjalność: wokalistyka </t>
  </si>
  <si>
    <t>specjalność: wokalistyka (4-letni cykl**)</t>
  </si>
  <si>
    <t>Historia muzyki z literaturą muzyczną</t>
  </si>
  <si>
    <t>Biznes i zarzadzanie</t>
  </si>
  <si>
    <t>specjalność: wokalistyka jazzowa**</t>
  </si>
  <si>
    <t>OP</t>
  </si>
  <si>
    <t>LSP</t>
  </si>
  <si>
    <t>Grupy miedzyklasowe</t>
  </si>
  <si>
    <t>Klasa/ semestr</t>
  </si>
  <si>
    <t>Liczba uczniów/ słuchaczy</t>
  </si>
  <si>
    <t>Przedmio główny - specjal. art..</t>
  </si>
  <si>
    <t>Rysunek i ćwiczenia kolorystyczne</t>
  </si>
  <si>
    <t>Modelowanie</t>
  </si>
  <si>
    <t>Wiedza o sztuce</t>
  </si>
  <si>
    <t>Fakultety artystyczne</t>
  </si>
  <si>
    <t xml:space="preserve">LICEUM SZTUK PLASTYCZNYCH </t>
  </si>
  <si>
    <t xml:space="preserve">Zawód: </t>
  </si>
  <si>
    <t>343204  Plastyk</t>
  </si>
  <si>
    <t>godzin</t>
  </si>
  <si>
    <t>tygodn.</t>
  </si>
  <si>
    <t>w całym</t>
  </si>
  <si>
    <t>w cyklu</t>
  </si>
  <si>
    <t>cyklu</t>
  </si>
  <si>
    <t>nauczania</t>
  </si>
  <si>
    <t>Liczba obowiązkowych zajęć edukacyjnych</t>
  </si>
  <si>
    <t>Artystyczno-zawodowe razem</t>
  </si>
  <si>
    <t>Ogólnokształcące razem</t>
  </si>
  <si>
    <t>Godziny do dysp.dyrektora razem</t>
  </si>
  <si>
    <t>Pozostałe godziny razem</t>
  </si>
  <si>
    <t>Przedmiot główny - specjalizacja artystyczna</t>
  </si>
  <si>
    <t>Podstawy fotografii i filmu</t>
  </si>
  <si>
    <t>Specjalność/specjalizacja*</t>
  </si>
  <si>
    <t>Zajęcia edukacyjne ogólnokształcące</t>
  </si>
  <si>
    <t>w zakresie podstawowym</t>
  </si>
  <si>
    <t>Godziny do dysp. dyrektora</t>
  </si>
  <si>
    <t>Pozostałe godziny</t>
  </si>
  <si>
    <t>Zajęcia z doradztwa zawodowego</t>
  </si>
  <si>
    <t>*)</t>
  </si>
  <si>
    <t>Przedmioty wpisać w zakł. "Lista…"</t>
  </si>
  <si>
    <t>Załącznik 5 tab.1-2</t>
  </si>
  <si>
    <t>dotychczasowy II</t>
  </si>
  <si>
    <t>dotychczasowy III-V</t>
  </si>
  <si>
    <t>POLICEALNEJ SZKOŁY PLASTYCZNEJ</t>
  </si>
  <si>
    <t>343204  plastyk</t>
  </si>
  <si>
    <t>S E M E S T R Y</t>
  </si>
  <si>
    <t>Postawy projektowanie</t>
  </si>
  <si>
    <t xml:space="preserve">P o d z i a ł  n a  g r u p y  </t>
  </si>
  <si>
    <t>Razem grup</t>
  </si>
  <si>
    <t>Ucznów w klasie</t>
  </si>
  <si>
    <t>Grupy</t>
  </si>
  <si>
    <t>A</t>
  </si>
  <si>
    <t>B</t>
  </si>
  <si>
    <t>C</t>
  </si>
  <si>
    <t>D</t>
  </si>
  <si>
    <t>Historia tańca</t>
  </si>
  <si>
    <t xml:space="preserve">   Historia muzyki</t>
  </si>
  <si>
    <t xml:space="preserve">   Historia sztuki</t>
  </si>
  <si>
    <t>J. łaciński i kult. antyczna</t>
  </si>
  <si>
    <t>Partnerowanie</t>
  </si>
  <si>
    <t>Praktyki sceniczne</t>
  </si>
  <si>
    <t>Przedmiot główny - taniec klasyczny</t>
  </si>
  <si>
    <t>Repertuar</t>
  </si>
  <si>
    <t>Taniec dawny</t>
  </si>
  <si>
    <t>Taniec klasyczny</t>
  </si>
  <si>
    <t>Taniec ludowy i charakterystyczny</t>
  </si>
  <si>
    <t>Taniec współczesny</t>
  </si>
  <si>
    <t>Techniki uzupełniające</t>
  </si>
  <si>
    <t>Umuzykalnienie</t>
  </si>
  <si>
    <t>Wiedza o tańcu</t>
  </si>
  <si>
    <t>Zasady charakteryzacji</t>
  </si>
  <si>
    <t xml:space="preserve">Zawód:    </t>
  </si>
  <si>
    <t>343701 Tancerz</t>
  </si>
  <si>
    <t>podstawowa</t>
  </si>
  <si>
    <t>Podstawowa</t>
  </si>
  <si>
    <t>Liceum</t>
  </si>
  <si>
    <t>Godziny obowiązkowe razem</t>
  </si>
  <si>
    <t xml:space="preserve">Artystyczne razem </t>
  </si>
  <si>
    <t xml:space="preserve">Ogólnokształcące razem </t>
  </si>
  <si>
    <t>Inne zajęcia edukacyjne razem</t>
  </si>
  <si>
    <t>Godziny do dyspozycji dyrektora razem</t>
  </si>
  <si>
    <t>Pozostałe zajęcia razem</t>
  </si>
  <si>
    <t>Przedmiot głowny - taniec klasyczny</t>
  </si>
  <si>
    <t>Zakres podstawowy</t>
  </si>
  <si>
    <t>Zakres rozszerzony*</t>
  </si>
  <si>
    <t>dotychczasowa II-IX</t>
  </si>
  <si>
    <t>Dotychczasowy VII-IX</t>
  </si>
  <si>
    <t>wymienić zajęcia w zakładce "Lista…."</t>
  </si>
  <si>
    <t>Zał.6 tab.1-3</t>
  </si>
  <si>
    <t>Dotychczasowy VIII-IX</t>
  </si>
  <si>
    <t>Filozofia lub plastyka</t>
  </si>
  <si>
    <t>Razem godzin w cyklu</t>
  </si>
  <si>
    <t>klasy II-IX</t>
  </si>
  <si>
    <t>Rok nauki</t>
  </si>
  <si>
    <r>
      <t xml:space="preserve">IV </t>
    </r>
    <r>
      <rPr>
        <b/>
        <sz val="10"/>
        <rFont val="Arial CE"/>
        <charset val="238"/>
      </rPr>
      <t>eksp</t>
    </r>
    <r>
      <rPr>
        <b/>
        <sz val="16"/>
        <rFont val="Arial CE"/>
        <charset val="238"/>
      </rPr>
      <t>.</t>
    </r>
  </si>
  <si>
    <t>Zajęcia zbiorowe</t>
  </si>
  <si>
    <t xml:space="preserve">Liczba słuchaczy </t>
  </si>
  <si>
    <t>Semestr</t>
  </si>
  <si>
    <t>Przedmiot                         grupy</t>
  </si>
  <si>
    <t>a</t>
  </si>
  <si>
    <t>b</t>
  </si>
  <si>
    <t>c</t>
  </si>
  <si>
    <t>d</t>
  </si>
  <si>
    <t>Jeżeli jest zgoda</t>
  </si>
  <si>
    <t>Specjalność:</t>
  </si>
  <si>
    <t>wokalno-baletowa</t>
  </si>
  <si>
    <t>Liczba tyg.w roku</t>
  </si>
  <si>
    <t>LICZBA GODZ. TYG.</t>
  </si>
  <si>
    <t>Liczba godzin obowiązkowych</t>
  </si>
  <si>
    <t>Przedmiot glówny - śpiew</t>
  </si>
  <si>
    <t>Przedmiot główny - taniec</t>
  </si>
  <si>
    <t>Gra aktorska</t>
  </si>
  <si>
    <t>Step</t>
  </si>
  <si>
    <t>Pantomima</t>
  </si>
  <si>
    <t>Wybrane zagadnienia z historii dziedziny</t>
  </si>
  <si>
    <t>Charakteryzacja</t>
  </si>
  <si>
    <t>wokalno-aktorska</t>
  </si>
  <si>
    <t>Taniec</t>
  </si>
  <si>
    <t>Piosenka aktorska</t>
  </si>
  <si>
    <t>Wiersz</t>
  </si>
  <si>
    <t>Proza</t>
  </si>
  <si>
    <t>Wykaz kadry pedagogicznej/ przydział godzin nauczycielom w poszczególnych klasach w roku szkolnym 2023/2024</t>
  </si>
  <si>
    <t>S p e c y f i k a c j a  wg chórów, orkiestr, zespołów i innych 2023/2024</t>
  </si>
  <si>
    <t xml:space="preserve"> zajęcia, o których mowa w art. 109 ust. 4 ustawy Prawo oświatowe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</si>
</sst>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General"/>
    <numFmt numFmtId="165" formatCode="[$-415]0"/>
    <numFmt numFmtId="166" formatCode="#,##0.00&quot; &quot;[$zł-415];[Red]&quot;-&quot;#,##0.00&quot; &quot;[$zł-415]"/>
    <numFmt numFmtId="167" formatCode="0.0"/>
    <numFmt numFmtId="168" formatCode="mmmm\,\ yyyy"/>
    <numFmt numFmtId="169" formatCode="[$-F800]dddd\,\ mmmm\ dd\,\ yyyy"/>
  </numFmts>
  <fonts count="149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b/>
      <sz val="10"/>
      <name val="Times New Roman"/>
      <family val="1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</font>
    <font>
      <b/>
      <sz val="11"/>
      <name val="Arial CE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sz val="10"/>
      <color rgb="FF7030A0"/>
      <name val="Arial CE"/>
      <charset val="238"/>
    </font>
    <font>
      <sz val="11"/>
      <name val="Arial CE"/>
      <charset val="238"/>
    </font>
    <font>
      <b/>
      <sz val="16"/>
      <color rgb="FF7030A0"/>
      <name val="Arial CE"/>
      <charset val="238"/>
    </font>
    <font>
      <b/>
      <sz val="18"/>
      <color rgb="FF7030A0"/>
      <name val="Arial CE"/>
      <charset val="238"/>
    </font>
    <font>
      <sz val="10"/>
      <color rgb="FFFF0000"/>
      <name val="Arial CE"/>
      <charset val="238"/>
    </font>
    <font>
      <i/>
      <sz val="10"/>
      <name val="Arial CE"/>
      <charset val="238"/>
    </font>
    <font>
      <b/>
      <sz val="12"/>
      <color rgb="FF7030A0"/>
      <name val="Arial CE"/>
      <charset val="238"/>
    </font>
    <font>
      <sz val="12"/>
      <name val="Arial CE"/>
      <charset val="238"/>
    </font>
    <font>
      <sz val="12"/>
      <color indexed="12"/>
      <name val="Arial CE"/>
      <charset val="238"/>
    </font>
    <font>
      <sz val="9"/>
      <color rgb="FF7030A0"/>
      <name val="Arial CE"/>
      <charset val="238"/>
    </font>
    <font>
      <b/>
      <i/>
      <sz val="10"/>
      <name val="Arial CE"/>
      <charset val="238"/>
    </font>
    <font>
      <b/>
      <sz val="11"/>
      <color rgb="FFFF0000"/>
      <name val="Arial CE"/>
      <charset val="238"/>
    </font>
    <font>
      <sz val="8"/>
      <color rgb="FFFF0000"/>
      <name val="Arial CE"/>
      <charset val="238"/>
    </font>
    <font>
      <sz val="8"/>
      <name val="Arial CE"/>
      <charset val="238"/>
    </font>
    <font>
      <sz val="11"/>
      <color rgb="FFFF0000"/>
      <name val="Arial CE"/>
      <charset val="238"/>
    </font>
    <font>
      <sz val="11"/>
      <color indexed="10"/>
      <name val="Arial CE"/>
      <charset val="238"/>
    </font>
    <font>
      <sz val="20"/>
      <name val="Arial CE"/>
      <charset val="238"/>
    </font>
    <font>
      <sz val="10"/>
      <color indexed="10"/>
      <name val="Arial CE"/>
      <charset val="238"/>
    </font>
    <font>
      <b/>
      <sz val="12"/>
      <color indexed="10"/>
      <name val="Arial CE"/>
      <charset val="238"/>
    </font>
    <font>
      <b/>
      <sz val="14"/>
      <color indexed="10"/>
      <name val="Arial CE"/>
      <charset val="238"/>
    </font>
    <font>
      <b/>
      <sz val="11"/>
      <color indexed="10"/>
      <name val="Arial CE"/>
      <charset val="238"/>
    </font>
    <font>
      <sz val="20"/>
      <color rgb="FFFF0000"/>
      <name val="Arial CE"/>
      <charset val="238"/>
    </font>
    <font>
      <b/>
      <sz val="10"/>
      <color indexed="12"/>
      <name val="Arial CE"/>
      <charset val="238"/>
    </font>
    <font>
      <sz val="9"/>
      <name val="Arial CE"/>
      <charset val="238"/>
    </font>
    <font>
      <b/>
      <sz val="13"/>
      <color rgb="FF7030A0"/>
      <name val="Arial CE"/>
      <charset val="238"/>
    </font>
    <font>
      <i/>
      <sz val="8"/>
      <name val="Arial CE"/>
      <charset val="238"/>
    </font>
    <font>
      <sz val="9"/>
      <color rgb="FFFF0000"/>
      <name val="Arial CE"/>
      <charset val="238"/>
    </font>
    <font>
      <sz val="12"/>
      <color rgb="FFFF0000"/>
      <name val="Arial CE"/>
      <charset val="238"/>
    </font>
    <font>
      <b/>
      <sz val="14"/>
      <color rgb="FF3F3F3F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sz val="10"/>
      <name val="Arial Narrow"/>
      <family val="2"/>
      <charset val="238"/>
    </font>
    <font>
      <b/>
      <sz val="10"/>
      <name val="Arial CE"/>
      <family val="2"/>
      <charset val="238"/>
    </font>
    <font>
      <sz val="8"/>
      <name val="Arial Narrow"/>
      <family val="2"/>
      <charset val="238"/>
    </font>
    <font>
      <sz val="7"/>
      <color rgb="FF7030A0"/>
      <name val="Arial CE"/>
      <charset val="238"/>
    </font>
    <font>
      <b/>
      <sz val="8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sz val="16"/>
      <name val="Times New Roman"/>
      <family val="1"/>
    </font>
    <font>
      <b/>
      <sz val="10"/>
      <name val="Times New Roman"/>
      <family val="1"/>
      <charset val="238"/>
    </font>
    <font>
      <sz val="18"/>
      <color rgb="FFFF0000"/>
      <name val="Times New Roman"/>
      <family val="1"/>
    </font>
    <font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20"/>
      <name val="Lucida Handwriting"/>
      <family val="4"/>
    </font>
    <font>
      <b/>
      <sz val="16"/>
      <name val="Arial CE"/>
      <charset val="238"/>
    </font>
    <font>
      <sz val="16"/>
      <name val="Arial CE"/>
      <charset val="238"/>
    </font>
    <font>
      <b/>
      <sz val="14"/>
      <color rgb="FF0000FF"/>
      <name val="Arial CE"/>
      <charset val="238"/>
    </font>
    <font>
      <i/>
      <sz val="9"/>
      <name val="Arial"/>
      <family val="2"/>
      <charset val="238"/>
    </font>
    <font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 CE"/>
      <charset val="238"/>
    </font>
    <font>
      <b/>
      <sz val="18"/>
      <name val="Arial CE"/>
      <charset val="238"/>
    </font>
    <font>
      <sz val="18"/>
      <name val="Arial CE"/>
      <charset val="238"/>
    </font>
    <font>
      <b/>
      <sz val="18"/>
      <color rgb="FF0000FF"/>
      <name val="Arial CE"/>
      <charset val="238"/>
    </font>
    <font>
      <b/>
      <sz val="9"/>
      <name val="Arial Narrow"/>
      <family val="2"/>
      <charset val="238"/>
    </font>
    <font>
      <sz val="12"/>
      <name val="Times New Roman"/>
      <family val="1"/>
    </font>
    <font>
      <sz val="10"/>
      <name val="Verdana"/>
      <family val="2"/>
      <charset val="238"/>
    </font>
    <font>
      <sz val="18"/>
      <name val="Lucida Handwriting"/>
      <family val="4"/>
    </font>
    <font>
      <b/>
      <sz val="16"/>
      <color rgb="FF0000FF"/>
      <name val="Arial CE"/>
      <charset val="238"/>
    </font>
    <font>
      <b/>
      <sz val="9"/>
      <name val="Arial CE"/>
      <charset val="238"/>
    </font>
    <font>
      <b/>
      <sz val="14"/>
      <color rgb="FFFF0000"/>
      <name val="Arial CE"/>
      <charset val="238"/>
    </font>
    <font>
      <b/>
      <sz val="16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4"/>
      <color rgb="FF0000FF"/>
      <name val="Arial"/>
      <family val="2"/>
      <charset val="238"/>
    </font>
    <font>
      <b/>
      <sz val="11"/>
      <color indexed="30"/>
      <name val="Arial"/>
      <family val="2"/>
      <charset val="238"/>
    </font>
    <font>
      <b/>
      <sz val="12"/>
      <color indexed="3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4"/>
      <name val="Arial"/>
      <family val="2"/>
      <charset val="238"/>
    </font>
    <font>
      <b/>
      <sz val="10"/>
      <name val="Verdana"/>
      <family val="2"/>
      <charset val="238"/>
    </font>
    <font>
      <b/>
      <sz val="8"/>
      <color theme="0" tint="-0.249977111117893"/>
      <name val="Arial"/>
      <family val="2"/>
      <charset val="238"/>
    </font>
    <font>
      <i/>
      <sz val="10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</font>
    <font>
      <b/>
      <sz val="14"/>
      <color rgb="FF490FB1"/>
      <name val="Arial"/>
      <family val="2"/>
      <charset val="238"/>
    </font>
    <font>
      <sz val="10"/>
      <color indexed="30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Times New Roman"/>
      <family val="1"/>
      <charset val="238"/>
    </font>
    <font>
      <b/>
      <sz val="16"/>
      <color indexed="12"/>
      <name val="Arial"/>
      <family val="2"/>
      <charset val="238"/>
    </font>
    <font>
      <b/>
      <i/>
      <sz val="13"/>
      <color indexed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rgb="FFFFFFCC"/>
      <name val="Arial"/>
      <family val="2"/>
      <charset val="238"/>
    </font>
    <font>
      <b/>
      <sz val="12"/>
      <name val="Verdana"/>
      <family val="2"/>
      <charset val="238"/>
    </font>
    <font>
      <sz val="14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2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4"/>
      <name val="Times New Roman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CBFDB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30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auto="1"/>
      </right>
      <top style="medium">
        <color indexed="64"/>
      </top>
      <bottom/>
      <diagonal/>
    </border>
    <border>
      <left style="double">
        <color indexed="64"/>
      </left>
      <right style="medium">
        <color auto="1"/>
      </right>
      <top/>
      <bottom/>
      <diagonal/>
    </border>
    <border>
      <left style="double">
        <color indexed="64"/>
      </left>
      <right style="medium">
        <color auto="1"/>
      </right>
      <top/>
      <bottom style="medium">
        <color indexed="64"/>
      </bottom>
      <diagonal/>
    </border>
    <border>
      <left style="double">
        <color indexed="64"/>
      </left>
      <right style="medium">
        <color auto="1"/>
      </right>
      <top/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auto="1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uble">
        <color rgb="FF000000"/>
      </right>
      <top style="dotted">
        <color rgb="FF000000"/>
      </top>
      <bottom style="dotted">
        <color rgb="FF000000"/>
      </bottom>
      <diagonal/>
    </border>
  </borders>
  <cellStyleXfs count="12">
    <xf numFmtId="0" fontId="0" fillId="0" borderId="0"/>
    <xf numFmtId="164" fontId="1" fillId="0" borderId="0"/>
    <xf numFmtId="164" fontId="2" fillId="2" borderId="1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9" fillId="0" borderId="0"/>
    <xf numFmtId="0" fontId="12" fillId="0" borderId="0"/>
    <xf numFmtId="0" fontId="12" fillId="0" borderId="0"/>
    <xf numFmtId="0" fontId="98" fillId="0" borderId="0"/>
    <xf numFmtId="0" fontId="9" fillId="27" borderId="192" applyNumberFormat="0" applyFont="0" applyAlignment="0" applyProtection="0"/>
  </cellStyleXfs>
  <cellXfs count="2495">
    <xf numFmtId="0" fontId="0" fillId="0" borderId="0" xfId="0"/>
    <xf numFmtId="164" fontId="1" fillId="3" borderId="0" xfId="1" applyFill="1"/>
    <xf numFmtId="164" fontId="1" fillId="3" borderId="2" xfId="1" applyFill="1" applyBorder="1" applyAlignment="1" applyProtection="1">
      <alignment horizontal="center" vertical="center" wrapText="1"/>
      <protection locked="0"/>
    </xf>
    <xf numFmtId="164" fontId="2" fillId="4" borderId="1" xfId="2" applyFill="1" applyAlignment="1">
      <alignment horizontal="center" vertical="center" wrapText="1"/>
    </xf>
    <xf numFmtId="164" fontId="1" fillId="3" borderId="2" xfId="1" applyFill="1" applyBorder="1" applyAlignment="1" applyProtection="1">
      <alignment vertical="center" wrapText="1"/>
      <protection locked="0"/>
    </xf>
    <xf numFmtId="164" fontId="5" fillId="4" borderId="2" xfId="1" applyFont="1" applyFill="1" applyBorder="1" applyAlignment="1">
      <alignment horizontal="center" vertical="center" wrapText="1"/>
    </xf>
    <xf numFmtId="165" fontId="1" fillId="3" borderId="2" xfId="1" applyNumberFormat="1" applyFill="1" applyBorder="1" applyAlignment="1" applyProtection="1">
      <alignment horizontal="center" vertical="center" wrapText="1"/>
      <protection locked="0"/>
    </xf>
    <xf numFmtId="164" fontId="5" fillId="4" borderId="9" xfId="1" applyFont="1" applyFill="1" applyBorder="1" applyAlignment="1">
      <alignment horizontal="center" vertical="center" wrapText="1"/>
    </xf>
    <xf numFmtId="165" fontId="1" fillId="3" borderId="9" xfId="1" applyNumberFormat="1" applyFill="1" applyBorder="1" applyAlignment="1" applyProtection="1">
      <alignment horizontal="center" vertical="center" wrapText="1"/>
      <protection locked="0"/>
    </xf>
    <xf numFmtId="164" fontId="1" fillId="3" borderId="8" xfId="1" applyFill="1" applyBorder="1"/>
    <xf numFmtId="164" fontId="7" fillId="3" borderId="0" xfId="1" applyFont="1" applyFill="1" applyAlignment="1">
      <alignment vertical="center" wrapText="1"/>
    </xf>
    <xf numFmtId="164" fontId="1" fillId="3" borderId="10" xfId="1" applyFill="1" applyBorder="1" applyAlignment="1" applyProtection="1">
      <alignment horizontal="center" vertical="center" wrapText="1"/>
      <protection locked="0"/>
    </xf>
    <xf numFmtId="165" fontId="1" fillId="3" borderId="0" xfId="1" applyNumberFormat="1" applyFill="1" applyAlignment="1" applyProtection="1">
      <alignment horizontal="center" vertical="center" wrapText="1"/>
      <protection locked="0"/>
    </xf>
    <xf numFmtId="164" fontId="5" fillId="4" borderId="4" xfId="1" applyFont="1" applyFill="1" applyBorder="1" applyAlignment="1">
      <alignment horizontal="center" vertical="center" wrapText="1"/>
    </xf>
    <xf numFmtId="164" fontId="5" fillId="4" borderId="20" xfId="1" applyFont="1" applyFill="1" applyBorder="1" applyAlignment="1">
      <alignment horizontal="center" vertical="center" wrapText="1"/>
    </xf>
    <xf numFmtId="164" fontId="1" fillId="3" borderId="21" xfId="1" applyFill="1" applyBorder="1" applyAlignment="1" applyProtection="1">
      <alignment horizontal="center" vertical="center" wrapText="1"/>
      <protection locked="0"/>
    </xf>
    <xf numFmtId="165" fontId="1" fillId="3" borderId="22" xfId="1" applyNumberFormat="1" applyFill="1" applyBorder="1" applyAlignment="1" applyProtection="1">
      <alignment horizontal="center" vertical="center" wrapText="1"/>
      <protection locked="0"/>
    </xf>
    <xf numFmtId="164" fontId="1" fillId="3" borderId="23" xfId="1" applyFill="1" applyBorder="1" applyAlignment="1" applyProtection="1">
      <alignment horizontal="center" vertical="center" wrapText="1"/>
      <protection locked="0"/>
    </xf>
    <xf numFmtId="165" fontId="1" fillId="3" borderId="24" xfId="1" applyNumberFormat="1" applyFill="1" applyBorder="1" applyAlignment="1" applyProtection="1">
      <alignment horizontal="center" vertical="center" wrapText="1"/>
      <protection locked="0"/>
    </xf>
    <xf numFmtId="165" fontId="1" fillId="3" borderId="25" xfId="1" applyNumberFormat="1" applyFill="1" applyBorder="1" applyAlignment="1" applyProtection="1">
      <alignment horizontal="center" vertical="center" wrapText="1"/>
      <protection locked="0"/>
    </xf>
    <xf numFmtId="0" fontId="10" fillId="0" borderId="0" xfId="7" applyFont="1"/>
    <xf numFmtId="0" fontId="12" fillId="0" borderId="0" xfId="7" applyFont="1" applyAlignment="1" applyProtection="1">
      <alignment horizontal="centerContinuous"/>
      <protection hidden="1"/>
    </xf>
    <xf numFmtId="49" fontId="13" fillId="0" borderId="0" xfId="7" applyNumberFormat="1" applyFont="1" applyAlignment="1" applyProtection="1">
      <alignment vertical="center"/>
      <protection hidden="1"/>
    </xf>
    <xf numFmtId="0" fontId="10" fillId="0" borderId="0" xfId="7" applyFont="1" applyProtection="1">
      <protection hidden="1"/>
    </xf>
    <xf numFmtId="0" fontId="15" fillId="0" borderId="0" xfId="7" applyFont="1" applyAlignment="1" applyProtection="1">
      <alignment horizontal="centerContinuous" vertical="center"/>
      <protection hidden="1"/>
    </xf>
    <xf numFmtId="0" fontId="12" fillId="0" borderId="0" xfId="7" applyFont="1" applyAlignment="1" applyProtection="1">
      <alignment vertical="center"/>
      <protection hidden="1"/>
    </xf>
    <xf numFmtId="0" fontId="19" fillId="6" borderId="39" xfId="7" applyFont="1" applyFill="1" applyBorder="1" applyAlignment="1" applyProtection="1">
      <alignment horizontal="center" vertical="center"/>
      <protection hidden="1"/>
    </xf>
    <xf numFmtId="0" fontId="10" fillId="0" borderId="0" xfId="7" applyFont="1" applyAlignment="1">
      <alignment vertical="center"/>
    </xf>
    <xf numFmtId="49" fontId="10" fillId="0" borderId="0" xfId="7" applyNumberFormat="1" applyFont="1"/>
    <xf numFmtId="0" fontId="12" fillId="6" borderId="54" xfId="7" applyFont="1" applyFill="1" applyBorder="1" applyAlignment="1" applyProtection="1">
      <alignment horizontal="center" vertical="center"/>
      <protection hidden="1"/>
    </xf>
    <xf numFmtId="167" fontId="12" fillId="0" borderId="57" xfId="7" applyNumberFormat="1" applyFont="1" applyBorder="1" applyAlignment="1" applyProtection="1">
      <alignment horizontal="right" vertical="center"/>
      <protection locked="0"/>
    </xf>
    <xf numFmtId="167" fontId="12" fillId="0" borderId="55" xfId="7" applyNumberFormat="1" applyFont="1" applyBorder="1" applyAlignment="1" applyProtection="1">
      <alignment horizontal="right" vertical="center"/>
      <protection locked="0"/>
    </xf>
    <xf numFmtId="0" fontId="10" fillId="0" borderId="58" xfId="7" applyFont="1" applyBorder="1" applyAlignment="1" applyProtection="1">
      <alignment vertical="center"/>
      <protection locked="0"/>
    </xf>
    <xf numFmtId="0" fontId="12" fillId="6" borderId="59" xfId="7" applyFont="1" applyFill="1" applyBorder="1" applyAlignment="1" applyProtection="1">
      <alignment horizontal="center" vertical="center"/>
      <protection hidden="1"/>
    </xf>
    <xf numFmtId="167" fontId="12" fillId="0" borderId="61" xfId="7" applyNumberFormat="1" applyFont="1" applyBorder="1" applyAlignment="1" applyProtection="1">
      <alignment horizontal="right" vertical="center"/>
      <protection locked="0"/>
    </xf>
    <xf numFmtId="167" fontId="12" fillId="0" borderId="62" xfId="7" applyNumberFormat="1" applyFont="1" applyBorder="1" applyAlignment="1" applyProtection="1">
      <alignment horizontal="right" vertical="center"/>
      <protection locked="0"/>
    </xf>
    <xf numFmtId="167" fontId="12" fillId="0" borderId="64" xfId="7" applyNumberFormat="1" applyFont="1" applyBorder="1" applyAlignment="1" applyProtection="1">
      <alignment horizontal="right" vertical="center"/>
      <protection locked="0"/>
    </xf>
    <xf numFmtId="167" fontId="12" fillId="0" borderId="60" xfId="7" applyNumberFormat="1" applyFont="1" applyBorder="1" applyAlignment="1" applyProtection="1">
      <alignment horizontal="right" vertical="center"/>
      <protection locked="0"/>
    </xf>
    <xf numFmtId="0" fontId="10" fillId="0" borderId="66" xfId="7" applyFont="1" applyBorder="1" applyAlignment="1" applyProtection="1">
      <alignment vertical="center"/>
      <protection locked="0"/>
    </xf>
    <xf numFmtId="167" fontId="12" fillId="0" borderId="67" xfId="7" applyNumberFormat="1" applyFont="1" applyBorder="1" applyAlignment="1" applyProtection="1">
      <alignment horizontal="right" vertical="center"/>
      <protection locked="0"/>
    </xf>
    <xf numFmtId="0" fontId="12" fillId="6" borderId="68" xfId="7" applyFont="1" applyFill="1" applyBorder="1" applyAlignment="1" applyProtection="1">
      <alignment horizontal="center" vertical="center"/>
      <protection hidden="1"/>
    </xf>
    <xf numFmtId="167" fontId="12" fillId="0" borderId="70" xfId="7" applyNumberFormat="1" applyFont="1" applyBorder="1" applyAlignment="1" applyProtection="1">
      <alignment horizontal="right" vertical="center"/>
      <protection locked="0"/>
    </xf>
    <xf numFmtId="167" fontId="12" fillId="0" borderId="32" xfId="7" applyNumberFormat="1" applyFont="1" applyBorder="1" applyAlignment="1" applyProtection="1">
      <alignment horizontal="right" vertical="center"/>
      <protection locked="0"/>
    </xf>
    <xf numFmtId="167" fontId="12" fillId="0" borderId="34" xfId="7" applyNumberFormat="1" applyFont="1" applyBorder="1" applyAlignment="1" applyProtection="1">
      <alignment horizontal="right" vertical="center"/>
      <protection locked="0"/>
    </xf>
    <xf numFmtId="0" fontId="10" fillId="0" borderId="71" xfId="7" applyFont="1" applyBorder="1" applyAlignment="1" applyProtection="1">
      <alignment vertical="center"/>
      <protection locked="0"/>
    </xf>
    <xf numFmtId="167" fontId="12" fillId="0" borderId="74" xfId="7" applyNumberFormat="1" applyFont="1" applyBorder="1" applyAlignment="1" applyProtection="1">
      <alignment horizontal="right" vertical="center"/>
      <protection locked="0"/>
    </xf>
    <xf numFmtId="0" fontId="12" fillId="0" borderId="75" xfId="7" applyFont="1" applyBorder="1" applyAlignment="1" applyProtection="1">
      <alignment vertical="center"/>
      <protection locked="0"/>
    </xf>
    <xf numFmtId="167" fontId="12" fillId="0" borderId="69" xfId="7" applyNumberFormat="1" applyFont="1" applyBorder="1" applyAlignment="1" applyProtection="1">
      <alignment horizontal="right" vertical="center"/>
      <protection locked="0"/>
    </xf>
    <xf numFmtId="167" fontId="12" fillId="0" borderId="77" xfId="7" applyNumberFormat="1" applyFont="1" applyBorder="1" applyAlignment="1" applyProtection="1">
      <alignment horizontal="right" vertical="center"/>
      <protection locked="0"/>
    </xf>
    <xf numFmtId="167" fontId="21" fillId="7" borderId="34" xfId="7" applyNumberFormat="1" applyFont="1" applyFill="1" applyBorder="1" applyAlignment="1" applyProtection="1">
      <alignment horizontal="right" vertical="center"/>
      <protection hidden="1"/>
    </xf>
    <xf numFmtId="167" fontId="12" fillId="0" borderId="82" xfId="7" applyNumberFormat="1" applyFont="1" applyBorder="1" applyAlignment="1" applyProtection="1">
      <alignment horizontal="right" vertical="center"/>
      <protection locked="0"/>
    </xf>
    <xf numFmtId="0" fontId="10" fillId="0" borderId="85" xfId="7" applyFont="1" applyBorder="1"/>
    <xf numFmtId="0" fontId="12" fillId="0" borderId="0" xfId="7" applyFont="1" applyAlignment="1" applyProtection="1">
      <alignment horizontal="centerContinuous" vertical="center"/>
      <protection hidden="1"/>
    </xf>
    <xf numFmtId="0" fontId="24" fillId="0" borderId="0" xfId="7" applyFont="1" applyAlignment="1" applyProtection="1">
      <alignment vertical="center"/>
      <protection hidden="1"/>
    </xf>
    <xf numFmtId="0" fontId="25" fillId="0" borderId="0" xfId="7" applyFont="1" applyAlignment="1" applyProtection="1">
      <alignment horizontal="left" vertical="center"/>
      <protection hidden="1"/>
    </xf>
    <xf numFmtId="0" fontId="12" fillId="0" borderId="0" xfId="7" applyFont="1" applyAlignment="1" applyProtection="1">
      <alignment horizontal="center" vertical="center"/>
      <protection hidden="1"/>
    </xf>
    <xf numFmtId="167" fontId="17" fillId="9" borderId="88" xfId="7" applyNumberFormat="1" applyFont="1" applyFill="1" applyBorder="1" applyAlignment="1" applyProtection="1">
      <alignment horizontal="right" vertical="center"/>
      <protection hidden="1"/>
    </xf>
    <xf numFmtId="0" fontId="26" fillId="9" borderId="15" xfId="7" applyFont="1" applyFill="1" applyBorder="1" applyProtection="1">
      <protection hidden="1"/>
    </xf>
    <xf numFmtId="0" fontId="17" fillId="7" borderId="0" xfId="7" applyFont="1" applyFill="1" applyAlignment="1" applyProtection="1">
      <alignment horizontal="right" vertical="center"/>
      <protection hidden="1"/>
    </xf>
    <xf numFmtId="167" fontId="12" fillId="7" borderId="34" xfId="7" applyNumberFormat="1" applyFont="1" applyFill="1" applyBorder="1" applyAlignment="1" applyProtection="1">
      <alignment horizontal="right" vertical="center"/>
      <protection hidden="1"/>
    </xf>
    <xf numFmtId="0" fontId="10" fillId="7" borderId="35" xfId="7" applyFont="1" applyFill="1" applyBorder="1" applyProtection="1">
      <protection hidden="1"/>
    </xf>
    <xf numFmtId="0" fontId="10" fillId="0" borderId="94" xfId="7" applyFont="1" applyBorder="1" applyAlignment="1" applyProtection="1">
      <alignment vertical="center"/>
      <protection locked="0"/>
    </xf>
    <xf numFmtId="0" fontId="12" fillId="6" borderId="96" xfId="7" applyFont="1" applyFill="1" applyBorder="1" applyAlignment="1" applyProtection="1">
      <alignment horizontal="center" vertical="center"/>
      <protection hidden="1"/>
    </xf>
    <xf numFmtId="0" fontId="12" fillId="6" borderId="74" xfId="7" applyFont="1" applyFill="1" applyBorder="1" applyAlignment="1" applyProtection="1">
      <alignment horizontal="center" vertical="center"/>
      <protection hidden="1"/>
    </xf>
    <xf numFmtId="0" fontId="21" fillId="6" borderId="60" xfId="7" applyFont="1" applyFill="1" applyBorder="1" applyAlignment="1" applyProtection="1">
      <alignment horizontal="left" vertical="center" indent="1"/>
      <protection hidden="1"/>
    </xf>
    <xf numFmtId="167" fontId="12" fillId="0" borderId="101" xfId="7" applyNumberFormat="1" applyFont="1" applyBorder="1" applyAlignment="1" applyProtection="1">
      <alignment horizontal="right" vertical="center"/>
      <protection locked="0"/>
    </xf>
    <xf numFmtId="167" fontId="12" fillId="0" borderId="96" xfId="7" applyNumberFormat="1" applyFont="1" applyBorder="1" applyAlignment="1" applyProtection="1">
      <alignment horizontal="right" vertical="center"/>
      <protection locked="0"/>
    </xf>
    <xf numFmtId="0" fontId="12" fillId="0" borderId="104" xfId="7" applyFont="1" applyBorder="1" applyAlignment="1" applyProtection="1">
      <alignment vertical="center"/>
      <protection locked="0"/>
    </xf>
    <xf numFmtId="0" fontId="30" fillId="0" borderId="28" xfId="7" applyFont="1" applyBorder="1" applyAlignment="1" applyProtection="1">
      <alignment vertical="top" wrapText="1"/>
      <protection locked="0"/>
    </xf>
    <xf numFmtId="0" fontId="30" fillId="0" borderId="28" xfId="7" applyFont="1" applyBorder="1" applyAlignment="1">
      <alignment vertical="top" wrapText="1"/>
    </xf>
    <xf numFmtId="0" fontId="31" fillId="0" borderId="0" xfId="7" applyFont="1" applyAlignment="1" applyProtection="1">
      <alignment vertical="top"/>
      <protection locked="0"/>
    </xf>
    <xf numFmtId="0" fontId="31" fillId="0" borderId="0" xfId="7" applyFont="1" applyAlignment="1" applyProtection="1">
      <alignment horizontal="center" vertical="top"/>
      <protection locked="0"/>
    </xf>
    <xf numFmtId="0" fontId="10" fillId="0" borderId="0" xfId="7" applyFont="1" applyAlignment="1" applyProtection="1">
      <alignment vertical="center"/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4" fillId="0" borderId="0" xfId="7" applyFont="1" applyAlignment="1" applyProtection="1">
      <alignment vertical="center"/>
      <protection hidden="1"/>
    </xf>
    <xf numFmtId="0" fontId="10" fillId="0" borderId="35" xfId="7" applyFont="1" applyBorder="1" applyAlignment="1" applyProtection="1">
      <alignment vertical="center"/>
      <protection locked="0"/>
    </xf>
    <xf numFmtId="167" fontId="12" fillId="0" borderId="111" xfId="7" applyNumberFormat="1" applyFont="1" applyBorder="1" applyAlignment="1" applyProtection="1">
      <alignment horizontal="right" vertical="center"/>
      <protection locked="0"/>
    </xf>
    <xf numFmtId="0" fontId="21" fillId="6" borderId="64" xfId="7" applyFont="1" applyFill="1" applyBorder="1" applyAlignment="1" applyProtection="1">
      <alignment horizontal="left" vertical="center" indent="1"/>
      <protection hidden="1"/>
    </xf>
    <xf numFmtId="0" fontId="12" fillId="6" borderId="63" xfId="7" applyFont="1" applyFill="1" applyBorder="1" applyAlignment="1" applyProtection="1">
      <alignment horizontal="center" vertical="center"/>
      <protection hidden="1"/>
    </xf>
    <xf numFmtId="0" fontId="12" fillId="6" borderId="76" xfId="7" applyFont="1" applyFill="1" applyBorder="1" applyAlignment="1" applyProtection="1">
      <alignment horizontal="center" vertical="center"/>
      <protection hidden="1"/>
    </xf>
    <xf numFmtId="167" fontId="12" fillId="0" borderId="112" xfId="7" applyNumberFormat="1" applyFont="1" applyBorder="1" applyAlignment="1" applyProtection="1">
      <alignment horizontal="right" vertical="center"/>
      <protection locked="0"/>
    </xf>
    <xf numFmtId="167" fontId="12" fillId="0" borderId="46" xfId="7" applyNumberFormat="1" applyFont="1" applyBorder="1" applyAlignment="1" applyProtection="1">
      <alignment horizontal="right" vertical="center"/>
      <protection locked="0"/>
    </xf>
    <xf numFmtId="0" fontId="21" fillId="0" borderId="0" xfId="7" applyFont="1" applyAlignment="1" applyProtection="1">
      <alignment horizontal="left" vertical="center"/>
      <protection hidden="1"/>
    </xf>
    <xf numFmtId="0" fontId="12" fillId="7" borderId="19" xfId="7" applyFont="1" applyFill="1" applyBorder="1" applyAlignment="1" applyProtection="1">
      <alignment vertical="center"/>
      <protection hidden="1"/>
    </xf>
    <xf numFmtId="0" fontId="12" fillId="7" borderId="0" xfId="7" applyFont="1" applyFill="1" applyAlignment="1" applyProtection="1">
      <alignment vertical="center"/>
      <protection hidden="1"/>
    </xf>
    <xf numFmtId="0" fontId="20" fillId="7" borderId="0" xfId="7" applyFont="1" applyFill="1" applyAlignment="1" applyProtection="1">
      <alignment horizontal="right" vertical="center"/>
      <protection hidden="1"/>
    </xf>
    <xf numFmtId="0" fontId="12" fillId="6" borderId="56" xfId="7" applyFont="1" applyFill="1" applyBorder="1" applyAlignment="1" applyProtection="1">
      <alignment horizontal="center" vertical="center"/>
      <protection hidden="1"/>
    </xf>
    <xf numFmtId="167" fontId="12" fillId="0" borderId="131" xfId="7" applyNumberFormat="1" applyFont="1" applyBorder="1" applyAlignment="1" applyProtection="1">
      <alignment horizontal="right" vertical="center"/>
      <protection locked="0"/>
    </xf>
    <xf numFmtId="167" fontId="12" fillId="0" borderId="93" xfId="7" applyNumberFormat="1" applyFont="1" applyBorder="1" applyAlignment="1" applyProtection="1">
      <alignment horizontal="right" vertical="center"/>
      <protection locked="0"/>
    </xf>
    <xf numFmtId="167" fontId="12" fillId="0" borderId="132" xfId="7" applyNumberFormat="1" applyFont="1" applyBorder="1" applyAlignment="1" applyProtection="1">
      <alignment horizontal="right" vertical="center"/>
      <protection locked="0"/>
    </xf>
    <xf numFmtId="167" fontId="12" fillId="0" borderId="136" xfId="7" applyNumberFormat="1" applyFont="1" applyBorder="1" applyAlignment="1" applyProtection="1">
      <alignment horizontal="right" vertical="center"/>
      <protection locked="0"/>
    </xf>
    <xf numFmtId="0" fontId="12" fillId="6" borderId="55" xfId="7" applyFont="1" applyFill="1" applyBorder="1" applyAlignment="1" applyProtection="1">
      <alignment horizontal="center" vertical="center"/>
      <protection hidden="1"/>
    </xf>
    <xf numFmtId="167" fontId="12" fillId="0" borderId="106" xfId="7" applyNumberFormat="1" applyFont="1" applyBorder="1" applyAlignment="1" applyProtection="1">
      <alignment horizontal="right" vertical="center"/>
      <protection locked="0"/>
    </xf>
    <xf numFmtId="167" fontId="12" fillId="5" borderId="60" xfId="7" applyNumberFormat="1" applyFont="1" applyFill="1" applyBorder="1" applyAlignment="1">
      <alignment horizontal="right" vertical="center"/>
    </xf>
    <xf numFmtId="0" fontId="21" fillId="6" borderId="70" xfId="7" applyFont="1" applyFill="1" applyBorder="1" applyAlignment="1" applyProtection="1">
      <alignment horizontal="left" vertical="center" indent="1"/>
      <protection hidden="1"/>
    </xf>
    <xf numFmtId="0" fontId="12" fillId="6" borderId="139" xfId="7" applyFont="1" applyFill="1" applyBorder="1" applyAlignment="1" applyProtection="1">
      <alignment horizontal="center" vertical="center"/>
      <protection hidden="1"/>
    </xf>
    <xf numFmtId="167" fontId="12" fillId="0" borderId="109" xfId="7" applyNumberFormat="1" applyFont="1" applyBorder="1" applyAlignment="1" applyProtection="1">
      <alignment horizontal="right" vertical="center"/>
      <protection locked="0"/>
    </xf>
    <xf numFmtId="0" fontId="12" fillId="0" borderId="110" xfId="7" applyFont="1" applyBorder="1" applyAlignment="1" applyProtection="1">
      <alignment vertical="center"/>
      <protection locked="0"/>
    </xf>
    <xf numFmtId="0" fontId="31" fillId="0" borderId="0" xfId="7" applyFont="1" applyAlignment="1" applyProtection="1">
      <alignment horizontal="left" vertical="center"/>
      <protection locked="0"/>
    </xf>
    <xf numFmtId="0" fontId="31" fillId="0" borderId="0" xfId="7" applyFont="1" applyAlignment="1" applyProtection="1">
      <alignment vertical="center"/>
      <protection locked="0"/>
    </xf>
    <xf numFmtId="0" fontId="12" fillId="6" borderId="36" xfId="7" applyFont="1" applyFill="1" applyBorder="1" applyAlignment="1" applyProtection="1">
      <alignment vertical="center"/>
      <protection hidden="1"/>
    </xf>
    <xf numFmtId="0" fontId="12" fillId="11" borderId="12" xfId="7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9" fillId="0" borderId="0" xfId="8" applyFont="1" applyAlignment="1" applyProtection="1">
      <alignment vertical="center"/>
      <protection locked="0"/>
    </xf>
    <xf numFmtId="0" fontId="39" fillId="0" borderId="0" xfId="8" applyFont="1" applyAlignment="1">
      <alignment vertical="center"/>
    </xf>
    <xf numFmtId="0" fontId="41" fillId="0" borderId="0" xfId="8" applyFont="1" applyAlignment="1">
      <alignment vertical="center" wrapText="1"/>
    </xf>
    <xf numFmtId="0" fontId="39" fillId="0" borderId="0" xfId="8" applyFont="1" applyAlignment="1" applyProtection="1">
      <alignment vertical="center"/>
      <protection locked="0"/>
    </xf>
    <xf numFmtId="0" fontId="32" fillId="0" borderId="49" xfId="8" applyFont="1" applyBorder="1" applyAlignment="1" applyProtection="1">
      <alignment vertical="center"/>
      <protection locked="0"/>
    </xf>
    <xf numFmtId="14" fontId="37" fillId="0" borderId="0" xfId="7" applyNumberFormat="1" applyFont="1" applyAlignment="1" applyProtection="1">
      <alignment horizontal="left" wrapText="1"/>
      <protection locked="0" hidden="1"/>
    </xf>
    <xf numFmtId="0" fontId="32" fillId="0" borderId="91" xfId="8" applyFont="1" applyBorder="1" applyAlignment="1" applyProtection="1">
      <alignment vertical="center"/>
      <protection locked="0"/>
    </xf>
    <xf numFmtId="0" fontId="9" fillId="0" borderId="8" xfId="8" applyFont="1" applyBorder="1" applyAlignment="1">
      <alignment horizontal="center" vertical="center"/>
    </xf>
    <xf numFmtId="0" fontId="9" fillId="0" borderId="8" xfId="8" applyFont="1" applyBorder="1" applyAlignment="1">
      <alignment horizontal="left" vertical="center" indent="1"/>
    </xf>
    <xf numFmtId="0" fontId="9" fillId="0" borderId="39" xfId="8" applyFont="1" applyBorder="1" applyAlignment="1">
      <alignment horizontal="left" vertical="center" indent="1"/>
    </xf>
    <xf numFmtId="0" fontId="9" fillId="0" borderId="40" xfId="8" applyFont="1" applyBorder="1" applyAlignment="1">
      <alignment vertical="center"/>
    </xf>
    <xf numFmtId="0" fontId="43" fillId="0" borderId="40" xfId="8" applyFont="1" applyBorder="1" applyAlignment="1">
      <alignment vertical="center"/>
    </xf>
    <xf numFmtId="0" fontId="39" fillId="0" borderId="0" xfId="8" applyFont="1" applyAlignment="1" applyProtection="1">
      <alignment horizontal="centerContinuous" vertical="center"/>
      <protection locked="0"/>
    </xf>
    <xf numFmtId="0" fontId="9" fillId="0" borderId="8" xfId="8" applyFont="1" applyBorder="1" applyAlignment="1" applyProtection="1">
      <alignment horizontal="center" vertical="center"/>
      <protection locked="0"/>
    </xf>
    <xf numFmtId="0" fontId="45" fillId="0" borderId="0" xfId="8" applyFont="1" applyAlignment="1" applyProtection="1">
      <alignment vertical="center"/>
      <protection locked="0"/>
    </xf>
    <xf numFmtId="0" fontId="46" fillId="0" borderId="0" xfId="8" applyFont="1" applyAlignment="1" applyProtection="1">
      <alignment vertical="center"/>
      <protection locked="0"/>
    </xf>
    <xf numFmtId="0" fontId="38" fillId="0" borderId="8" xfId="8" applyFont="1" applyBorder="1" applyAlignment="1">
      <alignment horizontal="center" vertical="center" wrapText="1"/>
    </xf>
    <xf numFmtId="0" fontId="36" fillId="5" borderId="8" xfId="9" applyFont="1" applyFill="1" applyBorder="1" applyAlignment="1" applyProtection="1">
      <alignment horizontal="center" vertical="center"/>
      <protection locked="0"/>
    </xf>
    <xf numFmtId="0" fontId="50" fillId="5" borderId="8" xfId="8" applyFont="1" applyFill="1" applyBorder="1" applyAlignment="1" applyProtection="1">
      <alignment horizontal="left" vertical="center" indent="1"/>
      <protection locked="0"/>
    </xf>
    <xf numFmtId="0" fontId="51" fillId="5" borderId="8" xfId="9" applyFont="1" applyFill="1" applyBorder="1" applyAlignment="1" applyProtection="1">
      <alignment horizontal="center" vertical="center"/>
      <protection locked="0"/>
    </xf>
    <xf numFmtId="167" fontId="42" fillId="5" borderId="39" xfId="8" applyNumberFormat="1" applyFont="1" applyFill="1" applyBorder="1" applyAlignment="1" applyProtection="1">
      <alignment vertical="center"/>
      <protection locked="0"/>
    </xf>
    <xf numFmtId="167" fontId="52" fillId="5" borderId="39" xfId="8" applyNumberFormat="1" applyFont="1" applyFill="1" applyBorder="1" applyAlignment="1" applyProtection="1">
      <alignment vertical="center"/>
      <protection locked="0"/>
    </xf>
    <xf numFmtId="167" fontId="49" fillId="5" borderId="39" xfId="8" applyNumberFormat="1" applyFont="1" applyFill="1" applyBorder="1" applyAlignment="1" applyProtection="1">
      <alignment vertical="center"/>
      <protection locked="0"/>
    </xf>
    <xf numFmtId="167" fontId="53" fillId="5" borderId="39" xfId="8" quotePrefix="1" applyNumberFormat="1" applyFont="1" applyFill="1" applyBorder="1" applyAlignment="1" applyProtection="1">
      <alignment vertical="center"/>
      <protection locked="0"/>
    </xf>
    <xf numFmtId="167" fontId="53" fillId="5" borderId="39" xfId="8" applyNumberFormat="1" applyFont="1" applyFill="1" applyBorder="1" applyAlignment="1" applyProtection="1">
      <alignment vertical="center"/>
      <protection locked="0"/>
    </xf>
    <xf numFmtId="0" fontId="51" fillId="5" borderId="8" xfId="8" applyFont="1" applyFill="1" applyBorder="1" applyAlignment="1" applyProtection="1">
      <alignment horizontal="center" vertical="center"/>
      <protection locked="0"/>
    </xf>
    <xf numFmtId="0" fontId="54" fillId="0" borderId="0" xfId="8" applyFont="1" applyAlignment="1" applyProtection="1">
      <alignment horizontal="right" vertical="center"/>
      <protection locked="0"/>
    </xf>
    <xf numFmtId="0" fontId="55" fillId="0" borderId="0" xfId="8" applyFont="1" applyAlignment="1">
      <alignment vertical="center"/>
    </xf>
    <xf numFmtId="0" fontId="53" fillId="0" borderId="0" xfId="8" applyFont="1" applyAlignment="1">
      <alignment vertical="center"/>
    </xf>
    <xf numFmtId="0" fontId="48" fillId="0" borderId="0" xfId="8" applyFont="1" applyAlignment="1">
      <alignment horizontal="right" vertical="center"/>
    </xf>
    <xf numFmtId="167" fontId="56" fillId="0" borderId="33" xfId="8" applyNumberFormat="1" applyFont="1" applyBorder="1" applyAlignment="1">
      <alignment horizontal="right" vertical="center"/>
    </xf>
    <xf numFmtId="0" fontId="57" fillId="0" borderId="0" xfId="8" applyFont="1" applyAlignment="1" applyProtection="1">
      <alignment horizontal="left" vertical="center"/>
      <protection locked="0"/>
    </xf>
    <xf numFmtId="167" fontId="58" fillId="0" borderId="0" xfId="8" quotePrefix="1" applyNumberFormat="1" applyFont="1" applyAlignment="1">
      <alignment vertical="center"/>
    </xf>
    <xf numFmtId="0" fontId="56" fillId="0" borderId="0" xfId="8" applyFont="1" applyAlignment="1" applyProtection="1">
      <alignment horizontal="left" vertical="center"/>
      <protection locked="0"/>
    </xf>
    <xf numFmtId="0" fontId="60" fillId="0" borderId="0" xfId="8" applyFont="1" applyAlignment="1" applyProtection="1">
      <alignment vertical="center" wrapText="1"/>
      <protection locked="0"/>
    </xf>
    <xf numFmtId="0" fontId="47" fillId="0" borderId="8" xfId="8" applyFont="1" applyBorder="1" applyAlignment="1" applyProtection="1">
      <alignment horizontal="center" vertical="center" wrapText="1"/>
      <protection locked="0"/>
    </xf>
    <xf numFmtId="169" fontId="61" fillId="0" borderId="8" xfId="8" applyNumberFormat="1" applyFont="1" applyBorder="1" applyAlignment="1">
      <alignment horizontal="center" vertical="center" wrapText="1"/>
    </xf>
    <xf numFmtId="0" fontId="9" fillId="0" borderId="8" xfId="8" applyFont="1" applyBorder="1" applyAlignment="1">
      <alignment horizontal="center" vertical="center" wrapText="1"/>
    </xf>
    <xf numFmtId="0" fontId="0" fillId="5" borderId="39" xfId="8" applyFont="1" applyFill="1" applyBorder="1" applyAlignment="1" applyProtection="1">
      <alignment horizontal="center" vertical="center"/>
      <protection locked="0"/>
    </xf>
    <xf numFmtId="0" fontId="9" fillId="5" borderId="8" xfId="8" applyFont="1" applyFill="1" applyBorder="1" applyAlignment="1" applyProtection="1">
      <alignment horizontal="center" vertical="center"/>
      <protection locked="0"/>
    </xf>
    <xf numFmtId="14" fontId="9" fillId="5" borderId="8" xfId="8" applyNumberFormat="1" applyFont="1" applyFill="1" applyBorder="1" applyAlignment="1" applyProtection="1">
      <alignment horizontal="center" vertical="center" wrapText="1" shrinkToFit="1"/>
      <protection locked="0"/>
    </xf>
    <xf numFmtId="14" fontId="9" fillId="5" borderId="8" xfId="8" applyNumberFormat="1" applyFont="1" applyFill="1" applyBorder="1" applyAlignment="1" applyProtection="1">
      <alignment horizontal="center" vertical="center"/>
      <protection locked="0"/>
    </xf>
    <xf numFmtId="0" fontId="0" fillId="5" borderId="8" xfId="8" applyFont="1" applyFill="1" applyBorder="1" applyAlignment="1" applyProtection="1">
      <alignment horizontal="center" vertical="center" wrapText="1" shrinkToFit="1"/>
      <protection locked="0"/>
    </xf>
    <xf numFmtId="0" fontId="9" fillId="5" borderId="8" xfId="8" applyFont="1" applyFill="1" applyBorder="1" applyAlignment="1" applyProtection="1">
      <alignment horizontal="center" vertical="center" wrapText="1"/>
      <protection locked="0"/>
    </xf>
    <xf numFmtId="0" fontId="0" fillId="5" borderId="8" xfId="8" applyFont="1" applyFill="1" applyBorder="1" applyAlignment="1" applyProtection="1">
      <alignment horizontal="center" vertical="center"/>
      <protection locked="0"/>
    </xf>
    <xf numFmtId="0" fontId="45" fillId="0" borderId="0" xfId="8" applyFont="1" applyAlignment="1">
      <alignment horizontal="right"/>
    </xf>
    <xf numFmtId="0" fontId="51" fillId="0" borderId="0" xfId="8" applyFont="1" applyAlignment="1">
      <alignment vertical="center"/>
    </xf>
    <xf numFmtId="0" fontId="58" fillId="0" borderId="0" xfId="8" applyFont="1" applyAlignment="1">
      <alignment horizontal="center" vertical="center"/>
    </xf>
    <xf numFmtId="0" fontId="63" fillId="0" borderId="0" xfId="8" applyFont="1" applyAlignment="1">
      <alignment vertical="center"/>
    </xf>
    <xf numFmtId="0" fontId="9" fillId="0" borderId="0" xfId="7"/>
    <xf numFmtId="0" fontId="42" fillId="0" borderId="0" xfId="7" applyFont="1"/>
    <xf numFmtId="0" fontId="64" fillId="0" borderId="0" xfId="7" applyFont="1" applyAlignment="1">
      <alignment horizontal="right"/>
    </xf>
    <xf numFmtId="14" fontId="42" fillId="0" borderId="0" xfId="7" applyNumberFormat="1" applyFont="1" applyAlignment="1">
      <alignment horizontal="left"/>
    </xf>
    <xf numFmtId="0" fontId="35" fillId="0" borderId="0" xfId="7" applyFont="1" applyAlignment="1">
      <alignment horizontal="center" vertical="center"/>
    </xf>
    <xf numFmtId="0" fontId="35" fillId="0" borderId="0" xfId="7" applyFont="1"/>
    <xf numFmtId="0" fontId="61" fillId="0" borderId="8" xfId="7" applyFont="1" applyBorder="1" applyAlignment="1" applyProtection="1">
      <alignment horizontal="center" vertical="center"/>
      <protection locked="0"/>
    </xf>
    <xf numFmtId="0" fontId="61" fillId="0" borderId="8" xfId="7" applyFont="1" applyBorder="1" applyAlignment="1" applyProtection="1">
      <alignment horizontal="left" vertical="center" indent="1"/>
      <protection locked="0"/>
    </xf>
    <xf numFmtId="0" fontId="9" fillId="0" borderId="0" xfId="7" applyProtection="1">
      <protection locked="0"/>
    </xf>
    <xf numFmtId="0" fontId="61" fillId="11" borderId="8" xfId="7" applyFont="1" applyFill="1" applyBorder="1" applyAlignment="1" applyProtection="1">
      <alignment horizontal="left" vertical="center" wrapText="1"/>
      <protection locked="0"/>
    </xf>
    <xf numFmtId="0" fontId="36" fillId="5" borderId="8" xfId="7" applyFont="1" applyFill="1" applyBorder="1" applyAlignment="1">
      <alignment horizontal="center" vertical="center" wrapText="1"/>
    </xf>
    <xf numFmtId="164" fontId="66" fillId="4" borderId="1" xfId="2" applyFont="1" applyFill="1" applyAlignment="1">
      <alignment horizontal="center" vertical="center" wrapText="1"/>
    </xf>
    <xf numFmtId="164" fontId="67" fillId="3" borderId="49" xfId="1" applyFont="1" applyFill="1" applyBorder="1" applyAlignment="1">
      <alignment vertical="center"/>
    </xf>
    <xf numFmtId="164" fontId="67" fillId="3" borderId="0" xfId="1" applyFont="1" applyFill="1" applyAlignment="1">
      <alignment vertical="center"/>
    </xf>
    <xf numFmtId="164" fontId="68" fillId="3" borderId="0" xfId="1" applyFont="1" applyFill="1" applyAlignment="1">
      <alignment horizontal="center" vertical="center"/>
    </xf>
    <xf numFmtId="164" fontId="69" fillId="3" borderId="0" xfId="1" applyFont="1" applyFill="1"/>
    <xf numFmtId="164" fontId="70" fillId="4" borderId="2" xfId="1" applyFont="1" applyFill="1" applyBorder="1" applyAlignment="1">
      <alignment horizontal="center" vertical="center" wrapText="1"/>
    </xf>
    <xf numFmtId="164" fontId="69" fillId="3" borderId="2" xfId="1" applyFont="1" applyFill="1" applyBorder="1" applyAlignment="1" applyProtection="1">
      <alignment horizontal="center" vertical="center" wrapText="1"/>
      <protection locked="0"/>
    </xf>
    <xf numFmtId="0" fontId="37" fillId="0" borderId="0" xfId="7" applyFont="1" applyAlignment="1">
      <alignment horizontal="right"/>
    </xf>
    <xf numFmtId="0" fontId="75" fillId="0" borderId="0" xfId="7" applyFont="1" applyAlignment="1">
      <alignment horizontal="right"/>
    </xf>
    <xf numFmtId="0" fontId="9" fillId="0" borderId="0" xfId="7" applyAlignment="1">
      <alignment vertical="center"/>
    </xf>
    <xf numFmtId="0" fontId="9" fillId="6" borderId="95" xfId="7" applyFill="1" applyBorder="1" applyAlignment="1" applyProtection="1">
      <alignment horizontal="center" vertical="center"/>
      <protection hidden="1"/>
    </xf>
    <xf numFmtId="0" fontId="36" fillId="6" borderId="97" xfId="7" applyFont="1" applyFill="1" applyBorder="1" applyAlignment="1" applyProtection="1">
      <alignment vertical="center"/>
      <protection hidden="1"/>
    </xf>
    <xf numFmtId="0" fontId="61" fillId="6" borderId="8" xfId="7" applyFont="1" applyFill="1" applyBorder="1" applyAlignment="1" applyProtection="1">
      <alignment horizontal="center" vertical="center"/>
      <protection hidden="1"/>
    </xf>
    <xf numFmtId="0" fontId="61" fillId="6" borderId="95" xfId="7" applyFont="1" applyFill="1" applyBorder="1" applyAlignment="1" applyProtection="1">
      <alignment horizontal="center" vertical="center"/>
      <protection hidden="1"/>
    </xf>
    <xf numFmtId="0" fontId="61" fillId="6" borderId="12" xfId="7" applyFont="1" applyFill="1" applyBorder="1" applyAlignment="1" applyProtection="1">
      <alignment horizontal="center" vertical="center"/>
      <protection hidden="1"/>
    </xf>
    <xf numFmtId="0" fontId="61" fillId="6" borderId="47" xfId="7" applyFont="1" applyFill="1" applyBorder="1" applyAlignment="1" applyProtection="1">
      <alignment horizontal="center" vertical="center"/>
      <protection hidden="1"/>
    </xf>
    <xf numFmtId="0" fontId="61" fillId="6" borderId="97" xfId="7" applyFont="1" applyFill="1" applyBorder="1" applyAlignment="1" applyProtection="1">
      <alignment horizontal="center" vertical="center"/>
      <protection hidden="1"/>
    </xf>
    <xf numFmtId="0" fontId="61" fillId="6" borderId="48" xfId="7" applyFont="1" applyFill="1" applyBorder="1" applyAlignment="1" applyProtection="1">
      <alignment horizontal="center" vertical="center"/>
      <protection hidden="1"/>
    </xf>
    <xf numFmtId="0" fontId="61" fillId="6" borderId="113" xfId="7" applyFont="1" applyFill="1" applyBorder="1" applyAlignment="1" applyProtection="1">
      <alignment horizontal="center" vertical="center"/>
      <protection hidden="1"/>
    </xf>
    <xf numFmtId="0" fontId="9" fillId="6" borderId="103" xfId="7" applyFill="1" applyBorder="1" applyAlignment="1" applyProtection="1">
      <alignment horizontal="center"/>
      <protection hidden="1"/>
    </xf>
    <xf numFmtId="0" fontId="78" fillId="0" borderId="103" xfId="7" applyFont="1" applyBorder="1" applyAlignment="1" applyProtection="1">
      <alignment horizontal="center"/>
      <protection locked="0"/>
    </xf>
    <xf numFmtId="0" fontId="78" fillId="0" borderId="8" xfId="7" applyFont="1" applyBorder="1" applyAlignment="1" applyProtection="1">
      <alignment horizontal="center"/>
      <protection locked="0"/>
    </xf>
    <xf numFmtId="0" fontId="78" fillId="0" borderId="53" xfId="7" applyFont="1" applyBorder="1" applyAlignment="1" applyProtection="1">
      <alignment horizontal="center"/>
      <protection locked="0"/>
    </xf>
    <xf numFmtId="0" fontId="78" fillId="0" borderId="40" xfId="7" applyFont="1" applyBorder="1" applyAlignment="1" applyProtection="1">
      <alignment horizontal="center"/>
      <protection locked="0"/>
    </xf>
    <xf numFmtId="0" fontId="36" fillId="12" borderId="113" xfId="7" applyFont="1" applyFill="1" applyBorder="1" applyAlignment="1" applyProtection="1">
      <alignment horizontal="center"/>
      <protection hidden="1"/>
    </xf>
    <xf numFmtId="0" fontId="78" fillId="0" borderId="12" xfId="7" applyFont="1" applyBorder="1" applyAlignment="1" applyProtection="1">
      <alignment horizontal="center"/>
      <protection locked="0"/>
    </xf>
    <xf numFmtId="0" fontId="78" fillId="0" borderId="47" xfId="7" applyFont="1" applyBorder="1" applyAlignment="1" applyProtection="1">
      <alignment horizontal="center"/>
      <protection locked="0"/>
    </xf>
    <xf numFmtId="0" fontId="36" fillId="12" borderId="154" xfId="7" applyFont="1" applyFill="1" applyBorder="1" applyAlignment="1" applyProtection="1">
      <alignment horizontal="center"/>
      <protection hidden="1"/>
    </xf>
    <xf numFmtId="0" fontId="51" fillId="0" borderId="0" xfId="8" applyFont="1" applyAlignment="1" applyProtection="1">
      <alignment vertical="center"/>
      <protection locked="0"/>
    </xf>
    <xf numFmtId="0" fontId="51" fillId="0" borderId="39" xfId="8" quotePrefix="1" applyFont="1" applyBorder="1" applyAlignment="1" applyProtection="1">
      <alignment horizontal="center" vertical="center"/>
      <protection locked="0"/>
    </xf>
    <xf numFmtId="0" fontId="51" fillId="0" borderId="0" xfId="8" quotePrefix="1" applyFont="1" applyAlignment="1">
      <alignment horizontal="left" vertical="center"/>
    </xf>
    <xf numFmtId="0" fontId="51" fillId="0" borderId="70" xfId="8" quotePrefix="1" applyFont="1" applyBorder="1" applyAlignment="1">
      <alignment horizontal="left" vertical="center"/>
    </xf>
    <xf numFmtId="0" fontId="47" fillId="0" borderId="0" xfId="8" applyFont="1" applyAlignment="1">
      <alignment wrapText="1"/>
    </xf>
    <xf numFmtId="0" fontId="39" fillId="0" borderId="0" xfId="8" applyFont="1" applyAlignment="1" applyProtection="1">
      <alignment horizontal="left" vertical="center"/>
      <protection locked="0"/>
    </xf>
    <xf numFmtId="0" fontId="53" fillId="0" borderId="0" xfId="8" quotePrefix="1" applyFont="1" applyAlignment="1" applyProtection="1">
      <alignment horizontal="left" vertical="center"/>
      <protection locked="0"/>
    </xf>
    <xf numFmtId="0" fontId="50" fillId="0" borderId="0" xfId="9" applyFont="1" applyAlignment="1">
      <alignment vertical="center"/>
    </xf>
    <xf numFmtId="0" fontId="59" fillId="0" borderId="0" xfId="8" applyFont="1" applyAlignment="1" applyProtection="1">
      <alignment horizontal="right" vertical="center"/>
      <protection locked="0"/>
    </xf>
    <xf numFmtId="0" fontId="9" fillId="5" borderId="8" xfId="9" applyFont="1" applyFill="1" applyBorder="1" applyAlignment="1" applyProtection="1">
      <alignment horizontal="center" vertical="center"/>
      <protection locked="0"/>
    </xf>
    <xf numFmtId="167" fontId="49" fillId="0" borderId="39" xfId="8" applyNumberFormat="1" applyFont="1" applyBorder="1" applyAlignment="1">
      <alignment vertical="center"/>
    </xf>
    <xf numFmtId="0" fontId="79" fillId="0" borderId="39" xfId="8" applyFont="1" applyBorder="1" applyAlignment="1">
      <alignment horizontal="center" vertical="center" wrapText="1"/>
    </xf>
    <xf numFmtId="0" fontId="42" fillId="0" borderId="0" xfId="7" applyFont="1" applyAlignment="1" applyProtection="1">
      <alignment horizontal="right"/>
      <protection hidden="1"/>
    </xf>
    <xf numFmtId="0" fontId="9" fillId="0" borderId="0" xfId="7" applyAlignment="1" applyProtection="1">
      <alignment vertical="center"/>
      <protection hidden="1"/>
    </xf>
    <xf numFmtId="0" fontId="72" fillId="0" borderId="105" xfId="7" applyFont="1" applyBorder="1" applyAlignment="1" applyProtection="1">
      <alignment vertical="center"/>
      <protection hidden="1"/>
    </xf>
    <xf numFmtId="0" fontId="72" fillId="0" borderId="0" xfId="7" applyFont="1" applyAlignment="1" applyProtection="1">
      <alignment horizontal="right" vertical="center"/>
      <protection hidden="1"/>
    </xf>
    <xf numFmtId="0" fontId="73" fillId="0" borderId="0" xfId="7" applyFont="1" applyAlignment="1" applyProtection="1">
      <alignment vertical="center"/>
      <protection hidden="1"/>
    </xf>
    <xf numFmtId="0" fontId="72" fillId="0" borderId="0" xfId="7" applyFont="1" applyAlignment="1" applyProtection="1">
      <alignment vertical="center"/>
      <protection hidden="1"/>
    </xf>
    <xf numFmtId="0" fontId="74" fillId="0" borderId="0" xfId="7" applyFont="1" applyAlignment="1" applyProtection="1">
      <alignment horizontal="left" vertical="center"/>
      <protection hidden="1"/>
    </xf>
    <xf numFmtId="0" fontId="73" fillId="0" borderId="0" xfId="7" applyFont="1" applyAlignment="1" applyProtection="1">
      <alignment horizontal="center" vertical="center"/>
      <protection hidden="1"/>
    </xf>
    <xf numFmtId="0" fontId="73" fillId="0" borderId="0" xfId="7" applyFont="1" applyAlignment="1" applyProtection="1">
      <alignment horizontal="right" vertical="center"/>
      <protection hidden="1"/>
    </xf>
    <xf numFmtId="0" fontId="50" fillId="0" borderId="105" xfId="7" applyFont="1" applyBorder="1" applyAlignment="1" applyProtection="1">
      <alignment horizontal="center" vertical="top" wrapText="1"/>
      <protection hidden="1"/>
    </xf>
    <xf numFmtId="0" fontId="61" fillId="0" borderId="51" xfId="7" applyFont="1" applyBorder="1" applyAlignment="1" applyProtection="1">
      <alignment horizontal="center" vertical="center"/>
      <protection locked="0" hidden="1"/>
    </xf>
    <xf numFmtId="0" fontId="61" fillId="0" borderId="8" xfId="7" applyFont="1" applyBorder="1" applyAlignment="1" applyProtection="1">
      <alignment horizontal="center" vertical="center"/>
      <protection locked="0" hidden="1"/>
    </xf>
    <xf numFmtId="0" fontId="61" fillId="0" borderId="12" xfId="7" applyFont="1" applyBorder="1" applyAlignment="1" applyProtection="1">
      <alignment horizontal="center" vertical="center"/>
      <protection locked="0" hidden="1"/>
    </xf>
    <xf numFmtId="0" fontId="61" fillId="0" borderId="47" xfId="7" applyFont="1" applyBorder="1" applyAlignment="1" applyProtection="1">
      <alignment horizontal="center" vertical="center"/>
      <protection locked="0" hidden="1"/>
    </xf>
    <xf numFmtId="0" fontId="61" fillId="0" borderId="97" xfId="7" applyFont="1" applyBorder="1" applyAlignment="1" applyProtection="1">
      <alignment horizontal="center" vertical="center"/>
      <protection locked="0" hidden="1"/>
    </xf>
    <xf numFmtId="0" fontId="21" fillId="6" borderId="39" xfId="7" applyFont="1" applyFill="1" applyBorder="1" applyAlignment="1" applyProtection="1">
      <alignment horizontal="left" vertical="center" indent="1"/>
      <protection hidden="1"/>
    </xf>
    <xf numFmtId="0" fontId="43" fillId="0" borderId="97" xfId="7" applyFont="1" applyBorder="1" applyAlignment="1" applyProtection="1">
      <alignment horizontal="left" vertical="center" indent="1"/>
      <protection locked="0"/>
    </xf>
    <xf numFmtId="0" fontId="78" fillId="0" borderId="95" xfId="7" applyFont="1" applyBorder="1" applyAlignment="1" applyProtection="1">
      <alignment horizontal="center"/>
      <protection locked="0"/>
    </xf>
    <xf numFmtId="0" fontId="43" fillId="0" borderId="39" xfId="7" applyFont="1" applyBorder="1" applyAlignment="1" applyProtection="1">
      <alignment horizontal="left" vertical="center" indent="1"/>
      <protection locked="0"/>
    </xf>
    <xf numFmtId="0" fontId="43" fillId="0" borderId="125" xfId="7" applyFont="1" applyBorder="1" applyAlignment="1" applyProtection="1">
      <alignment horizontal="left" vertical="center" indent="1"/>
      <protection locked="0"/>
    </xf>
    <xf numFmtId="0" fontId="78" fillId="0" borderId="151" xfId="7" applyFont="1" applyBorder="1" applyAlignment="1" applyProtection="1">
      <alignment horizontal="center"/>
      <protection locked="0"/>
    </xf>
    <xf numFmtId="0" fontId="78" fillId="0" borderId="152" xfId="7" applyFont="1" applyBorder="1" applyAlignment="1" applyProtection="1">
      <alignment horizontal="center"/>
      <protection locked="0"/>
    </xf>
    <xf numFmtId="0" fontId="78" fillId="0" borderId="153" xfId="7" applyFont="1" applyBorder="1" applyAlignment="1" applyProtection="1">
      <alignment horizontal="center"/>
      <protection locked="0"/>
    </xf>
    <xf numFmtId="0" fontId="78" fillId="0" borderId="45" xfId="7" applyFont="1" applyBorder="1" applyAlignment="1" applyProtection="1">
      <alignment horizontal="center"/>
      <protection locked="0"/>
    </xf>
    <xf numFmtId="0" fontId="19" fillId="6" borderId="8" xfId="7" applyFont="1" applyFill="1" applyBorder="1" applyAlignment="1" applyProtection="1">
      <alignment horizontal="center" vertical="center"/>
      <protection hidden="1"/>
    </xf>
    <xf numFmtId="0" fontId="19" fillId="6" borderId="52" xfId="7" applyFont="1" applyFill="1" applyBorder="1" applyAlignment="1" applyProtection="1">
      <alignment horizontal="center" vertical="center"/>
      <protection hidden="1"/>
    </xf>
    <xf numFmtId="0" fontId="19" fillId="6" borderId="8" xfId="7" applyFont="1" applyFill="1" applyBorder="1" applyAlignment="1" applyProtection="1">
      <alignment horizontal="center" vertical="center" wrapText="1"/>
      <protection hidden="1"/>
    </xf>
    <xf numFmtId="0" fontId="10" fillId="7" borderId="47" xfId="7" applyFont="1" applyFill="1" applyBorder="1" applyProtection="1">
      <protection hidden="1"/>
    </xf>
    <xf numFmtId="167" fontId="21" fillId="7" borderId="55" xfId="7" applyNumberFormat="1" applyFont="1" applyFill="1" applyBorder="1" applyAlignment="1" applyProtection="1">
      <alignment horizontal="right" vertical="center"/>
      <protection hidden="1"/>
    </xf>
    <xf numFmtId="167" fontId="21" fillId="7" borderId="60" xfId="7" applyNumberFormat="1" applyFont="1" applyFill="1" applyBorder="1" applyAlignment="1" applyProtection="1">
      <alignment horizontal="right" vertical="center"/>
      <protection hidden="1"/>
    </xf>
    <xf numFmtId="167" fontId="21" fillId="7" borderId="82" xfId="7" applyNumberFormat="1" applyFont="1" applyFill="1" applyBorder="1" applyAlignment="1" applyProtection="1">
      <alignment horizontal="right" vertical="center"/>
      <protection hidden="1"/>
    </xf>
    <xf numFmtId="1" fontId="15" fillId="0" borderId="0" xfId="7" applyNumberFormat="1" applyFont="1" applyAlignment="1" applyProtection="1">
      <alignment vertical="center"/>
      <protection hidden="1"/>
    </xf>
    <xf numFmtId="0" fontId="15" fillId="0" borderId="0" xfId="7" applyFont="1" applyAlignment="1" applyProtection="1">
      <alignment vertical="center"/>
      <protection hidden="1"/>
    </xf>
    <xf numFmtId="167" fontId="34" fillId="6" borderId="159" xfId="7" applyNumberFormat="1" applyFont="1" applyFill="1" applyBorder="1" applyAlignment="1" applyProtection="1">
      <alignment horizontal="right" vertical="center"/>
      <protection hidden="1"/>
    </xf>
    <xf numFmtId="167" fontId="12" fillId="0" borderId="135" xfId="7" applyNumberFormat="1" applyFont="1" applyBorder="1" applyAlignment="1" applyProtection="1">
      <alignment horizontal="right" vertical="center"/>
      <protection locked="0"/>
    </xf>
    <xf numFmtId="167" fontId="34" fillId="6" borderId="98" xfId="7" applyNumberFormat="1" applyFont="1" applyFill="1" applyBorder="1" applyAlignment="1" applyProtection="1">
      <alignment horizontal="right" vertical="center"/>
      <protection hidden="1"/>
    </xf>
    <xf numFmtId="167" fontId="34" fillId="6" borderId="160" xfId="7" applyNumberFormat="1" applyFont="1" applyFill="1" applyBorder="1" applyAlignment="1" applyProtection="1">
      <alignment horizontal="right" vertical="center"/>
      <protection hidden="1"/>
    </xf>
    <xf numFmtId="167" fontId="34" fillId="6" borderId="163" xfId="7" applyNumberFormat="1" applyFont="1" applyFill="1" applyBorder="1" applyAlignment="1" applyProtection="1">
      <alignment horizontal="right" vertical="center"/>
      <protection hidden="1"/>
    </xf>
    <xf numFmtId="0" fontId="82" fillId="0" borderId="0" xfId="7" applyFont="1" applyProtection="1">
      <protection hidden="1"/>
    </xf>
    <xf numFmtId="0" fontId="30" fillId="6" borderId="165" xfId="7" applyFont="1" applyFill="1" applyBorder="1" applyAlignment="1" applyProtection="1">
      <alignment horizontal="center" vertical="center"/>
      <protection hidden="1"/>
    </xf>
    <xf numFmtId="0" fontId="30" fillId="6" borderId="30" xfId="7" applyFont="1" applyFill="1" applyBorder="1" applyAlignment="1" applyProtection="1">
      <alignment horizontal="center" vertical="center"/>
      <protection hidden="1"/>
    </xf>
    <xf numFmtId="0" fontId="19" fillId="6" borderId="32" xfId="7" applyFont="1" applyFill="1" applyBorder="1" applyAlignment="1" applyProtection="1">
      <alignment horizontal="center" vertical="center"/>
      <protection hidden="1"/>
    </xf>
    <xf numFmtId="0" fontId="19" fillId="6" borderId="34" xfId="7" applyFont="1" applyFill="1" applyBorder="1" applyAlignment="1" applyProtection="1">
      <alignment horizontal="center" vertical="center"/>
      <protection hidden="1"/>
    </xf>
    <xf numFmtId="0" fontId="30" fillId="6" borderId="124" xfId="7" applyFont="1" applyFill="1" applyBorder="1" applyAlignment="1" applyProtection="1">
      <alignment horizontal="center" vertical="center"/>
      <protection hidden="1"/>
    </xf>
    <xf numFmtId="0" fontId="30" fillId="6" borderId="34" xfId="7" applyFont="1" applyFill="1" applyBorder="1" applyAlignment="1" applyProtection="1">
      <alignment horizontal="center" vertical="center"/>
      <protection hidden="1"/>
    </xf>
    <xf numFmtId="0" fontId="18" fillId="6" borderId="124" xfId="7" applyFont="1" applyFill="1" applyBorder="1" applyAlignment="1" applyProtection="1">
      <alignment horizontal="center" vertical="center"/>
      <protection hidden="1"/>
    </xf>
    <xf numFmtId="0" fontId="18" fillId="6" borderId="34" xfId="7" applyFont="1" applyFill="1" applyBorder="1" applyAlignment="1" applyProtection="1">
      <alignment horizontal="center" vertical="center"/>
      <protection hidden="1"/>
    </xf>
    <xf numFmtId="0" fontId="30" fillId="6" borderId="166" xfId="7" applyFont="1" applyFill="1" applyBorder="1" applyAlignment="1" applyProtection="1">
      <alignment horizontal="center" vertical="center"/>
      <protection hidden="1"/>
    </xf>
    <xf numFmtId="0" fontId="30" fillId="6" borderId="12" xfId="7" applyFont="1" applyFill="1" applyBorder="1" applyAlignment="1" applyProtection="1">
      <alignment horizontal="center" vertical="center"/>
      <protection hidden="1"/>
    </xf>
    <xf numFmtId="0" fontId="10" fillId="7" borderId="19" xfId="7" applyFont="1" applyFill="1" applyBorder="1" applyProtection="1">
      <protection hidden="1"/>
    </xf>
    <xf numFmtId="0" fontId="17" fillId="7" borderId="32" xfId="7" applyFont="1" applyFill="1" applyBorder="1" applyAlignment="1" applyProtection="1">
      <alignment horizontal="right" vertical="center"/>
      <protection hidden="1"/>
    </xf>
    <xf numFmtId="167" fontId="12" fillId="7" borderId="70" xfId="7" applyNumberFormat="1" applyFont="1" applyFill="1" applyBorder="1" applyAlignment="1" applyProtection="1">
      <alignment horizontal="right" vertical="center"/>
      <protection hidden="1"/>
    </xf>
    <xf numFmtId="167" fontId="17" fillId="7" borderId="124" xfId="7" applyNumberFormat="1" applyFont="1" applyFill="1" applyBorder="1" applyAlignment="1" applyProtection="1">
      <alignment horizontal="right" vertical="center"/>
      <protection hidden="1"/>
    </xf>
    <xf numFmtId="0" fontId="11" fillId="6" borderId="117" xfId="7" applyFont="1" applyFill="1" applyBorder="1" applyAlignment="1" applyProtection="1">
      <alignment horizontal="center" vertical="center"/>
      <protection hidden="1"/>
    </xf>
    <xf numFmtId="167" fontId="11" fillId="6" borderId="117" xfId="7" applyNumberFormat="1" applyFont="1" applyFill="1" applyBorder="1" applyAlignment="1" applyProtection="1">
      <alignment horizontal="right" vertical="center"/>
      <protection hidden="1"/>
    </xf>
    <xf numFmtId="167" fontId="29" fillId="6" borderId="117" xfId="7" applyNumberFormat="1" applyFont="1" applyFill="1" applyBorder="1" applyAlignment="1" applyProtection="1">
      <alignment horizontal="right" vertical="center"/>
      <protection hidden="1"/>
    </xf>
    <xf numFmtId="0" fontId="21" fillId="6" borderId="57" xfId="7" applyFont="1" applyFill="1" applyBorder="1" applyAlignment="1" applyProtection="1">
      <alignment horizontal="left" vertical="center" indent="1"/>
      <protection hidden="1"/>
    </xf>
    <xf numFmtId="167" fontId="34" fillId="6" borderId="131" xfId="7" applyNumberFormat="1" applyFont="1" applyFill="1" applyBorder="1" applyAlignment="1" applyProtection="1">
      <alignment horizontal="right" vertical="center"/>
      <protection hidden="1"/>
    </xf>
    <xf numFmtId="167" fontId="21" fillId="6" borderId="37" xfId="7" applyNumberFormat="1" applyFont="1" applyFill="1" applyBorder="1" applyAlignment="1" applyProtection="1">
      <alignment horizontal="right" vertical="center"/>
      <protection hidden="1"/>
    </xf>
    <xf numFmtId="167" fontId="34" fillId="6" borderId="106" xfId="7" applyNumberFormat="1" applyFont="1" applyFill="1" applyBorder="1" applyAlignment="1" applyProtection="1">
      <alignment horizontal="right" vertical="center"/>
      <protection hidden="1"/>
    </xf>
    <xf numFmtId="167" fontId="21" fillId="6" borderId="60" xfId="7" applyNumberFormat="1" applyFont="1" applyFill="1" applyBorder="1" applyAlignment="1" applyProtection="1">
      <alignment horizontal="right" vertical="center"/>
      <protection hidden="1"/>
    </xf>
    <xf numFmtId="0" fontId="21" fillId="0" borderId="64" xfId="7" applyFont="1" applyBorder="1" applyAlignment="1" applyProtection="1">
      <alignment horizontal="left" vertical="center" indent="1"/>
      <protection locked="0" hidden="1"/>
    </xf>
    <xf numFmtId="0" fontId="12" fillId="6" borderId="19" xfId="7" applyFont="1" applyFill="1" applyBorder="1" applyAlignment="1" applyProtection="1">
      <alignment horizontal="center" vertical="center"/>
      <protection hidden="1"/>
    </xf>
    <xf numFmtId="167" fontId="21" fillId="6" borderId="62" xfId="7" applyNumberFormat="1" applyFont="1" applyFill="1" applyBorder="1" applyAlignment="1" applyProtection="1">
      <alignment horizontal="right" vertical="center"/>
      <protection hidden="1"/>
    </xf>
    <xf numFmtId="0" fontId="12" fillId="6" borderId="73" xfId="7" applyFont="1" applyFill="1" applyBorder="1" applyAlignment="1" applyProtection="1">
      <alignment horizontal="center" vertical="center"/>
      <protection hidden="1"/>
    </xf>
    <xf numFmtId="0" fontId="21" fillId="6" borderId="63" xfId="7" applyFont="1" applyFill="1" applyBorder="1" applyAlignment="1">
      <alignment horizontal="left" vertical="center" indent="1"/>
    </xf>
    <xf numFmtId="0" fontId="12" fillId="6" borderId="84" xfId="7" applyFont="1" applyFill="1" applyBorder="1" applyAlignment="1" applyProtection="1">
      <alignment horizontal="center" vertical="top"/>
      <protection locked="0"/>
    </xf>
    <xf numFmtId="167" fontId="12" fillId="0" borderId="168" xfId="7" applyNumberFormat="1" applyFont="1" applyBorder="1" applyAlignment="1" applyProtection="1">
      <alignment horizontal="right" vertical="center"/>
      <protection locked="0"/>
    </xf>
    <xf numFmtId="167" fontId="21" fillId="6" borderId="46" xfId="7" applyNumberFormat="1" applyFont="1" applyFill="1" applyBorder="1" applyAlignment="1" applyProtection="1">
      <alignment horizontal="right" vertical="center"/>
      <protection hidden="1"/>
    </xf>
    <xf numFmtId="0" fontId="31" fillId="9" borderId="13" xfId="7" applyFont="1" applyFill="1" applyBorder="1" applyAlignment="1" applyProtection="1">
      <alignment horizontal="right" vertical="top"/>
      <protection hidden="1"/>
    </xf>
    <xf numFmtId="0" fontId="31" fillId="9" borderId="14" xfId="7" applyFont="1" applyFill="1" applyBorder="1" applyAlignment="1" applyProtection="1">
      <alignment horizontal="right" vertical="top"/>
      <protection hidden="1"/>
    </xf>
    <xf numFmtId="167" fontId="20" fillId="9" borderId="88" xfId="7" applyNumberFormat="1" applyFont="1" applyFill="1" applyBorder="1" applyAlignment="1" applyProtection="1">
      <alignment horizontal="right" vertical="center"/>
      <protection hidden="1"/>
    </xf>
    <xf numFmtId="167" fontId="20" fillId="7" borderId="34" xfId="7" applyNumberFormat="1" applyFont="1" applyFill="1" applyBorder="1" applyAlignment="1" applyProtection="1">
      <alignment horizontal="right" vertical="center"/>
      <protection hidden="1"/>
    </xf>
    <xf numFmtId="167" fontId="20" fillId="7" borderId="96" xfId="7" applyNumberFormat="1" applyFont="1" applyFill="1" applyBorder="1" applyAlignment="1" applyProtection="1">
      <alignment horizontal="right" vertical="center"/>
      <protection hidden="1"/>
    </xf>
    <xf numFmtId="0" fontId="12" fillId="6" borderId="0" xfId="7" applyFont="1" applyFill="1" applyAlignment="1" applyProtection="1">
      <alignment horizontal="center" vertical="center"/>
      <protection hidden="1"/>
    </xf>
    <xf numFmtId="0" fontId="11" fillId="6" borderId="36" xfId="7" applyFont="1" applyFill="1" applyBorder="1" applyAlignment="1" applyProtection="1">
      <alignment horizontal="center" vertical="center"/>
      <protection hidden="1"/>
    </xf>
    <xf numFmtId="167" fontId="11" fillId="6" borderId="36" xfId="7" applyNumberFormat="1" applyFont="1" applyFill="1" applyBorder="1" applyAlignment="1" applyProtection="1">
      <alignment horizontal="right" vertical="center"/>
      <protection hidden="1"/>
    </xf>
    <xf numFmtId="167" fontId="29" fillId="6" borderId="36" xfId="7" applyNumberFormat="1" applyFont="1" applyFill="1" applyBorder="1" applyAlignment="1" applyProtection="1">
      <alignment horizontal="right" vertical="center"/>
      <protection hidden="1"/>
    </xf>
    <xf numFmtId="0" fontId="21" fillId="6" borderId="55" xfId="7" applyFont="1" applyFill="1" applyBorder="1" applyAlignment="1" applyProtection="1">
      <alignment horizontal="left" vertical="center" indent="1"/>
      <protection hidden="1"/>
    </xf>
    <xf numFmtId="0" fontId="21" fillId="6" borderId="69" xfId="7" applyFont="1" applyFill="1" applyBorder="1" applyAlignment="1" applyProtection="1">
      <alignment horizontal="left" vertical="center" indent="1"/>
      <protection hidden="1"/>
    </xf>
    <xf numFmtId="167" fontId="34" fillId="6" borderId="137" xfId="7" applyNumberFormat="1" applyFont="1" applyFill="1" applyBorder="1" applyAlignment="1" applyProtection="1">
      <alignment horizontal="right" vertical="center"/>
      <protection hidden="1"/>
    </xf>
    <xf numFmtId="167" fontId="12" fillId="14" borderId="82" xfId="7" applyNumberFormat="1" applyFont="1" applyFill="1" applyBorder="1" applyAlignment="1" applyProtection="1">
      <alignment horizontal="right" vertical="center"/>
      <protection locked="0"/>
    </xf>
    <xf numFmtId="167" fontId="34" fillId="6" borderId="107" xfId="7" applyNumberFormat="1" applyFont="1" applyFill="1" applyBorder="1" applyAlignment="1" applyProtection="1">
      <alignment horizontal="right" vertical="center"/>
      <protection hidden="1"/>
    </xf>
    <xf numFmtId="167" fontId="34" fillId="6" borderId="132" xfId="7" applyNumberFormat="1" applyFont="1" applyFill="1" applyBorder="1" applyAlignment="1" applyProtection="1">
      <alignment horizontal="right" vertical="center"/>
      <protection hidden="1"/>
    </xf>
    <xf numFmtId="167" fontId="34" fillId="6" borderId="135" xfId="7" applyNumberFormat="1" applyFont="1" applyFill="1" applyBorder="1" applyAlignment="1" applyProtection="1">
      <alignment horizontal="right" vertical="center"/>
      <protection hidden="1"/>
    </xf>
    <xf numFmtId="167" fontId="21" fillId="6" borderId="96" xfId="7" applyNumberFormat="1" applyFont="1" applyFill="1" applyBorder="1" applyAlignment="1" applyProtection="1">
      <alignment horizontal="right" vertical="center"/>
      <protection hidden="1"/>
    </xf>
    <xf numFmtId="0" fontId="12" fillId="0" borderId="78" xfId="7" applyFont="1" applyBorder="1" applyAlignment="1" applyProtection="1">
      <alignment vertical="center"/>
      <protection locked="0"/>
    </xf>
    <xf numFmtId="167" fontId="17" fillId="5" borderId="8" xfId="7" applyNumberFormat="1" applyFont="1" applyFill="1" applyBorder="1" applyAlignment="1">
      <alignment horizontal="right" vertical="center"/>
    </xf>
    <xf numFmtId="0" fontId="12" fillId="7" borderId="49" xfId="7" applyFont="1" applyFill="1" applyBorder="1" applyAlignment="1" applyProtection="1">
      <alignment vertical="center"/>
      <protection hidden="1"/>
    </xf>
    <xf numFmtId="0" fontId="12" fillId="6" borderId="60" xfId="7" applyFont="1" applyFill="1" applyBorder="1" applyAlignment="1" applyProtection="1">
      <alignment horizontal="center" vertical="center"/>
      <protection hidden="1"/>
    </xf>
    <xf numFmtId="0" fontId="12" fillId="7" borderId="169" xfId="7" applyFont="1" applyFill="1" applyBorder="1" applyAlignment="1" applyProtection="1">
      <alignment vertical="center"/>
      <protection hidden="1"/>
    </xf>
    <xf numFmtId="0" fontId="20" fillId="7" borderId="133" xfId="7" applyFont="1" applyFill="1" applyBorder="1" applyAlignment="1" applyProtection="1">
      <alignment horizontal="right" vertical="center"/>
      <protection hidden="1"/>
    </xf>
    <xf numFmtId="0" fontId="10" fillId="7" borderId="102" xfId="7" applyFont="1" applyFill="1" applyBorder="1" applyProtection="1">
      <protection hidden="1"/>
    </xf>
    <xf numFmtId="0" fontId="10" fillId="6" borderId="89" xfId="7" applyFont="1" applyFill="1" applyBorder="1" applyProtection="1">
      <protection hidden="1"/>
    </xf>
    <xf numFmtId="0" fontId="10" fillId="0" borderId="102" xfId="7" applyFont="1" applyBorder="1" applyAlignment="1" applyProtection="1">
      <alignment vertical="center"/>
      <protection locked="0"/>
    </xf>
    <xf numFmtId="0" fontId="12" fillId="6" borderId="72" xfId="7" applyFont="1" applyFill="1" applyBorder="1" applyAlignment="1" applyProtection="1">
      <alignment horizontal="center" vertical="center"/>
      <protection hidden="1"/>
    </xf>
    <xf numFmtId="2" fontId="13" fillId="0" borderId="0" xfId="7" applyNumberFormat="1" applyFont="1" applyAlignment="1" applyProtection="1">
      <alignment vertical="center"/>
      <protection hidden="1"/>
    </xf>
    <xf numFmtId="0" fontId="31" fillId="0" borderId="0" xfId="7" applyFont="1" applyAlignment="1">
      <alignment vertical="top" wrapText="1"/>
    </xf>
    <xf numFmtId="0" fontId="31" fillId="0" borderId="0" xfId="7" applyFont="1" applyAlignment="1" applyProtection="1">
      <alignment vertical="top" wrapText="1"/>
      <protection locked="0"/>
    </xf>
    <xf numFmtId="0" fontId="31" fillId="0" borderId="0" xfId="7" applyFont="1" applyAlignment="1">
      <alignment vertical="top"/>
    </xf>
    <xf numFmtId="0" fontId="11" fillId="9" borderId="14" xfId="7" applyFont="1" applyFill="1" applyBorder="1" applyAlignment="1" applyProtection="1">
      <alignment horizontal="center" vertical="center"/>
      <protection hidden="1"/>
    </xf>
    <xf numFmtId="0" fontId="22" fillId="0" borderId="0" xfId="7" applyFont="1" applyAlignment="1" applyProtection="1">
      <alignment horizontal="centerContinuous" vertical="center"/>
      <protection hidden="1"/>
    </xf>
    <xf numFmtId="0" fontId="84" fillId="0" borderId="0" xfId="7" applyFont="1" applyProtection="1">
      <protection hidden="1"/>
    </xf>
    <xf numFmtId="0" fontId="19" fillId="6" borderId="122" xfId="7" applyFont="1" applyFill="1" applyBorder="1" applyAlignment="1" applyProtection="1">
      <alignment horizontal="center" vertical="center"/>
      <protection hidden="1"/>
    </xf>
    <xf numFmtId="0" fontId="19" fillId="6" borderId="37" xfId="7" applyFont="1" applyFill="1" applyBorder="1" applyAlignment="1" applyProtection="1">
      <alignment horizontal="center" vertical="center"/>
      <protection hidden="1"/>
    </xf>
    <xf numFmtId="0" fontId="19" fillId="6" borderId="38" xfId="7" applyFont="1" applyFill="1" applyBorder="1" applyAlignment="1" applyProtection="1">
      <alignment horizontal="center" vertical="center"/>
      <protection hidden="1"/>
    </xf>
    <xf numFmtId="0" fontId="19" fillId="6" borderId="142" xfId="7" applyFont="1" applyFill="1" applyBorder="1" applyAlignment="1" applyProtection="1">
      <alignment horizontal="center" vertical="center"/>
      <protection hidden="1"/>
    </xf>
    <xf numFmtId="167" fontId="20" fillId="15" borderId="88" xfId="7" applyNumberFormat="1" applyFont="1" applyFill="1" applyBorder="1" applyAlignment="1" applyProtection="1">
      <alignment horizontal="right" vertical="center"/>
      <protection hidden="1"/>
    </xf>
    <xf numFmtId="167" fontId="20" fillId="9" borderId="128" xfId="7" applyNumberFormat="1" applyFont="1" applyFill="1" applyBorder="1" applyAlignment="1" applyProtection="1">
      <alignment horizontal="right" vertical="center"/>
      <protection hidden="1"/>
    </xf>
    <xf numFmtId="167" fontId="20" fillId="9" borderId="173" xfId="7" applyNumberFormat="1" applyFont="1" applyFill="1" applyBorder="1" applyAlignment="1" applyProtection="1">
      <alignment horizontal="right" vertical="center"/>
      <protection hidden="1"/>
    </xf>
    <xf numFmtId="167" fontId="19" fillId="5" borderId="88" xfId="7" applyNumberFormat="1" applyFont="1" applyFill="1" applyBorder="1" applyAlignment="1" applyProtection="1">
      <alignment horizontal="right" vertical="center"/>
      <protection hidden="1"/>
    </xf>
    <xf numFmtId="0" fontId="26" fillId="9" borderId="15" xfId="7" applyFont="1" applyFill="1" applyBorder="1" applyProtection="1">
      <protection locked="0" hidden="1"/>
    </xf>
    <xf numFmtId="167" fontId="19" fillId="7" borderId="124" xfId="7" applyNumberFormat="1" applyFont="1" applyFill="1" applyBorder="1" applyAlignment="1" applyProtection="1">
      <alignment horizontal="right" vertical="center"/>
      <protection hidden="1"/>
    </xf>
    <xf numFmtId="167" fontId="27" fillId="5" borderId="34" xfId="7" applyNumberFormat="1" applyFont="1" applyFill="1" applyBorder="1" applyAlignment="1" applyProtection="1">
      <alignment horizontal="right" vertical="center"/>
      <protection hidden="1"/>
    </xf>
    <xf numFmtId="0" fontId="10" fillId="7" borderId="35" xfId="7" applyFont="1" applyFill="1" applyBorder="1" applyProtection="1">
      <protection locked="0" hidden="1"/>
    </xf>
    <xf numFmtId="0" fontId="17" fillId="7" borderId="0" xfId="7" applyFont="1" applyFill="1" applyAlignment="1" applyProtection="1">
      <alignment horizontal="right" vertical="center" indent="1"/>
      <protection hidden="1"/>
    </xf>
    <xf numFmtId="167" fontId="85" fillId="7" borderId="34" xfId="7" applyNumberFormat="1" applyFont="1" applyFill="1" applyBorder="1" applyAlignment="1" applyProtection="1">
      <alignment horizontal="right" vertical="center"/>
      <protection hidden="1"/>
    </xf>
    <xf numFmtId="167" fontId="85" fillId="10" borderId="34" xfId="7" applyNumberFormat="1" applyFont="1" applyFill="1" applyBorder="1" applyAlignment="1" applyProtection="1">
      <alignment horizontal="right" vertical="center"/>
      <protection hidden="1"/>
    </xf>
    <xf numFmtId="167" fontId="85" fillId="7" borderId="41" xfId="7" applyNumberFormat="1" applyFont="1" applyFill="1" applyBorder="1" applyAlignment="1" applyProtection="1">
      <alignment horizontal="right" vertical="center"/>
      <protection hidden="1"/>
    </xf>
    <xf numFmtId="167" fontId="85" fillId="16" borderId="0" xfId="7" applyNumberFormat="1" applyFont="1" applyFill="1" applyAlignment="1" applyProtection="1">
      <alignment horizontal="right" vertical="center"/>
      <protection hidden="1"/>
    </xf>
    <xf numFmtId="167" fontId="85" fillId="16" borderId="34" xfId="7" applyNumberFormat="1" applyFont="1" applyFill="1" applyBorder="1" applyAlignment="1" applyProtection="1">
      <alignment horizontal="right" vertical="center"/>
      <protection hidden="1"/>
    </xf>
    <xf numFmtId="167" fontId="85" fillId="16" borderId="32" xfId="7" applyNumberFormat="1" applyFont="1" applyFill="1" applyBorder="1" applyAlignment="1" applyProtection="1">
      <alignment horizontal="right" vertical="center"/>
      <protection hidden="1"/>
    </xf>
    <xf numFmtId="0" fontId="10" fillId="0" borderId="0" xfId="7" applyFont="1" applyProtection="1">
      <protection locked="0"/>
    </xf>
    <xf numFmtId="167" fontId="27" fillId="5" borderId="62" xfId="7" applyNumberFormat="1" applyFont="1" applyFill="1" applyBorder="1" applyAlignment="1" applyProtection="1">
      <alignment horizontal="right" vertical="center"/>
      <protection hidden="1"/>
    </xf>
    <xf numFmtId="0" fontId="12" fillId="6" borderId="129" xfId="7" applyFont="1" applyFill="1" applyBorder="1" applyAlignment="1" applyProtection="1">
      <alignment vertical="center"/>
      <protection hidden="1"/>
    </xf>
    <xf numFmtId="0" fontId="12" fillId="6" borderId="117" xfId="7" applyFont="1" applyFill="1" applyBorder="1" applyAlignment="1" applyProtection="1">
      <alignment vertical="center"/>
      <protection hidden="1"/>
    </xf>
    <xf numFmtId="0" fontId="10" fillId="6" borderId="130" xfId="7" applyFont="1" applyFill="1" applyBorder="1" applyProtection="1">
      <protection locked="0" hidden="1"/>
    </xf>
    <xf numFmtId="167" fontId="27" fillId="5" borderId="55" xfId="7" applyNumberFormat="1" applyFont="1" applyFill="1" applyBorder="1" applyAlignment="1" applyProtection="1">
      <alignment horizontal="right" vertical="center"/>
      <protection hidden="1"/>
    </xf>
    <xf numFmtId="167" fontId="27" fillId="5" borderId="60" xfId="7" applyNumberFormat="1" applyFont="1" applyFill="1" applyBorder="1" applyAlignment="1" applyProtection="1">
      <alignment horizontal="right" vertical="center"/>
      <protection hidden="1"/>
    </xf>
    <xf numFmtId="0" fontId="12" fillId="6" borderId="105" xfId="7" applyFont="1" applyFill="1" applyBorder="1" applyAlignment="1" applyProtection="1">
      <alignment horizontal="center" vertical="center"/>
      <protection hidden="1"/>
    </xf>
    <xf numFmtId="0" fontId="21" fillId="5" borderId="82" xfId="7" applyFont="1" applyFill="1" applyBorder="1" applyAlignment="1" applyProtection="1">
      <alignment horizontal="left" vertical="center" indent="1"/>
      <protection locked="0" hidden="1"/>
    </xf>
    <xf numFmtId="167" fontId="12" fillId="0" borderId="43" xfId="7" applyNumberFormat="1" applyFont="1" applyBorder="1" applyAlignment="1" applyProtection="1">
      <alignment horizontal="right" vertical="center"/>
      <protection locked="0"/>
    </xf>
    <xf numFmtId="167" fontId="12" fillId="0" borderId="171" xfId="7" applyNumberFormat="1" applyFont="1" applyBorder="1" applyAlignment="1" applyProtection="1">
      <alignment horizontal="right" vertical="center"/>
      <protection locked="0"/>
    </xf>
    <xf numFmtId="0" fontId="10" fillId="0" borderId="141" xfId="7" applyFont="1" applyBorder="1" applyAlignment="1" applyProtection="1">
      <alignment vertical="center"/>
      <protection locked="0"/>
    </xf>
    <xf numFmtId="167" fontId="10" fillId="14" borderId="69" xfId="7" applyNumberFormat="1" applyFont="1" applyFill="1" applyBorder="1" applyAlignment="1" applyProtection="1">
      <alignment horizontal="right" vertical="center"/>
      <protection locked="0"/>
    </xf>
    <xf numFmtId="167" fontId="10" fillId="0" borderId="77" xfId="7" applyNumberFormat="1" applyFont="1" applyBorder="1" applyAlignment="1" applyProtection="1">
      <alignment horizontal="right" vertical="center"/>
      <protection locked="0"/>
    </xf>
    <xf numFmtId="167" fontId="10" fillId="0" borderId="69" xfId="7" applyNumberFormat="1" applyFont="1" applyBorder="1" applyAlignment="1" applyProtection="1">
      <alignment horizontal="right" vertical="center"/>
      <protection locked="0"/>
    </xf>
    <xf numFmtId="167" fontId="10" fillId="0" borderId="101" xfId="7" applyNumberFormat="1" applyFont="1" applyBorder="1" applyAlignment="1" applyProtection="1">
      <alignment horizontal="right" vertical="center"/>
      <protection locked="0"/>
    </xf>
    <xf numFmtId="167" fontId="27" fillId="5" borderId="96" xfId="7" applyNumberFormat="1" applyFont="1" applyFill="1" applyBorder="1" applyAlignment="1" applyProtection="1">
      <alignment horizontal="right" vertical="center"/>
      <protection hidden="1"/>
    </xf>
    <xf numFmtId="167" fontId="17" fillId="5" borderId="91" xfId="7" applyNumberFormat="1" applyFont="1" applyFill="1" applyBorder="1" applyAlignment="1">
      <alignment horizontal="right" vertical="center"/>
    </xf>
    <xf numFmtId="167" fontId="17" fillId="5" borderId="12" xfId="7" applyNumberFormat="1" applyFont="1" applyFill="1" applyBorder="1" applyAlignment="1">
      <alignment horizontal="right" vertical="center"/>
    </xf>
    <xf numFmtId="167" fontId="17" fillId="6" borderId="166" xfId="7" applyNumberFormat="1" applyFont="1" applyFill="1" applyBorder="1" applyAlignment="1" applyProtection="1">
      <alignment horizontal="right" vertical="center"/>
      <protection hidden="1"/>
    </xf>
    <xf numFmtId="167" fontId="27" fillId="5" borderId="50" xfId="7" applyNumberFormat="1" applyFont="1" applyFill="1" applyBorder="1" applyAlignment="1" applyProtection="1">
      <alignment horizontal="right" vertical="center"/>
      <protection hidden="1"/>
    </xf>
    <xf numFmtId="0" fontId="12" fillId="0" borderId="113" xfId="7" applyFont="1" applyBorder="1" applyAlignment="1" applyProtection="1">
      <alignment vertical="center"/>
      <protection locked="0"/>
    </xf>
    <xf numFmtId="0" fontId="12" fillId="6" borderId="93" xfId="7" applyFont="1" applyFill="1" applyBorder="1" applyAlignment="1" applyProtection="1">
      <alignment horizontal="center" vertical="center"/>
      <protection locked="0" hidden="1"/>
    </xf>
    <xf numFmtId="0" fontId="12" fillId="0" borderId="108" xfId="7" applyFont="1" applyBorder="1" applyAlignment="1" applyProtection="1">
      <alignment vertical="center"/>
      <protection locked="0"/>
    </xf>
    <xf numFmtId="0" fontId="12" fillId="6" borderId="74" xfId="7" applyFont="1" applyFill="1" applyBorder="1" applyAlignment="1" applyProtection="1">
      <alignment horizontal="center" vertical="center"/>
      <protection locked="0" hidden="1"/>
    </xf>
    <xf numFmtId="0" fontId="12" fillId="6" borderId="77" xfId="7" applyFont="1" applyFill="1" applyBorder="1" applyAlignment="1" applyProtection="1">
      <alignment horizontal="center" vertical="center"/>
      <protection locked="0" hidden="1"/>
    </xf>
    <xf numFmtId="167" fontId="17" fillId="5" borderId="40" xfId="7" applyNumberFormat="1" applyFont="1" applyFill="1" applyBorder="1" applyAlignment="1">
      <alignment horizontal="right" vertical="center"/>
    </xf>
    <xf numFmtId="167" fontId="17" fillId="6" borderId="167" xfId="7" applyNumberFormat="1" applyFont="1" applyFill="1" applyBorder="1" applyAlignment="1" applyProtection="1">
      <alignment horizontal="right" vertical="center"/>
      <protection hidden="1"/>
    </xf>
    <xf numFmtId="167" fontId="27" fillId="5" borderId="8" xfId="7" applyNumberFormat="1" applyFont="1" applyFill="1" applyBorder="1" applyAlignment="1" applyProtection="1">
      <alignment horizontal="right" vertical="center"/>
      <protection hidden="1"/>
    </xf>
    <xf numFmtId="0" fontId="12" fillId="0" borderId="79" xfId="7" applyFont="1" applyBorder="1" applyAlignment="1" applyProtection="1">
      <alignment vertical="center"/>
      <protection locked="0"/>
    </xf>
    <xf numFmtId="0" fontId="12" fillId="6" borderId="67" xfId="7" applyFont="1" applyFill="1" applyBorder="1" applyAlignment="1" applyProtection="1">
      <alignment horizontal="center" vertical="center"/>
      <protection locked="0" hidden="1"/>
    </xf>
    <xf numFmtId="0" fontId="12" fillId="6" borderId="114" xfId="7" applyFont="1" applyFill="1" applyBorder="1" applyAlignment="1" applyProtection="1">
      <alignment horizontal="center" vertical="center"/>
      <protection hidden="1"/>
    </xf>
    <xf numFmtId="0" fontId="12" fillId="6" borderId="109" xfId="7" applyFont="1" applyFill="1" applyBorder="1" applyAlignment="1" applyProtection="1">
      <alignment horizontal="center" vertical="center"/>
      <protection locked="0" hidden="1"/>
    </xf>
    <xf numFmtId="167" fontId="34" fillId="6" borderId="140" xfId="7" applyNumberFormat="1" applyFont="1" applyFill="1" applyBorder="1" applyAlignment="1" applyProtection="1">
      <alignment horizontal="right" vertical="center"/>
      <protection hidden="1"/>
    </xf>
    <xf numFmtId="167" fontId="27" fillId="5" borderId="112" xfId="7" applyNumberFormat="1" applyFont="1" applyFill="1" applyBorder="1" applyAlignment="1" applyProtection="1">
      <alignment horizontal="right" vertical="center"/>
      <protection hidden="1"/>
    </xf>
    <xf numFmtId="167" fontId="12" fillId="0" borderId="107" xfId="7" applyNumberFormat="1" applyFont="1" applyBorder="1" applyAlignment="1" applyProtection="1">
      <alignment horizontal="right" vertical="center"/>
      <protection locked="0"/>
    </xf>
    <xf numFmtId="167" fontId="27" fillId="5" borderId="82" xfId="7" applyNumberFormat="1" applyFont="1" applyFill="1" applyBorder="1" applyAlignment="1" applyProtection="1">
      <alignment horizontal="right" vertical="center"/>
      <protection hidden="1"/>
    </xf>
    <xf numFmtId="0" fontId="10" fillId="17" borderId="0" xfId="7" applyFont="1" applyFill="1"/>
    <xf numFmtId="0" fontId="10" fillId="17" borderId="0" xfId="7" applyFont="1" applyFill="1" applyAlignment="1" applyProtection="1">
      <alignment vertical="center"/>
      <protection locked="0"/>
    </xf>
    <xf numFmtId="167" fontId="10" fillId="14" borderId="137" xfId="7" applyNumberFormat="1" applyFont="1" applyFill="1" applyBorder="1" applyAlignment="1" applyProtection="1">
      <alignment horizontal="right" vertical="center"/>
      <protection locked="0"/>
    </xf>
    <xf numFmtId="167" fontId="12" fillId="14" borderId="107" xfId="7" applyNumberFormat="1" applyFont="1" applyFill="1" applyBorder="1" applyAlignment="1" applyProtection="1">
      <alignment horizontal="right" vertical="center"/>
      <protection locked="0"/>
    </xf>
    <xf numFmtId="167" fontId="21" fillId="0" borderId="57" xfId="7" applyNumberFormat="1" applyFont="1" applyBorder="1" applyAlignment="1" applyProtection="1">
      <alignment horizontal="right" vertical="center"/>
      <protection locked="0"/>
    </xf>
    <xf numFmtId="167" fontId="21" fillId="0" borderId="61" xfId="7" applyNumberFormat="1" applyFont="1" applyBorder="1" applyAlignment="1" applyProtection="1">
      <alignment horizontal="right" vertical="center"/>
      <protection locked="0"/>
    </xf>
    <xf numFmtId="167" fontId="21" fillId="0" borderId="171" xfId="7" applyNumberFormat="1" applyFont="1" applyBorder="1" applyAlignment="1" applyProtection="1">
      <alignment horizontal="right" vertical="center"/>
      <protection locked="0"/>
    </xf>
    <xf numFmtId="167" fontId="21" fillId="0" borderId="60" xfId="7" applyNumberFormat="1" applyFont="1" applyBorder="1" applyAlignment="1" applyProtection="1">
      <alignment horizontal="right" vertical="center"/>
      <protection locked="0"/>
    </xf>
    <xf numFmtId="167" fontId="21" fillId="0" borderId="64" xfId="7" applyNumberFormat="1" applyFont="1" applyBorder="1" applyAlignment="1" applyProtection="1">
      <alignment horizontal="right" vertical="center"/>
      <protection locked="0"/>
    </xf>
    <xf numFmtId="167" fontId="21" fillId="0" borderId="101" xfId="7" applyNumberFormat="1" applyFont="1" applyBorder="1" applyAlignment="1" applyProtection="1">
      <alignment horizontal="right" vertical="center"/>
      <protection locked="0"/>
    </xf>
    <xf numFmtId="167" fontId="21" fillId="0" borderId="55" xfId="7" applyNumberFormat="1" applyFont="1" applyBorder="1" applyAlignment="1" applyProtection="1">
      <alignment horizontal="right" vertical="center"/>
      <protection locked="0"/>
    </xf>
    <xf numFmtId="167" fontId="21" fillId="0" borderId="69" xfId="7" applyNumberFormat="1" applyFont="1" applyBorder="1" applyAlignment="1" applyProtection="1">
      <alignment horizontal="right" vertical="center"/>
      <protection locked="0"/>
    </xf>
    <xf numFmtId="167" fontId="21" fillId="0" borderId="34" xfId="7" applyNumberFormat="1" applyFont="1" applyBorder="1" applyAlignment="1" applyProtection="1">
      <alignment horizontal="right" vertical="center"/>
      <protection locked="0"/>
    </xf>
    <xf numFmtId="167" fontId="21" fillId="0" borderId="70" xfId="7" applyNumberFormat="1" applyFont="1" applyBorder="1" applyAlignment="1" applyProtection="1">
      <alignment horizontal="right" vertical="center"/>
      <protection locked="0"/>
    </xf>
    <xf numFmtId="167" fontId="21" fillId="0" borderId="112" xfId="7" applyNumberFormat="1" applyFont="1" applyBorder="1" applyAlignment="1" applyProtection="1">
      <alignment horizontal="right" vertical="center"/>
      <protection locked="0"/>
    </xf>
    <xf numFmtId="167" fontId="21" fillId="0" borderId="111" xfId="7" applyNumberFormat="1" applyFont="1" applyBorder="1" applyAlignment="1" applyProtection="1">
      <alignment horizontal="right" vertical="center"/>
      <protection locked="0"/>
    </xf>
    <xf numFmtId="0" fontId="11" fillId="0" borderId="0" xfId="7" applyFont="1" applyAlignment="1" applyProtection="1">
      <alignment horizontal="center" vertical="center"/>
      <protection hidden="1"/>
    </xf>
    <xf numFmtId="0" fontId="24" fillId="17" borderId="0" xfId="7" applyFont="1" applyFill="1"/>
    <xf numFmtId="0" fontId="11" fillId="17" borderId="0" xfId="7" applyFont="1" applyFill="1" applyAlignment="1">
      <alignment vertical="center"/>
    </xf>
    <xf numFmtId="1" fontId="15" fillId="0" borderId="0" xfId="7" applyNumberFormat="1" applyFont="1" applyAlignment="1" applyProtection="1">
      <alignment horizontal="center" vertical="center"/>
      <protection hidden="1"/>
    </xf>
    <xf numFmtId="0" fontId="12" fillId="11" borderId="8" xfId="7" applyFont="1" applyFill="1" applyBorder="1" applyAlignment="1" applyProtection="1">
      <alignment horizontal="center" vertical="center"/>
      <protection locked="0"/>
    </xf>
    <xf numFmtId="0" fontId="14" fillId="0" borderId="0" xfId="7" applyFont="1" applyAlignment="1" applyProtection="1">
      <alignment horizontal="right" vertical="center"/>
      <protection hidden="1"/>
    </xf>
    <xf numFmtId="167" fontId="11" fillId="9" borderId="87" xfId="7" applyNumberFormat="1" applyFont="1" applyFill="1" applyBorder="1" applyAlignment="1" applyProtection="1">
      <alignment horizontal="right" vertical="center"/>
      <protection hidden="1"/>
    </xf>
    <xf numFmtId="167" fontId="21" fillId="7" borderId="12" xfId="7" applyNumberFormat="1" applyFont="1" applyFill="1" applyBorder="1" applyAlignment="1" applyProtection="1">
      <alignment horizontal="right" vertical="center"/>
      <protection hidden="1"/>
    </xf>
    <xf numFmtId="0" fontId="12" fillId="6" borderId="19" xfId="7" applyFont="1" applyFill="1" applyBorder="1" applyAlignment="1" applyProtection="1">
      <alignment vertical="center"/>
      <protection hidden="1"/>
    </xf>
    <xf numFmtId="0" fontId="12" fillId="6" borderId="92" xfId="7" applyFont="1" applyFill="1" applyBorder="1" applyAlignment="1" applyProtection="1">
      <alignment horizontal="center" vertical="center"/>
      <protection hidden="1"/>
    </xf>
    <xf numFmtId="0" fontId="12" fillId="6" borderId="175" xfId="7" applyFont="1" applyFill="1" applyBorder="1" applyAlignment="1" applyProtection="1">
      <alignment horizontal="center" vertical="center"/>
      <protection hidden="1"/>
    </xf>
    <xf numFmtId="0" fontId="17" fillId="6" borderId="19" xfId="7" applyFont="1" applyFill="1" applyBorder="1" applyAlignment="1" applyProtection="1">
      <alignment vertical="center"/>
      <protection hidden="1"/>
    </xf>
    <xf numFmtId="0" fontId="11" fillId="6" borderId="0" xfId="7" applyFont="1" applyFill="1" applyAlignment="1" applyProtection="1">
      <alignment horizontal="left" vertical="center"/>
      <protection hidden="1"/>
    </xf>
    <xf numFmtId="0" fontId="12" fillId="6" borderId="89" xfId="7" applyFont="1" applyFill="1" applyBorder="1" applyAlignment="1" applyProtection="1">
      <alignment vertical="center"/>
      <protection hidden="1"/>
    </xf>
    <xf numFmtId="167" fontId="34" fillId="6" borderId="122" xfId="7" applyNumberFormat="1" applyFont="1" applyFill="1" applyBorder="1" applyAlignment="1" applyProtection="1">
      <alignment horizontal="right" vertical="center"/>
      <protection hidden="1"/>
    </xf>
    <xf numFmtId="0" fontId="17" fillId="7" borderId="49" xfId="7" applyFont="1" applyFill="1" applyBorder="1" applyAlignment="1" applyProtection="1">
      <alignment horizontal="right" vertical="center"/>
      <protection hidden="1"/>
    </xf>
    <xf numFmtId="0" fontId="86" fillId="0" borderId="105" xfId="7" applyFont="1" applyBorder="1" applyAlignment="1" applyProtection="1">
      <alignment horizontal="left" vertical="center"/>
      <protection hidden="1"/>
    </xf>
    <xf numFmtId="0" fontId="15" fillId="0" borderId="105" xfId="7" applyFont="1" applyBorder="1" applyAlignment="1" applyProtection="1">
      <alignment horizontal="centerContinuous" vertical="center"/>
      <protection hidden="1"/>
    </xf>
    <xf numFmtId="1" fontId="15" fillId="0" borderId="105" xfId="7" applyNumberFormat="1" applyFont="1" applyBorder="1" applyAlignment="1" applyProtection="1">
      <alignment horizontal="right" vertical="center"/>
      <protection hidden="1"/>
    </xf>
    <xf numFmtId="167" fontId="20" fillId="8" borderId="128" xfId="7" applyNumberFormat="1" applyFont="1" applyFill="1" applyBorder="1" applyAlignment="1" applyProtection="1">
      <alignment horizontal="right" vertical="center"/>
      <protection hidden="1"/>
    </xf>
    <xf numFmtId="167" fontId="20" fillId="8" borderId="176" xfId="7" applyNumberFormat="1" applyFont="1" applyFill="1" applyBorder="1" applyAlignment="1" applyProtection="1">
      <alignment horizontal="right" vertical="center"/>
      <protection hidden="1"/>
    </xf>
    <xf numFmtId="167" fontId="20" fillId="8" borderId="88" xfId="7" applyNumberFormat="1" applyFont="1" applyFill="1" applyBorder="1" applyAlignment="1" applyProtection="1">
      <alignment horizontal="right" vertical="center"/>
      <protection hidden="1"/>
    </xf>
    <xf numFmtId="167" fontId="11" fillId="9" borderId="177" xfId="7" applyNumberFormat="1" applyFont="1" applyFill="1" applyBorder="1" applyAlignment="1" applyProtection="1">
      <alignment horizontal="right" vertical="center"/>
      <protection hidden="1"/>
    </xf>
    <xf numFmtId="0" fontId="12" fillId="7" borderId="28" xfId="7" applyFont="1" applyFill="1" applyBorder="1" applyAlignment="1" applyProtection="1">
      <alignment vertical="center"/>
      <protection hidden="1"/>
    </xf>
    <xf numFmtId="0" fontId="17" fillId="7" borderId="28" xfId="7" applyFont="1" applyFill="1" applyBorder="1" applyAlignment="1" applyProtection="1">
      <alignment horizontal="right" vertical="center"/>
      <protection hidden="1"/>
    </xf>
    <xf numFmtId="167" fontId="12" fillId="10" borderId="165" xfId="7" applyNumberFormat="1" applyFont="1" applyFill="1" applyBorder="1" applyAlignment="1" applyProtection="1">
      <alignment horizontal="right" vertical="center"/>
      <protection hidden="1"/>
    </xf>
    <xf numFmtId="167" fontId="12" fillId="10" borderId="119" xfId="7" applyNumberFormat="1" applyFont="1" applyFill="1" applyBorder="1" applyAlignment="1" applyProtection="1">
      <alignment horizontal="right" vertical="center"/>
      <protection hidden="1"/>
    </xf>
    <xf numFmtId="167" fontId="12" fillId="10" borderId="30" xfId="7" applyNumberFormat="1" applyFont="1" applyFill="1" applyBorder="1" applyAlignment="1" applyProtection="1">
      <alignment horizontal="right" vertical="center"/>
      <protection hidden="1"/>
    </xf>
    <xf numFmtId="167" fontId="12" fillId="7" borderId="165" xfId="7" applyNumberFormat="1" applyFont="1" applyFill="1" applyBorder="1" applyAlignment="1" applyProtection="1">
      <alignment horizontal="right" vertical="center"/>
      <protection hidden="1"/>
    </xf>
    <xf numFmtId="167" fontId="17" fillId="7" borderId="155" xfId="7" applyNumberFormat="1" applyFont="1" applyFill="1" applyBorder="1" applyAlignment="1" applyProtection="1">
      <alignment horizontal="right" vertical="center"/>
      <protection hidden="1"/>
    </xf>
    <xf numFmtId="0" fontId="10" fillId="7" borderId="31" xfId="7" applyFont="1" applyFill="1" applyBorder="1" applyProtection="1">
      <protection hidden="1"/>
    </xf>
    <xf numFmtId="167" fontId="12" fillId="10" borderId="166" xfId="7" applyNumberFormat="1" applyFont="1" applyFill="1" applyBorder="1" applyAlignment="1" applyProtection="1">
      <alignment horizontal="right" vertical="center"/>
      <protection hidden="1"/>
    </xf>
    <xf numFmtId="167" fontId="12" fillId="10" borderId="120" xfId="7" applyNumberFormat="1" applyFont="1" applyFill="1" applyBorder="1" applyAlignment="1" applyProtection="1">
      <alignment horizontal="right" vertical="center"/>
      <protection hidden="1"/>
    </xf>
    <xf numFmtId="167" fontId="12" fillId="7" borderId="12" xfId="7" applyNumberFormat="1" applyFont="1" applyFill="1" applyBorder="1" applyAlignment="1" applyProtection="1">
      <alignment horizontal="right" vertical="center"/>
      <protection hidden="1"/>
    </xf>
    <xf numFmtId="167" fontId="12" fillId="7" borderId="166" xfId="7" applyNumberFormat="1" applyFont="1" applyFill="1" applyBorder="1" applyAlignment="1" applyProtection="1">
      <alignment horizontal="right" vertical="center"/>
      <protection hidden="1"/>
    </xf>
    <xf numFmtId="167" fontId="17" fillId="7" borderId="158" xfId="7" applyNumberFormat="1" applyFont="1" applyFill="1" applyBorder="1" applyAlignment="1" applyProtection="1">
      <alignment horizontal="right" vertical="center"/>
      <protection hidden="1"/>
    </xf>
    <xf numFmtId="0" fontId="21" fillId="0" borderId="62" xfId="7" applyFont="1" applyBorder="1" applyAlignment="1" applyProtection="1">
      <alignment horizontal="center" vertical="center"/>
      <protection locked="0" hidden="1"/>
    </xf>
    <xf numFmtId="0" fontId="43" fillId="0" borderId="70" xfId="7" applyFont="1" applyBorder="1" applyAlignment="1" applyProtection="1">
      <alignment horizontal="left" vertical="center" indent="1"/>
      <protection locked="0" hidden="1"/>
    </xf>
    <xf numFmtId="167" fontId="10" fillId="14" borderId="124" xfId="7" applyNumberFormat="1" applyFont="1" applyFill="1" applyBorder="1" applyAlignment="1" applyProtection="1">
      <alignment horizontal="right" vertical="center"/>
      <protection locked="0"/>
    </xf>
    <xf numFmtId="167" fontId="10" fillId="0" borderId="34" xfId="7" applyNumberFormat="1" applyFont="1" applyBorder="1" applyAlignment="1" applyProtection="1">
      <alignment horizontal="right" vertical="center"/>
      <protection locked="0"/>
    </xf>
    <xf numFmtId="167" fontId="10" fillId="0" borderId="70" xfId="7" applyNumberFormat="1" applyFont="1" applyBorder="1" applyAlignment="1" applyProtection="1">
      <alignment horizontal="right" vertical="center"/>
      <protection locked="0"/>
    </xf>
    <xf numFmtId="0" fontId="21" fillId="0" borderId="60" xfId="7" applyFont="1" applyBorder="1" applyAlignment="1" applyProtection="1">
      <alignment horizontal="center" vertical="center"/>
      <protection locked="0" hidden="1"/>
    </xf>
    <xf numFmtId="0" fontId="21" fillId="0" borderId="96" xfId="7" applyFont="1" applyBorder="1" applyAlignment="1" applyProtection="1">
      <alignment horizontal="center" vertical="center"/>
      <protection locked="0" hidden="1"/>
    </xf>
    <xf numFmtId="0" fontId="43" fillId="0" borderId="97" xfId="7" applyFont="1" applyBorder="1" applyAlignment="1" applyProtection="1">
      <alignment horizontal="left" vertical="center" indent="1"/>
      <protection locked="0" hidden="1"/>
    </xf>
    <xf numFmtId="167" fontId="10" fillId="14" borderId="135" xfId="7" applyNumberFormat="1" applyFont="1" applyFill="1" applyBorder="1" applyAlignment="1" applyProtection="1">
      <alignment horizontal="right" vertical="center"/>
      <protection locked="0"/>
    </xf>
    <xf numFmtId="167" fontId="10" fillId="0" borderId="96" xfId="7" applyNumberFormat="1" applyFont="1" applyBorder="1" applyAlignment="1" applyProtection="1">
      <alignment horizontal="right" vertical="center"/>
      <protection locked="0"/>
    </xf>
    <xf numFmtId="167" fontId="10" fillId="0" borderId="136" xfId="7" applyNumberFormat="1" applyFont="1" applyBorder="1" applyAlignment="1" applyProtection="1">
      <alignment horizontal="right" vertical="center"/>
      <protection locked="0"/>
    </xf>
    <xf numFmtId="0" fontId="21" fillId="0" borderId="55" xfId="7" applyFont="1" applyBorder="1" applyAlignment="1" applyProtection="1">
      <alignment horizontal="center" vertical="center"/>
      <protection locked="0" hidden="1"/>
    </xf>
    <xf numFmtId="0" fontId="43" fillId="0" borderId="142" xfId="7" applyFont="1" applyBorder="1" applyAlignment="1" applyProtection="1">
      <alignment horizontal="left" vertical="center" indent="1"/>
      <protection locked="0" hidden="1"/>
    </xf>
    <xf numFmtId="167" fontId="10" fillId="14" borderId="122" xfId="7" applyNumberFormat="1" applyFont="1" applyFill="1" applyBorder="1" applyAlignment="1" applyProtection="1">
      <alignment horizontal="right" vertical="center"/>
      <protection locked="0"/>
    </xf>
    <xf numFmtId="167" fontId="10" fillId="0" borderId="37" xfId="7" applyNumberFormat="1" applyFont="1" applyBorder="1" applyAlignment="1" applyProtection="1">
      <alignment horizontal="right" vertical="center"/>
      <protection locked="0"/>
    </xf>
    <xf numFmtId="167" fontId="10" fillId="0" borderId="142" xfId="7" applyNumberFormat="1" applyFont="1" applyBorder="1" applyAlignment="1" applyProtection="1">
      <alignment horizontal="right" vertical="center"/>
      <protection locked="0"/>
    </xf>
    <xf numFmtId="0" fontId="10" fillId="0" borderId="162" xfId="7" applyFont="1" applyBorder="1" applyAlignment="1" applyProtection="1">
      <alignment vertical="center"/>
      <protection locked="0"/>
    </xf>
    <xf numFmtId="0" fontId="21" fillId="0" borderId="82" xfId="7" applyFont="1" applyBorder="1" applyAlignment="1" applyProtection="1">
      <alignment horizontal="center" vertical="center"/>
      <protection locked="0" hidden="1"/>
    </xf>
    <xf numFmtId="0" fontId="43" fillId="0" borderId="171" xfId="7" applyFont="1" applyBorder="1" applyAlignment="1" applyProtection="1">
      <alignment horizontal="left" vertical="center" indent="1"/>
      <protection locked="0" hidden="1"/>
    </xf>
    <xf numFmtId="0" fontId="31" fillId="0" borderId="141" xfId="7" applyFont="1" applyBorder="1" applyAlignment="1">
      <alignment vertical="center"/>
    </xf>
    <xf numFmtId="0" fontId="83" fillId="0" borderId="0" xfId="7" applyFont="1" applyAlignment="1">
      <alignment horizontal="right"/>
    </xf>
    <xf numFmtId="0" fontId="27" fillId="0" borderId="0" xfId="7" applyFont="1" applyAlignment="1" applyProtection="1">
      <alignment vertical="top"/>
      <protection locked="0"/>
    </xf>
    <xf numFmtId="0" fontId="87" fillId="0" borderId="0" xfId="7" applyFont="1" applyAlignment="1">
      <alignment vertical="top"/>
    </xf>
    <xf numFmtId="0" fontId="88" fillId="0" borderId="0" xfId="7" applyFont="1"/>
    <xf numFmtId="0" fontId="81" fillId="0" borderId="0" xfId="7" applyFont="1" applyAlignment="1" applyProtection="1">
      <alignment vertical="top" wrapText="1"/>
      <protection locked="0"/>
    </xf>
    <xf numFmtId="1" fontId="15" fillId="0" borderId="105" xfId="7" applyNumberFormat="1" applyFont="1" applyBorder="1" applyAlignment="1" applyProtection="1">
      <alignment vertical="center"/>
      <protection hidden="1"/>
    </xf>
    <xf numFmtId="167" fontId="12" fillId="7" borderId="119" xfId="7" applyNumberFormat="1" applyFont="1" applyFill="1" applyBorder="1" applyAlignment="1" applyProtection="1">
      <alignment horizontal="right" vertical="center"/>
      <protection hidden="1"/>
    </xf>
    <xf numFmtId="167" fontId="17" fillId="7" borderId="172" xfId="7" applyNumberFormat="1" applyFont="1" applyFill="1" applyBorder="1" applyAlignment="1" applyProtection="1">
      <alignment horizontal="right" vertical="center"/>
      <protection hidden="1"/>
    </xf>
    <xf numFmtId="167" fontId="12" fillId="7" borderId="120" xfId="7" applyNumberFormat="1" applyFont="1" applyFill="1" applyBorder="1" applyAlignment="1" applyProtection="1">
      <alignment horizontal="right" vertical="center"/>
      <protection hidden="1"/>
    </xf>
    <xf numFmtId="167" fontId="17" fillId="10" borderId="97" xfId="7" applyNumberFormat="1" applyFont="1" applyFill="1" applyBorder="1" applyAlignment="1" applyProtection="1">
      <alignment horizontal="right" vertical="center"/>
      <protection hidden="1"/>
    </xf>
    <xf numFmtId="167" fontId="17" fillId="6" borderId="61" xfId="7" applyNumberFormat="1" applyFont="1" applyFill="1" applyBorder="1" applyAlignment="1" applyProtection="1">
      <alignment horizontal="right" vertical="center"/>
      <protection hidden="1"/>
    </xf>
    <xf numFmtId="167" fontId="17" fillId="6" borderId="64" xfId="7" applyNumberFormat="1" applyFont="1" applyFill="1" applyBorder="1" applyAlignment="1" applyProtection="1">
      <alignment horizontal="right" vertical="center"/>
      <protection hidden="1"/>
    </xf>
    <xf numFmtId="167" fontId="17" fillId="6" borderId="136" xfId="7" applyNumberFormat="1" applyFont="1" applyFill="1" applyBorder="1" applyAlignment="1" applyProtection="1">
      <alignment horizontal="right" vertical="center"/>
      <protection hidden="1"/>
    </xf>
    <xf numFmtId="167" fontId="17" fillId="6" borderId="83" xfId="7" applyNumberFormat="1" applyFont="1" applyFill="1" applyBorder="1" applyAlignment="1" applyProtection="1">
      <alignment horizontal="right" vertical="center"/>
      <protection hidden="1"/>
    </xf>
    <xf numFmtId="0" fontId="12" fillId="11" borderId="97" xfId="7" applyFont="1" applyFill="1" applyBorder="1" applyAlignment="1" applyProtection="1">
      <alignment horizontal="center" vertical="center"/>
      <protection locked="0"/>
    </xf>
    <xf numFmtId="14" fontId="23" fillId="0" borderId="0" xfId="7" applyNumberFormat="1" applyFont="1" applyAlignment="1" applyProtection="1">
      <alignment horizontal="left" vertical="center"/>
      <protection hidden="1"/>
    </xf>
    <xf numFmtId="0" fontId="19" fillId="15" borderId="8" xfId="7" applyFont="1" applyFill="1" applyBorder="1" applyAlignment="1" applyProtection="1">
      <alignment horizontal="center" vertical="center"/>
      <protection hidden="1"/>
    </xf>
    <xf numFmtId="0" fontId="19" fillId="15" borderId="39" xfId="7" applyFont="1" applyFill="1" applyBorder="1" applyAlignment="1" applyProtection="1">
      <alignment horizontal="center" vertical="center"/>
      <protection hidden="1"/>
    </xf>
    <xf numFmtId="0" fontId="19" fillId="15" borderId="122" xfId="7" applyFont="1" applyFill="1" applyBorder="1" applyAlignment="1" applyProtection="1">
      <alignment horizontal="center" vertical="center"/>
      <protection hidden="1"/>
    </xf>
    <xf numFmtId="0" fontId="19" fillId="15" borderId="37" xfId="7" applyFont="1" applyFill="1" applyBorder="1" applyAlignment="1" applyProtection="1">
      <alignment horizontal="center" vertical="center"/>
      <protection hidden="1"/>
    </xf>
    <xf numFmtId="167" fontId="20" fillId="15" borderId="87" xfId="7" applyNumberFormat="1" applyFont="1" applyFill="1" applyBorder="1" applyAlignment="1" applyProtection="1">
      <alignment horizontal="right" vertical="center"/>
      <protection hidden="1"/>
    </xf>
    <xf numFmtId="167" fontId="20" fillId="15" borderId="176" xfId="7" applyNumberFormat="1" applyFont="1" applyFill="1" applyBorder="1" applyAlignment="1" applyProtection="1">
      <alignment horizontal="right" vertical="center"/>
      <protection hidden="1"/>
    </xf>
    <xf numFmtId="167" fontId="20" fillId="8" borderId="87" xfId="7" applyNumberFormat="1" applyFont="1" applyFill="1" applyBorder="1" applyAlignment="1" applyProtection="1">
      <alignment horizontal="right" vertical="center"/>
      <protection hidden="1"/>
    </xf>
    <xf numFmtId="167" fontId="20" fillId="9" borderId="176" xfId="7" applyNumberFormat="1" applyFont="1" applyFill="1" applyBorder="1" applyAlignment="1" applyProtection="1">
      <alignment horizontal="right" vertical="center"/>
      <protection hidden="1"/>
    </xf>
    <xf numFmtId="167" fontId="20" fillId="9" borderId="87" xfId="7" applyNumberFormat="1" applyFont="1" applyFill="1" applyBorder="1" applyAlignment="1" applyProtection="1">
      <alignment horizontal="right" vertical="center"/>
      <protection hidden="1"/>
    </xf>
    <xf numFmtId="167" fontId="17" fillId="5" borderId="88" xfId="7" applyNumberFormat="1" applyFont="1" applyFill="1" applyBorder="1" applyAlignment="1" applyProtection="1">
      <alignment horizontal="right" vertical="center"/>
      <protection hidden="1"/>
    </xf>
    <xf numFmtId="167" fontId="85" fillId="15" borderId="34" xfId="7" applyNumberFormat="1" applyFont="1" applyFill="1" applyBorder="1" applyAlignment="1" applyProtection="1">
      <alignment horizontal="right" vertical="center"/>
      <protection hidden="1"/>
    </xf>
    <xf numFmtId="167" fontId="21" fillId="6" borderId="30" xfId="7" applyNumberFormat="1" applyFont="1" applyFill="1" applyBorder="1" applyAlignment="1" applyProtection="1">
      <alignment horizontal="right" vertical="center"/>
      <protection hidden="1"/>
    </xf>
    <xf numFmtId="0" fontId="12" fillId="7" borderId="48" xfId="7" applyFont="1" applyFill="1" applyBorder="1" applyAlignment="1" applyProtection="1">
      <alignment vertical="center"/>
      <protection hidden="1"/>
    </xf>
    <xf numFmtId="167" fontId="85" fillId="15" borderId="12" xfId="7" applyNumberFormat="1" applyFont="1" applyFill="1" applyBorder="1" applyAlignment="1" applyProtection="1">
      <alignment horizontal="right" vertical="center"/>
      <protection hidden="1"/>
    </xf>
    <xf numFmtId="167" fontId="85" fillId="7" borderId="12" xfId="7" applyNumberFormat="1" applyFont="1" applyFill="1" applyBorder="1" applyAlignment="1" applyProtection="1">
      <alignment horizontal="right" vertical="center"/>
      <protection hidden="1"/>
    </xf>
    <xf numFmtId="0" fontId="12" fillId="6" borderId="51" xfId="7" applyFont="1" applyFill="1" applyBorder="1" applyAlignment="1" applyProtection="1">
      <alignment vertical="center"/>
      <protection hidden="1"/>
    </xf>
    <xf numFmtId="0" fontId="10" fillId="6" borderId="89" xfId="7" applyFont="1" applyFill="1" applyBorder="1" applyProtection="1">
      <protection locked="0" hidden="1"/>
    </xf>
    <xf numFmtId="0" fontId="12" fillId="6" borderId="62" xfId="7" applyFont="1" applyFill="1" applyBorder="1" applyAlignment="1" applyProtection="1">
      <alignment horizontal="center" vertical="center"/>
      <protection hidden="1"/>
    </xf>
    <xf numFmtId="0" fontId="9" fillId="0" borderId="70" xfId="7" applyBorder="1" applyAlignment="1" applyProtection="1">
      <alignment horizontal="left" vertical="center" indent="1"/>
      <protection locked="0" hidden="1"/>
    </xf>
    <xf numFmtId="167" fontId="21" fillId="5" borderId="61" xfId="7" applyNumberFormat="1" applyFont="1" applyFill="1" applyBorder="1" applyAlignment="1">
      <alignment horizontal="right" vertical="center"/>
    </xf>
    <xf numFmtId="167" fontId="10" fillId="5" borderId="55" xfId="7" applyNumberFormat="1" applyFont="1" applyFill="1" applyBorder="1" applyAlignment="1">
      <alignment horizontal="right" vertical="center"/>
    </xf>
    <xf numFmtId="167" fontId="10" fillId="0" borderId="55" xfId="7" applyNumberFormat="1" applyFont="1" applyBorder="1" applyAlignment="1" applyProtection="1">
      <alignment horizontal="right" vertical="center"/>
      <protection locked="0"/>
    </xf>
    <xf numFmtId="167" fontId="10" fillId="0" borderId="67" xfId="7" applyNumberFormat="1" applyFont="1" applyBorder="1" applyAlignment="1" applyProtection="1">
      <alignment horizontal="right" vertical="center"/>
      <protection locked="0"/>
    </xf>
    <xf numFmtId="167" fontId="10" fillId="0" borderId="62" xfId="7" applyNumberFormat="1" applyFont="1" applyBorder="1" applyAlignment="1" applyProtection="1">
      <alignment horizontal="right" vertical="center"/>
      <protection locked="0"/>
    </xf>
    <xf numFmtId="167" fontId="10" fillId="0" borderId="61" xfId="7" applyNumberFormat="1" applyFont="1" applyBorder="1" applyAlignment="1" applyProtection="1">
      <alignment horizontal="right" vertical="center"/>
      <protection locked="0"/>
    </xf>
    <xf numFmtId="167" fontId="21" fillId="5" borderId="101" xfId="7" applyNumberFormat="1" applyFont="1" applyFill="1" applyBorder="1" applyAlignment="1">
      <alignment horizontal="right" vertical="center"/>
    </xf>
    <xf numFmtId="167" fontId="10" fillId="5" borderId="69" xfId="7" applyNumberFormat="1" applyFont="1" applyFill="1" applyBorder="1" applyAlignment="1">
      <alignment horizontal="right" vertical="center"/>
    </xf>
    <xf numFmtId="0" fontId="9" fillId="0" borderId="97" xfId="7" applyBorder="1" applyAlignment="1" applyProtection="1">
      <alignment horizontal="left" vertical="center" indent="1"/>
      <protection locked="0" hidden="1"/>
    </xf>
    <xf numFmtId="0" fontId="9" fillId="0" borderId="57" xfId="7" applyBorder="1" applyAlignment="1" applyProtection="1">
      <alignment horizontal="left" vertical="center" indent="1"/>
      <protection locked="0" hidden="1"/>
    </xf>
    <xf numFmtId="167" fontId="21" fillId="0" borderId="57" xfId="7" applyNumberFormat="1" applyFont="1" applyBorder="1" applyAlignment="1">
      <alignment horizontal="right" vertical="center"/>
    </xf>
    <xf numFmtId="167" fontId="10" fillId="0" borderId="55" xfId="7" applyNumberFormat="1" applyFont="1" applyBorder="1" applyAlignment="1">
      <alignment horizontal="right" vertical="center"/>
    </xf>
    <xf numFmtId="167" fontId="10" fillId="0" borderId="93" xfId="7" applyNumberFormat="1" applyFont="1" applyBorder="1" applyAlignment="1" applyProtection="1">
      <alignment horizontal="right" vertical="center"/>
      <protection locked="0"/>
    </xf>
    <xf numFmtId="167" fontId="10" fillId="0" borderId="57" xfId="7" applyNumberFormat="1" applyFont="1" applyBorder="1" applyAlignment="1" applyProtection="1">
      <alignment horizontal="right" vertical="center"/>
      <protection locked="0"/>
    </xf>
    <xf numFmtId="0" fontId="9" fillId="0" borderId="64" xfId="7" applyBorder="1" applyAlignment="1" applyProtection="1">
      <alignment horizontal="left" vertical="center" indent="1"/>
      <protection locked="0" hidden="1"/>
    </xf>
    <xf numFmtId="167" fontId="21" fillId="0" borderId="64" xfId="7" applyNumberFormat="1" applyFont="1" applyBorder="1" applyAlignment="1">
      <alignment horizontal="right" vertical="center"/>
    </xf>
    <xf numFmtId="167" fontId="10" fillId="0" borderId="60" xfId="7" applyNumberFormat="1" applyFont="1" applyBorder="1" applyAlignment="1">
      <alignment horizontal="right" vertical="center"/>
    </xf>
    <xf numFmtId="167" fontId="10" fillId="0" borderId="74" xfId="7" applyNumberFormat="1" applyFont="1" applyBorder="1" applyAlignment="1" applyProtection="1">
      <alignment horizontal="right" vertical="center"/>
      <protection locked="0"/>
    </xf>
    <xf numFmtId="167" fontId="10" fillId="0" borderId="60" xfId="7" applyNumberFormat="1" applyFont="1" applyBorder="1" applyAlignment="1" applyProtection="1">
      <alignment horizontal="right" vertical="center"/>
      <protection locked="0"/>
    </xf>
    <xf numFmtId="167" fontId="10" fillId="0" borderId="64" xfId="7" applyNumberFormat="1" applyFont="1" applyBorder="1" applyAlignment="1" applyProtection="1">
      <alignment horizontal="right" vertical="center"/>
      <protection locked="0"/>
    </xf>
    <xf numFmtId="167" fontId="21" fillId="0" borderId="101" xfId="7" applyNumberFormat="1" applyFont="1" applyBorder="1" applyAlignment="1">
      <alignment horizontal="right" vertical="center"/>
    </xf>
    <xf numFmtId="167" fontId="10" fillId="0" borderId="69" xfId="7" applyNumberFormat="1" applyFont="1" applyBorder="1" applyAlignment="1">
      <alignment horizontal="right" vertical="center"/>
    </xf>
    <xf numFmtId="0" fontId="12" fillId="6" borderId="82" xfId="7" applyFont="1" applyFill="1" applyBorder="1" applyAlignment="1" applyProtection="1">
      <alignment horizontal="center" vertical="center"/>
      <protection hidden="1"/>
    </xf>
    <xf numFmtId="167" fontId="9" fillId="0" borderId="69" xfId="7" applyNumberFormat="1" applyBorder="1" applyAlignment="1">
      <alignment horizontal="right" vertical="center"/>
    </xf>
    <xf numFmtId="167" fontId="9" fillId="0" borderId="101" xfId="7" applyNumberFormat="1" applyBorder="1" applyAlignment="1">
      <alignment horizontal="right" vertical="center"/>
    </xf>
    <xf numFmtId="167" fontId="12" fillId="0" borderId="82" xfId="7" applyNumberFormat="1" applyFont="1" applyBorder="1" applyAlignment="1">
      <alignment horizontal="right" vertical="center"/>
    </xf>
    <xf numFmtId="0" fontId="31" fillId="0" borderId="141" xfId="7" applyFont="1" applyBorder="1" applyAlignment="1" applyProtection="1">
      <alignment vertical="center"/>
      <protection locked="0"/>
    </xf>
    <xf numFmtId="49" fontId="13" fillId="0" borderId="0" xfId="7" applyNumberFormat="1" applyFont="1" applyAlignment="1" applyProtection="1">
      <alignment horizontal="left" vertical="center"/>
      <protection hidden="1"/>
    </xf>
    <xf numFmtId="0" fontId="0" fillId="5" borderId="39" xfId="9" applyFont="1" applyFill="1" applyBorder="1" applyAlignment="1" applyProtection="1">
      <alignment horizontal="left" vertical="center" indent="1"/>
      <protection locked="0"/>
    </xf>
    <xf numFmtId="0" fontId="9" fillId="5" borderId="36" xfId="9" applyFont="1" applyFill="1" applyBorder="1" applyAlignment="1" applyProtection="1">
      <alignment horizontal="left" vertical="center" indent="1"/>
      <protection locked="0"/>
    </xf>
    <xf numFmtId="0" fontId="9" fillId="5" borderId="40" xfId="9" applyFont="1" applyFill="1" applyBorder="1" applyAlignment="1" applyProtection="1">
      <alignment horizontal="left" vertical="center" indent="1"/>
      <protection locked="0"/>
    </xf>
    <xf numFmtId="0" fontId="9" fillId="5" borderId="39" xfId="9" applyFont="1" applyFill="1" applyBorder="1" applyAlignment="1" applyProtection="1">
      <alignment horizontal="left" vertical="center" indent="1"/>
      <protection locked="0"/>
    </xf>
    <xf numFmtId="0" fontId="39" fillId="5" borderId="0" xfId="8" applyFont="1" applyFill="1" applyAlignment="1" applyProtection="1">
      <alignment vertical="center"/>
      <protection locked="0"/>
    </xf>
    <xf numFmtId="0" fontId="35" fillId="0" borderId="0" xfId="7" applyFont="1" applyAlignment="1">
      <alignment horizontal="right"/>
    </xf>
    <xf numFmtId="0" fontId="30" fillId="0" borderId="0" xfId="7" applyFont="1" applyAlignment="1">
      <alignment vertical="top" wrapText="1"/>
    </xf>
    <xf numFmtId="167" fontId="10" fillId="14" borderId="34" xfId="7" applyNumberFormat="1" applyFont="1" applyFill="1" applyBorder="1" applyAlignment="1" applyProtection="1">
      <alignment horizontal="right" vertical="center"/>
      <protection locked="0"/>
    </xf>
    <xf numFmtId="167" fontId="10" fillId="14" borderId="96" xfId="7" applyNumberFormat="1" applyFont="1" applyFill="1" applyBorder="1" applyAlignment="1" applyProtection="1">
      <alignment horizontal="right" vertical="center"/>
      <protection locked="0"/>
    </xf>
    <xf numFmtId="167" fontId="10" fillId="14" borderId="37" xfId="7" applyNumberFormat="1" applyFont="1" applyFill="1" applyBorder="1" applyAlignment="1" applyProtection="1">
      <alignment horizontal="right" vertical="center"/>
      <protection locked="0"/>
    </xf>
    <xf numFmtId="164" fontId="2" fillId="4" borderId="5" xfId="2" applyFill="1" applyBorder="1" applyAlignment="1">
      <alignment horizontal="center" vertical="center" wrapText="1"/>
    </xf>
    <xf numFmtId="0" fontId="12" fillId="6" borderId="39" xfId="7" applyFont="1" applyFill="1" applyBorder="1" applyAlignment="1" applyProtection="1">
      <alignment horizontal="center" vertical="center"/>
      <protection hidden="1"/>
    </xf>
    <xf numFmtId="0" fontId="30" fillId="0" borderId="0" xfId="7" applyFont="1" applyAlignment="1" applyProtection="1">
      <alignment vertical="top" wrapText="1"/>
      <protection locked="0"/>
    </xf>
    <xf numFmtId="0" fontId="92" fillId="23" borderId="0" xfId="7" applyFont="1" applyFill="1" applyAlignment="1">
      <alignment vertical="center"/>
    </xf>
    <xf numFmtId="0" fontId="9" fillId="23" borderId="0" xfId="7" applyFill="1"/>
    <xf numFmtId="0" fontId="9" fillId="0" borderId="0" xfId="7" applyProtection="1">
      <protection hidden="1"/>
    </xf>
    <xf numFmtId="49" fontId="56" fillId="0" borderId="0" xfId="7" applyNumberFormat="1" applyFont="1" applyAlignment="1" applyProtection="1">
      <alignment horizontal="left"/>
      <protection hidden="1"/>
    </xf>
    <xf numFmtId="0" fontId="93" fillId="0" borderId="0" xfId="7" applyFont="1" applyAlignment="1" applyProtection="1">
      <alignment vertical="center"/>
      <protection hidden="1"/>
    </xf>
    <xf numFmtId="0" fontId="94" fillId="0" borderId="0" xfId="7" applyFont="1" applyProtection="1">
      <protection hidden="1"/>
    </xf>
    <xf numFmtId="0" fontId="93" fillId="0" borderId="0" xfId="7" applyFont="1" applyAlignment="1" applyProtection="1">
      <alignment horizontal="right" vertical="center"/>
      <protection hidden="1"/>
    </xf>
    <xf numFmtId="0" fontId="65" fillId="0" borderId="0" xfId="7" applyFont="1" applyAlignment="1" applyProtection="1">
      <alignment horizontal="right"/>
      <protection hidden="1"/>
    </xf>
    <xf numFmtId="14" fontId="75" fillId="0" borderId="0" xfId="7" applyNumberFormat="1" applyFont="1" applyAlignment="1" applyProtection="1">
      <alignment horizontal="left" wrapText="1"/>
      <protection locked="0" hidden="1"/>
    </xf>
    <xf numFmtId="14" fontId="75" fillId="0" borderId="105" xfId="7" applyNumberFormat="1" applyFont="1" applyBorder="1" applyAlignment="1" applyProtection="1">
      <alignment horizontal="left" wrapText="1"/>
      <protection locked="0" hidden="1"/>
    </xf>
    <xf numFmtId="0" fontId="9" fillId="0" borderId="105" xfId="7" applyBorder="1" applyProtection="1">
      <protection hidden="1"/>
    </xf>
    <xf numFmtId="0" fontId="95" fillId="0" borderId="0" xfId="7" applyFont="1" applyAlignment="1" applyProtection="1">
      <alignment horizontal="center" vertical="center"/>
      <protection hidden="1"/>
    </xf>
    <xf numFmtId="0" fontId="36" fillId="6" borderId="129" xfId="7" applyFont="1" applyFill="1" applyBorder="1" applyAlignment="1" applyProtection="1">
      <alignment vertical="center"/>
      <protection hidden="1"/>
    </xf>
    <xf numFmtId="0" fontId="36" fillId="6" borderId="117" xfId="7" applyFont="1" applyFill="1" applyBorder="1" applyAlignment="1" applyProtection="1">
      <alignment horizontal="right" vertical="center" indent="1"/>
      <protection hidden="1"/>
    </xf>
    <xf numFmtId="0" fontId="36" fillId="6" borderId="48" xfId="7" applyFont="1" applyFill="1" applyBorder="1" applyAlignment="1" applyProtection="1">
      <alignment vertical="center"/>
      <protection hidden="1"/>
    </xf>
    <xf numFmtId="0" fontId="36" fillId="6" borderId="49" xfId="7" applyFont="1" applyFill="1" applyBorder="1" applyAlignment="1" applyProtection="1">
      <alignment horizontal="right" vertical="center" indent="1"/>
      <protection hidden="1"/>
    </xf>
    <xf numFmtId="0" fontId="9" fillId="6" borderId="51" xfId="7" applyFill="1" applyBorder="1" applyAlignment="1" applyProtection="1">
      <alignment vertical="center"/>
      <protection hidden="1"/>
    </xf>
    <xf numFmtId="0" fontId="36" fillId="6" borderId="36" xfId="7" applyFont="1" applyFill="1" applyBorder="1" applyAlignment="1" applyProtection="1">
      <alignment horizontal="right" vertical="center" indent="1"/>
      <protection hidden="1"/>
    </xf>
    <xf numFmtId="0" fontId="9" fillId="10" borderId="51" xfId="7" applyFill="1" applyBorder="1" applyAlignment="1" applyProtection="1">
      <alignment vertical="center"/>
      <protection hidden="1"/>
    </xf>
    <xf numFmtId="0" fontId="17" fillId="10" borderId="36" xfId="7" applyFont="1" applyFill="1" applyBorder="1" applyAlignment="1" applyProtection="1">
      <alignment horizontal="right" vertical="center" indent="1"/>
      <protection hidden="1"/>
    </xf>
    <xf numFmtId="0" fontId="36" fillId="6" borderId="97" xfId="7" applyFont="1" applyFill="1" applyBorder="1" applyAlignment="1" applyProtection="1">
      <alignment horizontal="left" vertical="center" indent="1"/>
      <protection hidden="1"/>
    </xf>
    <xf numFmtId="1" fontId="36" fillId="5" borderId="103" xfId="7" applyNumberFormat="1" applyFont="1" applyFill="1" applyBorder="1" applyAlignment="1" applyProtection="1">
      <alignment horizontal="center" vertical="center"/>
      <protection hidden="1"/>
    </xf>
    <xf numFmtId="1" fontId="36" fillId="5" borderId="40" xfId="7" applyNumberFormat="1" applyFont="1" applyFill="1" applyBorder="1" applyAlignment="1" applyProtection="1">
      <alignment horizontal="center" vertical="center"/>
      <protection hidden="1"/>
    </xf>
    <xf numFmtId="1" fontId="36" fillId="5" borderId="8" xfId="7" applyNumberFormat="1" applyFont="1" applyFill="1" applyBorder="1" applyAlignment="1" applyProtection="1">
      <alignment horizontal="center" vertical="center"/>
      <protection hidden="1"/>
    </xf>
    <xf numFmtId="1" fontId="36" fillId="5" borderId="53" xfId="7" applyNumberFormat="1" applyFont="1" applyFill="1" applyBorder="1" applyAlignment="1" applyProtection="1">
      <alignment horizontal="center" vertical="center"/>
      <protection hidden="1"/>
    </xf>
    <xf numFmtId="0" fontId="96" fillId="6" borderId="39" xfId="7" applyFont="1" applyFill="1" applyBorder="1" applyAlignment="1" applyProtection="1">
      <alignment horizontal="left" vertical="center" indent="1"/>
      <protection hidden="1"/>
    </xf>
    <xf numFmtId="1" fontId="97" fillId="0" borderId="103" xfId="7" applyNumberFormat="1" applyFont="1" applyBorder="1" applyAlignment="1" applyProtection="1">
      <alignment horizontal="center" vertical="center"/>
      <protection locked="0"/>
    </xf>
    <xf numFmtId="1" fontId="97" fillId="0" borderId="40" xfId="7" applyNumberFormat="1" applyFont="1" applyBorder="1" applyAlignment="1" applyProtection="1">
      <alignment horizontal="center" vertical="center"/>
      <protection locked="0"/>
    </xf>
    <xf numFmtId="1" fontId="97" fillId="0" borderId="8" xfId="7" applyNumberFormat="1" applyFont="1" applyBorder="1" applyAlignment="1" applyProtection="1">
      <alignment horizontal="center" vertical="center"/>
      <protection locked="0"/>
    </xf>
    <xf numFmtId="1" fontId="97" fillId="0" borderId="53" xfId="7" applyNumberFormat="1" applyFont="1" applyBorder="1" applyAlignment="1" applyProtection="1">
      <alignment horizontal="center" vertical="center"/>
      <protection locked="0"/>
    </xf>
    <xf numFmtId="1" fontId="36" fillId="7" borderId="79" xfId="7" applyNumberFormat="1" applyFont="1" applyFill="1" applyBorder="1" applyAlignment="1" applyProtection="1">
      <alignment horizontal="right" indent="1"/>
      <protection hidden="1"/>
    </xf>
    <xf numFmtId="0" fontId="96" fillId="0" borderId="142" xfId="7" applyFont="1" applyBorder="1" applyAlignment="1" applyProtection="1">
      <alignment horizontal="left" vertical="center" indent="1"/>
      <protection locked="0" hidden="1"/>
    </xf>
    <xf numFmtId="0" fontId="96" fillId="0" borderId="153" xfId="7" applyFont="1" applyBorder="1" applyAlignment="1" applyProtection="1">
      <alignment horizontal="left" vertical="center" indent="1"/>
      <protection locked="0" hidden="1"/>
    </xf>
    <xf numFmtId="1" fontId="97" fillId="0" borderId="151" xfId="7" applyNumberFormat="1" applyFont="1" applyBorder="1" applyAlignment="1" applyProtection="1">
      <alignment horizontal="center" vertical="center"/>
      <protection locked="0"/>
    </xf>
    <xf numFmtId="1" fontId="97" fillId="0" borderId="45" xfId="7" applyNumberFormat="1" applyFont="1" applyBorder="1" applyAlignment="1" applyProtection="1">
      <alignment horizontal="center" vertical="center"/>
      <protection locked="0"/>
    </xf>
    <xf numFmtId="1" fontId="97" fillId="0" borderId="152" xfId="7" applyNumberFormat="1" applyFont="1" applyBorder="1" applyAlignment="1" applyProtection="1">
      <alignment horizontal="center" vertical="center"/>
      <protection locked="0"/>
    </xf>
    <xf numFmtId="1" fontId="97" fillId="0" borderId="153" xfId="7" applyNumberFormat="1" applyFont="1" applyBorder="1" applyAlignment="1" applyProtection="1">
      <alignment horizontal="center" vertical="center"/>
      <protection locked="0"/>
    </xf>
    <xf numFmtId="1" fontId="36" fillId="7" borderId="154" xfId="7" applyNumberFormat="1" applyFont="1" applyFill="1" applyBorder="1" applyAlignment="1" applyProtection="1">
      <alignment horizontal="right" indent="1"/>
      <protection hidden="1"/>
    </xf>
    <xf numFmtId="0" fontId="100" fillId="0" borderId="0" xfId="7" applyFont="1"/>
    <xf numFmtId="0" fontId="51" fillId="0" borderId="0" xfId="7" applyFont="1"/>
    <xf numFmtId="0" fontId="101" fillId="0" borderId="0" xfId="7" applyFont="1" applyAlignment="1" applyProtection="1">
      <alignment vertical="center"/>
      <protection hidden="1"/>
    </xf>
    <xf numFmtId="0" fontId="101" fillId="0" borderId="0" xfId="7" applyFont="1" applyAlignment="1" applyProtection="1">
      <alignment horizontal="right" vertical="center"/>
      <protection hidden="1"/>
    </xf>
    <xf numFmtId="0" fontId="102" fillId="0" borderId="0" xfId="7" applyFont="1" applyProtection="1">
      <protection hidden="1"/>
    </xf>
    <xf numFmtId="0" fontId="9" fillId="0" borderId="105" xfId="7" applyBorder="1"/>
    <xf numFmtId="0" fontId="103" fillId="0" borderId="0" xfId="7" applyFont="1" applyAlignment="1" applyProtection="1">
      <alignment horizontal="center" vertical="center"/>
      <protection hidden="1"/>
    </xf>
    <xf numFmtId="0" fontId="36" fillId="10" borderId="36" xfId="7" applyFont="1" applyFill="1" applyBorder="1" applyAlignment="1" applyProtection="1">
      <alignment horizontal="right" vertical="center" indent="1"/>
      <protection hidden="1"/>
    </xf>
    <xf numFmtId="1" fontId="97" fillId="0" borderId="103" xfId="7" applyNumberFormat="1" applyFont="1" applyBorder="1" applyAlignment="1" applyProtection="1">
      <alignment horizontal="center" vertical="center"/>
      <protection locked="0" hidden="1"/>
    </xf>
    <xf numFmtId="1" fontId="97" fillId="0" borderId="8" xfId="7" applyNumberFormat="1" applyFont="1" applyBorder="1" applyAlignment="1" applyProtection="1">
      <alignment horizontal="center" vertical="center"/>
      <protection locked="0" hidden="1"/>
    </xf>
    <xf numFmtId="1" fontId="97" fillId="0" borderId="53" xfId="7" applyNumberFormat="1" applyFont="1" applyBorder="1" applyAlignment="1" applyProtection="1">
      <alignment horizontal="center" vertical="center"/>
      <protection locked="0" hidden="1"/>
    </xf>
    <xf numFmtId="1" fontId="97" fillId="0" borderId="40" xfId="7" applyNumberFormat="1" applyFont="1" applyBorder="1" applyAlignment="1" applyProtection="1">
      <alignment horizontal="center" vertical="center"/>
      <protection locked="0" hidden="1"/>
    </xf>
    <xf numFmtId="1" fontId="97" fillId="0" borderId="39" xfId="7" applyNumberFormat="1" applyFont="1" applyBorder="1" applyAlignment="1" applyProtection="1">
      <alignment horizontal="center" vertical="center"/>
      <protection locked="0" hidden="1"/>
    </xf>
    <xf numFmtId="0" fontId="36" fillId="6" borderId="97" xfId="7" applyFont="1" applyFill="1" applyBorder="1" applyAlignment="1" applyProtection="1">
      <alignment horizontal="center" vertical="center"/>
      <protection hidden="1"/>
    </xf>
    <xf numFmtId="1" fontId="36" fillId="5" borderId="95" xfId="7" applyNumberFormat="1" applyFont="1" applyFill="1" applyBorder="1" applyAlignment="1" applyProtection="1">
      <alignment vertical="center"/>
      <protection hidden="1"/>
    </xf>
    <xf numFmtId="1" fontId="36" fillId="5" borderId="12" xfId="7" applyNumberFormat="1" applyFont="1" applyFill="1" applyBorder="1" applyAlignment="1" applyProtection="1">
      <alignment horizontal="center" vertical="center"/>
      <protection hidden="1"/>
    </xf>
    <xf numFmtId="1" fontId="36" fillId="5" borderId="47" xfId="7" applyNumberFormat="1" applyFont="1" applyFill="1" applyBorder="1" applyAlignment="1" applyProtection="1">
      <alignment horizontal="center" vertical="center"/>
      <protection hidden="1"/>
    </xf>
    <xf numFmtId="1" fontId="36" fillId="5" borderId="97" xfId="7" applyNumberFormat="1" applyFont="1" applyFill="1" applyBorder="1" applyAlignment="1" applyProtection="1">
      <alignment horizontal="center" vertical="center"/>
      <protection hidden="1"/>
    </xf>
    <xf numFmtId="1" fontId="97" fillId="0" borderId="36" xfId="7" applyNumberFormat="1" applyFont="1" applyBorder="1" applyAlignment="1" applyProtection="1">
      <alignment horizontal="center" vertical="center"/>
      <protection locked="0"/>
    </xf>
    <xf numFmtId="1" fontId="97" fillId="0" borderId="39" xfId="7" applyNumberFormat="1" applyFont="1" applyBorder="1" applyAlignment="1" applyProtection="1">
      <alignment horizontal="center" vertical="center"/>
      <protection locked="0"/>
    </xf>
    <xf numFmtId="1" fontId="97" fillId="0" borderId="51" xfId="7" applyNumberFormat="1" applyFont="1" applyBorder="1" applyAlignment="1" applyProtection="1">
      <alignment horizontal="center" vertical="center"/>
      <protection locked="0"/>
    </xf>
    <xf numFmtId="0" fontId="96" fillId="10" borderId="39" xfId="7" applyFont="1" applyFill="1" applyBorder="1" applyAlignment="1" applyProtection="1">
      <alignment horizontal="left" vertical="center" indent="1"/>
      <protection hidden="1"/>
    </xf>
    <xf numFmtId="1" fontId="97" fillId="10" borderId="51" xfId="7" applyNumberFormat="1" applyFont="1" applyFill="1" applyBorder="1" applyAlignment="1" applyProtection="1">
      <alignment vertical="center"/>
      <protection hidden="1"/>
    </xf>
    <xf numFmtId="1" fontId="97" fillId="10" borderId="36" xfId="7" applyNumberFormat="1" applyFont="1" applyFill="1" applyBorder="1" applyAlignment="1" applyProtection="1">
      <alignment vertical="center"/>
      <protection hidden="1"/>
    </xf>
    <xf numFmtId="1" fontId="97" fillId="10" borderId="79" xfId="7" applyNumberFormat="1" applyFont="1" applyFill="1" applyBorder="1" applyAlignment="1" applyProtection="1">
      <alignment vertical="center"/>
      <protection hidden="1"/>
    </xf>
    <xf numFmtId="1" fontId="97" fillId="10" borderId="51" xfId="7" applyNumberFormat="1" applyFont="1" applyFill="1" applyBorder="1" applyAlignment="1">
      <alignment vertical="center"/>
    </xf>
    <xf numFmtId="1" fontId="97" fillId="10" borderId="36" xfId="7" applyNumberFormat="1" applyFont="1" applyFill="1" applyBorder="1" applyAlignment="1">
      <alignment vertical="center"/>
    </xf>
    <xf numFmtId="1" fontId="97" fillId="10" borderId="79" xfId="7" applyNumberFormat="1" applyFont="1" applyFill="1" applyBorder="1" applyAlignment="1">
      <alignment vertical="center"/>
    </xf>
    <xf numFmtId="1" fontId="97" fillId="10" borderId="39" xfId="7" applyNumberFormat="1" applyFont="1" applyFill="1" applyBorder="1" applyAlignment="1">
      <alignment vertical="center"/>
    </xf>
    <xf numFmtId="1" fontId="97" fillId="0" borderId="100" xfId="7" applyNumberFormat="1" applyFont="1" applyBorder="1" applyAlignment="1" applyProtection="1">
      <alignment horizontal="center" vertical="center"/>
      <protection locked="0"/>
    </xf>
    <xf numFmtId="1" fontId="97" fillId="0" borderId="37" xfId="7" applyNumberFormat="1" applyFont="1" applyBorder="1" applyAlignment="1" applyProtection="1">
      <alignment horizontal="center" vertical="center"/>
      <protection locked="0"/>
    </xf>
    <xf numFmtId="1" fontId="97" fillId="0" borderId="162" xfId="7" applyNumberFormat="1" applyFont="1" applyBorder="1" applyAlignment="1" applyProtection="1">
      <alignment horizontal="center" vertical="center"/>
      <protection locked="0"/>
    </xf>
    <xf numFmtId="1" fontId="97" fillId="0" borderId="86" xfId="7" applyNumberFormat="1" applyFont="1" applyBorder="1" applyAlignment="1" applyProtection="1">
      <alignment horizontal="center" vertical="center"/>
      <protection locked="0"/>
    </xf>
    <xf numFmtId="1" fontId="97" fillId="0" borderId="33" xfId="7" applyNumberFormat="1" applyFont="1" applyBorder="1" applyAlignment="1" applyProtection="1">
      <alignment horizontal="center" vertical="center"/>
      <protection locked="0"/>
    </xf>
    <xf numFmtId="1" fontId="97" fillId="0" borderId="142" xfId="7" applyNumberFormat="1" applyFont="1" applyBorder="1" applyAlignment="1" applyProtection="1">
      <alignment horizontal="center" vertical="center"/>
      <protection locked="0"/>
    </xf>
    <xf numFmtId="1" fontId="97" fillId="0" borderId="170" xfId="7" applyNumberFormat="1" applyFont="1" applyBorder="1" applyAlignment="1" applyProtection="1">
      <alignment horizontal="center" vertical="center"/>
      <protection locked="0"/>
    </xf>
    <xf numFmtId="0" fontId="96" fillId="5" borderId="39" xfId="7" applyFont="1" applyFill="1" applyBorder="1" applyAlignment="1" applyProtection="1">
      <alignment horizontal="left" vertical="center" indent="1"/>
      <protection hidden="1"/>
    </xf>
    <xf numFmtId="0" fontId="96" fillId="5" borderId="39" xfId="7" applyFont="1" applyFill="1" applyBorder="1" applyAlignment="1">
      <alignment horizontal="left" vertical="center" indent="1"/>
    </xf>
    <xf numFmtId="1" fontId="97" fillId="0" borderId="44" xfId="7" applyNumberFormat="1" applyFont="1" applyBorder="1" applyAlignment="1" applyProtection="1">
      <alignment horizontal="center" vertical="center"/>
      <protection locked="0"/>
    </xf>
    <xf numFmtId="1" fontId="97" fillId="0" borderId="125" xfId="7" applyNumberFormat="1" applyFont="1" applyBorder="1" applyAlignment="1" applyProtection="1">
      <alignment horizontal="center" vertical="center"/>
      <protection locked="0"/>
    </xf>
    <xf numFmtId="1" fontId="97" fillId="0" borderId="182" xfId="7" applyNumberFormat="1" applyFont="1" applyBorder="1" applyAlignment="1" applyProtection="1">
      <alignment horizontal="center" vertical="center"/>
      <protection locked="0"/>
    </xf>
    <xf numFmtId="0" fontId="105" fillId="0" borderId="0" xfId="7" applyFont="1" applyAlignment="1">
      <alignment horizontal="center" vertical="center"/>
    </xf>
    <xf numFmtId="0" fontId="17" fillId="25" borderId="129" xfId="7" applyFont="1" applyFill="1" applyBorder="1" applyAlignment="1" applyProtection="1">
      <alignment horizontal="left" vertical="center" indent="1"/>
      <protection hidden="1"/>
    </xf>
    <xf numFmtId="1" fontId="12" fillId="0" borderId="0" xfId="7" applyNumberFormat="1" applyFont="1" applyAlignment="1" applyProtection="1">
      <alignment horizontal="center" vertical="center"/>
      <protection locked="0" hidden="1"/>
    </xf>
    <xf numFmtId="0" fontId="106" fillId="0" borderId="183" xfId="7" applyFont="1" applyBorder="1" applyAlignment="1">
      <alignment horizontal="center" vertical="center"/>
    </xf>
    <xf numFmtId="0" fontId="21" fillId="0" borderId="60" xfId="7" applyFont="1" applyBorder="1" applyAlignment="1">
      <alignment horizontal="left" vertical="center" wrapText="1" indent="1"/>
    </xf>
    <xf numFmtId="1" fontId="97" fillId="0" borderId="184" xfId="7" applyNumberFormat="1" applyFont="1" applyBorder="1" applyAlignment="1" applyProtection="1">
      <alignment horizontal="center" vertical="center"/>
      <protection locked="0"/>
    </xf>
    <xf numFmtId="1" fontId="97" fillId="0" borderId="185" xfId="7" applyNumberFormat="1" applyFont="1" applyBorder="1" applyAlignment="1" applyProtection="1">
      <alignment horizontal="center" vertical="center"/>
      <protection locked="0"/>
    </xf>
    <xf numFmtId="1" fontId="97" fillId="0" borderId="186" xfId="7" applyNumberFormat="1" applyFont="1" applyBorder="1" applyAlignment="1" applyProtection="1">
      <alignment horizontal="center" vertical="center"/>
      <protection locked="0"/>
    </xf>
    <xf numFmtId="1" fontId="12" fillId="0" borderId="0" xfId="7" applyNumberFormat="1" applyFont="1" applyAlignment="1" applyProtection="1">
      <alignment horizontal="center" vertical="center"/>
      <protection locked="0"/>
    </xf>
    <xf numFmtId="0" fontId="106" fillId="0" borderId="187" xfId="7" applyFont="1" applyBorder="1" applyAlignment="1">
      <alignment horizontal="center" vertical="center"/>
    </xf>
    <xf numFmtId="0" fontId="21" fillId="0" borderId="60" xfId="7" applyFont="1" applyBorder="1" applyAlignment="1">
      <alignment horizontal="left" vertical="center" indent="1"/>
    </xf>
    <xf numFmtId="1" fontId="97" fillId="0" borderId="187" xfId="7" applyNumberFormat="1" applyFont="1" applyBorder="1" applyAlignment="1" applyProtection="1">
      <alignment horizontal="center" vertical="center"/>
      <protection locked="0"/>
    </xf>
    <xf numFmtId="1" fontId="97" fillId="0" borderId="188" xfId="7" applyNumberFormat="1" applyFont="1" applyBorder="1" applyAlignment="1" applyProtection="1">
      <alignment horizontal="center" vertical="center"/>
      <protection locked="0"/>
    </xf>
    <xf numFmtId="1" fontId="97" fillId="0" borderId="189" xfId="7" applyNumberFormat="1" applyFont="1" applyBorder="1" applyAlignment="1" applyProtection="1">
      <alignment horizontal="center" vertical="center"/>
      <protection locked="0"/>
    </xf>
    <xf numFmtId="0" fontId="21" fillId="0" borderId="96" xfId="7" applyFont="1" applyBorder="1" applyAlignment="1">
      <alignment horizontal="left" indent="1"/>
    </xf>
    <xf numFmtId="0" fontId="107" fillId="23" borderId="0" xfId="7" applyFont="1" applyFill="1" applyAlignment="1">
      <alignment vertical="center"/>
    </xf>
    <xf numFmtId="0" fontId="102" fillId="23" borderId="0" xfId="7" applyFont="1" applyFill="1"/>
    <xf numFmtId="0" fontId="108" fillId="0" borderId="0" xfId="7" applyFont="1" applyAlignment="1" applyProtection="1">
      <alignment horizontal="center" vertical="top"/>
      <protection hidden="1"/>
    </xf>
    <xf numFmtId="0" fontId="36" fillId="6" borderId="40" xfId="7" applyFont="1" applyFill="1" applyBorder="1" applyAlignment="1" applyProtection="1">
      <alignment horizontal="right" vertical="center" indent="1"/>
      <protection hidden="1"/>
    </xf>
    <xf numFmtId="0" fontId="17" fillId="10" borderId="40" xfId="7" applyFont="1" applyFill="1" applyBorder="1" applyAlignment="1" applyProtection="1">
      <alignment horizontal="right" vertical="center" indent="1"/>
      <protection hidden="1"/>
    </xf>
    <xf numFmtId="0" fontId="36" fillId="6" borderId="12" xfId="7" applyFont="1" applyFill="1" applyBorder="1" applyAlignment="1" applyProtection="1">
      <alignment horizontal="left" vertical="center" indent="1"/>
      <protection hidden="1"/>
    </xf>
    <xf numFmtId="1" fontId="36" fillId="5" borderId="39" xfId="7" applyNumberFormat="1" applyFont="1" applyFill="1" applyBorder="1" applyAlignment="1" applyProtection="1">
      <alignment horizontal="center" vertical="center"/>
      <protection hidden="1"/>
    </xf>
    <xf numFmtId="0" fontId="96" fillId="6" borderId="8" xfId="7" applyFont="1" applyFill="1" applyBorder="1" applyAlignment="1" applyProtection="1">
      <alignment horizontal="left" vertical="center" indent="1"/>
      <protection hidden="1"/>
    </xf>
    <xf numFmtId="0" fontId="96" fillId="6" borderId="142" xfId="7" applyFont="1" applyFill="1" applyBorder="1" applyAlignment="1" applyProtection="1">
      <alignment horizontal="left" vertical="center" indent="1"/>
      <protection hidden="1"/>
    </xf>
    <xf numFmtId="1" fontId="36" fillId="7" borderId="191" xfId="7" applyNumberFormat="1" applyFont="1" applyFill="1" applyBorder="1" applyAlignment="1" applyProtection="1">
      <alignment horizontal="right" indent="1"/>
      <protection hidden="1"/>
    </xf>
    <xf numFmtId="0" fontId="72" fillId="0" borderId="0" xfId="7" applyFont="1" applyAlignment="1">
      <alignment vertical="center"/>
    </xf>
    <xf numFmtId="0" fontId="101" fillId="0" borderId="0" xfId="7" applyFont="1" applyAlignment="1">
      <alignment vertical="center"/>
    </xf>
    <xf numFmtId="0" fontId="101" fillId="0" borderId="0" xfId="7" applyFont="1" applyAlignment="1">
      <alignment horizontal="right" vertical="center"/>
    </xf>
    <xf numFmtId="0" fontId="102" fillId="0" borderId="0" xfId="7" applyFont="1"/>
    <xf numFmtId="0" fontId="72" fillId="0" borderId="0" xfId="7" applyFont="1" applyAlignment="1">
      <alignment horizontal="center" vertical="center"/>
    </xf>
    <xf numFmtId="0" fontId="72" fillId="0" borderId="0" xfId="7" applyFont="1"/>
    <xf numFmtId="14" fontId="75" fillId="0" borderId="0" xfId="7" applyNumberFormat="1" applyFont="1" applyAlignment="1">
      <alignment horizontal="left" wrapText="1"/>
    </xf>
    <xf numFmtId="0" fontId="103" fillId="0" borderId="0" xfId="7" applyFont="1" applyAlignment="1">
      <alignment horizontal="center" vertical="center"/>
    </xf>
    <xf numFmtId="0" fontId="36" fillId="6" borderId="129" xfId="7" applyFont="1" applyFill="1" applyBorder="1" applyAlignment="1">
      <alignment vertical="center"/>
    </xf>
    <xf numFmtId="0" fontId="36" fillId="6" borderId="117" xfId="7" applyFont="1" applyFill="1" applyBorder="1" applyAlignment="1">
      <alignment horizontal="right" vertical="center" indent="1"/>
    </xf>
    <xf numFmtId="0" fontId="9" fillId="6" borderId="51" xfId="7" applyFill="1" applyBorder="1" applyAlignment="1">
      <alignment vertical="center"/>
    </xf>
    <xf numFmtId="0" fontId="36" fillId="6" borderId="36" xfId="7" applyFont="1" applyFill="1" applyBorder="1" applyAlignment="1">
      <alignment horizontal="right" vertical="center" indent="1"/>
    </xf>
    <xf numFmtId="0" fontId="17" fillId="6" borderId="36" xfId="7" applyFont="1" applyFill="1" applyBorder="1" applyAlignment="1">
      <alignment horizontal="right" vertical="center" indent="1"/>
    </xf>
    <xf numFmtId="0" fontId="9" fillId="10" borderId="48" xfId="7" applyFill="1" applyBorder="1" applyAlignment="1">
      <alignment vertical="center"/>
    </xf>
    <xf numFmtId="0" fontId="17" fillId="10" borderId="49" xfId="7" applyFont="1" applyFill="1" applyBorder="1" applyAlignment="1">
      <alignment horizontal="right" vertical="center" indent="1"/>
    </xf>
    <xf numFmtId="1" fontId="36" fillId="5" borderId="95" xfId="7" applyNumberFormat="1" applyFont="1" applyFill="1" applyBorder="1" applyAlignment="1">
      <alignment vertical="center"/>
    </xf>
    <xf numFmtId="1" fontId="36" fillId="5" borderId="12" xfId="7" applyNumberFormat="1" applyFont="1" applyFill="1" applyBorder="1" applyAlignment="1">
      <alignment horizontal="center" vertical="center"/>
    </xf>
    <xf numFmtId="1" fontId="36" fillId="5" borderId="47" xfId="7" applyNumberFormat="1" applyFont="1" applyFill="1" applyBorder="1" applyAlignment="1">
      <alignment horizontal="center" vertical="center"/>
    </xf>
    <xf numFmtId="1" fontId="36" fillId="5" borderId="97" xfId="7" applyNumberFormat="1" applyFont="1" applyFill="1" applyBorder="1" applyAlignment="1">
      <alignment horizontal="center" vertical="center"/>
    </xf>
    <xf numFmtId="1" fontId="36" fillId="5" borderId="103" xfId="7" applyNumberFormat="1" applyFont="1" applyFill="1" applyBorder="1" applyAlignment="1">
      <alignment horizontal="center" vertical="center"/>
    </xf>
    <xf numFmtId="1" fontId="36" fillId="5" borderId="8" xfId="7" applyNumberFormat="1" applyFont="1" applyFill="1" applyBorder="1" applyAlignment="1">
      <alignment horizontal="center" vertical="center"/>
    </xf>
    <xf numFmtId="1" fontId="36" fillId="5" borderId="39" xfId="7" applyNumberFormat="1" applyFont="1" applyFill="1" applyBorder="1" applyAlignment="1">
      <alignment horizontal="center" vertical="center"/>
    </xf>
    <xf numFmtId="1" fontId="36" fillId="5" borderId="49" xfId="7" applyNumberFormat="1" applyFont="1" applyFill="1" applyBorder="1" applyAlignment="1">
      <alignment vertical="center"/>
    </xf>
    <xf numFmtId="1" fontId="36" fillId="5" borderId="91" xfId="7" applyNumberFormat="1" applyFont="1" applyFill="1" applyBorder="1" applyAlignment="1">
      <alignment horizontal="center" vertical="center"/>
    </xf>
    <xf numFmtId="0" fontId="9" fillId="6" borderId="103" xfId="7" applyFill="1" applyBorder="1" applyAlignment="1">
      <alignment horizontal="center"/>
    </xf>
    <xf numFmtId="0" fontId="96" fillId="6" borderId="39" xfId="7" applyFont="1" applyFill="1" applyBorder="1" applyAlignment="1">
      <alignment horizontal="left" vertical="center" indent="1"/>
    </xf>
    <xf numFmtId="1" fontId="36" fillId="7" borderId="150" xfId="7" applyNumberFormat="1" applyFont="1" applyFill="1" applyBorder="1" applyAlignment="1">
      <alignment horizontal="right" indent="1"/>
    </xf>
    <xf numFmtId="1" fontId="97" fillId="0" borderId="12" xfId="7" applyNumberFormat="1" applyFont="1" applyBorder="1" applyAlignment="1" applyProtection="1">
      <alignment horizontal="center" vertical="center"/>
      <protection locked="0"/>
    </xf>
    <xf numFmtId="0" fontId="96" fillId="6" borderId="61" xfId="7" applyFont="1" applyFill="1" applyBorder="1" applyAlignment="1">
      <alignment horizontal="left" vertical="center" indent="1"/>
    </xf>
    <xf numFmtId="1" fontId="36" fillId="0" borderId="8" xfId="7" applyNumberFormat="1" applyFont="1" applyBorder="1" applyAlignment="1" applyProtection="1">
      <alignment vertical="center"/>
      <protection locked="0"/>
    </xf>
    <xf numFmtId="1" fontId="36" fillId="0" borderId="8" xfId="7" applyNumberFormat="1" applyFont="1" applyBorder="1" applyAlignment="1" applyProtection="1">
      <alignment horizontal="center" vertical="center"/>
      <protection locked="0"/>
    </xf>
    <xf numFmtId="1" fontId="36" fillId="0" borderId="39" xfId="7" applyNumberFormat="1" applyFont="1" applyBorder="1" applyAlignment="1" applyProtection="1">
      <alignment horizontal="center" vertical="center"/>
      <protection locked="0"/>
    </xf>
    <xf numFmtId="0" fontId="96" fillId="0" borderId="8" xfId="7" applyFont="1" applyBorder="1" applyAlignment="1" applyProtection="1">
      <alignment horizontal="left" vertical="center" indent="1"/>
      <protection locked="0"/>
    </xf>
    <xf numFmtId="1" fontId="36" fillId="7" borderId="154" xfId="7" applyNumberFormat="1" applyFont="1" applyFill="1" applyBorder="1" applyAlignment="1">
      <alignment horizontal="right" indent="1"/>
    </xf>
    <xf numFmtId="0" fontId="93" fillId="0" borderId="0" xfId="7" applyFont="1" applyAlignment="1" applyProtection="1">
      <alignment horizontal="left" vertical="center"/>
      <protection hidden="1"/>
    </xf>
    <xf numFmtId="0" fontId="77" fillId="0" borderId="0" xfId="7" applyFont="1" applyAlignment="1" applyProtection="1">
      <alignment horizontal="center" vertical="center"/>
      <protection hidden="1"/>
    </xf>
    <xf numFmtId="1" fontId="111" fillId="0" borderId="0" xfId="11" applyNumberFormat="1" applyFont="1" applyFill="1" applyBorder="1" applyAlignment="1" applyProtection="1">
      <alignment vertical="center"/>
      <protection hidden="1"/>
    </xf>
    <xf numFmtId="0" fontId="65" fillId="0" borderId="0" xfId="7" applyFont="1" applyAlignment="1" applyProtection="1">
      <alignment horizontal="right" vertical="center"/>
      <protection hidden="1"/>
    </xf>
    <xf numFmtId="14" fontId="75" fillId="0" borderId="0" xfId="7" applyNumberFormat="1" applyFont="1" applyAlignment="1" applyProtection="1">
      <alignment vertical="center" wrapText="1"/>
      <protection hidden="1"/>
    </xf>
    <xf numFmtId="1" fontId="112" fillId="0" borderId="14" xfId="11" applyNumberFormat="1" applyFont="1" applyFill="1" applyBorder="1" applyAlignment="1" applyProtection="1">
      <alignment vertical="center"/>
      <protection hidden="1"/>
    </xf>
    <xf numFmtId="0" fontId="114" fillId="7" borderId="164" xfId="7" applyFont="1" applyFill="1" applyBorder="1" applyAlignment="1" applyProtection="1">
      <alignment horizontal="center" vertical="center" wrapText="1"/>
      <protection hidden="1"/>
    </xf>
    <xf numFmtId="0" fontId="114" fillId="7" borderId="50" xfId="7" applyFont="1" applyFill="1" applyBorder="1" applyAlignment="1" applyProtection="1">
      <alignment horizontal="center" vertical="center" wrapText="1"/>
      <protection hidden="1"/>
    </xf>
    <xf numFmtId="0" fontId="114" fillId="7" borderId="40" xfId="7" applyFont="1" applyFill="1" applyBorder="1" applyAlignment="1" applyProtection="1">
      <alignment horizontal="center" vertical="center" wrapText="1"/>
      <protection hidden="1"/>
    </xf>
    <xf numFmtId="0" fontId="114" fillId="7" borderId="8" xfId="7" applyFont="1" applyFill="1" applyBorder="1" applyAlignment="1" applyProtection="1">
      <alignment horizontal="center" vertical="center" wrapText="1"/>
      <protection hidden="1"/>
    </xf>
    <xf numFmtId="0" fontId="114" fillId="7" borderId="45" xfId="7" applyFont="1" applyFill="1" applyBorder="1" applyAlignment="1" applyProtection="1">
      <alignment horizontal="center" vertical="center" wrapText="1"/>
      <protection hidden="1"/>
    </xf>
    <xf numFmtId="0" fontId="114" fillId="7" borderId="152" xfId="7" applyFont="1" applyFill="1" applyBorder="1" applyAlignment="1" applyProtection="1">
      <alignment horizontal="center" vertical="center" wrapText="1"/>
      <protection hidden="1"/>
    </xf>
    <xf numFmtId="1" fontId="39" fillId="11" borderId="8" xfId="7" applyNumberFormat="1" applyFont="1" applyFill="1" applyBorder="1" applyAlignment="1" applyProtection="1">
      <alignment horizontal="right" vertical="center"/>
      <protection locked="0"/>
    </xf>
    <xf numFmtId="1" fontId="39" fillId="11" borderId="39" xfId="7" applyNumberFormat="1" applyFont="1" applyFill="1" applyBorder="1" applyAlignment="1" applyProtection="1">
      <alignment horizontal="right" vertical="center"/>
      <protection locked="0"/>
    </xf>
    <xf numFmtId="1" fontId="45" fillId="5" borderId="53" xfId="7" applyNumberFormat="1" applyFont="1" applyFill="1" applyBorder="1" applyAlignment="1" applyProtection="1">
      <alignment horizontal="right" vertical="center"/>
      <protection hidden="1"/>
    </xf>
    <xf numFmtId="1" fontId="39" fillId="11" borderId="40" xfId="7" applyNumberFormat="1" applyFont="1" applyFill="1" applyBorder="1" applyAlignment="1" applyProtection="1">
      <alignment horizontal="right" vertical="center"/>
      <protection locked="0"/>
    </xf>
    <xf numFmtId="1" fontId="35" fillId="10" borderId="51" xfId="7" applyNumberFormat="1" applyFont="1" applyFill="1" applyBorder="1" applyAlignment="1" applyProtection="1">
      <alignment horizontal="right" vertical="center"/>
      <protection hidden="1"/>
    </xf>
    <xf numFmtId="1" fontId="39" fillId="11" borderId="12" xfId="7" applyNumberFormat="1" applyFont="1" applyFill="1" applyBorder="1" applyAlignment="1" applyProtection="1">
      <alignment horizontal="right" vertical="center"/>
      <protection locked="0"/>
    </xf>
    <xf numFmtId="1" fontId="39" fillId="11" borderId="91" xfId="7" applyNumberFormat="1" applyFont="1" applyFill="1" applyBorder="1" applyAlignment="1" applyProtection="1">
      <alignment horizontal="right" vertical="center"/>
      <protection locked="0"/>
    </xf>
    <xf numFmtId="1" fontId="45" fillId="5" borderId="12" xfId="7" applyNumberFormat="1" applyFont="1" applyFill="1" applyBorder="1" applyAlignment="1" applyProtection="1">
      <alignment horizontal="right" vertical="center"/>
      <protection hidden="1"/>
    </xf>
    <xf numFmtId="1" fontId="35" fillId="10" borderId="113" xfId="7" applyNumberFormat="1" applyFont="1" applyFill="1" applyBorder="1" applyAlignment="1" applyProtection="1">
      <alignment horizontal="right" vertical="center"/>
      <protection hidden="1"/>
    </xf>
    <xf numFmtId="1" fontId="35" fillId="10" borderId="150" xfId="7" applyNumberFormat="1" applyFont="1" applyFill="1" applyBorder="1" applyAlignment="1" applyProtection="1">
      <alignment horizontal="right" vertical="center"/>
      <protection hidden="1"/>
    </xf>
    <xf numFmtId="1" fontId="39" fillId="14" borderId="8" xfId="7" applyNumberFormat="1" applyFont="1" applyFill="1" applyBorder="1" applyAlignment="1" applyProtection="1">
      <alignment horizontal="right" vertical="center"/>
      <protection locked="0"/>
    </xf>
    <xf numFmtId="1" fontId="45" fillId="5" borderId="39" xfId="7" applyNumberFormat="1" applyFont="1" applyFill="1" applyBorder="1" applyAlignment="1" applyProtection="1">
      <alignment horizontal="right" vertical="center"/>
      <protection hidden="1"/>
    </xf>
    <xf numFmtId="1" fontId="35" fillId="10" borderId="97" xfId="7" applyNumberFormat="1" applyFont="1" applyFill="1" applyBorder="1" applyAlignment="1" applyProtection="1">
      <alignment horizontal="right" vertical="center"/>
      <protection hidden="1"/>
    </xf>
    <xf numFmtId="1" fontId="35" fillId="28" borderId="95" xfId="7" applyNumberFormat="1" applyFont="1" applyFill="1" applyBorder="1" applyAlignment="1" applyProtection="1">
      <alignment horizontal="center" vertical="center"/>
      <protection hidden="1"/>
    </xf>
    <xf numFmtId="1" fontId="35" fillId="10" borderId="12" xfId="7" applyNumberFormat="1" applyFont="1" applyFill="1" applyBorder="1" applyAlignment="1" applyProtection="1">
      <alignment horizontal="right" vertical="center"/>
      <protection hidden="1"/>
    </xf>
    <xf numFmtId="1" fontId="35" fillId="10" borderId="39" xfId="7" applyNumberFormat="1" applyFont="1" applyFill="1" applyBorder="1" applyAlignment="1" applyProtection="1">
      <alignment horizontal="right" vertical="center"/>
      <protection hidden="1"/>
    </xf>
    <xf numFmtId="1" fontId="35" fillId="10" borderId="8" xfId="7" applyNumberFormat="1" applyFont="1" applyFill="1" applyBorder="1" applyAlignment="1" applyProtection="1">
      <alignment horizontal="right" vertical="center"/>
      <protection hidden="1"/>
    </xf>
    <xf numFmtId="1" fontId="39" fillId="11" borderId="37" xfId="7" applyNumberFormat="1" applyFont="1" applyFill="1" applyBorder="1" applyAlignment="1" applyProtection="1">
      <alignment horizontal="right" vertical="center"/>
      <protection locked="0"/>
    </xf>
    <xf numFmtId="1" fontId="39" fillId="11" borderId="142" xfId="7" applyNumberFormat="1" applyFont="1" applyFill="1" applyBorder="1" applyAlignment="1" applyProtection="1">
      <alignment horizontal="right" vertical="center"/>
      <protection locked="0"/>
    </xf>
    <xf numFmtId="1" fontId="39" fillId="11" borderId="86" xfId="7" applyNumberFormat="1" applyFont="1" applyFill="1" applyBorder="1" applyAlignment="1" applyProtection="1">
      <alignment horizontal="right" vertical="center"/>
      <protection locked="0"/>
    </xf>
    <xf numFmtId="1" fontId="39" fillId="14" borderId="37" xfId="7" applyNumberFormat="1" applyFont="1" applyFill="1" applyBorder="1" applyAlignment="1" applyProtection="1">
      <alignment horizontal="right" vertical="center"/>
      <protection locked="0"/>
    </xf>
    <xf numFmtId="1" fontId="35" fillId="10" borderId="142" xfId="7" applyNumberFormat="1" applyFont="1" applyFill="1" applyBorder="1" applyAlignment="1" applyProtection="1">
      <alignment horizontal="right" vertical="center"/>
      <protection hidden="1"/>
    </xf>
    <xf numFmtId="0" fontId="9" fillId="30" borderId="8" xfId="7" applyFill="1" applyBorder="1"/>
    <xf numFmtId="0" fontId="9" fillId="30" borderId="12" xfId="7" applyFill="1" applyBorder="1"/>
    <xf numFmtId="0" fontId="9" fillId="14" borderId="8" xfId="7" applyFill="1" applyBorder="1"/>
    <xf numFmtId="0" fontId="9" fillId="30" borderId="39" xfId="7" applyFill="1" applyBorder="1"/>
    <xf numFmtId="1" fontId="9" fillId="30" borderId="103" xfId="7" applyNumberFormat="1" applyFill="1" applyBorder="1" applyAlignment="1">
      <alignment horizontal="center"/>
    </xf>
    <xf numFmtId="0" fontId="9" fillId="30" borderId="152" xfId="7" applyFill="1" applyBorder="1"/>
    <xf numFmtId="1" fontId="39" fillId="11" borderId="100" xfId="7" applyNumberFormat="1" applyFont="1" applyFill="1" applyBorder="1" applyAlignment="1" applyProtection="1">
      <alignment horizontal="right" vertical="center"/>
      <protection locked="0"/>
    </xf>
    <xf numFmtId="1" fontId="35" fillId="10" borderId="181" xfId="7" applyNumberFormat="1" applyFont="1" applyFill="1" applyBorder="1" applyAlignment="1" applyProtection="1">
      <alignment horizontal="right" vertical="center"/>
      <protection hidden="1"/>
    </xf>
    <xf numFmtId="1" fontId="39" fillId="11" borderId="103" xfId="7" applyNumberFormat="1" applyFont="1" applyFill="1" applyBorder="1" applyAlignment="1" applyProtection="1">
      <alignment horizontal="right" vertical="center"/>
      <protection locked="0"/>
    </xf>
    <xf numFmtId="1" fontId="35" fillId="10" borderId="170" xfId="7" applyNumberFormat="1" applyFont="1" applyFill="1" applyBorder="1" applyAlignment="1" applyProtection="1">
      <alignment horizontal="right" vertical="center"/>
      <protection hidden="1"/>
    </xf>
    <xf numFmtId="1" fontId="9" fillId="30" borderId="152" xfId="7" applyNumberFormat="1" applyFill="1" applyBorder="1"/>
    <xf numFmtId="1" fontId="9" fillId="30" borderId="46" xfId="7" applyNumberFormat="1" applyFill="1" applyBorder="1"/>
    <xf numFmtId="1" fontId="9" fillId="30" borderId="152" xfId="7" applyNumberFormat="1" applyFill="1" applyBorder="1" applyAlignment="1">
      <alignment horizontal="center"/>
    </xf>
    <xf numFmtId="1" fontId="115" fillId="7" borderId="88" xfId="7" applyNumberFormat="1" applyFont="1" applyFill="1" applyBorder="1" applyAlignment="1" applyProtection="1">
      <alignment horizontal="right" vertical="center" wrapText="1"/>
      <protection hidden="1"/>
    </xf>
    <xf numFmtId="1" fontId="115" fillId="7" borderId="88" xfId="7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7" applyFont="1" applyAlignment="1" applyProtection="1">
      <alignment vertical="top"/>
      <protection hidden="1"/>
    </xf>
    <xf numFmtId="0" fontId="19" fillId="6" borderId="40" xfId="7" applyFont="1" applyFill="1" applyBorder="1" applyAlignment="1" applyProtection="1">
      <alignment horizontal="center" vertical="center" wrapText="1"/>
      <protection hidden="1"/>
    </xf>
    <xf numFmtId="0" fontId="10" fillId="7" borderId="48" xfId="7" applyFont="1" applyFill="1" applyBorder="1" applyProtection="1">
      <protection hidden="1"/>
    </xf>
    <xf numFmtId="0" fontId="20" fillId="7" borderId="49" xfId="7" applyFont="1" applyFill="1" applyBorder="1" applyAlignment="1" applyProtection="1">
      <alignment horizontal="right" vertical="center"/>
      <protection hidden="1"/>
    </xf>
    <xf numFmtId="167" fontId="20" fillId="7" borderId="12" xfId="7" applyNumberFormat="1" applyFont="1" applyFill="1" applyBorder="1" applyAlignment="1" applyProtection="1">
      <alignment horizontal="right" vertical="center"/>
      <protection hidden="1"/>
    </xf>
    <xf numFmtId="167" fontId="119" fillId="7" borderId="199" xfId="7" applyNumberFormat="1" applyFont="1" applyFill="1" applyBorder="1" applyAlignment="1" applyProtection="1">
      <alignment horizontal="right" vertical="center"/>
      <protection hidden="1"/>
    </xf>
    <xf numFmtId="167" fontId="120" fillId="8" borderId="200" xfId="7" applyNumberFormat="1" applyFont="1" applyFill="1" applyBorder="1" applyAlignment="1" applyProtection="1">
      <alignment horizontal="right" vertical="center"/>
      <protection hidden="1"/>
    </xf>
    <xf numFmtId="167" fontId="21" fillId="7" borderId="50" xfId="7" applyNumberFormat="1" applyFont="1" applyFill="1" applyBorder="1" applyAlignment="1" applyProtection="1">
      <alignment horizontal="right" vertical="center"/>
      <protection hidden="1"/>
    </xf>
    <xf numFmtId="167" fontId="17" fillId="5" borderId="39" xfId="7" applyNumberFormat="1" applyFont="1" applyFill="1" applyBorder="1" applyAlignment="1" applyProtection="1">
      <alignment horizontal="right" vertical="center"/>
      <protection hidden="1"/>
    </xf>
    <xf numFmtId="167" fontId="17" fillId="5" borderId="52" xfId="7" applyNumberFormat="1" applyFont="1" applyFill="1" applyBorder="1" applyAlignment="1" applyProtection="1">
      <alignment horizontal="right" vertical="center"/>
      <protection hidden="1"/>
    </xf>
    <xf numFmtId="167" fontId="121" fillId="5" borderId="201" xfId="7" applyNumberFormat="1" applyFont="1" applyFill="1" applyBorder="1" applyAlignment="1" applyProtection="1">
      <alignment horizontal="right" vertical="center"/>
      <protection hidden="1"/>
    </xf>
    <xf numFmtId="167" fontId="21" fillId="7" borderId="8" xfId="7" applyNumberFormat="1" applyFont="1" applyFill="1" applyBorder="1" applyAlignment="1" applyProtection="1">
      <alignment horizontal="right" vertical="center"/>
      <protection hidden="1"/>
    </xf>
    <xf numFmtId="0" fontId="22" fillId="6" borderId="53" xfId="7" applyFont="1" applyFill="1" applyBorder="1" applyAlignment="1" applyProtection="1">
      <alignment horizontal="center" vertical="center"/>
      <protection hidden="1"/>
    </xf>
    <xf numFmtId="49" fontId="12" fillId="0" borderId="0" xfId="7" applyNumberFormat="1" applyFont="1" applyAlignment="1">
      <alignment vertical="center"/>
    </xf>
    <xf numFmtId="0" fontId="21" fillId="5" borderId="55" xfId="7" applyFont="1" applyFill="1" applyBorder="1" applyAlignment="1">
      <alignment horizontal="left" vertical="center" wrapText="1" indent="1"/>
    </xf>
    <xf numFmtId="167" fontId="12" fillId="0" borderId="56" xfId="7" applyNumberFormat="1" applyFont="1" applyBorder="1" applyAlignment="1" applyProtection="1">
      <alignment horizontal="right" vertical="center"/>
      <protection locked="0" hidden="1"/>
    </xf>
    <xf numFmtId="167" fontId="12" fillId="0" borderId="57" xfId="7" applyNumberFormat="1" applyFont="1" applyBorder="1" applyAlignment="1" applyProtection="1">
      <alignment horizontal="right" vertical="center"/>
      <protection locked="0" hidden="1"/>
    </xf>
    <xf numFmtId="167" fontId="121" fillId="5" borderId="202" xfId="7" applyNumberFormat="1" applyFont="1" applyFill="1" applyBorder="1" applyAlignment="1" applyProtection="1">
      <alignment horizontal="right" vertical="center"/>
      <protection locked="0" hidden="1"/>
    </xf>
    <xf numFmtId="167" fontId="12" fillId="0" borderId="203" xfId="7" applyNumberFormat="1" applyFont="1" applyBorder="1" applyAlignment="1" applyProtection="1">
      <alignment horizontal="right" vertical="center"/>
      <protection locked="0"/>
    </xf>
    <xf numFmtId="167" fontId="121" fillId="6" borderId="202" xfId="7" applyNumberFormat="1" applyFont="1" applyFill="1" applyBorder="1" applyAlignment="1" applyProtection="1">
      <alignment horizontal="right" vertical="center"/>
      <protection hidden="1"/>
    </xf>
    <xf numFmtId="0" fontId="122" fillId="0" borderId="0" xfId="7" applyFont="1" applyAlignment="1">
      <alignment horizontal="left" vertical="center" wrapText="1"/>
    </xf>
    <xf numFmtId="0" fontId="21" fillId="5" borderId="60" xfId="7" applyFont="1" applyFill="1" applyBorder="1" applyAlignment="1">
      <alignment horizontal="left" vertical="center" wrapText="1" indent="1"/>
    </xf>
    <xf numFmtId="167" fontId="12" fillId="0" borderId="204" xfId="7" applyNumberFormat="1" applyFont="1" applyBorder="1" applyAlignment="1" applyProtection="1">
      <alignment horizontal="right" vertical="center"/>
      <protection locked="0" hidden="1"/>
    </xf>
    <xf numFmtId="167" fontId="12" fillId="0" borderId="61" xfId="7" applyNumberFormat="1" applyFont="1" applyBorder="1" applyAlignment="1" applyProtection="1">
      <alignment horizontal="right" vertical="center"/>
      <protection locked="0" hidden="1"/>
    </xf>
    <xf numFmtId="167" fontId="123" fillId="0" borderId="61" xfId="7" applyNumberFormat="1" applyFont="1" applyBorder="1" applyAlignment="1" applyProtection="1">
      <alignment horizontal="right" vertical="center"/>
      <protection locked="0"/>
    </xf>
    <xf numFmtId="167" fontId="123" fillId="0" borderId="62" xfId="7" applyNumberFormat="1" applyFont="1" applyBorder="1" applyAlignment="1" applyProtection="1">
      <alignment horizontal="right" vertical="center"/>
      <protection locked="0"/>
    </xf>
    <xf numFmtId="167" fontId="121" fillId="5" borderId="205" xfId="7" applyNumberFormat="1" applyFont="1" applyFill="1" applyBorder="1" applyAlignment="1" applyProtection="1">
      <alignment horizontal="right" vertical="center"/>
      <protection hidden="1"/>
    </xf>
    <xf numFmtId="167" fontId="123" fillId="0" borderId="206" xfId="7" applyNumberFormat="1" applyFont="1" applyBorder="1" applyAlignment="1" applyProtection="1">
      <alignment horizontal="right" vertical="center"/>
      <protection locked="0"/>
    </xf>
    <xf numFmtId="167" fontId="121" fillId="6" borderId="205" xfId="7" applyNumberFormat="1" applyFont="1" applyFill="1" applyBorder="1" applyAlignment="1" applyProtection="1">
      <alignment horizontal="right" vertical="center"/>
      <protection hidden="1"/>
    </xf>
    <xf numFmtId="167" fontId="12" fillId="11" borderId="62" xfId="7" applyNumberFormat="1" applyFont="1" applyFill="1" applyBorder="1" applyAlignment="1">
      <alignment horizontal="right" vertical="center"/>
    </xf>
    <xf numFmtId="167" fontId="12" fillId="11" borderId="206" xfId="7" applyNumberFormat="1" applyFont="1" applyFill="1" applyBorder="1" applyAlignment="1">
      <alignment horizontal="right" vertical="center"/>
    </xf>
    <xf numFmtId="0" fontId="23" fillId="0" borderId="0" xfId="7" applyFont="1" applyAlignment="1">
      <alignment vertical="center" wrapText="1"/>
    </xf>
    <xf numFmtId="167" fontId="12" fillId="0" borderId="206" xfId="7" applyNumberFormat="1" applyFont="1" applyBorder="1" applyAlignment="1" applyProtection="1">
      <alignment horizontal="right" vertical="center"/>
      <protection locked="0"/>
    </xf>
    <xf numFmtId="167" fontId="12" fillId="0" borderId="63" xfId="7" applyNumberFormat="1" applyFont="1" applyBorder="1" applyAlignment="1" applyProtection="1">
      <alignment horizontal="right" vertical="center"/>
      <protection locked="0" hidden="1"/>
    </xf>
    <xf numFmtId="167" fontId="12" fillId="0" borderId="64" xfId="7" applyNumberFormat="1" applyFont="1" applyBorder="1" applyAlignment="1" applyProtection="1">
      <alignment horizontal="right" vertical="center"/>
      <protection locked="0" hidden="1"/>
    </xf>
    <xf numFmtId="167" fontId="12" fillId="0" borderId="65" xfId="7" applyNumberFormat="1" applyFont="1" applyBorder="1" applyAlignment="1" applyProtection="1">
      <alignment horizontal="right" vertical="center"/>
      <protection locked="0"/>
    </xf>
    <xf numFmtId="0" fontId="21" fillId="5" borderId="69" xfId="7" applyFont="1" applyFill="1" applyBorder="1" applyAlignment="1">
      <alignment horizontal="left" vertical="center" wrapText="1" indent="1"/>
    </xf>
    <xf numFmtId="167" fontId="12" fillId="0" borderId="0" xfId="7" applyNumberFormat="1" applyFont="1" applyAlignment="1" applyProtection="1">
      <alignment horizontal="right" vertical="center"/>
      <protection locked="0" hidden="1"/>
    </xf>
    <xf numFmtId="167" fontId="12" fillId="0" borderId="70" xfId="7" applyNumberFormat="1" applyFont="1" applyBorder="1" applyAlignment="1" applyProtection="1">
      <alignment horizontal="right" vertical="center"/>
      <protection locked="0" hidden="1"/>
    </xf>
    <xf numFmtId="167" fontId="121" fillId="6" borderId="207" xfId="7" applyNumberFormat="1" applyFont="1" applyFill="1" applyBorder="1" applyAlignment="1" applyProtection="1">
      <alignment horizontal="right" vertical="center"/>
      <protection hidden="1"/>
    </xf>
    <xf numFmtId="167" fontId="12" fillId="0" borderId="41" xfId="7" applyNumberFormat="1" applyFont="1" applyBorder="1" applyAlignment="1" applyProtection="1">
      <alignment horizontal="right" vertical="center"/>
      <protection locked="0"/>
    </xf>
    <xf numFmtId="167" fontId="21" fillId="7" borderId="69" xfId="7" applyNumberFormat="1" applyFont="1" applyFill="1" applyBorder="1" applyAlignment="1" applyProtection="1">
      <alignment horizontal="right" vertical="center"/>
      <protection hidden="1"/>
    </xf>
    <xf numFmtId="0" fontId="10" fillId="0" borderId="53" xfId="7" applyFont="1" applyBorder="1" applyAlignment="1" applyProtection="1">
      <alignment vertical="center"/>
      <protection locked="0"/>
    </xf>
    <xf numFmtId="0" fontId="12" fillId="0" borderId="72" xfId="7" applyFont="1" applyBorder="1" applyAlignment="1" applyProtection="1">
      <alignment horizontal="center" vertical="center"/>
      <protection locked="0" hidden="1"/>
    </xf>
    <xf numFmtId="0" fontId="21" fillId="0" borderId="67" xfId="7" applyFont="1" applyBorder="1" applyAlignment="1" applyProtection="1">
      <alignment horizontal="left" vertical="center" indent="1"/>
      <protection locked="0"/>
    </xf>
    <xf numFmtId="167" fontId="121" fillId="6" borderId="208" xfId="7" applyNumberFormat="1" applyFont="1" applyFill="1" applyBorder="1" applyAlignment="1" applyProtection="1">
      <alignment horizontal="right" vertical="center"/>
      <protection hidden="1"/>
    </xf>
    <xf numFmtId="167" fontId="21" fillId="7" borderId="62" xfId="7" applyNumberFormat="1" applyFont="1" applyFill="1" applyBorder="1" applyAlignment="1" applyProtection="1">
      <alignment horizontal="right" vertical="center"/>
      <protection hidden="1"/>
    </xf>
    <xf numFmtId="0" fontId="12" fillId="0" borderId="73" xfId="7" applyFont="1" applyBorder="1" applyAlignment="1" applyProtection="1">
      <alignment horizontal="center" vertical="center"/>
      <protection locked="0" hidden="1"/>
    </xf>
    <xf numFmtId="0" fontId="12" fillId="0" borderId="209" xfId="7" applyFont="1" applyBorder="1" applyAlignment="1" applyProtection="1">
      <alignment horizontal="center" vertical="center"/>
      <protection locked="0" hidden="1"/>
    </xf>
    <xf numFmtId="167" fontId="12" fillId="0" borderId="210" xfId="7" applyNumberFormat="1" applyFont="1" applyBorder="1" applyAlignment="1" applyProtection="1">
      <alignment horizontal="right" vertical="center"/>
      <protection locked="0"/>
    </xf>
    <xf numFmtId="0" fontId="10" fillId="0" borderId="78" xfId="7" applyFont="1" applyBorder="1"/>
    <xf numFmtId="167" fontId="121" fillId="6" borderId="201" xfId="7" applyNumberFormat="1" applyFont="1" applyFill="1" applyBorder="1" applyAlignment="1" applyProtection="1">
      <alignment horizontal="right" vertical="center"/>
      <protection hidden="1"/>
    </xf>
    <xf numFmtId="0" fontId="10" fillId="0" borderId="79" xfId="7" applyFont="1" applyBorder="1" applyAlignment="1" applyProtection="1">
      <alignment vertical="center"/>
      <protection locked="0"/>
    </xf>
    <xf numFmtId="0" fontId="12" fillId="0" borderId="80" xfId="7" applyFont="1" applyBorder="1" applyAlignment="1" applyProtection="1">
      <alignment horizontal="center" vertical="center"/>
      <protection locked="0" hidden="1"/>
    </xf>
    <xf numFmtId="0" fontId="21" fillId="0" borderId="82" xfId="7" applyFont="1" applyBorder="1" applyAlignment="1" applyProtection="1">
      <alignment horizontal="left" vertical="center" indent="1"/>
      <protection locked="0"/>
    </xf>
    <xf numFmtId="167" fontId="12" fillId="0" borderId="83" xfId="7" applyNumberFormat="1" applyFont="1" applyBorder="1" applyAlignment="1" applyProtection="1">
      <alignment horizontal="right" vertical="center"/>
      <protection locked="0"/>
    </xf>
    <xf numFmtId="167" fontId="121" fillId="6" borderId="211" xfId="7" applyNumberFormat="1" applyFont="1" applyFill="1" applyBorder="1" applyAlignment="1" applyProtection="1">
      <alignment horizontal="right" vertical="center"/>
      <protection hidden="1"/>
    </xf>
    <xf numFmtId="167" fontId="12" fillId="0" borderId="84" xfId="7" applyNumberFormat="1" applyFont="1" applyBorder="1" applyAlignment="1" applyProtection="1">
      <alignment horizontal="right" vertical="center"/>
      <protection locked="0"/>
    </xf>
    <xf numFmtId="0" fontId="10" fillId="23" borderId="0" xfId="7" applyFont="1" applyFill="1"/>
    <xf numFmtId="0" fontId="11" fillId="23" borderId="0" xfId="7" applyFont="1" applyFill="1" applyAlignment="1">
      <alignment vertical="center"/>
    </xf>
    <xf numFmtId="167" fontId="20" fillId="14" borderId="12" xfId="7" applyNumberFormat="1" applyFont="1" applyFill="1" applyBorder="1" applyAlignment="1" applyProtection="1">
      <alignment horizontal="right" vertical="center"/>
      <protection hidden="1"/>
    </xf>
    <xf numFmtId="167" fontId="17" fillId="14" borderId="39" xfId="7" applyNumberFormat="1" applyFont="1" applyFill="1" applyBorder="1" applyAlignment="1" applyProtection="1">
      <alignment horizontal="right" vertical="center"/>
      <protection hidden="1"/>
    </xf>
    <xf numFmtId="167" fontId="12" fillId="14" borderId="56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57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57" xfId="7" applyNumberFormat="1" applyFont="1" applyFill="1" applyBorder="1" applyAlignment="1" applyProtection="1">
      <alignment horizontal="right" vertical="center"/>
      <protection locked="0"/>
    </xf>
    <xf numFmtId="167" fontId="12" fillId="14" borderId="55" xfId="7" applyNumberFormat="1" applyFont="1" applyFill="1" applyBorder="1" applyAlignment="1" applyProtection="1">
      <alignment horizontal="right" vertical="center"/>
      <protection locked="0"/>
    </xf>
    <xf numFmtId="167" fontId="12" fillId="14" borderId="204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61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61" xfId="7" applyNumberFormat="1" applyFont="1" applyFill="1" applyBorder="1" applyAlignment="1" applyProtection="1">
      <alignment horizontal="right" vertical="center"/>
      <protection locked="0"/>
    </xf>
    <xf numFmtId="167" fontId="12" fillId="14" borderId="62" xfId="7" applyNumberFormat="1" applyFont="1" applyFill="1" applyBorder="1" applyAlignment="1" applyProtection="1">
      <alignment horizontal="right" vertical="center"/>
      <protection locked="0"/>
    </xf>
    <xf numFmtId="167" fontId="12" fillId="14" borderId="63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64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64" xfId="7" applyNumberFormat="1" applyFont="1" applyFill="1" applyBorder="1" applyAlignment="1" applyProtection="1">
      <alignment horizontal="right" vertical="center"/>
      <protection locked="0"/>
    </xf>
    <xf numFmtId="167" fontId="12" fillId="14" borderId="60" xfId="7" applyNumberFormat="1" applyFont="1" applyFill="1" applyBorder="1" applyAlignment="1" applyProtection="1">
      <alignment horizontal="right" vertical="center"/>
      <protection locked="0"/>
    </xf>
    <xf numFmtId="167" fontId="12" fillId="14" borderId="67" xfId="7" applyNumberFormat="1" applyFont="1" applyFill="1" applyBorder="1" applyAlignment="1" applyProtection="1">
      <alignment horizontal="right" vertical="center"/>
      <protection locked="0"/>
    </xf>
    <xf numFmtId="167" fontId="12" fillId="14" borderId="0" xfId="7" applyNumberFormat="1" applyFont="1" applyFill="1" applyAlignment="1" applyProtection="1">
      <alignment horizontal="right" vertical="center"/>
      <protection locked="0" hidden="1"/>
    </xf>
    <xf numFmtId="167" fontId="12" fillId="14" borderId="70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70" xfId="7" applyNumberFormat="1" applyFont="1" applyFill="1" applyBorder="1" applyAlignment="1" applyProtection="1">
      <alignment horizontal="right" vertical="center"/>
      <protection locked="0"/>
    </xf>
    <xf numFmtId="167" fontId="12" fillId="14" borderId="32" xfId="7" applyNumberFormat="1" applyFont="1" applyFill="1" applyBorder="1" applyAlignment="1" applyProtection="1">
      <alignment horizontal="right" vertical="center"/>
      <protection locked="0"/>
    </xf>
    <xf numFmtId="167" fontId="12" fillId="14" borderId="34" xfId="7" applyNumberFormat="1" applyFont="1" applyFill="1" applyBorder="1" applyAlignment="1" applyProtection="1">
      <alignment horizontal="right" vertical="center"/>
      <protection locked="0"/>
    </xf>
    <xf numFmtId="167" fontId="12" fillId="14" borderId="74" xfId="7" applyNumberFormat="1" applyFont="1" applyFill="1" applyBorder="1" applyAlignment="1" applyProtection="1">
      <alignment horizontal="right" vertical="center"/>
      <protection locked="0"/>
    </xf>
    <xf numFmtId="167" fontId="12" fillId="14" borderId="69" xfId="7" applyNumberFormat="1" applyFont="1" applyFill="1" applyBorder="1" applyAlignment="1" applyProtection="1">
      <alignment horizontal="right" vertical="center"/>
      <protection locked="0"/>
    </xf>
    <xf numFmtId="167" fontId="12" fillId="14" borderId="77" xfId="7" applyNumberFormat="1" applyFont="1" applyFill="1" applyBorder="1" applyAlignment="1" applyProtection="1">
      <alignment horizontal="right" vertical="center"/>
      <protection locked="0"/>
    </xf>
    <xf numFmtId="167" fontId="12" fillId="14" borderId="84" xfId="7" applyNumberFormat="1" applyFont="1" applyFill="1" applyBorder="1" applyAlignment="1" applyProtection="1">
      <alignment horizontal="right" vertical="center"/>
      <protection locked="0"/>
    </xf>
    <xf numFmtId="0" fontId="124" fillId="23" borderId="0" xfId="7" applyFont="1" applyFill="1" applyAlignment="1">
      <alignment vertical="center"/>
    </xf>
    <xf numFmtId="0" fontId="125" fillId="0" borderId="0" xfId="7" applyFont="1" applyAlignment="1">
      <alignment vertical="center"/>
    </xf>
    <xf numFmtId="0" fontId="125" fillId="0" borderId="0" xfId="7" applyFont="1" applyAlignment="1">
      <alignment vertical="top"/>
    </xf>
    <xf numFmtId="0" fontId="11" fillId="6" borderId="51" xfId="7" applyFont="1" applyFill="1" applyBorder="1" applyAlignment="1" applyProtection="1">
      <alignment vertical="center"/>
      <protection hidden="1"/>
    </xf>
    <xf numFmtId="0" fontId="11" fillId="6" borderId="33" xfId="7" applyFont="1" applyFill="1" applyBorder="1" applyAlignment="1" applyProtection="1">
      <alignment vertical="center"/>
      <protection hidden="1"/>
    </xf>
    <xf numFmtId="0" fontId="23" fillId="6" borderId="89" xfId="7" applyFont="1" applyFill="1" applyBorder="1" applyAlignment="1" applyProtection="1">
      <alignment horizontal="center" vertical="center"/>
      <protection hidden="1"/>
    </xf>
    <xf numFmtId="0" fontId="12" fillId="0" borderId="0" xfId="7" applyFont="1" applyAlignment="1">
      <alignment vertical="center"/>
    </xf>
    <xf numFmtId="167" fontId="21" fillId="7" borderId="37" xfId="7" applyNumberFormat="1" applyFont="1" applyFill="1" applyBorder="1" applyAlignment="1" applyProtection="1">
      <alignment horizontal="right" vertical="center"/>
      <protection hidden="1"/>
    </xf>
    <xf numFmtId="0" fontId="12" fillId="6" borderId="212" xfId="7" applyFont="1" applyFill="1" applyBorder="1" applyAlignment="1" applyProtection="1">
      <alignment horizontal="center" vertical="center"/>
      <protection hidden="1"/>
    </xf>
    <xf numFmtId="167" fontId="21" fillId="7" borderId="106" xfId="7" applyNumberFormat="1" applyFont="1" applyFill="1" applyBorder="1" applyAlignment="1" applyProtection="1">
      <alignment horizontal="right" vertical="center"/>
      <protection hidden="1"/>
    </xf>
    <xf numFmtId="167" fontId="123" fillId="0" borderId="61" xfId="7" applyNumberFormat="1" applyFont="1" applyBorder="1" applyAlignment="1" applyProtection="1">
      <alignment horizontal="right" vertical="center"/>
      <protection locked="0" hidden="1"/>
    </xf>
    <xf numFmtId="0" fontId="126" fillId="0" borderId="0" xfId="7" applyFont="1" applyAlignment="1">
      <alignment horizontal="left" vertical="center" wrapText="1"/>
    </xf>
    <xf numFmtId="0" fontId="21" fillId="5" borderId="12" xfId="7" applyFont="1" applyFill="1" applyBorder="1" applyAlignment="1">
      <alignment horizontal="left" vertical="center" wrapText="1" indent="1"/>
    </xf>
    <xf numFmtId="167" fontId="123" fillId="0" borderId="70" xfId="7" applyNumberFormat="1" applyFont="1" applyBorder="1" applyAlignment="1" applyProtection="1">
      <alignment horizontal="right" vertical="center"/>
      <protection locked="0" hidden="1"/>
    </xf>
    <xf numFmtId="167" fontId="123" fillId="0" borderId="70" xfId="7" applyNumberFormat="1" applyFont="1" applyBorder="1" applyAlignment="1" applyProtection="1">
      <alignment horizontal="right" vertical="center"/>
      <protection locked="0"/>
    </xf>
    <xf numFmtId="0" fontId="11" fillId="6" borderId="51" xfId="7" applyFont="1" applyFill="1" applyBorder="1" applyAlignment="1">
      <alignment vertical="center" wrapText="1"/>
    </xf>
    <xf numFmtId="0" fontId="11" fillId="6" borderId="49" xfId="7" applyFont="1" applyFill="1" applyBorder="1" applyAlignment="1">
      <alignment vertical="center" wrapText="1"/>
    </xf>
    <xf numFmtId="0" fontId="12" fillId="6" borderId="51" xfId="7" applyFont="1" applyFill="1" applyBorder="1" applyAlignment="1" applyProtection="1">
      <alignment horizontal="center" vertical="center"/>
      <protection hidden="1"/>
    </xf>
    <xf numFmtId="0" fontId="11" fillId="6" borderId="36" xfId="7" applyFont="1" applyFill="1" applyBorder="1" applyAlignment="1" applyProtection="1">
      <alignment horizontal="left" vertical="center"/>
      <protection hidden="1"/>
    </xf>
    <xf numFmtId="167" fontId="21" fillId="7" borderId="107" xfId="7" applyNumberFormat="1" applyFont="1" applyFill="1" applyBorder="1" applyAlignment="1" applyProtection="1">
      <alignment horizontal="right" vertical="center"/>
      <protection hidden="1"/>
    </xf>
    <xf numFmtId="167" fontId="12" fillId="14" borderId="62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60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69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61" xfId="7" applyNumberFormat="1" applyFont="1" applyFill="1" applyBorder="1" applyAlignment="1" applyProtection="1">
      <alignment horizontal="right" vertical="center"/>
      <protection hidden="1"/>
    </xf>
    <xf numFmtId="167" fontId="12" fillId="14" borderId="62" xfId="7" applyNumberFormat="1" applyFont="1" applyFill="1" applyBorder="1" applyAlignment="1">
      <alignment horizontal="right" vertical="center"/>
    </xf>
    <xf numFmtId="167" fontId="12" fillId="14" borderId="60" xfId="7" applyNumberFormat="1" applyFont="1" applyFill="1" applyBorder="1" applyAlignment="1">
      <alignment horizontal="right" vertical="center"/>
    </xf>
    <xf numFmtId="167" fontId="12" fillId="14" borderId="82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82" xfId="7" applyNumberFormat="1" applyFont="1" applyFill="1" applyBorder="1" applyAlignment="1">
      <alignment horizontal="right" vertical="center"/>
    </xf>
    <xf numFmtId="167" fontId="128" fillId="11" borderId="62" xfId="7" applyNumberFormat="1" applyFont="1" applyFill="1" applyBorder="1" applyAlignment="1" applyProtection="1">
      <alignment horizontal="right" vertical="center"/>
      <protection locked="0"/>
    </xf>
    <xf numFmtId="167" fontId="128" fillId="11" borderId="206" xfId="7" applyNumberFormat="1" applyFont="1" applyFill="1" applyBorder="1" applyAlignment="1" applyProtection="1">
      <alignment horizontal="right" vertical="center"/>
      <protection locked="0"/>
    </xf>
    <xf numFmtId="167" fontId="128" fillId="0" borderId="62" xfId="7" applyNumberFormat="1" applyFont="1" applyBorder="1" applyAlignment="1" applyProtection="1">
      <alignment horizontal="right" vertical="center"/>
      <protection locked="0"/>
    </xf>
    <xf numFmtId="167" fontId="128" fillId="0" borderId="206" xfId="7" applyNumberFormat="1" applyFont="1" applyBorder="1" applyAlignment="1" applyProtection="1">
      <alignment horizontal="right" vertical="center"/>
      <protection locked="0"/>
    </xf>
    <xf numFmtId="167" fontId="128" fillId="0" borderId="67" xfId="7" applyNumberFormat="1" applyFont="1" applyBorder="1" applyAlignment="1" applyProtection="1">
      <alignment horizontal="right" vertical="center"/>
      <protection locked="0"/>
    </xf>
    <xf numFmtId="0" fontId="11" fillId="0" borderId="92" xfId="7" applyFont="1" applyBorder="1" applyAlignment="1" applyProtection="1">
      <alignment vertical="center" wrapText="1"/>
      <protection locked="0"/>
    </xf>
    <xf numFmtId="0" fontId="12" fillId="0" borderId="175" xfId="7" applyFont="1" applyBorder="1" applyAlignment="1" applyProtection="1">
      <alignment horizontal="center" vertical="center"/>
      <protection locked="0" hidden="1"/>
    </xf>
    <xf numFmtId="0" fontId="21" fillId="0" borderId="43" xfId="7" applyFont="1" applyBorder="1" applyAlignment="1" applyProtection="1">
      <alignment horizontal="left" vertical="center" indent="1"/>
      <protection locked="0"/>
    </xf>
    <xf numFmtId="167" fontId="21" fillId="7" borderId="152" xfId="7" applyNumberFormat="1" applyFont="1" applyFill="1" applyBorder="1" applyAlignment="1" applyProtection="1">
      <alignment horizontal="right" vertical="center"/>
      <protection hidden="1"/>
    </xf>
    <xf numFmtId="167" fontId="11" fillId="9" borderId="213" xfId="7" applyNumberFormat="1" applyFont="1" applyFill="1" applyBorder="1" applyAlignment="1" applyProtection="1">
      <alignment horizontal="right" vertical="center"/>
      <protection hidden="1"/>
    </xf>
    <xf numFmtId="167" fontId="34" fillId="5" borderId="167" xfId="7" applyNumberFormat="1" applyFont="1" applyFill="1" applyBorder="1" applyAlignment="1" applyProtection="1">
      <alignment horizontal="right" vertical="center"/>
      <protection hidden="1"/>
    </xf>
    <xf numFmtId="167" fontId="12" fillId="14" borderId="55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67" xfId="7" applyNumberFormat="1" applyFont="1" applyFill="1" applyBorder="1" applyAlignment="1" applyProtection="1">
      <alignment horizontal="right" vertical="center"/>
      <protection locked="0" hidden="1"/>
    </xf>
    <xf numFmtId="0" fontId="21" fillId="5" borderId="96" xfId="7" applyFont="1" applyFill="1" applyBorder="1" applyAlignment="1">
      <alignment horizontal="left" vertical="center" wrapText="1" indent="1"/>
    </xf>
    <xf numFmtId="167" fontId="12" fillId="14" borderId="32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74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77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84" xfId="7" applyNumberFormat="1" applyFont="1" applyFill="1" applyBorder="1" applyAlignment="1" applyProtection="1">
      <alignment horizontal="right" vertical="center"/>
      <protection locked="0" hidden="1"/>
    </xf>
    <xf numFmtId="0" fontId="12" fillId="0" borderId="26" xfId="7" applyFont="1" applyBorder="1" applyAlignment="1" applyProtection="1">
      <alignment horizontal="centerContinuous"/>
      <protection hidden="1"/>
    </xf>
    <xf numFmtId="49" fontId="13" fillId="0" borderId="28" xfId="7" applyNumberFormat="1" applyFont="1" applyBorder="1" applyAlignment="1" applyProtection="1">
      <alignment vertical="center"/>
      <protection hidden="1"/>
    </xf>
    <xf numFmtId="0" fontId="10" fillId="0" borderId="19" xfId="7" applyFont="1" applyBorder="1" applyProtection="1">
      <protection hidden="1"/>
    </xf>
    <xf numFmtId="0" fontId="10" fillId="0" borderId="89" xfId="7" applyFont="1" applyBorder="1" applyProtection="1">
      <protection hidden="1"/>
    </xf>
    <xf numFmtId="0" fontId="125" fillId="0" borderId="19" xfId="7" applyFont="1" applyBorder="1" applyAlignment="1">
      <alignment vertical="center"/>
    </xf>
    <xf numFmtId="0" fontId="125" fillId="0" borderId="19" xfId="7" applyFont="1" applyBorder="1" applyAlignment="1">
      <alignment vertical="top"/>
    </xf>
    <xf numFmtId="0" fontId="10" fillId="7" borderId="194" xfId="7" applyFont="1" applyFill="1" applyBorder="1" applyProtection="1">
      <protection hidden="1"/>
    </xf>
    <xf numFmtId="167" fontId="17" fillId="5" borderId="167" xfId="7" applyNumberFormat="1" applyFont="1" applyFill="1" applyBorder="1" applyAlignment="1" applyProtection="1">
      <alignment horizontal="right" vertical="center"/>
      <protection hidden="1"/>
    </xf>
    <xf numFmtId="167" fontId="120" fillId="8" borderId="214" xfId="7" applyNumberFormat="1" applyFont="1" applyFill="1" applyBorder="1" applyAlignment="1" applyProtection="1">
      <alignment horizontal="right" vertical="center"/>
      <protection hidden="1"/>
    </xf>
    <xf numFmtId="167" fontId="21" fillId="7" borderId="128" xfId="7" applyNumberFormat="1" applyFont="1" applyFill="1" applyBorder="1" applyAlignment="1" applyProtection="1">
      <alignment horizontal="right" vertical="center"/>
      <protection hidden="1"/>
    </xf>
    <xf numFmtId="0" fontId="11" fillId="6" borderId="129" xfId="7" applyFont="1" applyFill="1" applyBorder="1" applyAlignment="1" applyProtection="1">
      <alignment vertical="center"/>
      <protection hidden="1"/>
    </xf>
    <xf numFmtId="0" fontId="11" fillId="6" borderId="117" xfId="7" applyFont="1" applyFill="1" applyBorder="1" applyAlignment="1" applyProtection="1">
      <alignment vertical="center"/>
      <protection hidden="1"/>
    </xf>
    <xf numFmtId="167" fontId="17" fillId="5" borderId="116" xfId="7" applyNumberFormat="1" applyFont="1" applyFill="1" applyBorder="1" applyAlignment="1" applyProtection="1">
      <alignment horizontal="right" vertical="center"/>
      <protection hidden="1"/>
    </xf>
    <xf numFmtId="167" fontId="121" fillId="5" borderId="199" xfId="7" applyNumberFormat="1" applyFont="1" applyFill="1" applyBorder="1" applyAlignment="1" applyProtection="1">
      <alignment horizontal="right" vertical="center"/>
      <protection hidden="1"/>
    </xf>
    <xf numFmtId="0" fontId="23" fillId="6" borderId="194" xfId="7" applyFont="1" applyFill="1" applyBorder="1" applyAlignment="1" applyProtection="1">
      <alignment horizontal="center" vertical="center"/>
      <protection hidden="1"/>
    </xf>
    <xf numFmtId="0" fontId="21" fillId="5" borderId="94" xfId="7" applyFont="1" applyFill="1" applyBorder="1" applyAlignment="1">
      <alignment horizontal="left" vertical="center" wrapText="1" indent="1"/>
    </xf>
    <xf numFmtId="167" fontId="21" fillId="7" borderId="131" xfId="7" applyNumberFormat="1" applyFont="1" applyFill="1" applyBorder="1" applyAlignment="1" applyProtection="1">
      <alignment horizontal="right" vertical="center"/>
      <protection hidden="1"/>
    </xf>
    <xf numFmtId="0" fontId="23" fillId="0" borderId="94" xfId="7" applyFont="1" applyBorder="1" applyAlignment="1" applyProtection="1">
      <alignment horizontal="center" vertical="center"/>
      <protection hidden="1"/>
    </xf>
    <xf numFmtId="0" fontId="21" fillId="5" borderId="66" xfId="7" applyFont="1" applyFill="1" applyBorder="1" applyAlignment="1">
      <alignment horizontal="left" vertical="center" wrapText="1" indent="1"/>
    </xf>
    <xf numFmtId="0" fontId="129" fillId="0" borderId="0" xfId="7" applyFont="1" applyAlignment="1">
      <alignment vertical="center"/>
    </xf>
    <xf numFmtId="0" fontId="96" fillId="5" borderId="66" xfId="7" applyFont="1" applyFill="1" applyBorder="1" applyAlignment="1">
      <alignment horizontal="left" vertical="center" wrapText="1" indent="1"/>
    </xf>
    <xf numFmtId="0" fontId="21" fillId="5" borderId="71" xfId="7" applyFont="1" applyFill="1" applyBorder="1" applyAlignment="1">
      <alignment horizontal="left" vertical="center" wrapText="1" indent="1"/>
    </xf>
    <xf numFmtId="167" fontId="128" fillId="0" borderId="34" xfId="7" applyNumberFormat="1" applyFont="1" applyBorder="1" applyAlignment="1" applyProtection="1">
      <alignment horizontal="right" vertical="center"/>
      <protection locked="0"/>
    </xf>
    <xf numFmtId="167" fontId="128" fillId="0" borderId="41" xfId="7" applyNumberFormat="1" applyFont="1" applyBorder="1" applyAlignment="1" applyProtection="1">
      <alignment horizontal="right" vertical="center"/>
      <protection locked="0"/>
    </xf>
    <xf numFmtId="167" fontId="21" fillId="7" borderId="137" xfId="7" applyNumberFormat="1" applyFont="1" applyFill="1" applyBorder="1" applyAlignment="1" applyProtection="1">
      <alignment horizontal="right" vertical="center"/>
      <protection hidden="1"/>
    </xf>
    <xf numFmtId="0" fontId="11" fillId="6" borderId="36" xfId="7" applyFont="1" applyFill="1" applyBorder="1" applyAlignment="1">
      <alignment vertical="center" wrapText="1"/>
    </xf>
    <xf numFmtId="167" fontId="21" fillId="7" borderId="167" xfId="7" applyNumberFormat="1" applyFont="1" applyFill="1" applyBorder="1" applyAlignment="1" applyProtection="1">
      <alignment horizontal="right" vertical="center"/>
      <protection hidden="1"/>
    </xf>
    <xf numFmtId="167" fontId="21" fillId="7" borderId="132" xfId="7" applyNumberFormat="1" applyFont="1" applyFill="1" applyBorder="1" applyAlignment="1" applyProtection="1">
      <alignment horizontal="right" vertical="center"/>
      <protection hidden="1"/>
    </xf>
    <xf numFmtId="0" fontId="21" fillId="0" borderId="46" xfId="7" applyFont="1" applyBorder="1" applyAlignment="1" applyProtection="1">
      <alignment horizontal="left" vertical="center" indent="1"/>
      <protection locked="0"/>
    </xf>
    <xf numFmtId="0" fontId="12" fillId="6" borderId="48" xfId="7" applyFont="1" applyFill="1" applyBorder="1" applyAlignment="1" applyProtection="1">
      <alignment horizontal="center" vertical="center"/>
      <protection hidden="1"/>
    </xf>
    <xf numFmtId="0" fontId="11" fillId="6" borderId="49" xfId="7" applyFont="1" applyFill="1" applyBorder="1" applyAlignment="1" applyProtection="1">
      <alignment horizontal="left" vertical="center"/>
      <protection hidden="1"/>
    </xf>
    <xf numFmtId="167" fontId="17" fillId="5" borderId="97" xfId="7" applyNumberFormat="1" applyFont="1" applyFill="1" applyBorder="1" applyAlignment="1" applyProtection="1">
      <alignment horizontal="right" vertical="center"/>
      <protection hidden="1"/>
    </xf>
    <xf numFmtId="167" fontId="121" fillId="6" borderId="200" xfId="7" applyNumberFormat="1" applyFont="1" applyFill="1" applyBorder="1" applyAlignment="1" applyProtection="1">
      <alignment horizontal="right" vertical="center"/>
      <protection hidden="1"/>
    </xf>
    <xf numFmtId="167" fontId="21" fillId="7" borderId="213" xfId="7" applyNumberFormat="1" applyFont="1" applyFill="1" applyBorder="1" applyAlignment="1" applyProtection="1">
      <alignment horizontal="right" vertical="center"/>
      <protection hidden="1"/>
    </xf>
    <xf numFmtId="0" fontId="10" fillId="0" borderId="113" xfId="7" applyFont="1" applyBorder="1" applyAlignment="1" applyProtection="1">
      <alignment vertical="center"/>
      <protection locked="0"/>
    </xf>
    <xf numFmtId="167" fontId="20" fillId="14" borderId="34" xfId="7" applyNumberFormat="1" applyFont="1" applyFill="1" applyBorder="1" applyAlignment="1" applyProtection="1">
      <alignment horizontal="right" vertical="center"/>
      <protection hidden="1"/>
    </xf>
    <xf numFmtId="167" fontId="119" fillId="7" borderId="214" xfId="7" applyNumberFormat="1" applyFont="1" applyFill="1" applyBorder="1" applyAlignment="1" applyProtection="1">
      <alignment horizontal="right" vertical="center"/>
      <protection hidden="1"/>
    </xf>
    <xf numFmtId="167" fontId="11" fillId="9" borderId="124" xfId="7" applyNumberFormat="1" applyFont="1" applyFill="1" applyBorder="1" applyAlignment="1" applyProtection="1">
      <alignment horizontal="right" vertical="center"/>
      <protection hidden="1"/>
    </xf>
    <xf numFmtId="167" fontId="17" fillId="14" borderId="116" xfId="7" applyNumberFormat="1" applyFont="1" applyFill="1" applyBorder="1" applyAlignment="1" applyProtection="1">
      <alignment horizontal="right" vertical="center"/>
      <protection hidden="1"/>
    </xf>
    <xf numFmtId="167" fontId="17" fillId="5" borderId="215" xfId="7" applyNumberFormat="1" applyFont="1" applyFill="1" applyBorder="1" applyAlignment="1" applyProtection="1">
      <alignment horizontal="right" vertical="center"/>
      <protection hidden="1"/>
    </xf>
    <xf numFmtId="167" fontId="34" fillId="5" borderId="213" xfId="7" applyNumberFormat="1" applyFont="1" applyFill="1" applyBorder="1" applyAlignment="1" applyProtection="1">
      <alignment horizontal="right" vertical="center"/>
      <protection hidden="1"/>
    </xf>
    <xf numFmtId="167" fontId="12" fillId="14" borderId="56" xfId="7" applyNumberFormat="1" applyFont="1" applyFill="1" applyBorder="1" applyAlignment="1" applyProtection="1">
      <alignment horizontal="right" vertical="center"/>
      <protection locked="0"/>
    </xf>
    <xf numFmtId="167" fontId="12" fillId="14" borderId="204" xfId="7" applyNumberFormat="1" applyFont="1" applyFill="1" applyBorder="1" applyAlignment="1" applyProtection="1">
      <alignment horizontal="right" vertical="center"/>
      <protection locked="0"/>
    </xf>
    <xf numFmtId="0" fontId="12" fillId="6" borderId="216" xfId="7" applyFont="1" applyFill="1" applyBorder="1" applyAlignment="1" applyProtection="1">
      <alignment horizontal="center" vertical="center"/>
      <protection hidden="1"/>
    </xf>
    <xf numFmtId="0" fontId="21" fillId="5" borderId="141" xfId="7" applyFont="1" applyFill="1" applyBorder="1" applyAlignment="1">
      <alignment horizontal="left" vertical="center" wrapText="1" indent="1"/>
    </xf>
    <xf numFmtId="167" fontId="12" fillId="14" borderId="81" xfId="7" applyNumberFormat="1" applyFont="1" applyFill="1" applyBorder="1" applyAlignment="1" applyProtection="1">
      <alignment horizontal="right" vertical="center"/>
      <protection locked="0"/>
    </xf>
    <xf numFmtId="167" fontId="12" fillId="0" borderId="168" xfId="7" applyNumberFormat="1" applyFont="1" applyBorder="1" applyAlignment="1" applyProtection="1">
      <alignment horizontal="right" vertical="center"/>
      <protection locked="0" hidden="1"/>
    </xf>
    <xf numFmtId="0" fontId="11" fillId="6" borderId="48" xfId="7" applyFont="1" applyFill="1" applyBorder="1" applyAlignment="1">
      <alignment vertical="center" wrapText="1"/>
    </xf>
    <xf numFmtId="167" fontId="17" fillId="14" borderId="97" xfId="7" applyNumberFormat="1" applyFont="1" applyFill="1" applyBorder="1" applyAlignment="1" applyProtection="1">
      <alignment horizontal="right" vertical="center"/>
      <protection hidden="1"/>
    </xf>
    <xf numFmtId="167" fontId="17" fillId="5" borderId="198" xfId="7" applyNumberFormat="1" applyFont="1" applyFill="1" applyBorder="1" applyAlignment="1" applyProtection="1">
      <alignment horizontal="right" vertical="center"/>
      <protection hidden="1"/>
    </xf>
    <xf numFmtId="167" fontId="121" fillId="5" borderId="200" xfId="7" applyNumberFormat="1" applyFont="1" applyFill="1" applyBorder="1" applyAlignment="1" applyProtection="1">
      <alignment horizontal="right" vertical="center"/>
      <protection hidden="1"/>
    </xf>
    <xf numFmtId="167" fontId="34" fillId="5" borderId="166" xfId="7" applyNumberFormat="1" applyFont="1" applyFill="1" applyBorder="1" applyAlignment="1" applyProtection="1">
      <alignment horizontal="right" vertical="center"/>
      <protection hidden="1"/>
    </xf>
    <xf numFmtId="0" fontId="10" fillId="0" borderId="47" xfId="7" applyFont="1" applyBorder="1" applyAlignment="1" applyProtection="1">
      <alignment vertical="center"/>
      <protection locked="0"/>
    </xf>
    <xf numFmtId="167" fontId="12" fillId="14" borderId="67" xfId="7" applyNumberFormat="1" applyFont="1" applyFill="1" applyBorder="1" applyAlignment="1">
      <alignment horizontal="right" vertical="center"/>
    </xf>
    <xf numFmtId="167" fontId="12" fillId="14" borderId="74" xfId="7" applyNumberFormat="1" applyFont="1" applyFill="1" applyBorder="1" applyAlignment="1">
      <alignment horizontal="right" vertical="center"/>
    </xf>
    <xf numFmtId="0" fontId="21" fillId="0" borderId="84" xfId="7" applyFont="1" applyBorder="1" applyAlignment="1" applyProtection="1">
      <alignment horizontal="left" vertical="center" indent="1"/>
      <protection locked="0"/>
    </xf>
    <xf numFmtId="167" fontId="12" fillId="14" borderId="84" xfId="7" applyNumberFormat="1" applyFont="1" applyFill="1" applyBorder="1" applyAlignment="1">
      <alignment horizontal="right" vertical="center"/>
    </xf>
    <xf numFmtId="0" fontId="11" fillId="6" borderId="164" xfId="7" applyFont="1" applyFill="1" applyBorder="1" applyAlignment="1" applyProtection="1">
      <alignment horizontal="left" vertical="center"/>
      <protection hidden="1"/>
    </xf>
    <xf numFmtId="0" fontId="107" fillId="32" borderId="0" xfId="7" applyFont="1" applyFill="1" applyAlignment="1">
      <alignment vertical="center"/>
    </xf>
    <xf numFmtId="0" fontId="10" fillId="32" borderId="0" xfId="7" applyFont="1" applyFill="1"/>
    <xf numFmtId="0" fontId="24" fillId="32" borderId="0" xfId="7" applyFont="1" applyFill="1" applyAlignment="1">
      <alignment vertical="center"/>
    </xf>
    <xf numFmtId="0" fontId="117" fillId="0" borderId="0" xfId="7" applyFont="1" applyAlignment="1" applyProtection="1">
      <alignment horizontal="centerContinuous" vertical="center"/>
      <protection hidden="1"/>
    </xf>
    <xf numFmtId="167" fontId="17" fillId="33" borderId="88" xfId="7" applyNumberFormat="1" applyFont="1" applyFill="1" applyBorder="1" applyAlignment="1" applyProtection="1">
      <alignment horizontal="right" vertical="center"/>
      <protection hidden="1"/>
    </xf>
    <xf numFmtId="167" fontId="17" fillId="30" borderId="88" xfId="7" applyNumberFormat="1" applyFont="1" applyFill="1" applyBorder="1" applyAlignment="1" applyProtection="1">
      <alignment horizontal="right" vertical="center"/>
      <protection hidden="1"/>
    </xf>
    <xf numFmtId="167" fontId="12" fillId="9" borderId="217" xfId="7" applyNumberFormat="1" applyFont="1" applyFill="1" applyBorder="1" applyAlignment="1" applyProtection="1">
      <alignment horizontal="right" vertical="center"/>
      <protection hidden="1"/>
    </xf>
    <xf numFmtId="167" fontId="19" fillId="33" borderId="87" xfId="7" applyNumberFormat="1" applyFont="1" applyFill="1" applyBorder="1" applyAlignment="1" applyProtection="1">
      <alignment horizontal="right" vertical="center"/>
      <protection hidden="1"/>
    </xf>
    <xf numFmtId="167" fontId="19" fillId="30" borderId="87" xfId="7" applyNumberFormat="1" applyFont="1" applyFill="1" applyBorder="1" applyAlignment="1" applyProtection="1">
      <alignment horizontal="right" vertical="center"/>
      <protection hidden="1"/>
    </xf>
    <xf numFmtId="167" fontId="19" fillId="25" borderId="87" xfId="7" applyNumberFormat="1" applyFont="1" applyFill="1" applyBorder="1" applyAlignment="1" applyProtection="1">
      <alignment horizontal="right" vertical="center"/>
      <protection hidden="1"/>
    </xf>
    <xf numFmtId="0" fontId="17" fillId="7" borderId="26" xfId="7" applyFont="1" applyFill="1" applyBorder="1" applyAlignment="1" applyProtection="1">
      <alignment horizontal="right" vertical="center"/>
      <protection hidden="1"/>
    </xf>
    <xf numFmtId="167" fontId="17" fillId="7" borderId="34" xfId="7" applyNumberFormat="1" applyFont="1" applyFill="1" applyBorder="1" applyAlignment="1" applyProtection="1">
      <alignment horizontal="right" vertical="center"/>
      <protection hidden="1"/>
    </xf>
    <xf numFmtId="167" fontId="131" fillId="7" borderId="155" xfId="7" applyNumberFormat="1" applyFont="1" applyFill="1" applyBorder="1" applyAlignment="1" applyProtection="1">
      <alignment horizontal="right" vertical="center"/>
      <protection hidden="1"/>
    </xf>
    <xf numFmtId="167" fontId="27" fillId="25" borderId="32" xfId="7" applyNumberFormat="1" applyFont="1" applyFill="1" applyBorder="1" applyAlignment="1" applyProtection="1">
      <alignment horizontal="right" vertical="center"/>
      <protection hidden="1"/>
    </xf>
    <xf numFmtId="167" fontId="19" fillId="25" borderId="30" xfId="7" applyNumberFormat="1" applyFont="1" applyFill="1" applyBorder="1" applyAlignment="1" applyProtection="1">
      <alignment horizontal="right" vertical="center"/>
      <protection hidden="1"/>
    </xf>
    <xf numFmtId="0" fontId="117" fillId="10" borderId="31" xfId="7" applyFont="1" applyFill="1" applyBorder="1" applyAlignment="1">
      <alignment horizontal="center" vertical="center"/>
    </xf>
    <xf numFmtId="0" fontId="17" fillId="7" borderId="19" xfId="7" applyFont="1" applyFill="1" applyBorder="1" applyAlignment="1" applyProtection="1">
      <alignment horizontal="right" vertical="center"/>
      <protection hidden="1"/>
    </xf>
    <xf numFmtId="167" fontId="131" fillId="7" borderId="156" xfId="7" applyNumberFormat="1" applyFont="1" applyFill="1" applyBorder="1" applyAlignment="1" applyProtection="1">
      <alignment horizontal="right" vertical="center"/>
      <protection hidden="1"/>
    </xf>
    <xf numFmtId="167" fontId="96" fillId="25" borderId="32" xfId="7" applyNumberFormat="1" applyFont="1" applyFill="1" applyBorder="1" applyAlignment="1" applyProtection="1">
      <alignment horizontal="right" vertical="center"/>
      <protection hidden="1"/>
    </xf>
    <xf numFmtId="167" fontId="132" fillId="25" borderId="34" xfId="7" applyNumberFormat="1" applyFont="1" applyFill="1" applyBorder="1" applyAlignment="1" applyProtection="1">
      <alignment horizontal="right" vertical="center"/>
      <protection hidden="1"/>
    </xf>
    <xf numFmtId="0" fontId="10" fillId="10" borderId="35" xfId="7" applyFont="1" applyFill="1" applyBorder="1" applyProtection="1">
      <protection hidden="1"/>
    </xf>
    <xf numFmtId="167" fontId="17" fillId="7" borderId="12" xfId="7" applyNumberFormat="1" applyFont="1" applyFill="1" applyBorder="1" applyAlignment="1" applyProtection="1">
      <alignment horizontal="right" vertical="center"/>
      <protection hidden="1"/>
    </xf>
    <xf numFmtId="167" fontId="131" fillId="7" borderId="158" xfId="7" applyNumberFormat="1" applyFont="1" applyFill="1" applyBorder="1" applyAlignment="1" applyProtection="1">
      <alignment horizontal="right" vertical="center"/>
      <protection hidden="1"/>
    </xf>
    <xf numFmtId="167" fontId="96" fillId="25" borderId="67" xfId="7" applyNumberFormat="1" applyFont="1" applyFill="1" applyBorder="1" applyAlignment="1" applyProtection="1">
      <alignment horizontal="right" vertical="center"/>
      <protection hidden="1"/>
    </xf>
    <xf numFmtId="167" fontId="132" fillId="25" borderId="62" xfId="7" applyNumberFormat="1" applyFont="1" applyFill="1" applyBorder="1" applyAlignment="1" applyProtection="1">
      <alignment horizontal="right" vertical="center"/>
      <protection hidden="1"/>
    </xf>
    <xf numFmtId="167" fontId="11" fillId="23" borderId="36" xfId="7" applyNumberFormat="1" applyFont="1" applyFill="1" applyBorder="1" applyAlignment="1" applyProtection="1">
      <alignment horizontal="center" vertical="center"/>
      <protection hidden="1"/>
    </xf>
    <xf numFmtId="167" fontId="28" fillId="23" borderId="36" xfId="7" applyNumberFormat="1" applyFont="1" applyFill="1" applyBorder="1" applyAlignment="1" applyProtection="1">
      <alignment horizontal="center" vertical="center"/>
      <protection hidden="1"/>
    </xf>
    <xf numFmtId="167" fontId="29" fillId="23" borderId="36" xfId="7" applyNumberFormat="1" applyFont="1" applyFill="1" applyBorder="1" applyAlignment="1" applyProtection="1">
      <alignment horizontal="center" vertical="center"/>
      <protection hidden="1"/>
    </xf>
    <xf numFmtId="0" fontId="10" fillId="23" borderId="89" xfId="7" applyFont="1" applyFill="1" applyBorder="1" applyProtection="1">
      <protection hidden="1"/>
    </xf>
    <xf numFmtId="0" fontId="12" fillId="6" borderId="86" xfId="7" applyFont="1" applyFill="1" applyBorder="1" applyAlignment="1" applyProtection="1">
      <alignment horizontal="center" vertical="center"/>
      <protection hidden="1"/>
    </xf>
    <xf numFmtId="0" fontId="21" fillId="5" borderId="108" xfId="7" applyFont="1" applyFill="1" applyBorder="1" applyAlignment="1">
      <alignment horizontal="left" vertical="center" wrapText="1" indent="1"/>
    </xf>
    <xf numFmtId="167" fontId="121" fillId="6" borderId="218" xfId="7" applyNumberFormat="1" applyFont="1" applyFill="1" applyBorder="1" applyAlignment="1" applyProtection="1">
      <alignment horizontal="right" vertical="center"/>
      <protection hidden="1"/>
    </xf>
    <xf numFmtId="167" fontId="96" fillId="25" borderId="92" xfId="7" applyNumberFormat="1" applyFont="1" applyFill="1" applyBorder="1" applyAlignment="1" applyProtection="1">
      <alignment horizontal="right" vertical="center"/>
      <protection hidden="1"/>
    </xf>
    <xf numFmtId="167" fontId="96" fillId="25" borderId="93" xfId="7" applyNumberFormat="1" applyFont="1" applyFill="1" applyBorder="1" applyAlignment="1" applyProtection="1">
      <alignment horizontal="right" vertical="center"/>
      <protection hidden="1"/>
    </xf>
    <xf numFmtId="167" fontId="132" fillId="25" borderId="55" xfId="7" applyNumberFormat="1" applyFont="1" applyFill="1" applyBorder="1" applyAlignment="1" applyProtection="1">
      <alignment horizontal="right" vertical="center"/>
      <protection hidden="1"/>
    </xf>
    <xf numFmtId="0" fontId="21" fillId="5" borderId="75" xfId="7" applyFont="1" applyFill="1" applyBorder="1" applyAlignment="1">
      <alignment horizontal="left" vertical="center" wrapText="1" indent="1"/>
    </xf>
    <xf numFmtId="167" fontId="123" fillId="11" borderId="61" xfId="7" applyNumberFormat="1" applyFont="1" applyFill="1" applyBorder="1" applyAlignment="1" applyProtection="1">
      <alignment horizontal="right" vertical="center"/>
      <protection locked="0"/>
    </xf>
    <xf numFmtId="167" fontId="121" fillId="6" borderId="159" xfId="7" applyNumberFormat="1" applyFont="1" applyFill="1" applyBorder="1" applyAlignment="1" applyProtection="1">
      <alignment horizontal="right" vertical="center"/>
      <protection hidden="1"/>
    </xf>
    <xf numFmtId="167" fontId="96" fillId="25" borderId="73" xfId="7" applyNumberFormat="1" applyFont="1" applyFill="1" applyBorder="1" applyAlignment="1" applyProtection="1">
      <alignment horizontal="right" vertical="center"/>
      <protection hidden="1"/>
    </xf>
    <xf numFmtId="167" fontId="96" fillId="25" borderId="60" xfId="7" applyNumberFormat="1" applyFont="1" applyFill="1" applyBorder="1" applyAlignment="1" applyProtection="1">
      <alignment horizontal="right" vertical="center"/>
      <protection hidden="1"/>
    </xf>
    <xf numFmtId="167" fontId="132" fillId="25" borderId="60" xfId="7" applyNumberFormat="1" applyFont="1" applyFill="1" applyBorder="1" applyAlignment="1" applyProtection="1">
      <alignment horizontal="right" vertical="center"/>
      <protection hidden="1"/>
    </xf>
    <xf numFmtId="0" fontId="134" fillId="0" borderId="0" xfId="7" applyFont="1" applyAlignment="1">
      <alignment vertical="center"/>
    </xf>
    <xf numFmtId="0" fontId="21" fillId="5" borderId="78" xfId="7" applyFont="1" applyFill="1" applyBorder="1" applyAlignment="1">
      <alignment horizontal="left" vertical="center" wrapText="1" indent="1"/>
    </xf>
    <xf numFmtId="0" fontId="12" fillId="6" borderId="220" xfId="7" applyFont="1" applyFill="1" applyBorder="1" applyAlignment="1" applyProtection="1">
      <alignment horizontal="center" vertical="center"/>
      <protection hidden="1"/>
    </xf>
    <xf numFmtId="0" fontId="21" fillId="5" borderId="110" xfId="7" applyFont="1" applyFill="1" applyBorder="1" applyAlignment="1">
      <alignment horizontal="left" vertical="center" wrapText="1" indent="1"/>
    </xf>
    <xf numFmtId="167" fontId="12" fillId="0" borderId="221" xfId="7" applyNumberFormat="1" applyFont="1" applyBorder="1" applyAlignment="1" applyProtection="1">
      <alignment horizontal="right" vertical="center"/>
      <protection locked="0" hidden="1"/>
    </xf>
    <xf numFmtId="167" fontId="12" fillId="0" borderId="221" xfId="7" applyNumberFormat="1" applyFont="1" applyBorder="1" applyAlignment="1" applyProtection="1">
      <alignment horizontal="right" vertical="center"/>
      <protection locked="0"/>
    </xf>
    <xf numFmtId="167" fontId="121" fillId="6" borderId="222" xfId="7" applyNumberFormat="1" applyFont="1" applyFill="1" applyBorder="1" applyAlignment="1" applyProtection="1">
      <alignment horizontal="right" vertical="center"/>
      <protection hidden="1"/>
    </xf>
    <xf numFmtId="167" fontId="96" fillId="25" borderId="223" xfId="7" applyNumberFormat="1" applyFont="1" applyFill="1" applyBorder="1" applyAlignment="1" applyProtection="1">
      <alignment horizontal="right" vertical="center"/>
      <protection hidden="1"/>
    </xf>
    <xf numFmtId="167" fontId="96" fillId="25" borderId="112" xfId="7" applyNumberFormat="1" applyFont="1" applyFill="1" applyBorder="1" applyAlignment="1" applyProtection="1">
      <alignment horizontal="right" vertical="center"/>
      <protection hidden="1"/>
    </xf>
    <xf numFmtId="167" fontId="132" fillId="25" borderId="112" xfId="7" applyNumberFormat="1" applyFont="1" applyFill="1" applyBorder="1" applyAlignment="1" applyProtection="1">
      <alignment horizontal="right" vertical="center"/>
      <protection hidden="1"/>
    </xf>
    <xf numFmtId="0" fontId="10" fillId="0" borderId="224" xfId="7" applyFont="1" applyBorder="1" applyAlignment="1" applyProtection="1">
      <alignment vertical="center"/>
      <protection locked="0"/>
    </xf>
    <xf numFmtId="0" fontId="12" fillId="6" borderId="67" xfId="7" applyFont="1" applyFill="1" applyBorder="1" applyAlignment="1" applyProtection="1">
      <alignment horizontal="center" vertical="center"/>
      <protection hidden="1"/>
    </xf>
    <xf numFmtId="0" fontId="21" fillId="6" borderId="62" xfId="7" applyFont="1" applyFill="1" applyBorder="1" applyAlignment="1" applyProtection="1">
      <alignment horizontal="left" vertical="center" indent="1"/>
      <protection hidden="1"/>
    </xf>
    <xf numFmtId="167" fontId="12" fillId="25" borderId="62" xfId="7" applyNumberFormat="1" applyFont="1" applyFill="1" applyBorder="1" applyAlignment="1" applyProtection="1">
      <alignment horizontal="right" vertical="center"/>
      <protection hidden="1"/>
    </xf>
    <xf numFmtId="167" fontId="12" fillId="25" borderId="62" xfId="7" applyNumberFormat="1" applyFont="1" applyFill="1" applyBorder="1" applyAlignment="1">
      <alignment horizontal="right" vertical="center"/>
    </xf>
    <xf numFmtId="167" fontId="12" fillId="25" borderId="61" xfId="7" applyNumberFormat="1" applyFont="1" applyFill="1" applyBorder="1" applyAlignment="1">
      <alignment horizontal="right" vertical="center"/>
    </xf>
    <xf numFmtId="167" fontId="121" fillId="6" borderId="160" xfId="7" applyNumberFormat="1" applyFont="1" applyFill="1" applyBorder="1" applyAlignment="1" applyProtection="1">
      <alignment horizontal="right" vertical="center"/>
      <protection hidden="1"/>
    </xf>
    <xf numFmtId="167" fontId="96" fillId="25" borderId="72" xfId="7" applyNumberFormat="1" applyFont="1" applyFill="1" applyBorder="1" applyAlignment="1" applyProtection="1">
      <alignment horizontal="right" vertical="center"/>
      <protection hidden="1"/>
    </xf>
    <xf numFmtId="167" fontId="12" fillId="5" borderId="62" xfId="7" applyNumberFormat="1" applyFont="1" applyFill="1" applyBorder="1" applyAlignment="1" applyProtection="1">
      <alignment horizontal="right" vertical="center"/>
      <protection hidden="1"/>
    </xf>
    <xf numFmtId="167" fontId="12" fillId="5" borderId="60" xfId="7" applyNumberFormat="1" applyFont="1" applyFill="1" applyBorder="1" applyAlignment="1" applyProtection="1">
      <alignment horizontal="right" vertical="center"/>
      <protection hidden="1"/>
    </xf>
    <xf numFmtId="0" fontId="21" fillId="5" borderId="60" xfId="7" applyFont="1" applyFill="1" applyBorder="1" applyAlignment="1">
      <alignment horizontal="left" vertical="center" indent="1"/>
    </xf>
    <xf numFmtId="167" fontId="12" fillId="5" borderId="64" xfId="7" applyNumberFormat="1" applyFont="1" applyFill="1" applyBorder="1" applyAlignment="1" applyProtection="1">
      <alignment horizontal="right" vertical="center"/>
      <protection hidden="1"/>
    </xf>
    <xf numFmtId="0" fontId="21" fillId="5" borderId="64" xfId="7" applyFont="1" applyFill="1" applyBorder="1" applyAlignment="1" applyProtection="1">
      <alignment horizontal="left" vertical="center" indent="1"/>
      <protection hidden="1"/>
    </xf>
    <xf numFmtId="0" fontId="21" fillId="5" borderId="0" xfId="7" applyFont="1" applyFill="1" applyAlignment="1">
      <alignment horizontal="left" vertical="center" indent="1"/>
    </xf>
    <xf numFmtId="0" fontId="21" fillId="5" borderId="69" xfId="7" applyFont="1" applyFill="1" applyBorder="1" applyAlignment="1">
      <alignment horizontal="left" vertical="center" indent="1"/>
    </xf>
    <xf numFmtId="167" fontId="12" fillId="5" borderId="101" xfId="7" applyNumberFormat="1" applyFont="1" applyFill="1" applyBorder="1" applyAlignment="1" applyProtection="1">
      <alignment horizontal="right" vertical="center"/>
      <protection hidden="1"/>
    </xf>
    <xf numFmtId="0" fontId="12" fillId="6" borderId="109" xfId="7" applyFont="1" applyFill="1" applyBorder="1" applyAlignment="1" applyProtection="1">
      <alignment horizontal="center" vertical="center"/>
      <protection hidden="1"/>
    </xf>
    <xf numFmtId="0" fontId="21" fillId="5" borderId="112" xfId="7" applyFont="1" applyFill="1" applyBorder="1" applyAlignment="1">
      <alignment horizontal="left" vertical="center" indent="1"/>
    </xf>
    <xf numFmtId="167" fontId="12" fillId="5" borderId="111" xfId="7" applyNumberFormat="1" applyFont="1" applyFill="1" applyBorder="1" applyAlignment="1" applyProtection="1">
      <alignment horizontal="right" vertical="center"/>
      <protection hidden="1"/>
    </xf>
    <xf numFmtId="167" fontId="121" fillId="6" borderId="225" xfId="7" applyNumberFormat="1" applyFont="1" applyFill="1" applyBorder="1" applyAlignment="1" applyProtection="1">
      <alignment horizontal="right" vertical="center"/>
      <protection hidden="1"/>
    </xf>
    <xf numFmtId="0" fontId="10" fillId="0" borderId="226" xfId="7" applyFont="1" applyBorder="1" applyAlignment="1" applyProtection="1">
      <alignment vertical="center"/>
      <protection locked="0"/>
    </xf>
    <xf numFmtId="167" fontId="17" fillId="23" borderId="12" xfId="7" applyNumberFormat="1" applyFont="1" applyFill="1" applyBorder="1" applyAlignment="1" applyProtection="1">
      <alignment horizontal="right" vertical="center"/>
      <protection locked="0" hidden="1"/>
    </xf>
    <xf numFmtId="167" fontId="121" fillId="23" borderId="158" xfId="7" applyNumberFormat="1" applyFont="1" applyFill="1" applyBorder="1" applyAlignment="1" applyProtection="1">
      <alignment horizontal="right" vertical="center"/>
      <protection hidden="1"/>
    </xf>
    <xf numFmtId="167" fontId="96" fillId="23" borderId="95" xfId="7" applyNumberFormat="1" applyFont="1" applyFill="1" applyBorder="1" applyAlignment="1" applyProtection="1">
      <alignment horizontal="right" vertical="center"/>
      <protection hidden="1"/>
    </xf>
    <xf numFmtId="167" fontId="96" fillId="23" borderId="91" xfId="7" applyNumberFormat="1" applyFont="1" applyFill="1" applyBorder="1" applyAlignment="1" applyProtection="1">
      <alignment horizontal="right" vertical="center"/>
      <protection hidden="1"/>
    </xf>
    <xf numFmtId="167" fontId="132" fillId="23" borderId="12" xfId="7" applyNumberFormat="1" applyFont="1" applyFill="1" applyBorder="1" applyAlignment="1" applyProtection="1">
      <alignment horizontal="right" vertical="center"/>
      <protection hidden="1"/>
    </xf>
    <xf numFmtId="0" fontId="10" fillId="23" borderId="89" xfId="7" applyFont="1" applyFill="1" applyBorder="1" applyAlignment="1" applyProtection="1">
      <alignment vertical="center"/>
      <protection locked="0"/>
    </xf>
    <xf numFmtId="0" fontId="12" fillId="6" borderId="204" xfId="7" applyFont="1" applyFill="1" applyBorder="1" applyAlignment="1" applyProtection="1">
      <alignment horizontal="center" vertical="center"/>
      <protection hidden="1"/>
    </xf>
    <xf numFmtId="167" fontId="12" fillId="0" borderId="55" xfId="7" applyNumberFormat="1" applyFont="1" applyBorder="1" applyAlignment="1" applyProtection="1">
      <alignment horizontal="right" vertical="center"/>
      <protection locked="0" hidden="1"/>
    </xf>
    <xf numFmtId="167" fontId="121" fillId="6" borderId="230" xfId="7" applyNumberFormat="1" applyFont="1" applyFill="1" applyBorder="1" applyAlignment="1" applyProtection="1">
      <alignment horizontal="right" vertical="center"/>
      <protection hidden="1"/>
    </xf>
    <xf numFmtId="167" fontId="12" fillId="0" borderId="60" xfId="7" applyNumberFormat="1" applyFont="1" applyBorder="1" applyAlignment="1" applyProtection="1">
      <alignment horizontal="right" vertical="center"/>
      <protection locked="0" hidden="1"/>
    </xf>
    <xf numFmtId="0" fontId="12" fillId="5" borderId="59" xfId="7" applyFont="1" applyFill="1" applyBorder="1" applyAlignment="1" applyProtection="1">
      <alignment horizontal="center" vertical="center"/>
      <protection hidden="1"/>
    </xf>
    <xf numFmtId="0" fontId="10" fillId="5" borderId="231" xfId="7" applyFont="1" applyFill="1" applyBorder="1" applyAlignment="1">
      <alignment vertical="center"/>
    </xf>
    <xf numFmtId="0" fontId="12" fillId="5" borderId="109" xfId="7" applyFont="1" applyFill="1" applyBorder="1" applyAlignment="1" applyProtection="1">
      <alignment horizontal="center" vertical="center"/>
      <protection locked="0" hidden="1"/>
    </xf>
    <xf numFmtId="167" fontId="12" fillId="0" borderId="112" xfId="7" applyNumberFormat="1" applyFont="1" applyBorder="1" applyAlignment="1" applyProtection="1">
      <alignment horizontal="right" vertical="center"/>
      <protection locked="0" hidden="1"/>
    </xf>
    <xf numFmtId="167" fontId="17" fillId="23" borderId="12" xfId="7" applyNumberFormat="1" applyFont="1" applyFill="1" applyBorder="1" applyAlignment="1">
      <alignment horizontal="right" vertical="center"/>
    </xf>
    <xf numFmtId="167" fontId="132" fillId="23" borderId="95" xfId="7" applyNumberFormat="1" applyFont="1" applyFill="1" applyBorder="1" applyAlignment="1" applyProtection="1">
      <alignment horizontal="right" vertical="center"/>
      <protection hidden="1"/>
    </xf>
    <xf numFmtId="167" fontId="132" fillId="23" borderId="91" xfId="7" applyNumberFormat="1" applyFont="1" applyFill="1" applyBorder="1" applyAlignment="1" applyProtection="1">
      <alignment horizontal="right" vertical="center"/>
      <protection hidden="1"/>
    </xf>
    <xf numFmtId="0" fontId="12" fillId="23" borderId="113" xfId="7" applyFont="1" applyFill="1" applyBorder="1" applyAlignment="1" applyProtection="1">
      <alignment vertical="center"/>
      <protection locked="0"/>
    </xf>
    <xf numFmtId="0" fontId="10" fillId="5" borderId="231" xfId="7" applyFont="1" applyFill="1" applyBorder="1"/>
    <xf numFmtId="0" fontId="12" fillId="5" borderId="114" xfId="7" applyFont="1" applyFill="1" applyBorder="1" applyAlignment="1" applyProtection="1">
      <alignment horizontal="center" vertical="center"/>
      <protection locked="0" hidden="1"/>
    </xf>
    <xf numFmtId="167" fontId="12" fillId="0" borderId="232" xfId="7" applyNumberFormat="1" applyFont="1" applyBorder="1" applyAlignment="1" applyProtection="1">
      <alignment horizontal="right" vertical="center"/>
      <protection locked="0"/>
    </xf>
    <xf numFmtId="0" fontId="10" fillId="0" borderId="110" xfId="7" applyFont="1" applyBorder="1" applyProtection="1">
      <protection locked="0"/>
    </xf>
    <xf numFmtId="0" fontId="12" fillId="0" borderId="236" xfId="7" applyFont="1" applyBorder="1" applyProtection="1">
      <protection locked="0"/>
    </xf>
    <xf numFmtId="167" fontId="12" fillId="0" borderId="236" xfId="7" applyNumberFormat="1" applyFont="1" applyBorder="1" applyAlignment="1" applyProtection="1">
      <alignment horizontal="right" vertical="center"/>
      <protection locked="0"/>
    </xf>
    <xf numFmtId="167" fontId="12" fillId="0" borderId="0" xfId="7" applyNumberFormat="1" applyFont="1" applyAlignment="1" applyProtection="1">
      <alignment horizontal="right" vertical="center"/>
      <protection locked="0"/>
    </xf>
    <xf numFmtId="0" fontId="12" fillId="0" borderId="60" xfId="7" applyFont="1" applyBorder="1" applyProtection="1">
      <protection locked="0"/>
    </xf>
    <xf numFmtId="167" fontId="12" fillId="0" borderId="63" xfId="7" applyNumberFormat="1" applyFont="1" applyBorder="1" applyAlignment="1" applyProtection="1">
      <alignment horizontal="right" vertical="center"/>
      <protection locked="0"/>
    </xf>
    <xf numFmtId="0" fontId="12" fillId="0" borderId="66" xfId="7" applyFont="1" applyBorder="1" applyAlignment="1" applyProtection="1">
      <alignment vertical="center"/>
      <protection locked="0"/>
    </xf>
    <xf numFmtId="0" fontId="12" fillId="0" borderId="46" xfId="7" applyFont="1" applyBorder="1" applyProtection="1">
      <protection locked="0"/>
    </xf>
    <xf numFmtId="0" fontId="12" fillId="0" borderId="115" xfId="7" applyFont="1" applyBorder="1" applyAlignment="1" applyProtection="1">
      <alignment vertical="center"/>
      <protection locked="0"/>
    </xf>
    <xf numFmtId="0" fontId="105" fillId="0" borderId="91" xfId="7" applyFont="1" applyBorder="1" applyAlignment="1">
      <alignment horizontal="center" vertical="center"/>
    </xf>
    <xf numFmtId="0" fontId="17" fillId="25" borderId="8" xfId="7" applyFont="1" applyFill="1" applyBorder="1" applyAlignment="1" applyProtection="1">
      <alignment horizontal="left" vertical="center" indent="1"/>
      <protection hidden="1"/>
    </xf>
    <xf numFmtId="167" fontId="12" fillId="25" borderId="8" xfId="7" applyNumberFormat="1" applyFont="1" applyFill="1" applyBorder="1" applyAlignment="1" applyProtection="1">
      <alignment horizontal="right" vertical="center"/>
      <protection locked="0" hidden="1"/>
    </xf>
    <xf numFmtId="167" fontId="121" fillId="0" borderId="0" xfId="7" applyNumberFormat="1" applyFont="1" applyAlignment="1" applyProtection="1">
      <alignment horizontal="right" vertical="center"/>
      <protection hidden="1"/>
    </xf>
    <xf numFmtId="167" fontId="96" fillId="0" borderId="0" xfId="7" applyNumberFormat="1" applyFont="1" applyAlignment="1" applyProtection="1">
      <alignment horizontal="right" vertical="center"/>
      <protection hidden="1"/>
    </xf>
    <xf numFmtId="167" fontId="132" fillId="0" borderId="0" xfId="7" applyNumberFormat="1" applyFont="1" applyAlignment="1" applyProtection="1">
      <alignment horizontal="right" vertical="center"/>
      <protection hidden="1"/>
    </xf>
    <xf numFmtId="0" fontId="106" fillId="0" borderId="60" xfId="7" applyFont="1" applyBorder="1" applyAlignment="1">
      <alignment horizontal="center" vertical="center"/>
    </xf>
    <xf numFmtId="0" fontId="12" fillId="0" borderId="96" xfId="7" applyFont="1" applyBorder="1" applyProtection="1">
      <protection locked="0"/>
    </xf>
    <xf numFmtId="167" fontId="17" fillId="14" borderId="88" xfId="7" applyNumberFormat="1" applyFont="1" applyFill="1" applyBorder="1" applyAlignment="1" applyProtection="1">
      <alignment horizontal="right" vertical="center"/>
      <protection hidden="1"/>
    </xf>
    <xf numFmtId="167" fontId="17" fillId="14" borderId="34" xfId="7" applyNumberFormat="1" applyFont="1" applyFill="1" applyBorder="1" applyAlignment="1" applyProtection="1">
      <alignment horizontal="right" vertical="center"/>
      <protection hidden="1"/>
    </xf>
    <xf numFmtId="167" fontId="12" fillId="14" borderId="34" xfId="7" applyNumberFormat="1" applyFont="1" applyFill="1" applyBorder="1" applyAlignment="1" applyProtection="1">
      <alignment horizontal="right" vertical="center"/>
      <protection hidden="1"/>
    </xf>
    <xf numFmtId="167" fontId="17" fillId="14" borderId="12" xfId="7" applyNumberFormat="1" applyFont="1" applyFill="1" applyBorder="1" applyAlignment="1" applyProtection="1">
      <alignment horizontal="right" vertical="center"/>
      <protection hidden="1"/>
    </xf>
    <xf numFmtId="167" fontId="11" fillId="14" borderId="36" xfId="7" applyNumberFormat="1" applyFont="1" applyFill="1" applyBorder="1" applyAlignment="1" applyProtection="1">
      <alignment horizontal="center" vertical="center"/>
      <protection hidden="1"/>
    </xf>
    <xf numFmtId="167" fontId="12" fillId="14" borderId="111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111" xfId="7" applyNumberFormat="1" applyFont="1" applyFill="1" applyBorder="1" applyAlignment="1" applyProtection="1">
      <alignment horizontal="right" vertical="center"/>
      <protection locked="0"/>
    </xf>
    <xf numFmtId="167" fontId="12" fillId="14" borderId="101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101" xfId="7" applyNumberFormat="1" applyFont="1" applyFill="1" applyBorder="1" applyAlignment="1" applyProtection="1">
      <alignment horizontal="right" vertical="center"/>
      <protection locked="0"/>
    </xf>
    <xf numFmtId="0" fontId="21" fillId="0" borderId="55" xfId="7" applyFont="1" applyBorder="1" applyAlignment="1" applyProtection="1">
      <alignment horizontal="left" vertical="center" indent="1"/>
      <protection locked="0"/>
    </xf>
    <xf numFmtId="0" fontId="21" fillId="0" borderId="62" xfId="7" applyFont="1" applyBorder="1" applyAlignment="1" applyProtection="1">
      <alignment horizontal="left" vertical="center" indent="1"/>
      <protection locked="0"/>
    </xf>
    <xf numFmtId="0" fontId="21" fillId="0" borderId="238" xfId="7" applyFont="1" applyBorder="1" applyAlignment="1" applyProtection="1">
      <alignment horizontal="left" vertical="center" indent="1"/>
      <protection locked="0"/>
    </xf>
    <xf numFmtId="167" fontId="12" fillId="14" borderId="112" xfId="7" applyNumberFormat="1" applyFont="1" applyFill="1" applyBorder="1" applyAlignment="1" applyProtection="1">
      <alignment horizontal="right" vertical="center"/>
      <protection locked="0" hidden="1"/>
    </xf>
    <xf numFmtId="167" fontId="12" fillId="14" borderId="112" xfId="7" applyNumberFormat="1" applyFont="1" applyFill="1" applyBorder="1" applyAlignment="1" applyProtection="1">
      <alignment horizontal="right" vertical="center"/>
      <protection locked="0"/>
    </xf>
    <xf numFmtId="167" fontId="17" fillId="14" borderId="12" xfId="7" applyNumberFormat="1" applyFont="1" applyFill="1" applyBorder="1" applyAlignment="1">
      <alignment horizontal="right" vertical="center"/>
    </xf>
    <xf numFmtId="0" fontId="12" fillId="14" borderId="236" xfId="7" applyFont="1" applyFill="1" applyBorder="1" applyProtection="1">
      <protection locked="0"/>
    </xf>
    <xf numFmtId="167" fontId="12" fillId="14" borderId="236" xfId="7" applyNumberFormat="1" applyFont="1" applyFill="1" applyBorder="1" applyAlignment="1" applyProtection="1">
      <alignment horizontal="right" vertical="center"/>
      <protection locked="0"/>
    </xf>
    <xf numFmtId="0" fontId="12" fillId="14" borderId="60" xfId="7" applyFont="1" applyFill="1" applyBorder="1" applyProtection="1">
      <protection locked="0"/>
    </xf>
    <xf numFmtId="0" fontId="12" fillId="14" borderId="46" xfId="7" applyFont="1" applyFill="1" applyBorder="1" applyProtection="1">
      <protection locked="0"/>
    </xf>
    <xf numFmtId="167" fontId="12" fillId="14" borderId="46" xfId="7" applyNumberFormat="1" applyFont="1" applyFill="1" applyBorder="1" applyAlignment="1" applyProtection="1">
      <alignment horizontal="right" vertical="center"/>
      <protection locked="0"/>
    </xf>
    <xf numFmtId="0" fontId="106" fillId="0" borderId="62" xfId="7" applyFont="1" applyBorder="1" applyAlignment="1">
      <alignment horizontal="center" vertical="center"/>
    </xf>
    <xf numFmtId="0" fontId="21" fillId="0" borderId="62" xfId="7" applyFont="1" applyBorder="1" applyAlignment="1">
      <alignment horizontal="left" vertical="center" indent="1"/>
    </xf>
    <xf numFmtId="0" fontId="12" fillId="0" borderId="62" xfId="7" applyFont="1" applyBorder="1" applyAlignment="1" applyProtection="1">
      <alignment vertical="top"/>
      <protection locked="0"/>
    </xf>
    <xf numFmtId="0" fontId="12" fillId="0" borderId="60" xfId="7" applyFont="1" applyBorder="1" applyAlignment="1" applyProtection="1">
      <alignment vertical="top"/>
      <protection locked="0"/>
    </xf>
    <xf numFmtId="0" fontId="12" fillId="0" borderId="60" xfId="7" applyFont="1" applyBorder="1" applyAlignment="1" applyProtection="1">
      <alignment vertical="center"/>
      <protection locked="0"/>
    </xf>
    <xf numFmtId="0" fontId="106" fillId="0" borderId="96" xfId="7" applyFont="1" applyBorder="1" applyAlignment="1">
      <alignment horizontal="center"/>
    </xf>
    <xf numFmtId="0" fontId="12" fillId="0" borderId="0" xfId="7" applyFont="1" applyProtection="1">
      <protection hidden="1"/>
    </xf>
    <xf numFmtId="0" fontId="12" fillId="0" borderId="0" xfId="7" applyFont="1"/>
    <xf numFmtId="0" fontId="81" fillId="0" borderId="0" xfId="7" applyFont="1" applyAlignment="1" applyProtection="1">
      <alignment vertical="center"/>
      <protection hidden="1"/>
    </xf>
    <xf numFmtId="0" fontId="17" fillId="0" borderId="0" xfId="7" applyFont="1" applyAlignment="1">
      <alignment vertical="center"/>
    </xf>
    <xf numFmtId="1" fontId="135" fillId="0" borderId="0" xfId="7" applyNumberFormat="1" applyFont="1" applyAlignment="1" applyProtection="1">
      <alignment horizontal="left" vertical="center"/>
      <protection hidden="1"/>
    </xf>
    <xf numFmtId="0" fontId="16" fillId="0" borderId="0" xfId="7" applyFont="1" applyAlignment="1" applyProtection="1">
      <alignment vertical="center"/>
      <protection hidden="1"/>
    </xf>
    <xf numFmtId="0" fontId="136" fillId="0" borderId="0" xfId="7" applyFont="1" applyAlignment="1" applyProtection="1">
      <alignment vertical="center"/>
      <protection locked="0" hidden="1"/>
    </xf>
    <xf numFmtId="0" fontId="121" fillId="6" borderId="243" xfId="7" applyFont="1" applyFill="1" applyBorder="1" applyAlignment="1" applyProtection="1">
      <alignment vertical="center"/>
      <protection hidden="1"/>
    </xf>
    <xf numFmtId="0" fontId="12" fillId="0" borderId="0" xfId="7" applyFont="1" applyAlignment="1">
      <alignment horizontal="left"/>
    </xf>
    <xf numFmtId="0" fontId="30" fillId="9" borderId="249" xfId="7" applyFont="1" applyFill="1" applyBorder="1" applyAlignment="1" applyProtection="1">
      <alignment horizontal="right" vertical="top"/>
      <protection hidden="1"/>
    </xf>
    <xf numFmtId="0" fontId="30" fillId="9" borderId="14" xfId="7" applyFont="1" applyFill="1" applyBorder="1" applyAlignment="1" applyProtection="1">
      <alignment horizontal="right" vertical="top"/>
      <protection hidden="1"/>
    </xf>
    <xf numFmtId="167" fontId="17" fillId="8" borderId="88" xfId="7" applyNumberFormat="1" applyFont="1" applyFill="1" applyBorder="1" applyAlignment="1" applyProtection="1">
      <alignment horizontal="right" vertical="center"/>
      <protection hidden="1"/>
    </xf>
    <xf numFmtId="167" fontId="17" fillId="9" borderId="128" xfId="7" applyNumberFormat="1" applyFont="1" applyFill="1" applyBorder="1" applyAlignment="1" applyProtection="1">
      <alignment horizontal="right" vertical="center"/>
      <protection hidden="1"/>
    </xf>
    <xf numFmtId="49" fontId="12" fillId="0" borderId="0" xfId="7" applyNumberFormat="1" applyFont="1"/>
    <xf numFmtId="0" fontId="12" fillId="7" borderId="245" xfId="7" applyFont="1" applyFill="1" applyBorder="1" applyAlignment="1" applyProtection="1">
      <alignment vertical="center"/>
      <protection hidden="1"/>
    </xf>
    <xf numFmtId="167" fontId="12" fillId="10" borderId="34" xfId="7" applyNumberFormat="1" applyFont="1" applyFill="1" applyBorder="1" applyAlignment="1" applyProtection="1">
      <alignment horizontal="right" vertical="center"/>
      <protection hidden="1"/>
    </xf>
    <xf numFmtId="167" fontId="17" fillId="7" borderId="0" xfId="7" applyNumberFormat="1" applyFont="1" applyFill="1" applyAlignment="1" applyProtection="1">
      <alignment horizontal="right" vertical="center"/>
      <protection hidden="1"/>
    </xf>
    <xf numFmtId="167" fontId="12" fillId="10" borderId="124" xfId="7" applyNumberFormat="1" applyFont="1" applyFill="1" applyBorder="1" applyAlignment="1" applyProtection="1">
      <alignment horizontal="right" vertical="center"/>
      <protection hidden="1"/>
    </xf>
    <xf numFmtId="167" fontId="12" fillId="10" borderId="214" xfId="7" applyNumberFormat="1" applyFont="1" applyFill="1" applyBorder="1" applyAlignment="1" applyProtection="1">
      <alignment horizontal="right" vertical="center"/>
      <protection hidden="1"/>
    </xf>
    <xf numFmtId="167" fontId="17" fillId="7" borderId="214" xfId="7" applyNumberFormat="1" applyFont="1" applyFill="1" applyBorder="1" applyAlignment="1" applyProtection="1">
      <alignment horizontal="right" vertical="center"/>
      <protection hidden="1"/>
    </xf>
    <xf numFmtId="0" fontId="12" fillId="23" borderId="253" xfId="7" applyFont="1" applyFill="1" applyBorder="1" applyAlignment="1" applyProtection="1">
      <alignment vertical="center"/>
      <protection hidden="1"/>
    </xf>
    <xf numFmtId="0" fontId="11" fillId="23" borderId="117" xfId="7" applyFont="1" applyFill="1" applyBorder="1" applyAlignment="1" applyProtection="1">
      <alignment vertical="center"/>
      <protection hidden="1"/>
    </xf>
    <xf numFmtId="167" fontId="11" fillId="23" borderId="117" xfId="7" applyNumberFormat="1" applyFont="1" applyFill="1" applyBorder="1" applyAlignment="1" applyProtection="1">
      <alignment horizontal="center" vertical="center"/>
      <protection hidden="1"/>
    </xf>
    <xf numFmtId="167" fontId="120" fillId="23" borderId="117" xfId="7" applyNumberFormat="1" applyFont="1" applyFill="1" applyBorder="1" applyAlignment="1" applyProtection="1">
      <alignment horizontal="center" vertical="center"/>
      <protection hidden="1"/>
    </xf>
    <xf numFmtId="0" fontId="12" fillId="23" borderId="254" xfId="7" applyFont="1" applyFill="1" applyBorder="1" applyProtection="1">
      <protection hidden="1"/>
    </xf>
    <xf numFmtId="0" fontId="21" fillId="5" borderId="203" xfId="7" applyFont="1" applyFill="1" applyBorder="1" applyAlignment="1">
      <alignment horizontal="left" vertical="center" wrapText="1" indent="1"/>
    </xf>
    <xf numFmtId="167" fontId="121" fillId="6" borderId="37" xfId="7" applyNumberFormat="1" applyFont="1" applyFill="1" applyBorder="1" applyAlignment="1" applyProtection="1">
      <alignment horizontal="right" vertical="center"/>
      <protection hidden="1"/>
    </xf>
    <xf numFmtId="0" fontId="12" fillId="0" borderId="256" xfId="7" applyFont="1" applyBorder="1" applyAlignment="1" applyProtection="1">
      <alignment vertical="center"/>
      <protection locked="0"/>
    </xf>
    <xf numFmtId="0" fontId="21" fillId="5" borderId="65" xfId="7" applyFont="1" applyFill="1" applyBorder="1" applyAlignment="1">
      <alignment horizontal="left" vertical="center" wrapText="1" indent="1"/>
    </xf>
    <xf numFmtId="167" fontId="121" fillId="6" borderId="60" xfId="7" applyNumberFormat="1" applyFont="1" applyFill="1" applyBorder="1" applyAlignment="1" applyProtection="1">
      <alignment horizontal="right" vertical="center"/>
      <protection hidden="1"/>
    </xf>
    <xf numFmtId="0" fontId="12" fillId="0" borderId="258" xfId="7" applyFont="1" applyBorder="1" applyAlignment="1" applyProtection="1">
      <alignment vertical="center"/>
      <protection locked="0"/>
    </xf>
    <xf numFmtId="167" fontId="128" fillId="0" borderId="61" xfId="7" applyNumberFormat="1" applyFont="1" applyBorder="1" applyAlignment="1" applyProtection="1">
      <alignment horizontal="right" vertical="center"/>
      <protection locked="0"/>
    </xf>
    <xf numFmtId="167" fontId="128" fillId="0" borderId="132" xfId="7" applyNumberFormat="1" applyFont="1" applyBorder="1" applyAlignment="1" applyProtection="1">
      <alignment horizontal="right" vertical="center"/>
      <protection locked="0"/>
    </xf>
    <xf numFmtId="0" fontId="21" fillId="5" borderId="134" xfId="7" applyFont="1" applyFill="1" applyBorder="1" applyAlignment="1">
      <alignment horizontal="left" vertical="center" wrapText="1" indent="1"/>
    </xf>
    <xf numFmtId="167" fontId="12" fillId="0" borderId="99" xfId="7" applyNumberFormat="1" applyFont="1" applyBorder="1" applyAlignment="1" applyProtection="1">
      <alignment horizontal="right" vertical="center"/>
      <protection locked="0"/>
    </xf>
    <xf numFmtId="167" fontId="128" fillId="0" borderId="96" xfId="7" applyNumberFormat="1" applyFont="1" applyBorder="1" applyAlignment="1" applyProtection="1">
      <alignment horizontal="right" vertical="center"/>
      <protection locked="0"/>
    </xf>
    <xf numFmtId="167" fontId="128" fillId="0" borderId="136" xfId="7" applyNumberFormat="1" applyFont="1" applyBorder="1" applyAlignment="1" applyProtection="1">
      <alignment horizontal="right" vertical="center"/>
      <protection locked="0"/>
    </xf>
    <xf numFmtId="167" fontId="121" fillId="6" borderId="96" xfId="7" applyNumberFormat="1" applyFont="1" applyFill="1" applyBorder="1" applyAlignment="1" applyProtection="1">
      <alignment horizontal="right" vertical="center"/>
      <protection hidden="1"/>
    </xf>
    <xf numFmtId="0" fontId="12" fillId="0" borderId="260" xfId="7" applyFont="1" applyBorder="1" applyAlignment="1" applyProtection="1">
      <alignment vertical="center"/>
      <protection locked="0"/>
    </xf>
    <xf numFmtId="0" fontId="21" fillId="6" borderId="203" xfId="7" applyFont="1" applyFill="1" applyBorder="1" applyAlignment="1" applyProtection="1">
      <alignment horizontal="left" vertical="center" indent="1"/>
      <protection hidden="1"/>
    </xf>
    <xf numFmtId="167" fontId="121" fillId="6" borderId="55" xfId="7" applyNumberFormat="1" applyFont="1" applyFill="1" applyBorder="1" applyAlignment="1" applyProtection="1">
      <alignment horizontal="right" vertical="center"/>
      <protection hidden="1"/>
    </xf>
    <xf numFmtId="0" fontId="12" fillId="0" borderId="261" xfId="7" applyFont="1" applyBorder="1" applyAlignment="1" applyProtection="1">
      <alignment vertical="center"/>
      <protection locked="0"/>
    </xf>
    <xf numFmtId="0" fontId="21" fillId="6" borderId="101" xfId="7" applyFont="1" applyFill="1" applyBorder="1" applyAlignment="1" applyProtection="1">
      <alignment horizontal="left" vertical="center" indent="1"/>
      <protection hidden="1"/>
    </xf>
    <xf numFmtId="167" fontId="12" fillId="0" borderId="137" xfId="7" applyNumberFormat="1" applyFont="1" applyBorder="1" applyAlignment="1" applyProtection="1">
      <alignment horizontal="right" vertical="center"/>
      <protection locked="0"/>
    </xf>
    <xf numFmtId="0" fontId="21" fillId="5" borderId="0" xfId="7" applyFont="1" applyFill="1" applyAlignment="1" applyProtection="1">
      <alignment horizontal="left" vertical="center" indent="1"/>
      <protection hidden="1"/>
    </xf>
    <xf numFmtId="167" fontId="128" fillId="0" borderId="106" xfId="7" applyNumberFormat="1" applyFont="1" applyBorder="1" applyAlignment="1" applyProtection="1">
      <alignment horizontal="right" vertical="center"/>
      <protection locked="0"/>
    </xf>
    <xf numFmtId="0" fontId="12" fillId="5" borderId="0" xfId="7" applyFont="1" applyFill="1" applyAlignment="1">
      <alignment horizontal="left" vertical="center" indent="1"/>
    </xf>
    <xf numFmtId="0" fontId="21" fillId="6" borderId="136" xfId="7" applyFont="1" applyFill="1" applyBorder="1" applyAlignment="1" applyProtection="1">
      <alignment horizontal="left" vertical="center" indent="1"/>
      <protection hidden="1"/>
    </xf>
    <xf numFmtId="0" fontId="12" fillId="6" borderId="138" xfId="7" applyFont="1" applyFill="1" applyBorder="1" applyAlignment="1" applyProtection="1">
      <alignment vertical="center"/>
      <protection hidden="1"/>
    </xf>
    <xf numFmtId="167" fontId="12" fillId="0" borderId="124" xfId="7" applyNumberFormat="1" applyFont="1" applyBorder="1" applyAlignment="1">
      <alignment horizontal="right" vertical="center"/>
    </xf>
    <xf numFmtId="167" fontId="121" fillId="6" borderId="34" xfId="7" applyNumberFormat="1" applyFont="1" applyFill="1" applyBorder="1" applyAlignment="1" applyProtection="1">
      <alignment horizontal="right" vertical="center"/>
      <protection hidden="1"/>
    </xf>
    <xf numFmtId="0" fontId="12" fillId="0" borderId="262" xfId="7" applyFont="1" applyBorder="1" applyAlignment="1" applyProtection="1">
      <alignment vertical="center"/>
      <protection locked="0"/>
    </xf>
    <xf numFmtId="0" fontId="17" fillId="23" borderId="263" xfId="7" applyFont="1" applyFill="1" applyBorder="1" applyAlignment="1" applyProtection="1">
      <alignment vertical="center"/>
      <protection hidden="1"/>
    </xf>
    <xf numFmtId="0" fontId="20" fillId="23" borderId="228" xfId="7" applyFont="1" applyFill="1" applyBorder="1" applyAlignment="1" applyProtection="1">
      <alignment vertical="center"/>
      <protection hidden="1"/>
    </xf>
    <xf numFmtId="0" fontId="11" fillId="23" borderId="228" xfId="7" applyFont="1" applyFill="1" applyBorder="1" applyAlignment="1" applyProtection="1">
      <alignment vertical="center"/>
      <protection hidden="1"/>
    </xf>
    <xf numFmtId="167" fontId="17" fillId="23" borderId="264" xfId="7" applyNumberFormat="1" applyFont="1" applyFill="1" applyBorder="1" applyAlignment="1" applyProtection="1">
      <alignment horizontal="right" vertical="center"/>
      <protection hidden="1"/>
    </xf>
    <xf numFmtId="167" fontId="17" fillId="23" borderId="265" xfId="7" applyNumberFormat="1" applyFont="1" applyFill="1" applyBorder="1" applyAlignment="1" applyProtection="1">
      <alignment horizontal="right" vertical="center"/>
      <protection hidden="1"/>
    </xf>
    <xf numFmtId="0" fontId="12" fillId="23" borderId="266" xfId="7" applyFont="1" applyFill="1" applyBorder="1" applyAlignment="1" applyProtection="1">
      <alignment vertical="center"/>
      <protection hidden="1"/>
    </xf>
    <xf numFmtId="0" fontId="12" fillId="6" borderId="267" xfId="7" applyFont="1" applyFill="1" applyBorder="1" applyAlignment="1" applyProtection="1">
      <alignment horizontal="center" vertical="center"/>
      <protection hidden="1"/>
    </xf>
    <xf numFmtId="0" fontId="21" fillId="0" borderId="203" xfId="7" applyFont="1" applyBorder="1" applyAlignment="1" applyProtection="1">
      <alignment horizontal="left" vertical="center" indent="1"/>
      <protection locked="0"/>
    </xf>
    <xf numFmtId="167" fontId="121" fillId="6" borderId="62" xfId="7" applyNumberFormat="1" applyFont="1" applyFill="1" applyBorder="1" applyAlignment="1" applyProtection="1">
      <alignment horizontal="right" vertical="center"/>
      <protection hidden="1"/>
    </xf>
    <xf numFmtId="0" fontId="21" fillId="0" borderId="206" xfId="7" applyFont="1" applyBorder="1" applyAlignment="1" applyProtection="1">
      <alignment horizontal="left" vertical="center" indent="1"/>
      <protection locked="0"/>
    </xf>
    <xf numFmtId="0" fontId="12" fillId="6" borderId="268" xfId="7" applyFont="1" applyFill="1" applyBorder="1" applyAlignment="1" applyProtection="1">
      <alignment horizontal="center" vertical="center"/>
      <protection hidden="1"/>
    </xf>
    <xf numFmtId="0" fontId="12" fillId="6" borderId="269" xfId="7" applyFont="1" applyFill="1" applyBorder="1" applyAlignment="1" applyProtection="1">
      <alignment horizontal="center" vertical="center"/>
      <protection hidden="1"/>
    </xf>
    <xf numFmtId="0" fontId="21" fillId="0" borderId="270" xfId="7" applyFont="1" applyBorder="1" applyAlignment="1" applyProtection="1">
      <alignment horizontal="left" vertical="center" indent="1"/>
      <protection locked="0"/>
    </xf>
    <xf numFmtId="167" fontId="121" fillId="6" borderId="69" xfId="7" applyNumberFormat="1" applyFont="1" applyFill="1" applyBorder="1" applyAlignment="1" applyProtection="1">
      <alignment horizontal="right" vertical="center"/>
      <protection hidden="1"/>
    </xf>
    <xf numFmtId="0" fontId="30" fillId="0" borderId="271" xfId="7" applyFont="1" applyBorder="1" applyAlignment="1" applyProtection="1">
      <alignment vertical="center"/>
      <protection locked="0"/>
    </xf>
    <xf numFmtId="0" fontId="11" fillId="23" borderId="263" xfId="7" applyFont="1" applyFill="1" applyBorder="1" applyAlignment="1" applyProtection="1">
      <alignment vertical="center"/>
      <protection hidden="1"/>
    </xf>
    <xf numFmtId="0" fontId="11" fillId="23" borderId="227" xfId="7" applyFont="1" applyFill="1" applyBorder="1" applyAlignment="1" applyProtection="1">
      <alignment vertical="center"/>
      <protection hidden="1"/>
    </xf>
    <xf numFmtId="167" fontId="17" fillId="23" borderId="272" xfId="7" applyNumberFormat="1" applyFont="1" applyFill="1" applyBorder="1" applyAlignment="1">
      <alignment horizontal="right" vertical="center"/>
    </xf>
    <xf numFmtId="167" fontId="17" fillId="23" borderId="229" xfId="7" applyNumberFormat="1" applyFont="1" applyFill="1" applyBorder="1" applyAlignment="1">
      <alignment horizontal="right" vertical="center"/>
    </xf>
    <xf numFmtId="167" fontId="17" fillId="23" borderId="273" xfId="7" applyNumberFormat="1" applyFont="1" applyFill="1" applyBorder="1" applyAlignment="1">
      <alignment horizontal="right" vertical="center"/>
    </xf>
    <xf numFmtId="167" fontId="121" fillId="23" borderId="264" xfId="7" applyNumberFormat="1" applyFont="1" applyFill="1" applyBorder="1" applyAlignment="1" applyProtection="1">
      <alignment horizontal="right" vertical="center"/>
      <protection hidden="1"/>
    </xf>
    <xf numFmtId="0" fontId="12" fillId="23" borderId="266" xfId="7" applyFont="1" applyFill="1" applyBorder="1" applyAlignment="1" applyProtection="1">
      <alignment vertical="center"/>
      <protection locked="0"/>
    </xf>
    <xf numFmtId="0" fontId="12" fillId="5" borderId="268" xfId="7" applyFont="1" applyFill="1" applyBorder="1" applyAlignment="1" applyProtection="1">
      <alignment horizontal="center" vertical="center"/>
      <protection hidden="1"/>
    </xf>
    <xf numFmtId="0" fontId="12" fillId="6" borderId="274" xfId="7" applyFont="1" applyFill="1" applyBorder="1" applyAlignment="1" applyProtection="1">
      <alignment horizontal="center" vertical="center"/>
      <protection hidden="1"/>
    </xf>
    <xf numFmtId="167" fontId="12" fillId="0" borderId="140" xfId="7" applyNumberFormat="1" applyFont="1" applyBorder="1" applyAlignment="1" applyProtection="1">
      <alignment horizontal="right" vertical="center"/>
      <protection locked="0"/>
    </xf>
    <xf numFmtId="167" fontId="121" fillId="6" borderId="112" xfId="7" applyNumberFormat="1" applyFont="1" applyFill="1" applyBorder="1" applyAlignment="1" applyProtection="1">
      <alignment horizontal="right" vertical="center"/>
      <protection hidden="1"/>
    </xf>
    <xf numFmtId="0" fontId="12" fillId="0" borderId="275" xfId="7" applyFont="1" applyBorder="1" applyAlignment="1" applyProtection="1">
      <alignment vertical="center"/>
      <protection locked="0"/>
    </xf>
    <xf numFmtId="0" fontId="21" fillId="5" borderId="267" xfId="7" applyFont="1" applyFill="1" applyBorder="1" applyAlignment="1">
      <alignment horizontal="left" vertical="center" indent="2"/>
    </xf>
    <xf numFmtId="0" fontId="12" fillId="5" borderId="204" xfId="7" applyFont="1" applyFill="1" applyBorder="1"/>
    <xf numFmtId="0" fontId="21" fillId="0" borderId="62" xfId="7" applyFont="1" applyBorder="1" applyAlignment="1" applyProtection="1">
      <alignment vertical="top" wrapText="1"/>
      <protection locked="0"/>
    </xf>
    <xf numFmtId="0" fontId="21" fillId="0" borderId="61" xfId="7" applyFont="1" applyBorder="1" applyAlignment="1" applyProtection="1">
      <alignment vertical="top" wrapText="1"/>
      <protection locked="0"/>
    </xf>
    <xf numFmtId="0" fontId="12" fillId="0" borderId="258" xfId="7" applyFont="1" applyBorder="1"/>
    <xf numFmtId="0" fontId="21" fillId="5" borderId="268" xfId="7" applyFont="1" applyFill="1" applyBorder="1" applyAlignment="1" applyProtection="1">
      <alignment horizontal="left" vertical="center" indent="2"/>
      <protection locked="0"/>
    </xf>
    <xf numFmtId="0" fontId="12" fillId="5" borderId="63" xfId="7" applyFont="1" applyFill="1" applyBorder="1"/>
    <xf numFmtId="0" fontId="21" fillId="0" borderId="60" xfId="7" applyFont="1" applyBorder="1" applyAlignment="1" applyProtection="1">
      <alignment vertical="top" wrapText="1"/>
      <protection locked="0"/>
    </xf>
    <xf numFmtId="0" fontId="21" fillId="0" borderId="64" xfId="7" applyFont="1" applyBorder="1" applyAlignment="1" applyProtection="1">
      <alignment vertical="top" wrapText="1"/>
      <protection locked="0"/>
    </xf>
    <xf numFmtId="0" fontId="12" fillId="0" borderId="261" xfId="7" applyFont="1" applyBorder="1"/>
    <xf numFmtId="0" fontId="21" fillId="5" borderId="276" xfId="7" applyFont="1" applyFill="1" applyBorder="1" applyAlignment="1" applyProtection="1">
      <alignment horizontal="left" vertical="center" indent="2"/>
      <protection locked="0"/>
    </xf>
    <xf numFmtId="0" fontId="12" fillId="5" borderId="277" xfId="7" applyFont="1" applyFill="1" applyBorder="1"/>
    <xf numFmtId="0" fontId="12" fillId="5" borderId="278" xfId="7" applyFont="1" applyFill="1" applyBorder="1"/>
    <xf numFmtId="0" fontId="21" fillId="0" borderId="279" xfId="7" applyFont="1" applyBorder="1" applyAlignment="1" applyProtection="1">
      <alignment vertical="top"/>
      <protection locked="0"/>
    </xf>
    <xf numFmtId="0" fontId="21" fillId="0" borderId="280" xfId="7" applyFont="1" applyBorder="1" applyAlignment="1" applyProtection="1">
      <alignment horizontal="center" vertical="top"/>
      <protection locked="0"/>
    </xf>
    <xf numFmtId="167" fontId="121" fillId="6" borderId="279" xfId="7" applyNumberFormat="1" applyFont="1" applyFill="1" applyBorder="1" applyAlignment="1" applyProtection="1">
      <alignment horizontal="right" vertical="center"/>
      <protection hidden="1"/>
    </xf>
    <xf numFmtId="0" fontId="12" fillId="0" borderId="281" xfId="7" applyFont="1" applyBorder="1"/>
    <xf numFmtId="0" fontId="28" fillId="0" borderId="0" xfId="7" applyFont="1" applyAlignment="1">
      <alignment horizontal="right" vertical="center"/>
    </xf>
    <xf numFmtId="0" fontId="24" fillId="23" borderId="0" xfId="7" applyFont="1" applyFill="1" applyAlignment="1">
      <alignment vertical="center"/>
    </xf>
    <xf numFmtId="0" fontId="12" fillId="6" borderId="39" xfId="7" applyFont="1" applyFill="1" applyBorder="1" applyAlignment="1" applyProtection="1">
      <alignment vertical="center"/>
      <protection hidden="1"/>
    </xf>
    <xf numFmtId="0" fontId="12" fillId="6" borderId="123" xfId="7" applyFont="1" applyFill="1" applyBorder="1" applyAlignment="1" applyProtection="1">
      <alignment vertical="center"/>
      <protection hidden="1"/>
    </xf>
    <xf numFmtId="167" fontId="12" fillId="14" borderId="131" xfId="7" applyNumberFormat="1" applyFont="1" applyFill="1" applyBorder="1" applyAlignment="1" applyProtection="1">
      <alignment horizontal="right" vertical="center"/>
      <protection locked="0"/>
    </xf>
    <xf numFmtId="167" fontId="12" fillId="14" borderId="132" xfId="7" applyNumberFormat="1" applyFont="1" applyFill="1" applyBorder="1" applyAlignment="1" applyProtection="1">
      <alignment horizontal="right" vertical="center"/>
      <protection locked="0"/>
    </xf>
    <xf numFmtId="0" fontId="12" fillId="6" borderId="133" xfId="7" applyFont="1" applyFill="1" applyBorder="1" applyAlignment="1" applyProtection="1">
      <alignment horizontal="center" vertical="center"/>
      <protection hidden="1"/>
    </xf>
    <xf numFmtId="167" fontId="12" fillId="14" borderId="135" xfId="7" applyNumberFormat="1" applyFont="1" applyFill="1" applyBorder="1" applyAlignment="1" applyProtection="1">
      <alignment horizontal="right" vertical="center"/>
      <protection locked="0"/>
    </xf>
    <xf numFmtId="167" fontId="12" fillId="14" borderId="106" xfId="7" applyNumberFormat="1" applyFont="1" applyFill="1" applyBorder="1" applyAlignment="1" applyProtection="1">
      <alignment horizontal="right" vertical="center"/>
      <protection locked="0"/>
    </xf>
    <xf numFmtId="167" fontId="12" fillId="14" borderId="137" xfId="7" applyNumberFormat="1" applyFont="1" applyFill="1" applyBorder="1" applyAlignment="1" applyProtection="1">
      <alignment horizontal="right" vertical="center"/>
      <protection locked="0"/>
    </xf>
    <xf numFmtId="167" fontId="12" fillId="14" borderId="124" xfId="7" applyNumberFormat="1" applyFont="1" applyFill="1" applyBorder="1" applyAlignment="1" applyProtection="1">
      <alignment horizontal="right" vertical="center"/>
      <protection locked="0"/>
    </xf>
    <xf numFmtId="167" fontId="12" fillId="14" borderId="140" xfId="7" applyNumberFormat="1" applyFont="1" applyFill="1" applyBorder="1" applyAlignment="1" applyProtection="1">
      <alignment horizontal="right" vertical="center"/>
      <protection locked="0"/>
    </xf>
    <xf numFmtId="0" fontId="21" fillId="14" borderId="62" xfId="7" applyFont="1" applyFill="1" applyBorder="1" applyAlignment="1" applyProtection="1">
      <alignment vertical="top" wrapText="1"/>
      <protection locked="0"/>
    </xf>
    <xf numFmtId="0" fontId="21" fillId="14" borderId="60" xfId="7" applyFont="1" applyFill="1" applyBorder="1" applyAlignment="1" applyProtection="1">
      <alignment vertical="top" wrapText="1"/>
      <protection locked="0"/>
    </xf>
    <xf numFmtId="0" fontId="21" fillId="14" borderId="279" xfId="7" applyFont="1" applyFill="1" applyBorder="1" applyAlignment="1" applyProtection="1">
      <alignment vertical="top"/>
      <protection locked="0"/>
    </xf>
    <xf numFmtId="0" fontId="19" fillId="14" borderId="8" xfId="7" applyFont="1" applyFill="1" applyBorder="1" applyAlignment="1" applyProtection="1">
      <alignment horizontal="center" vertical="center" wrapText="1"/>
      <protection hidden="1"/>
    </xf>
    <xf numFmtId="0" fontId="12" fillId="14" borderId="12" xfId="7" applyFont="1" applyFill="1" applyBorder="1" applyAlignment="1">
      <alignment horizontal="center" vertical="center"/>
    </xf>
    <xf numFmtId="0" fontId="30" fillId="9" borderId="13" xfId="7" applyFont="1" applyFill="1" applyBorder="1" applyAlignment="1" applyProtection="1">
      <alignment horizontal="right" vertical="top"/>
      <protection hidden="1"/>
    </xf>
    <xf numFmtId="167" fontId="12" fillId="8" borderId="34" xfId="7" applyNumberFormat="1" applyFont="1" applyFill="1" applyBorder="1" applyAlignment="1" applyProtection="1">
      <alignment horizontal="right" vertical="center"/>
      <protection hidden="1"/>
    </xf>
    <xf numFmtId="167" fontId="17" fillId="7" borderId="156" xfId="7" applyNumberFormat="1" applyFont="1" applyFill="1" applyBorder="1" applyAlignment="1" applyProtection="1">
      <alignment horizontal="right" vertical="center"/>
      <protection hidden="1"/>
    </xf>
    <xf numFmtId="167" fontId="12" fillId="33" borderId="34" xfId="7" applyNumberFormat="1" applyFont="1" applyFill="1" applyBorder="1" applyAlignment="1" applyProtection="1">
      <alignment horizontal="right" vertical="center"/>
      <protection hidden="1"/>
    </xf>
    <xf numFmtId="167" fontId="17" fillId="7" borderId="157" xfId="7" applyNumberFormat="1" applyFont="1" applyFill="1" applyBorder="1" applyAlignment="1" applyProtection="1">
      <alignment horizontal="right" vertical="center"/>
      <protection hidden="1"/>
    </xf>
    <xf numFmtId="0" fontId="12" fillId="23" borderId="129" xfId="7" applyFont="1" applyFill="1" applyBorder="1" applyAlignment="1" applyProtection="1">
      <alignment vertical="center"/>
      <protection hidden="1"/>
    </xf>
    <xf numFmtId="0" fontId="12" fillId="23" borderId="130" xfId="7" applyFont="1" applyFill="1" applyBorder="1" applyProtection="1">
      <protection hidden="1"/>
    </xf>
    <xf numFmtId="167" fontId="34" fillId="6" borderId="230" xfId="7" applyNumberFormat="1" applyFont="1" applyFill="1" applyBorder="1" applyAlignment="1" applyProtection="1">
      <alignment horizontal="right" vertical="center"/>
      <protection hidden="1"/>
    </xf>
    <xf numFmtId="0" fontId="12" fillId="0" borderId="94" xfId="7" applyFont="1" applyBorder="1" applyAlignment="1" applyProtection="1">
      <alignment vertical="center"/>
      <protection locked="0"/>
    </xf>
    <xf numFmtId="0" fontId="12" fillId="0" borderId="58" xfId="7" applyFont="1" applyBorder="1" applyAlignment="1" applyProtection="1">
      <alignment vertical="center"/>
      <protection locked="0"/>
    </xf>
    <xf numFmtId="167" fontId="12" fillId="14" borderId="136" xfId="7" applyNumberFormat="1" applyFont="1" applyFill="1" applyBorder="1" applyAlignment="1" applyProtection="1">
      <alignment horizontal="right" vertical="center"/>
      <protection locked="0"/>
    </xf>
    <xf numFmtId="0" fontId="12" fillId="0" borderId="102" xfId="7" applyFont="1" applyBorder="1" applyAlignment="1" applyProtection="1">
      <alignment vertical="center"/>
      <protection locked="0"/>
    </xf>
    <xf numFmtId="167" fontId="12" fillId="11" borderId="106" xfId="7" applyNumberFormat="1" applyFont="1" applyFill="1" applyBorder="1" applyAlignment="1">
      <alignment horizontal="right" vertical="center"/>
    </xf>
    <xf numFmtId="167" fontId="12" fillId="11" borderId="74" xfId="7" applyNumberFormat="1" applyFont="1" applyFill="1" applyBorder="1" applyAlignment="1">
      <alignment horizontal="right" vertical="center"/>
    </xf>
    <xf numFmtId="167" fontId="12" fillId="11" borderId="60" xfId="7" applyNumberFormat="1" applyFont="1" applyFill="1" applyBorder="1" applyAlignment="1">
      <alignment horizontal="right" vertical="center"/>
    </xf>
    <xf numFmtId="167" fontId="12" fillId="11" borderId="64" xfId="7" applyNumberFormat="1" applyFont="1" applyFill="1" applyBorder="1" applyAlignment="1">
      <alignment horizontal="right" vertical="center"/>
    </xf>
    <xf numFmtId="167" fontId="12" fillId="5" borderId="106" xfId="7" applyNumberFormat="1" applyFont="1" applyFill="1" applyBorder="1" applyAlignment="1">
      <alignment horizontal="right" vertical="center"/>
    </xf>
    <xf numFmtId="167" fontId="12" fillId="5" borderId="64" xfId="7" applyNumberFormat="1" applyFont="1" applyFill="1" applyBorder="1" applyAlignment="1">
      <alignment horizontal="right" vertical="center"/>
    </xf>
    <xf numFmtId="167" fontId="123" fillId="0" borderId="106" xfId="7" applyNumberFormat="1" applyFont="1" applyBorder="1" applyAlignment="1" applyProtection="1">
      <alignment horizontal="right" vertical="center"/>
      <protection locked="0"/>
    </xf>
    <xf numFmtId="167" fontId="123" fillId="0" borderId="74" xfId="7" applyNumberFormat="1" applyFont="1" applyBorder="1" applyAlignment="1" applyProtection="1">
      <alignment horizontal="right" vertical="center"/>
      <protection locked="0"/>
    </xf>
    <xf numFmtId="167" fontId="34" fillId="6" borderId="222" xfId="7" applyNumberFormat="1" applyFont="1" applyFill="1" applyBorder="1" applyAlignment="1" applyProtection="1">
      <alignment horizontal="right" vertical="center"/>
      <protection hidden="1"/>
    </xf>
    <xf numFmtId="0" fontId="12" fillId="0" borderId="162" xfId="7" applyFont="1" applyBorder="1" applyAlignment="1" applyProtection="1">
      <alignment vertical="center"/>
      <protection locked="0"/>
    </xf>
    <xf numFmtId="0" fontId="17" fillId="23" borderId="227" xfId="7" applyFont="1" applyFill="1" applyBorder="1" applyAlignment="1" applyProtection="1">
      <alignment vertical="center"/>
      <protection hidden="1"/>
    </xf>
    <xf numFmtId="0" fontId="12" fillId="23" borderId="282" xfId="7" applyFont="1" applyFill="1" applyBorder="1" applyAlignment="1" applyProtection="1">
      <alignment vertical="center"/>
      <protection hidden="1"/>
    </xf>
    <xf numFmtId="0" fontId="30" fillId="0" borderId="78" xfId="7" applyFont="1" applyBorder="1" applyAlignment="1" applyProtection="1">
      <alignment vertical="center"/>
      <protection locked="0"/>
    </xf>
    <xf numFmtId="0" fontId="12" fillId="23" borderId="282" xfId="7" applyFont="1" applyFill="1" applyBorder="1" applyAlignment="1" applyProtection="1">
      <alignment vertical="center"/>
      <protection locked="0"/>
    </xf>
    <xf numFmtId="0" fontId="21" fillId="5" borderId="212" xfId="7" applyFont="1" applyFill="1" applyBorder="1" applyAlignment="1">
      <alignment horizontal="left" vertical="center" indent="2"/>
    </xf>
    <xf numFmtId="167" fontId="34" fillId="6" borderId="283" xfId="7" applyNumberFormat="1" applyFont="1" applyFill="1" applyBorder="1" applyAlignment="1" applyProtection="1">
      <alignment horizontal="right" vertical="center"/>
      <protection hidden="1"/>
    </xf>
    <xf numFmtId="0" fontId="12" fillId="0" borderId="58" xfId="7" applyFont="1" applyBorder="1"/>
    <xf numFmtId="0" fontId="21" fillId="5" borderId="59" xfId="7" applyFont="1" applyFill="1" applyBorder="1" applyAlignment="1" applyProtection="1">
      <alignment horizontal="left" vertical="center" indent="2"/>
      <protection locked="0"/>
    </xf>
    <xf numFmtId="0" fontId="12" fillId="0" borderId="66" xfId="7" applyFont="1" applyBorder="1"/>
    <xf numFmtId="0" fontId="21" fillId="5" borderId="216" xfId="7" applyFont="1" applyFill="1" applyBorder="1" applyAlignment="1" applyProtection="1">
      <alignment horizontal="left" vertical="center" indent="2"/>
      <protection locked="0"/>
    </xf>
    <xf numFmtId="0" fontId="12" fillId="5" borderId="105" xfId="7" applyFont="1" applyFill="1" applyBorder="1"/>
    <xf numFmtId="0" fontId="12" fillId="5" borderId="81" xfId="7" applyFont="1" applyFill="1" applyBorder="1"/>
    <xf numFmtId="0" fontId="21" fillId="14" borderId="82" xfId="7" applyFont="1" applyFill="1" applyBorder="1" applyAlignment="1" applyProtection="1">
      <alignment vertical="top"/>
      <protection locked="0"/>
    </xf>
    <xf numFmtId="0" fontId="21" fillId="0" borderId="82" xfId="7" applyFont="1" applyBorder="1" applyAlignment="1" applyProtection="1">
      <alignment vertical="top"/>
      <protection locked="0"/>
    </xf>
    <xf numFmtId="0" fontId="21" fillId="0" borderId="82" xfId="7" applyFont="1" applyBorder="1" applyAlignment="1" applyProtection="1">
      <alignment horizontal="center" vertical="top"/>
      <protection locked="0"/>
    </xf>
    <xf numFmtId="0" fontId="12" fillId="0" borderId="141" xfId="7" applyFont="1" applyBorder="1"/>
    <xf numFmtId="167" fontId="17" fillId="33" borderId="128" xfId="7" applyNumberFormat="1" applyFont="1" applyFill="1" applyBorder="1" applyAlignment="1" applyProtection="1">
      <alignment horizontal="right" vertical="center"/>
      <protection hidden="1"/>
    </xf>
    <xf numFmtId="167" fontId="12" fillId="8" borderId="214" xfId="7" applyNumberFormat="1" applyFont="1" applyFill="1" applyBorder="1" applyAlignment="1" applyProtection="1">
      <alignment horizontal="right" vertical="center"/>
      <protection hidden="1"/>
    </xf>
    <xf numFmtId="167" fontId="12" fillId="33" borderId="214" xfId="7" applyNumberFormat="1" applyFont="1" applyFill="1" applyBorder="1" applyAlignment="1" applyProtection="1">
      <alignment horizontal="right" vertical="center"/>
      <protection hidden="1"/>
    </xf>
    <xf numFmtId="167" fontId="17" fillId="7" borderId="89" xfId="7" applyNumberFormat="1" applyFont="1" applyFill="1" applyBorder="1" applyAlignment="1" applyProtection="1">
      <alignment horizontal="right" vertical="center"/>
      <protection hidden="1"/>
    </xf>
    <xf numFmtId="167" fontId="121" fillId="6" borderId="33" xfId="7" applyNumberFormat="1" applyFont="1" applyFill="1" applyBorder="1" applyAlignment="1" applyProtection="1">
      <alignment horizontal="right" vertical="center"/>
      <protection hidden="1"/>
    </xf>
    <xf numFmtId="167" fontId="34" fillId="6" borderId="218" xfId="7" applyNumberFormat="1" applyFont="1" applyFill="1" applyBorder="1" applyAlignment="1" applyProtection="1">
      <alignment horizontal="right" vertical="center"/>
      <protection hidden="1"/>
    </xf>
    <xf numFmtId="167" fontId="121" fillId="6" borderId="63" xfId="7" applyNumberFormat="1" applyFont="1" applyFill="1" applyBorder="1" applyAlignment="1" applyProtection="1">
      <alignment horizontal="right" vertical="center"/>
      <protection hidden="1"/>
    </xf>
    <xf numFmtId="167" fontId="121" fillId="6" borderId="284" xfId="7" applyNumberFormat="1" applyFont="1" applyFill="1" applyBorder="1" applyAlignment="1" applyProtection="1">
      <alignment horizontal="right" vertical="center"/>
      <protection hidden="1"/>
    </xf>
    <xf numFmtId="167" fontId="121" fillId="6" borderId="133" xfId="7" applyNumberFormat="1" applyFont="1" applyFill="1" applyBorder="1" applyAlignment="1" applyProtection="1">
      <alignment horizontal="right" vertical="center"/>
      <protection hidden="1"/>
    </xf>
    <xf numFmtId="167" fontId="121" fillId="6" borderId="285" xfId="7" applyNumberFormat="1" applyFont="1" applyFill="1" applyBorder="1" applyAlignment="1" applyProtection="1">
      <alignment horizontal="right" vertical="center"/>
      <protection hidden="1"/>
    </xf>
    <xf numFmtId="167" fontId="121" fillId="6" borderId="56" xfId="7" applyNumberFormat="1" applyFont="1" applyFill="1" applyBorder="1" applyAlignment="1" applyProtection="1">
      <alignment horizontal="right" vertical="center"/>
      <protection hidden="1"/>
    </xf>
    <xf numFmtId="167" fontId="12" fillId="14" borderId="106" xfId="7" applyNumberFormat="1" applyFont="1" applyFill="1" applyBorder="1" applyAlignment="1">
      <alignment horizontal="right" vertical="center"/>
    </xf>
    <xf numFmtId="167" fontId="12" fillId="14" borderId="137" xfId="7" applyNumberFormat="1" applyFont="1" applyFill="1" applyBorder="1" applyAlignment="1">
      <alignment horizontal="right" vertical="center"/>
    </xf>
    <xf numFmtId="167" fontId="12" fillId="14" borderId="101" xfId="7" applyNumberFormat="1" applyFont="1" applyFill="1" applyBorder="1" applyAlignment="1">
      <alignment horizontal="right" vertical="center"/>
    </xf>
    <xf numFmtId="167" fontId="12" fillId="14" borderId="64" xfId="7" applyNumberFormat="1" applyFont="1" applyFill="1" applyBorder="1" applyAlignment="1">
      <alignment horizontal="right" vertical="center"/>
    </xf>
    <xf numFmtId="167" fontId="12" fillId="14" borderId="124" xfId="7" applyNumberFormat="1" applyFont="1" applyFill="1" applyBorder="1" applyAlignment="1">
      <alignment horizontal="right" vertical="center"/>
    </xf>
    <xf numFmtId="167" fontId="12" fillId="14" borderId="70" xfId="7" applyNumberFormat="1" applyFont="1" applyFill="1" applyBorder="1" applyAlignment="1">
      <alignment horizontal="right" vertical="center"/>
    </xf>
    <xf numFmtId="167" fontId="121" fillId="6" borderId="214" xfId="7" applyNumberFormat="1" applyFont="1" applyFill="1" applyBorder="1" applyAlignment="1" applyProtection="1">
      <alignment horizontal="right" vertical="center"/>
      <protection hidden="1"/>
    </xf>
    <xf numFmtId="167" fontId="121" fillId="6" borderId="0" xfId="7" applyNumberFormat="1" applyFont="1" applyFill="1" applyAlignment="1" applyProtection="1">
      <alignment horizontal="right" vertical="center"/>
      <protection hidden="1"/>
    </xf>
    <xf numFmtId="167" fontId="34" fillId="6" borderId="156" xfId="7" applyNumberFormat="1" applyFont="1" applyFill="1" applyBorder="1" applyAlignment="1" applyProtection="1">
      <alignment horizontal="right" vertical="center"/>
      <protection hidden="1"/>
    </xf>
    <xf numFmtId="167" fontId="17" fillId="23" borderId="286" xfId="7" applyNumberFormat="1" applyFont="1" applyFill="1" applyBorder="1" applyAlignment="1" applyProtection="1">
      <alignment horizontal="right" vertical="center"/>
      <protection hidden="1"/>
    </xf>
    <xf numFmtId="167" fontId="17" fillId="23" borderId="287" xfId="7" applyNumberFormat="1" applyFont="1" applyFill="1" applyBorder="1" applyAlignment="1" applyProtection="1">
      <alignment horizontal="right" vertical="center"/>
      <protection hidden="1"/>
    </xf>
    <xf numFmtId="167" fontId="121" fillId="6" borderId="204" xfId="7" applyNumberFormat="1" applyFont="1" applyFill="1" applyBorder="1" applyAlignment="1" applyProtection="1">
      <alignment horizontal="right" vertical="center"/>
      <protection hidden="1"/>
    </xf>
    <xf numFmtId="167" fontId="121" fillId="6" borderId="76" xfId="7" applyNumberFormat="1" applyFont="1" applyFill="1" applyBorder="1" applyAlignment="1" applyProtection="1">
      <alignment horizontal="right" vertical="center"/>
      <protection hidden="1"/>
    </xf>
    <xf numFmtId="167" fontId="34" fillId="6" borderId="288" xfId="7" applyNumberFormat="1" applyFont="1" applyFill="1" applyBorder="1" applyAlignment="1" applyProtection="1">
      <alignment horizontal="right" vertical="center"/>
      <protection hidden="1"/>
    </xf>
    <xf numFmtId="167" fontId="121" fillId="23" borderId="286" xfId="7" applyNumberFormat="1" applyFont="1" applyFill="1" applyBorder="1" applyAlignment="1" applyProtection="1">
      <alignment horizontal="right" vertical="center"/>
      <protection hidden="1"/>
    </xf>
    <xf numFmtId="167" fontId="121" fillId="23" borderId="287" xfId="7" applyNumberFormat="1" applyFont="1" applyFill="1" applyBorder="1" applyAlignment="1" applyProtection="1">
      <alignment horizontal="right" vertical="center"/>
      <protection hidden="1"/>
    </xf>
    <xf numFmtId="167" fontId="121" fillId="6" borderId="289" xfId="7" applyNumberFormat="1" applyFont="1" applyFill="1" applyBorder="1" applyAlignment="1" applyProtection="1">
      <alignment horizontal="right" vertical="center"/>
      <protection hidden="1"/>
    </xf>
    <xf numFmtId="167" fontId="121" fillId="6" borderId="114" xfId="7" applyNumberFormat="1" applyFont="1" applyFill="1" applyBorder="1" applyAlignment="1" applyProtection="1">
      <alignment horizontal="right" vertical="center"/>
      <protection hidden="1"/>
    </xf>
    <xf numFmtId="167" fontId="121" fillId="6" borderId="81" xfId="7" applyNumberFormat="1" applyFont="1" applyFill="1" applyBorder="1" applyAlignment="1" applyProtection="1">
      <alignment horizontal="right" vertical="center"/>
      <protection hidden="1"/>
    </xf>
    <xf numFmtId="167" fontId="11" fillId="9" borderId="128" xfId="7" applyNumberFormat="1" applyFont="1" applyFill="1" applyBorder="1" applyAlignment="1" applyProtection="1">
      <alignment horizontal="right" vertical="center"/>
      <protection hidden="1"/>
    </xf>
    <xf numFmtId="167" fontId="123" fillId="0" borderId="132" xfId="7" applyNumberFormat="1" applyFont="1" applyBorder="1" applyAlignment="1" applyProtection="1">
      <alignment horizontal="right" vertical="center"/>
      <protection locked="0"/>
    </xf>
    <xf numFmtId="167" fontId="123" fillId="0" borderId="67" xfId="7" applyNumberFormat="1" applyFont="1" applyBorder="1" applyAlignment="1" applyProtection="1">
      <alignment horizontal="right" vertical="center"/>
      <protection locked="0"/>
    </xf>
    <xf numFmtId="0" fontId="28" fillId="0" borderId="0" xfId="7" applyFont="1" applyAlignment="1">
      <alignment horizontal="center" vertical="top"/>
    </xf>
    <xf numFmtId="0" fontId="27" fillId="0" borderId="28" xfId="7" applyFont="1" applyBorder="1" applyAlignment="1" applyProtection="1">
      <alignment vertical="center" wrapText="1"/>
      <protection locked="0"/>
    </xf>
    <xf numFmtId="0" fontId="27" fillId="0" borderId="28" xfId="7" applyFont="1" applyBorder="1" applyAlignment="1">
      <alignment vertical="top" wrapText="1"/>
    </xf>
    <xf numFmtId="0" fontId="137" fillId="0" borderId="0" xfId="7" applyFont="1" applyAlignment="1">
      <alignment horizontal="center"/>
    </xf>
    <xf numFmtId="167" fontId="12" fillId="35" borderId="131" xfId="7" applyNumberFormat="1" applyFont="1" applyFill="1" applyBorder="1" applyAlignment="1" applyProtection="1">
      <alignment horizontal="right" vertical="center"/>
      <protection locked="0"/>
    </xf>
    <xf numFmtId="167" fontId="12" fillId="35" borderId="132" xfId="7" applyNumberFormat="1" applyFont="1" applyFill="1" applyBorder="1" applyAlignment="1" applyProtection="1">
      <alignment horizontal="right" vertical="center"/>
      <protection locked="0"/>
    </xf>
    <xf numFmtId="167" fontId="12" fillId="35" borderId="106" xfId="7" applyNumberFormat="1" applyFont="1" applyFill="1" applyBorder="1" applyAlignment="1" applyProtection="1">
      <alignment horizontal="right" vertical="center"/>
      <protection locked="0"/>
    </xf>
    <xf numFmtId="167" fontId="12" fillId="35" borderId="135" xfId="7" applyNumberFormat="1" applyFont="1" applyFill="1" applyBorder="1" applyAlignment="1" applyProtection="1">
      <alignment horizontal="right" vertical="center"/>
      <protection locked="0"/>
    </xf>
    <xf numFmtId="167" fontId="12" fillId="35" borderId="124" xfId="7" applyNumberFormat="1" applyFont="1" applyFill="1" applyBorder="1" applyAlignment="1" applyProtection="1">
      <alignment horizontal="right" vertical="center"/>
      <protection locked="0"/>
    </xf>
    <xf numFmtId="167" fontId="12" fillId="35" borderId="137" xfId="7" applyNumberFormat="1" applyFont="1" applyFill="1" applyBorder="1" applyAlignment="1" applyProtection="1">
      <alignment horizontal="right" vertical="center"/>
      <protection locked="0"/>
    </xf>
    <xf numFmtId="167" fontId="12" fillId="35" borderId="140" xfId="7" applyNumberFormat="1" applyFont="1" applyFill="1" applyBorder="1" applyAlignment="1" applyProtection="1">
      <alignment horizontal="right" vertical="center"/>
      <protection locked="0"/>
    </xf>
    <xf numFmtId="0" fontId="21" fillId="35" borderId="62" xfId="7" applyFont="1" applyFill="1" applyBorder="1" applyAlignment="1" applyProtection="1">
      <alignment vertical="top" wrapText="1"/>
      <protection locked="0"/>
    </xf>
    <xf numFmtId="0" fontId="21" fillId="35" borderId="60" xfId="7" applyFont="1" applyFill="1" applyBorder="1" applyAlignment="1" applyProtection="1">
      <alignment vertical="top" wrapText="1"/>
      <protection locked="0"/>
    </xf>
    <xf numFmtId="0" fontId="21" fillId="35" borderId="82" xfId="7" applyFont="1" applyFill="1" applyBorder="1" applyAlignment="1" applyProtection="1">
      <alignment vertical="top"/>
      <protection locked="0"/>
    </xf>
    <xf numFmtId="1" fontId="15" fillId="0" borderId="0" xfId="7" applyNumberFormat="1" applyFont="1" applyAlignment="1" applyProtection="1">
      <alignment horizontal="right" vertical="center"/>
      <protection hidden="1"/>
    </xf>
    <xf numFmtId="167" fontId="12" fillId="29" borderId="34" xfId="7" applyNumberFormat="1" applyFont="1" applyFill="1" applyBorder="1" applyAlignment="1" applyProtection="1">
      <alignment horizontal="right" vertical="center"/>
      <protection hidden="1"/>
    </xf>
    <xf numFmtId="167" fontId="12" fillId="36" borderId="131" xfId="7" applyNumberFormat="1" applyFont="1" applyFill="1" applyBorder="1" applyAlignment="1" applyProtection="1">
      <alignment horizontal="right" vertical="center"/>
      <protection locked="0"/>
    </xf>
    <xf numFmtId="167" fontId="12" fillId="29" borderId="57" xfId="7" applyNumberFormat="1" applyFont="1" applyFill="1" applyBorder="1" applyAlignment="1" applyProtection="1">
      <alignment horizontal="right" vertical="center"/>
      <protection locked="0"/>
    </xf>
    <xf numFmtId="167" fontId="12" fillId="35" borderId="93" xfId="7" applyNumberFormat="1" applyFont="1" applyFill="1" applyBorder="1" applyAlignment="1" applyProtection="1">
      <alignment horizontal="right" vertical="center"/>
      <protection locked="0"/>
    </xf>
    <xf numFmtId="167" fontId="12" fillId="36" borderId="132" xfId="7" applyNumberFormat="1" applyFont="1" applyFill="1" applyBorder="1" applyAlignment="1" applyProtection="1">
      <alignment horizontal="right" vertical="center"/>
      <protection locked="0"/>
    </xf>
    <xf numFmtId="167" fontId="12" fillId="36" borderId="61" xfId="7" applyNumberFormat="1" applyFont="1" applyFill="1" applyBorder="1" applyAlignment="1" applyProtection="1">
      <alignment horizontal="right" vertical="center"/>
      <protection locked="0"/>
    </xf>
    <xf numFmtId="167" fontId="12" fillId="35" borderId="67" xfId="7" applyNumberFormat="1" applyFont="1" applyFill="1" applyBorder="1" applyAlignment="1" applyProtection="1">
      <alignment horizontal="right" vertical="center"/>
      <protection locked="0"/>
    </xf>
    <xf numFmtId="167" fontId="12" fillId="29" borderId="61" xfId="7" applyNumberFormat="1" applyFont="1" applyFill="1" applyBorder="1" applyAlignment="1" applyProtection="1">
      <alignment horizontal="right" vertical="center"/>
      <protection locked="0"/>
    </xf>
    <xf numFmtId="167" fontId="12" fillId="36" borderId="135" xfId="7" applyNumberFormat="1" applyFont="1" applyFill="1" applyBorder="1" applyAlignment="1" applyProtection="1">
      <alignment horizontal="right" vertical="center"/>
      <protection locked="0"/>
    </xf>
    <xf numFmtId="167" fontId="12" fillId="36" borderId="136" xfId="7" applyNumberFormat="1" applyFont="1" applyFill="1" applyBorder="1" applyAlignment="1" applyProtection="1">
      <alignment horizontal="right" vertical="center"/>
      <protection locked="0"/>
    </xf>
    <xf numFmtId="167" fontId="12" fillId="35" borderId="99" xfId="7" applyNumberFormat="1" applyFont="1" applyFill="1" applyBorder="1" applyAlignment="1" applyProtection="1">
      <alignment horizontal="right" vertical="center"/>
      <protection locked="0"/>
    </xf>
    <xf numFmtId="167" fontId="12" fillId="36" borderId="57" xfId="7" applyNumberFormat="1" applyFont="1" applyFill="1" applyBorder="1" applyAlignment="1" applyProtection="1">
      <alignment horizontal="right" vertical="center"/>
      <protection locked="0"/>
    </xf>
    <xf numFmtId="167" fontId="12" fillId="36" borderId="106" xfId="7" applyNumberFormat="1" applyFont="1" applyFill="1" applyBorder="1" applyAlignment="1" applyProtection="1">
      <alignment horizontal="right" vertical="center"/>
      <protection locked="0"/>
    </xf>
    <xf numFmtId="167" fontId="12" fillId="36" borderId="64" xfId="7" applyNumberFormat="1" applyFont="1" applyFill="1" applyBorder="1" applyAlignment="1" applyProtection="1">
      <alignment horizontal="right" vertical="center"/>
      <protection locked="0"/>
    </xf>
    <xf numFmtId="167" fontId="12" fillId="35" borderId="74" xfId="7" applyNumberFormat="1" applyFont="1" applyFill="1" applyBorder="1" applyAlignment="1" applyProtection="1">
      <alignment horizontal="right" vertical="center"/>
      <protection locked="0"/>
    </xf>
    <xf numFmtId="167" fontId="138" fillId="35" borderId="106" xfId="7" applyNumberFormat="1" applyFont="1" applyFill="1" applyBorder="1" applyAlignment="1" applyProtection="1">
      <alignment horizontal="right" vertical="center"/>
      <protection locked="0"/>
    </xf>
    <xf numFmtId="167" fontId="12" fillId="5" borderId="74" xfId="7" applyNumberFormat="1" applyFont="1" applyFill="1" applyBorder="1" applyAlignment="1" applyProtection="1">
      <alignment horizontal="right" vertical="center"/>
      <protection locked="0"/>
    </xf>
    <xf numFmtId="167" fontId="12" fillId="36" borderId="124" xfId="7" applyNumberFormat="1" applyFont="1" applyFill="1" applyBorder="1" applyAlignment="1" applyProtection="1">
      <alignment horizontal="right" vertical="center"/>
      <protection locked="0"/>
    </xf>
    <xf numFmtId="167" fontId="12" fillId="36" borderId="70" xfId="7" applyNumberFormat="1" applyFont="1" applyFill="1" applyBorder="1" applyAlignment="1" applyProtection="1">
      <alignment horizontal="right" vertical="center"/>
      <protection locked="0"/>
    </xf>
    <xf numFmtId="167" fontId="12" fillId="35" borderId="32" xfId="7" applyNumberFormat="1" applyFont="1" applyFill="1" applyBorder="1" applyAlignment="1" applyProtection="1">
      <alignment horizontal="right" vertical="center"/>
      <protection locked="0"/>
    </xf>
    <xf numFmtId="167" fontId="12" fillId="36" borderId="137" xfId="7" applyNumberFormat="1" applyFont="1" applyFill="1" applyBorder="1" applyAlignment="1" applyProtection="1">
      <alignment horizontal="right" vertical="center"/>
      <protection locked="0"/>
    </xf>
    <xf numFmtId="167" fontId="12" fillId="36" borderId="101" xfId="7" applyNumberFormat="1" applyFont="1" applyFill="1" applyBorder="1" applyAlignment="1" applyProtection="1">
      <alignment horizontal="right" vertical="center"/>
      <protection locked="0"/>
    </xf>
    <xf numFmtId="167" fontId="12" fillId="35" borderId="77" xfId="7" applyNumberFormat="1" applyFont="1" applyFill="1" applyBorder="1" applyAlignment="1" applyProtection="1">
      <alignment horizontal="right" vertical="center"/>
      <protection locked="0"/>
    </xf>
    <xf numFmtId="167" fontId="12" fillId="36" borderId="140" xfId="7" applyNumberFormat="1" applyFont="1" applyFill="1" applyBorder="1" applyAlignment="1" applyProtection="1">
      <alignment horizontal="right" vertical="center"/>
      <protection locked="0"/>
    </xf>
    <xf numFmtId="167" fontId="12" fillId="36" borderId="111" xfId="7" applyNumberFormat="1" applyFont="1" applyFill="1" applyBorder="1" applyAlignment="1" applyProtection="1">
      <alignment horizontal="right" vertical="center"/>
      <protection locked="0"/>
    </xf>
    <xf numFmtId="167" fontId="12" fillId="35" borderId="109" xfId="7" applyNumberFormat="1" applyFont="1" applyFill="1" applyBorder="1" applyAlignment="1" applyProtection="1">
      <alignment horizontal="right" vertical="center"/>
      <protection locked="0"/>
    </xf>
    <xf numFmtId="0" fontId="21" fillId="36" borderId="62" xfId="7" applyFont="1" applyFill="1" applyBorder="1" applyAlignment="1" applyProtection="1">
      <alignment vertical="top" wrapText="1"/>
      <protection locked="0"/>
    </xf>
    <xf numFmtId="0" fontId="21" fillId="36" borderId="60" xfId="7" applyFont="1" applyFill="1" applyBorder="1" applyAlignment="1" applyProtection="1">
      <alignment vertical="top" wrapText="1"/>
      <protection locked="0"/>
    </xf>
    <xf numFmtId="0" fontId="21" fillId="36" borderId="82" xfId="7" applyFont="1" applyFill="1" applyBorder="1" applyAlignment="1" applyProtection="1">
      <alignment vertical="top"/>
      <protection locked="0"/>
    </xf>
    <xf numFmtId="0" fontId="11" fillId="0" borderId="0" xfId="7" applyFont="1" applyAlignment="1">
      <alignment vertical="center"/>
    </xf>
    <xf numFmtId="167" fontId="34" fillId="6" borderId="290" xfId="7" applyNumberFormat="1" applyFont="1" applyFill="1" applyBorder="1" applyAlignment="1" applyProtection="1">
      <alignment horizontal="right" vertical="center"/>
      <protection hidden="1"/>
    </xf>
    <xf numFmtId="167" fontId="34" fillId="6" borderId="157" xfId="7" applyNumberFormat="1" applyFont="1" applyFill="1" applyBorder="1" applyAlignment="1" applyProtection="1">
      <alignment horizontal="right" vertical="center"/>
      <protection hidden="1"/>
    </xf>
    <xf numFmtId="0" fontId="92" fillId="32" borderId="0" xfId="7" applyFont="1" applyFill="1" applyAlignment="1">
      <alignment vertical="center"/>
    </xf>
    <xf numFmtId="0" fontId="139" fillId="0" borderId="0" xfId="7" applyFont="1" applyAlignment="1">
      <alignment vertical="center"/>
    </xf>
    <xf numFmtId="167" fontId="128" fillId="11" borderId="132" xfId="7" applyNumberFormat="1" applyFont="1" applyFill="1" applyBorder="1" applyAlignment="1" applyProtection="1">
      <alignment horizontal="right" vertical="center"/>
      <protection locked="0"/>
    </xf>
    <xf numFmtId="167" fontId="128" fillId="11" borderId="67" xfId="7" applyNumberFormat="1" applyFont="1" applyFill="1" applyBorder="1" applyAlignment="1" applyProtection="1">
      <alignment horizontal="right" vertical="center"/>
      <protection locked="0"/>
    </xf>
    <xf numFmtId="167" fontId="128" fillId="0" borderId="135" xfId="7" applyNumberFormat="1" applyFont="1" applyBorder="1" applyAlignment="1" applyProtection="1">
      <alignment horizontal="right" vertical="center"/>
      <protection locked="0"/>
    </xf>
    <xf numFmtId="167" fontId="128" fillId="0" borderId="99" xfId="7" applyNumberFormat="1" applyFont="1" applyBorder="1" applyAlignment="1" applyProtection="1">
      <alignment horizontal="right" vertical="center"/>
      <protection locked="0"/>
    </xf>
    <xf numFmtId="0" fontId="21" fillId="0" borderId="232" xfId="7" applyFont="1" applyBorder="1" applyAlignment="1" applyProtection="1">
      <alignment horizontal="left" vertical="center" indent="1"/>
      <protection locked="0"/>
    </xf>
    <xf numFmtId="0" fontId="28" fillId="0" borderId="0" xfId="7" applyFont="1" applyAlignment="1">
      <alignment horizontal="right" vertical="top"/>
    </xf>
    <xf numFmtId="0" fontId="12" fillId="0" borderId="28" xfId="7" applyFont="1" applyBorder="1" applyAlignment="1" applyProtection="1">
      <alignment vertical="center" wrapText="1"/>
      <protection locked="0"/>
    </xf>
    <xf numFmtId="0" fontId="28" fillId="0" borderId="28" xfId="7" applyFont="1" applyBorder="1" applyAlignment="1">
      <alignment vertical="top" wrapText="1"/>
    </xf>
    <xf numFmtId="0" fontId="11" fillId="0" borderId="0" xfId="7" applyFont="1" applyAlignment="1">
      <alignment horizontal="right"/>
    </xf>
    <xf numFmtId="0" fontId="12" fillId="0" borderId="0" xfId="7" applyFont="1" applyAlignment="1" applyProtection="1">
      <alignment vertical="top" wrapText="1"/>
      <protection locked="0"/>
    </xf>
    <xf numFmtId="0" fontId="28" fillId="0" borderId="0" xfId="7" applyFont="1" applyAlignment="1">
      <alignment vertical="top" wrapText="1"/>
    </xf>
    <xf numFmtId="0" fontId="28" fillId="0" borderId="0" xfId="7" applyFont="1" applyAlignment="1">
      <alignment vertical="top"/>
    </xf>
    <xf numFmtId="167" fontId="12" fillId="14" borderId="132" xfId="7" applyNumberFormat="1" applyFont="1" applyFill="1" applyBorder="1" applyAlignment="1">
      <alignment horizontal="right" vertical="center"/>
    </xf>
    <xf numFmtId="167" fontId="12" fillId="14" borderId="140" xfId="7" applyNumberFormat="1" applyFont="1" applyFill="1" applyBorder="1" applyAlignment="1">
      <alignment horizontal="right" vertical="center"/>
    </xf>
    <xf numFmtId="167" fontId="12" fillId="11" borderId="131" xfId="7" applyNumberFormat="1" applyFont="1" applyFill="1" applyBorder="1" applyAlignment="1" applyProtection="1">
      <alignment horizontal="right" vertical="center"/>
      <protection locked="0"/>
    </xf>
    <xf numFmtId="167" fontId="12" fillId="11" borderId="93" xfId="7" applyNumberFormat="1" applyFont="1" applyFill="1" applyBorder="1" applyAlignment="1" applyProtection="1">
      <alignment horizontal="right" vertical="center"/>
      <protection locked="0"/>
    </xf>
    <xf numFmtId="167" fontId="12" fillId="11" borderId="132" xfId="7" applyNumberFormat="1" applyFont="1" applyFill="1" applyBorder="1" applyAlignment="1" applyProtection="1">
      <alignment horizontal="right" vertical="center"/>
      <protection locked="0"/>
    </xf>
    <xf numFmtId="167" fontId="12" fillId="11" borderId="67" xfId="7" applyNumberFormat="1" applyFont="1" applyFill="1" applyBorder="1" applyAlignment="1" applyProtection="1">
      <alignment horizontal="right" vertical="center"/>
      <protection locked="0"/>
    </xf>
    <xf numFmtId="167" fontId="12" fillId="11" borderId="135" xfId="7" applyNumberFormat="1" applyFont="1" applyFill="1" applyBorder="1" applyAlignment="1" applyProtection="1">
      <alignment horizontal="right" vertical="center"/>
      <protection locked="0"/>
    </xf>
    <xf numFmtId="167" fontId="12" fillId="11" borderId="99" xfId="7" applyNumberFormat="1" applyFont="1" applyFill="1" applyBorder="1" applyAlignment="1" applyProtection="1">
      <alignment horizontal="right" vertical="center"/>
      <protection locked="0"/>
    </xf>
    <xf numFmtId="167" fontId="12" fillId="11" borderId="106" xfId="7" applyNumberFormat="1" applyFont="1" applyFill="1" applyBorder="1" applyAlignment="1" applyProtection="1">
      <alignment horizontal="right" vertical="center"/>
      <protection locked="0"/>
    </xf>
    <xf numFmtId="167" fontId="12" fillId="11" borderId="74" xfId="7" applyNumberFormat="1" applyFont="1" applyFill="1" applyBorder="1" applyAlignment="1" applyProtection="1">
      <alignment horizontal="right" vertical="center"/>
      <protection locked="0"/>
    </xf>
    <xf numFmtId="167" fontId="12" fillId="5" borderId="74" xfId="7" applyNumberFormat="1" applyFont="1" applyFill="1" applyBorder="1" applyAlignment="1">
      <alignment horizontal="right" vertical="center"/>
    </xf>
    <xf numFmtId="167" fontId="12" fillId="5" borderId="106" xfId="7" applyNumberFormat="1" applyFont="1" applyFill="1" applyBorder="1" applyAlignment="1" applyProtection="1">
      <alignment horizontal="right" vertical="center"/>
      <protection locked="0"/>
    </xf>
    <xf numFmtId="167" fontId="12" fillId="5" borderId="60" xfId="7" applyNumberFormat="1" applyFont="1" applyFill="1" applyBorder="1" applyAlignment="1" applyProtection="1">
      <alignment horizontal="right" vertical="center"/>
      <protection locked="0"/>
    </xf>
    <xf numFmtId="167" fontId="12" fillId="5" borderId="64" xfId="7" applyNumberFormat="1" applyFont="1" applyFill="1" applyBorder="1" applyAlignment="1" applyProtection="1">
      <alignment horizontal="right" vertical="center"/>
      <protection locked="0"/>
    </xf>
    <xf numFmtId="0" fontId="12" fillId="5" borderId="206" xfId="7" applyFont="1" applyFill="1" applyBorder="1" applyAlignment="1">
      <alignment horizontal="left" vertical="center" indent="1"/>
    </xf>
    <xf numFmtId="0" fontId="12" fillId="0" borderId="76" xfId="7" applyFont="1" applyBorder="1" applyAlignment="1">
      <alignment vertical="center"/>
    </xf>
    <xf numFmtId="167" fontId="128" fillId="11" borderId="106" xfId="7" applyNumberFormat="1" applyFont="1" applyFill="1" applyBorder="1" applyAlignment="1" applyProtection="1">
      <alignment horizontal="right" vertical="center"/>
      <protection locked="0"/>
    </xf>
    <xf numFmtId="167" fontId="128" fillId="11" borderId="74" xfId="7" applyNumberFormat="1" applyFont="1" applyFill="1" applyBorder="1" applyAlignment="1" applyProtection="1">
      <alignment horizontal="right" vertical="center"/>
      <protection locked="0"/>
    </xf>
    <xf numFmtId="167" fontId="12" fillId="11" borderId="124" xfId="7" applyNumberFormat="1" applyFont="1" applyFill="1" applyBorder="1" applyAlignment="1">
      <alignment horizontal="right" vertical="center"/>
    </xf>
    <xf numFmtId="167" fontId="12" fillId="11" borderId="32" xfId="7" applyNumberFormat="1" applyFont="1" applyFill="1" applyBorder="1" applyAlignment="1" applyProtection="1">
      <alignment horizontal="right" vertical="center"/>
      <protection locked="0"/>
    </xf>
    <xf numFmtId="167" fontId="12" fillId="11" borderId="137" xfId="7" applyNumberFormat="1" applyFont="1" applyFill="1" applyBorder="1" applyAlignment="1" applyProtection="1">
      <alignment horizontal="right" vertical="center"/>
      <protection locked="0"/>
    </xf>
    <xf numFmtId="167" fontId="12" fillId="11" borderId="77" xfId="7" applyNumberFormat="1" applyFont="1" applyFill="1" applyBorder="1" applyAlignment="1" applyProtection="1">
      <alignment horizontal="right" vertical="center"/>
      <protection locked="0"/>
    </xf>
    <xf numFmtId="167" fontId="12" fillId="11" borderId="140" xfId="7" applyNumberFormat="1" applyFont="1" applyFill="1" applyBorder="1" applyAlignment="1" applyProtection="1">
      <alignment horizontal="right" vertical="center"/>
      <protection locked="0"/>
    </xf>
    <xf numFmtId="167" fontId="12" fillId="11" borderId="109" xfId="7" applyNumberFormat="1" applyFont="1" applyFill="1" applyBorder="1" applyAlignment="1" applyProtection="1">
      <alignment horizontal="right" vertical="center"/>
      <protection locked="0"/>
    </xf>
    <xf numFmtId="0" fontId="21" fillId="11" borderId="62" xfId="7" applyFont="1" applyFill="1" applyBorder="1" applyAlignment="1" applyProtection="1">
      <alignment vertical="top" wrapText="1"/>
      <protection locked="0"/>
    </xf>
    <xf numFmtId="0" fontId="21" fillId="11" borderId="60" xfId="7" applyFont="1" applyFill="1" applyBorder="1" applyAlignment="1" applyProtection="1">
      <alignment vertical="top" wrapText="1"/>
      <protection locked="0"/>
    </xf>
    <xf numFmtId="0" fontId="21" fillId="11" borderId="82" xfId="7" applyFont="1" applyFill="1" applyBorder="1" applyAlignment="1" applyProtection="1">
      <alignment vertical="top"/>
      <protection locked="0"/>
    </xf>
    <xf numFmtId="167" fontId="12" fillId="14" borderId="93" xfId="7" applyNumberFormat="1" applyFont="1" applyFill="1" applyBorder="1" applyAlignment="1" applyProtection="1">
      <alignment horizontal="right" vertical="center"/>
      <protection locked="0"/>
    </xf>
    <xf numFmtId="167" fontId="12" fillId="14" borderId="99" xfId="7" applyNumberFormat="1" applyFont="1" applyFill="1" applyBorder="1" applyAlignment="1" applyProtection="1">
      <alignment horizontal="right" vertical="center"/>
      <protection locked="0"/>
    </xf>
    <xf numFmtId="167" fontId="12" fillId="14" borderId="109" xfId="7" applyNumberFormat="1" applyFont="1" applyFill="1" applyBorder="1" applyAlignment="1" applyProtection="1">
      <alignment horizontal="right" vertical="center"/>
      <protection locked="0"/>
    </xf>
    <xf numFmtId="0" fontId="17" fillId="34" borderId="117" xfId="7" applyFont="1" applyFill="1" applyBorder="1" applyAlignment="1" applyProtection="1">
      <alignment vertical="center"/>
      <protection hidden="1"/>
    </xf>
    <xf numFmtId="0" fontId="17" fillId="34" borderId="118" xfId="7" applyFont="1" applyFill="1" applyBorder="1" applyAlignment="1" applyProtection="1">
      <alignment vertical="center"/>
      <protection hidden="1"/>
    </xf>
    <xf numFmtId="167" fontId="34" fillId="6" borderId="225" xfId="7" applyNumberFormat="1" applyFont="1" applyFill="1" applyBorder="1" applyAlignment="1" applyProtection="1">
      <alignment horizontal="right" vertical="center"/>
      <protection hidden="1"/>
    </xf>
    <xf numFmtId="167" fontId="12" fillId="14" borderId="135" xfId="7" applyNumberFormat="1" applyFont="1" applyFill="1" applyBorder="1" applyAlignment="1">
      <alignment horizontal="right" vertical="center"/>
    </xf>
    <xf numFmtId="167" fontId="12" fillId="14" borderId="136" xfId="7" applyNumberFormat="1" applyFont="1" applyFill="1" applyBorder="1" applyAlignment="1">
      <alignment horizontal="right" vertical="center"/>
    </xf>
    <xf numFmtId="2" fontId="14" fillId="0" borderId="0" xfId="7" applyNumberFormat="1" applyFont="1" applyAlignment="1" applyProtection="1">
      <alignment horizontal="left" vertical="center"/>
      <protection hidden="1"/>
    </xf>
    <xf numFmtId="0" fontId="12" fillId="0" borderId="12" xfId="7" applyFont="1" applyBorder="1" applyAlignment="1" applyProtection="1">
      <alignment horizontal="center" vertical="center"/>
      <protection locked="0"/>
    </xf>
    <xf numFmtId="0" fontId="36" fillId="6" borderId="47" xfId="7" applyFont="1" applyFill="1" applyBorder="1" applyAlignment="1" applyProtection="1">
      <alignment horizontal="center" vertical="center"/>
      <protection hidden="1"/>
    </xf>
    <xf numFmtId="0" fontId="36" fillId="6" borderId="48" xfId="7" applyFont="1" applyFill="1" applyBorder="1" applyAlignment="1" applyProtection="1">
      <alignment horizontal="center" vertical="center"/>
      <protection hidden="1"/>
    </xf>
    <xf numFmtId="0" fontId="61" fillId="0" borderId="40" xfId="7" applyFont="1" applyBorder="1" applyAlignment="1" applyProtection="1">
      <alignment horizontal="center" vertical="center"/>
      <protection locked="0" hidden="1"/>
    </xf>
    <xf numFmtId="0" fontId="61" fillId="0" borderId="36" xfId="7" applyFont="1" applyBorder="1" applyAlignment="1" applyProtection="1">
      <alignment horizontal="center" vertical="center"/>
      <protection locked="0" hidden="1"/>
    </xf>
    <xf numFmtId="0" fontId="61" fillId="6" borderId="103" xfId="7" applyFont="1" applyFill="1" applyBorder="1" applyAlignment="1" applyProtection="1">
      <alignment horizontal="center" vertical="center"/>
      <protection hidden="1"/>
    </xf>
    <xf numFmtId="0" fontId="61" fillId="6" borderId="53" xfId="7" applyFont="1" applyFill="1" applyBorder="1" applyAlignment="1" applyProtection="1">
      <alignment horizontal="center" vertical="center"/>
      <protection hidden="1"/>
    </xf>
    <xf numFmtId="0" fontId="61" fillId="6" borderId="39" xfId="7" applyFont="1" applyFill="1" applyBorder="1" applyAlignment="1" applyProtection="1">
      <alignment horizontal="center" vertical="center"/>
      <protection hidden="1"/>
    </xf>
    <xf numFmtId="0" fontId="61" fillId="6" borderId="40" xfId="7" applyFont="1" applyFill="1" applyBorder="1" applyAlignment="1" applyProtection="1">
      <alignment horizontal="center" vertical="center"/>
      <protection hidden="1"/>
    </xf>
    <xf numFmtId="0" fontId="61" fillId="6" borderId="51" xfId="7" applyFont="1" applyFill="1" applyBorder="1" applyAlignment="1" applyProtection="1">
      <alignment horizontal="center" vertical="center"/>
      <protection hidden="1"/>
    </xf>
    <xf numFmtId="0" fontId="21" fillId="6" borderId="53" xfId="7" applyFont="1" applyFill="1" applyBorder="1" applyAlignment="1" applyProtection="1">
      <alignment horizontal="left" vertical="center" indent="1"/>
      <protection hidden="1"/>
    </xf>
    <xf numFmtId="0" fontId="78" fillId="0" borderId="91" xfId="7" applyFont="1" applyBorder="1" applyAlignment="1" applyProtection="1">
      <alignment horizontal="center"/>
      <protection locked="0"/>
    </xf>
    <xf numFmtId="0" fontId="78" fillId="0" borderId="97" xfId="7" applyFont="1" applyBorder="1" applyAlignment="1" applyProtection="1">
      <alignment horizontal="center"/>
      <protection locked="0"/>
    </xf>
    <xf numFmtId="0" fontId="78" fillId="0" borderId="39" xfId="7" applyFont="1" applyBorder="1" applyAlignment="1" applyProtection="1">
      <alignment horizontal="center"/>
      <protection locked="0"/>
    </xf>
    <xf numFmtId="0" fontId="21" fillId="6" borderId="35" xfId="7" applyFont="1" applyFill="1" applyBorder="1" applyAlignment="1" applyProtection="1">
      <alignment horizontal="left" vertical="center" indent="1"/>
      <protection hidden="1"/>
    </xf>
    <xf numFmtId="0" fontId="9" fillId="0" borderId="40" xfId="7" applyBorder="1"/>
    <xf numFmtId="0" fontId="21" fillId="11" borderId="53" xfId="7" applyFont="1" applyFill="1" applyBorder="1" applyAlignment="1" applyProtection="1">
      <alignment horizontal="left" vertical="center" indent="1"/>
      <protection hidden="1"/>
    </xf>
    <xf numFmtId="0" fontId="140" fillId="0" borderId="0" xfId="7" applyFont="1" applyProtection="1">
      <protection hidden="1"/>
    </xf>
    <xf numFmtId="0" fontId="15" fillId="0" borderId="0" xfId="7" applyFont="1" applyAlignment="1" applyProtection="1">
      <alignment horizontal="center" vertical="center"/>
      <protection hidden="1"/>
    </xf>
    <xf numFmtId="14" fontId="141" fillId="0" borderId="0" xfId="7" applyNumberFormat="1" applyFont="1" applyAlignment="1" applyProtection="1">
      <alignment horizontal="left" vertical="center"/>
      <protection hidden="1"/>
    </xf>
    <xf numFmtId="0" fontId="17" fillId="9" borderId="15" xfId="7" applyFont="1" applyFill="1" applyBorder="1" applyProtection="1">
      <protection hidden="1"/>
    </xf>
    <xf numFmtId="0" fontId="10" fillId="7" borderId="0" xfId="7" applyFont="1" applyFill="1" applyProtection="1">
      <protection hidden="1"/>
    </xf>
    <xf numFmtId="167" fontId="20" fillId="7" borderId="70" xfId="7" applyNumberFormat="1" applyFont="1" applyFill="1" applyBorder="1" applyAlignment="1" applyProtection="1">
      <alignment horizontal="right" vertical="center"/>
      <protection hidden="1"/>
    </xf>
    <xf numFmtId="167" fontId="20" fillId="7" borderId="165" xfId="7" applyNumberFormat="1" applyFont="1" applyFill="1" applyBorder="1" applyAlignment="1" applyProtection="1">
      <alignment horizontal="right" vertical="center"/>
      <protection hidden="1"/>
    </xf>
    <xf numFmtId="167" fontId="34" fillId="7" borderId="34" xfId="7" applyNumberFormat="1" applyFont="1" applyFill="1" applyBorder="1" applyAlignment="1" applyProtection="1">
      <alignment horizontal="right" vertical="center"/>
      <protection hidden="1"/>
    </xf>
    <xf numFmtId="0" fontId="12" fillId="7" borderId="35" xfId="7" applyFont="1" applyFill="1" applyBorder="1" applyProtection="1">
      <protection hidden="1"/>
    </xf>
    <xf numFmtId="0" fontId="12" fillId="7" borderId="212" xfId="7" applyFont="1" applyFill="1" applyBorder="1" applyAlignment="1" applyProtection="1">
      <alignment vertical="center"/>
      <protection hidden="1"/>
    </xf>
    <xf numFmtId="0" fontId="12" fillId="7" borderId="204" xfId="7" applyFont="1" applyFill="1" applyBorder="1" applyAlignment="1" applyProtection="1">
      <alignment vertical="center"/>
      <protection hidden="1"/>
    </xf>
    <xf numFmtId="0" fontId="17" fillId="7" borderId="67" xfId="7" applyFont="1" applyFill="1" applyBorder="1" applyAlignment="1" applyProtection="1">
      <alignment horizontal="right" vertical="center"/>
      <protection hidden="1"/>
    </xf>
    <xf numFmtId="167" fontId="12" fillId="7" borderId="62" xfId="7" applyNumberFormat="1" applyFont="1" applyFill="1" applyBorder="1" applyAlignment="1" applyProtection="1">
      <alignment horizontal="right" vertical="center"/>
      <protection hidden="1"/>
    </xf>
    <xf numFmtId="0" fontId="12" fillId="7" borderId="58" xfId="7" applyFont="1" applyFill="1" applyBorder="1" applyProtection="1">
      <protection hidden="1"/>
    </xf>
    <xf numFmtId="0" fontId="27" fillId="7" borderId="48" xfId="7" applyFont="1" applyFill="1" applyBorder="1" applyAlignment="1" applyProtection="1">
      <alignment vertical="center"/>
      <protection hidden="1"/>
    </xf>
    <xf numFmtId="0" fontId="27" fillId="7" borderId="49" xfId="7" applyFont="1" applyFill="1" applyBorder="1" applyAlignment="1" applyProtection="1">
      <alignment vertical="center"/>
      <protection hidden="1"/>
    </xf>
    <xf numFmtId="167" fontId="20" fillId="7" borderId="166" xfId="7" applyNumberFormat="1" applyFont="1" applyFill="1" applyBorder="1" applyAlignment="1" applyProtection="1">
      <alignment horizontal="right" vertical="center"/>
      <protection hidden="1"/>
    </xf>
    <xf numFmtId="167" fontId="34" fillId="7" borderId="12" xfId="7" applyNumberFormat="1" applyFont="1" applyFill="1" applyBorder="1" applyAlignment="1" applyProtection="1">
      <alignment horizontal="right" vertical="center"/>
      <protection hidden="1"/>
    </xf>
    <xf numFmtId="0" fontId="12" fillId="7" borderId="47" xfId="7" applyFont="1" applyFill="1" applyBorder="1" applyProtection="1">
      <protection hidden="1"/>
    </xf>
    <xf numFmtId="0" fontId="12" fillId="6" borderId="89" xfId="7" applyFont="1" applyFill="1" applyBorder="1" applyProtection="1">
      <protection hidden="1"/>
    </xf>
    <xf numFmtId="2" fontId="12" fillId="0" borderId="55" xfId="7" applyNumberFormat="1" applyFont="1" applyBorder="1" applyAlignment="1" applyProtection="1">
      <alignment horizontal="right" vertical="center"/>
      <protection locked="0"/>
    </xf>
    <xf numFmtId="2" fontId="12" fillId="0" borderId="57" xfId="7" applyNumberFormat="1" applyFont="1" applyBorder="1" applyAlignment="1" applyProtection="1">
      <alignment horizontal="right" vertical="center"/>
      <protection locked="0"/>
    </xf>
    <xf numFmtId="167" fontId="21" fillId="6" borderId="55" xfId="7" applyNumberFormat="1" applyFont="1" applyFill="1" applyBorder="1" applyAlignment="1" applyProtection="1">
      <alignment horizontal="right" vertical="center"/>
      <protection hidden="1"/>
    </xf>
    <xf numFmtId="2" fontId="12" fillId="0" borderId="60" xfId="7" applyNumberFormat="1" applyFont="1" applyBorder="1" applyAlignment="1" applyProtection="1">
      <alignment horizontal="right" vertical="center"/>
      <protection locked="0"/>
    </xf>
    <xf numFmtId="2" fontId="12" fillId="0" borderId="64" xfId="7" applyNumberFormat="1" applyFont="1" applyBorder="1" applyAlignment="1" applyProtection="1">
      <alignment horizontal="right" vertical="center"/>
      <protection locked="0"/>
    </xf>
    <xf numFmtId="0" fontId="12" fillId="6" borderId="69" xfId="7" applyFont="1" applyFill="1" applyBorder="1" applyAlignment="1" applyProtection="1">
      <alignment horizontal="center" vertical="center"/>
      <protection hidden="1"/>
    </xf>
    <xf numFmtId="2" fontId="12" fillId="0" borderId="69" xfId="7" applyNumberFormat="1" applyFont="1" applyBorder="1" applyAlignment="1" applyProtection="1">
      <alignment horizontal="right" vertical="center"/>
      <protection locked="0"/>
    </xf>
    <xf numFmtId="2" fontId="12" fillId="0" borderId="101" xfId="7" applyNumberFormat="1" applyFont="1" applyBorder="1" applyAlignment="1" applyProtection="1">
      <alignment horizontal="right" vertical="center"/>
      <protection locked="0"/>
    </xf>
    <xf numFmtId="0" fontId="12" fillId="0" borderId="71" xfId="7" applyFont="1" applyBorder="1" applyAlignment="1" applyProtection="1">
      <alignment vertical="center"/>
      <protection locked="0"/>
    </xf>
    <xf numFmtId="0" fontId="19" fillId="6" borderId="60" xfId="7" applyFont="1" applyFill="1" applyBorder="1" applyAlignment="1" applyProtection="1">
      <alignment horizontal="center" vertical="center" wrapText="1"/>
      <protection hidden="1"/>
    </xf>
    <xf numFmtId="2" fontId="21" fillId="0" borderId="60" xfId="7" applyNumberFormat="1" applyFont="1" applyBorder="1" applyAlignment="1" applyProtection="1">
      <alignment vertical="center"/>
      <protection locked="0" hidden="1"/>
    </xf>
    <xf numFmtId="0" fontId="19" fillId="6" borderId="82" xfId="7" applyFont="1" applyFill="1" applyBorder="1" applyAlignment="1" applyProtection="1">
      <alignment horizontal="center" vertical="center" wrapText="1"/>
      <protection hidden="1"/>
    </xf>
    <xf numFmtId="0" fontId="21" fillId="5" borderId="171" xfId="7" applyFont="1" applyFill="1" applyBorder="1" applyAlignment="1" applyProtection="1">
      <alignment horizontal="left" vertical="center" indent="1"/>
      <protection hidden="1"/>
    </xf>
    <xf numFmtId="2" fontId="21" fillId="0" borderId="46" xfId="7" applyNumberFormat="1" applyFont="1" applyBorder="1" applyAlignment="1" applyProtection="1">
      <alignment vertical="center"/>
      <protection locked="0" hidden="1"/>
    </xf>
    <xf numFmtId="2" fontId="12" fillId="0" borderId="82" xfId="7" applyNumberFormat="1" applyFont="1" applyBorder="1" applyAlignment="1" applyProtection="1">
      <alignment horizontal="right" vertical="center"/>
      <protection locked="0"/>
    </xf>
    <xf numFmtId="2" fontId="12" fillId="0" borderId="168" xfId="7" applyNumberFormat="1" applyFont="1" applyBorder="1" applyAlignment="1" applyProtection="1">
      <alignment horizontal="right" vertical="center"/>
      <protection locked="0"/>
    </xf>
    <xf numFmtId="0" fontId="12" fillId="0" borderId="141" xfId="7" applyFont="1" applyBorder="1" applyAlignment="1" applyProtection="1">
      <alignment vertical="center"/>
      <protection locked="0"/>
    </xf>
    <xf numFmtId="0" fontId="12" fillId="6" borderId="61" xfId="7" applyFont="1" applyFill="1" applyBorder="1" applyAlignment="1" applyProtection="1">
      <alignment horizontal="center" vertical="center"/>
      <protection hidden="1"/>
    </xf>
    <xf numFmtId="0" fontId="12" fillId="6" borderId="64" xfId="7" applyFont="1" applyFill="1" applyBorder="1" applyAlignment="1" applyProtection="1">
      <alignment horizontal="center" vertical="center"/>
      <protection hidden="1"/>
    </xf>
    <xf numFmtId="0" fontId="21" fillId="6" borderId="60" xfId="7" applyFont="1" applyFill="1" applyBorder="1" applyAlignment="1" applyProtection="1">
      <alignment horizontal="left" vertical="center" indent="1"/>
      <protection locked="0" hidden="1"/>
    </xf>
    <xf numFmtId="0" fontId="11" fillId="6" borderId="51" xfId="7" applyFont="1" applyFill="1" applyBorder="1" applyAlignment="1" applyProtection="1">
      <alignment horizontal="left" vertical="center" indent="4"/>
      <protection hidden="1"/>
    </xf>
    <xf numFmtId="0" fontId="11" fillId="6" borderId="36" xfId="7" applyFont="1" applyFill="1" applyBorder="1" applyAlignment="1" applyProtection="1">
      <alignment horizontal="left" vertical="center" indent="4"/>
      <protection hidden="1"/>
    </xf>
    <xf numFmtId="0" fontId="11" fillId="6" borderId="36" xfId="7" applyFont="1" applyFill="1" applyBorder="1" applyAlignment="1" applyProtection="1">
      <alignment vertical="center"/>
      <protection hidden="1"/>
    </xf>
    <xf numFmtId="167" fontId="12" fillId="5" borderId="36" xfId="7" applyNumberFormat="1" applyFont="1" applyFill="1" applyBorder="1" applyAlignment="1" applyProtection="1">
      <alignment horizontal="right" vertical="center"/>
      <protection hidden="1"/>
    </xf>
    <xf numFmtId="167" fontId="34" fillId="5" borderId="36" xfId="7" applyNumberFormat="1" applyFont="1" applyFill="1" applyBorder="1" applyAlignment="1" applyProtection="1">
      <alignment horizontal="right" vertical="center"/>
      <protection hidden="1"/>
    </xf>
    <xf numFmtId="167" fontId="21" fillId="6" borderId="36" xfId="7" applyNumberFormat="1" applyFont="1" applyFill="1" applyBorder="1" applyAlignment="1" applyProtection="1">
      <alignment horizontal="right" vertical="center"/>
      <protection hidden="1"/>
    </xf>
    <xf numFmtId="0" fontId="12" fillId="6" borderId="79" xfId="7" applyFont="1" applyFill="1" applyBorder="1" applyAlignment="1" applyProtection="1">
      <alignment vertical="center"/>
      <protection hidden="1"/>
    </xf>
    <xf numFmtId="0" fontId="12" fillId="6" borderId="212" xfId="7" applyFont="1" applyFill="1" applyBorder="1" applyAlignment="1" applyProtection="1">
      <alignment horizontal="right" vertical="center" indent="1"/>
      <protection locked="0" hidden="1"/>
    </xf>
    <xf numFmtId="0" fontId="12" fillId="6" borderId="204" xfId="7" applyFont="1" applyFill="1" applyBorder="1" applyAlignment="1" applyProtection="1">
      <alignment horizontal="right" vertical="center" indent="1"/>
      <protection locked="0" hidden="1"/>
    </xf>
    <xf numFmtId="0" fontId="12" fillId="6" borderId="67" xfId="7" applyFont="1" applyFill="1" applyBorder="1" applyAlignment="1" applyProtection="1">
      <alignment horizontal="right" vertical="center" indent="1"/>
      <protection locked="0" hidden="1"/>
    </xf>
    <xf numFmtId="0" fontId="21" fillId="11" borderId="55" xfId="7" applyFont="1" applyFill="1" applyBorder="1" applyAlignment="1" applyProtection="1">
      <alignment horizontal="left" vertical="center" indent="1"/>
      <protection hidden="1"/>
    </xf>
    <xf numFmtId="0" fontId="21" fillId="11" borderId="60" xfId="7" applyFont="1" applyFill="1" applyBorder="1" applyAlignment="1" applyProtection="1">
      <alignment horizontal="left" vertical="center" indent="1"/>
      <protection hidden="1"/>
    </xf>
    <xf numFmtId="0" fontId="21" fillId="11" borderId="96" xfId="7" applyFont="1" applyFill="1" applyBorder="1" applyAlignment="1" applyProtection="1">
      <alignment horizontal="left" vertical="center" indent="1"/>
      <protection hidden="1"/>
    </xf>
    <xf numFmtId="167" fontId="17" fillId="5" borderId="36" xfId="7" applyNumberFormat="1" applyFont="1" applyFill="1" applyBorder="1" applyAlignment="1">
      <alignment horizontal="right" vertical="center"/>
    </xf>
    <xf numFmtId="0" fontId="22" fillId="5" borderId="79" xfId="7" applyFont="1" applyFill="1" applyBorder="1" applyAlignment="1">
      <alignment horizontal="center" vertical="center"/>
    </xf>
    <xf numFmtId="0" fontId="12" fillId="6" borderId="212" xfId="7" applyFont="1" applyFill="1" applyBorder="1" applyAlignment="1" applyProtection="1">
      <alignment vertical="center"/>
      <protection locked="0" hidden="1"/>
    </xf>
    <xf numFmtId="0" fontId="12" fillId="6" borderId="204" xfId="7" applyFont="1" applyFill="1" applyBorder="1" applyAlignment="1" applyProtection="1">
      <alignment vertical="center"/>
      <protection locked="0" hidden="1"/>
    </xf>
    <xf numFmtId="0" fontId="12" fillId="6" borderId="204" xfId="7" applyFont="1" applyFill="1" applyBorder="1" applyAlignment="1" applyProtection="1">
      <alignment horizontal="center" vertical="center"/>
      <protection locked="0" hidden="1"/>
    </xf>
    <xf numFmtId="0" fontId="21" fillId="0" borderId="60" xfId="7" applyFont="1" applyBorder="1" applyAlignment="1" applyProtection="1">
      <alignment horizontal="left" vertical="center" indent="1"/>
      <protection locked="0"/>
    </xf>
    <xf numFmtId="0" fontId="12" fillId="6" borderId="216" xfId="7" applyFont="1" applyFill="1" applyBorder="1" applyAlignment="1" applyProtection="1">
      <alignment vertical="top"/>
      <protection locked="0"/>
    </xf>
    <xf numFmtId="0" fontId="12" fillId="6" borderId="81" xfId="7" applyFont="1" applyFill="1" applyBorder="1" applyAlignment="1" applyProtection="1">
      <alignment vertical="top"/>
      <protection locked="0"/>
    </xf>
    <xf numFmtId="0" fontId="21" fillId="11" borderId="82" xfId="7" applyFont="1" applyFill="1" applyBorder="1" applyAlignment="1" applyProtection="1">
      <alignment horizontal="left" vertical="center" indent="1"/>
      <protection hidden="1"/>
    </xf>
    <xf numFmtId="0" fontId="12" fillId="0" borderId="85" xfId="7" applyFont="1" applyBorder="1" applyProtection="1">
      <protection locked="0"/>
    </xf>
    <xf numFmtId="0" fontId="142" fillId="0" borderId="0" xfId="7" applyFont="1" applyAlignment="1">
      <alignment horizontal="right" vertical="center"/>
    </xf>
    <xf numFmtId="0" fontId="30" fillId="0" borderId="0" xfId="7" applyFont="1"/>
    <xf numFmtId="0" fontId="10" fillId="0" borderId="0" xfId="7" applyFont="1" applyAlignment="1">
      <alignment horizontal="right"/>
    </xf>
    <xf numFmtId="0" fontId="10" fillId="0" borderId="0" xfId="7" applyFont="1" applyAlignment="1">
      <alignment horizontal="left"/>
    </xf>
    <xf numFmtId="14" fontId="117" fillId="0" borderId="0" xfId="7" applyNumberFormat="1" applyFont="1" applyAlignment="1" applyProtection="1">
      <alignment horizontal="left" vertical="center"/>
      <protection hidden="1"/>
    </xf>
    <xf numFmtId="2" fontId="12" fillId="14" borderId="55" xfId="7" applyNumberFormat="1" applyFont="1" applyFill="1" applyBorder="1" applyAlignment="1" applyProtection="1">
      <alignment horizontal="right" vertical="center"/>
      <protection locked="0"/>
    </xf>
    <xf numFmtId="2" fontId="12" fillId="11" borderId="55" xfId="7" applyNumberFormat="1" applyFont="1" applyFill="1" applyBorder="1" applyAlignment="1" applyProtection="1">
      <alignment horizontal="right" vertical="center"/>
      <protection locked="0"/>
    </xf>
    <xf numFmtId="2" fontId="12" fillId="14" borderId="60" xfId="7" applyNumberFormat="1" applyFont="1" applyFill="1" applyBorder="1" applyAlignment="1" applyProtection="1">
      <alignment horizontal="right" vertical="center"/>
      <protection locked="0"/>
    </xf>
    <xf numFmtId="2" fontId="12" fillId="11" borderId="60" xfId="7" applyNumberFormat="1" applyFont="1" applyFill="1" applyBorder="1" applyAlignment="1" applyProtection="1">
      <alignment horizontal="right" vertical="center"/>
      <protection locked="0"/>
    </xf>
    <xf numFmtId="2" fontId="12" fillId="14" borderId="69" xfId="7" applyNumberFormat="1" applyFont="1" applyFill="1" applyBorder="1" applyAlignment="1" applyProtection="1">
      <alignment horizontal="right" vertical="center"/>
      <protection locked="0"/>
    </xf>
    <xf numFmtId="2" fontId="12" fillId="11" borderId="69" xfId="7" applyNumberFormat="1" applyFont="1" applyFill="1" applyBorder="1" applyAlignment="1" applyProtection="1">
      <alignment horizontal="right" vertical="center"/>
      <protection locked="0"/>
    </xf>
    <xf numFmtId="2" fontId="21" fillId="14" borderId="60" xfId="7" applyNumberFormat="1" applyFont="1" applyFill="1" applyBorder="1" applyAlignment="1" applyProtection="1">
      <alignment vertical="center"/>
      <protection locked="0" hidden="1"/>
    </xf>
    <xf numFmtId="2" fontId="21" fillId="14" borderId="46" xfId="7" applyNumberFormat="1" applyFont="1" applyFill="1" applyBorder="1" applyAlignment="1" applyProtection="1">
      <alignment vertical="center"/>
      <protection locked="0" hidden="1"/>
    </xf>
    <xf numFmtId="2" fontId="12" fillId="11" borderId="82" xfId="7" applyNumberFormat="1" applyFont="1" applyFill="1" applyBorder="1" applyAlignment="1" applyProtection="1">
      <alignment horizontal="right" vertical="center"/>
      <protection locked="0"/>
    </xf>
    <xf numFmtId="167" fontId="12" fillId="11" borderId="62" xfId="7" applyNumberFormat="1" applyFont="1" applyFill="1" applyBorder="1" applyAlignment="1" applyProtection="1">
      <alignment horizontal="right" vertical="center"/>
      <protection locked="0"/>
    </xf>
    <xf numFmtId="167" fontId="12" fillId="11" borderId="60" xfId="7" applyNumberFormat="1" applyFont="1" applyFill="1" applyBorder="1" applyAlignment="1" applyProtection="1">
      <alignment horizontal="right" vertical="center"/>
      <protection locked="0"/>
    </xf>
    <xf numFmtId="167" fontId="12" fillId="11" borderId="55" xfId="7" applyNumberFormat="1" applyFont="1" applyFill="1" applyBorder="1" applyAlignment="1" applyProtection="1">
      <alignment horizontal="right" vertical="center"/>
      <protection locked="0"/>
    </xf>
    <xf numFmtId="167" fontId="12" fillId="11" borderId="82" xfId="7" applyNumberFormat="1" applyFont="1" applyFill="1" applyBorder="1" applyAlignment="1" applyProtection="1">
      <alignment horizontal="right" vertical="center"/>
      <protection locked="0"/>
    </xf>
    <xf numFmtId="167" fontId="21" fillId="6" borderId="82" xfId="7" applyNumberFormat="1" applyFont="1" applyFill="1" applyBorder="1" applyAlignment="1" applyProtection="1">
      <alignment horizontal="right" vertical="center"/>
      <protection hidden="1"/>
    </xf>
    <xf numFmtId="2" fontId="12" fillId="14" borderId="82" xfId="7" applyNumberFormat="1" applyFont="1" applyFill="1" applyBorder="1" applyAlignment="1" applyProtection="1">
      <alignment horizontal="right" vertical="center"/>
      <protection locked="0"/>
    </xf>
    <xf numFmtId="0" fontId="20" fillId="7" borderId="32" xfId="7" applyFont="1" applyFill="1" applyBorder="1" applyAlignment="1" applyProtection="1">
      <alignment horizontal="right" vertical="center"/>
      <protection hidden="1"/>
    </xf>
    <xf numFmtId="167" fontId="34" fillId="7" borderId="96" xfId="7" applyNumberFormat="1" applyFont="1" applyFill="1" applyBorder="1" applyAlignment="1" applyProtection="1">
      <alignment horizontal="right" vertical="center"/>
      <protection hidden="1"/>
    </xf>
    <xf numFmtId="0" fontId="12" fillId="6" borderId="169" xfId="7" applyFont="1" applyFill="1" applyBorder="1" applyAlignment="1" applyProtection="1">
      <alignment horizontal="center" vertical="center"/>
      <protection hidden="1"/>
    </xf>
    <xf numFmtId="0" fontId="11" fillId="5" borderId="51" xfId="7" applyFont="1" applyFill="1" applyBorder="1" applyAlignment="1">
      <alignment vertical="center"/>
    </xf>
    <xf numFmtId="167" fontId="12" fillId="5" borderId="8" xfId="7" applyNumberFormat="1" applyFont="1" applyFill="1" applyBorder="1" applyAlignment="1">
      <alignment horizontal="right" vertical="center"/>
    </xf>
    <xf numFmtId="167" fontId="12" fillId="5" borderId="39" xfId="7" applyNumberFormat="1" applyFont="1" applyFill="1" applyBorder="1" applyAlignment="1">
      <alignment horizontal="right" vertical="center"/>
    </xf>
    <xf numFmtId="167" fontId="34" fillId="5" borderId="8" xfId="7" applyNumberFormat="1" applyFont="1" applyFill="1" applyBorder="1" applyAlignment="1" applyProtection="1">
      <alignment horizontal="right" vertical="center"/>
      <protection hidden="1"/>
    </xf>
    <xf numFmtId="167" fontId="21" fillId="5" borderId="8" xfId="7" applyNumberFormat="1" applyFont="1" applyFill="1" applyBorder="1" applyAlignment="1" applyProtection="1">
      <alignment horizontal="right" vertical="center"/>
      <protection hidden="1"/>
    </xf>
    <xf numFmtId="0" fontId="12" fillId="5" borderId="79" xfId="7" applyFont="1" applyFill="1" applyBorder="1" applyAlignment="1">
      <alignment vertical="center"/>
    </xf>
    <xf numFmtId="0" fontId="21" fillId="6" borderId="73" xfId="7" applyFont="1" applyFill="1" applyBorder="1" applyAlignment="1" applyProtection="1">
      <alignment horizontal="center" vertical="center"/>
      <protection locked="0"/>
    </xf>
    <xf numFmtId="0" fontId="10" fillId="0" borderId="75" xfId="7" applyFont="1" applyBorder="1"/>
    <xf numFmtId="0" fontId="12" fillId="6" borderId="80" xfId="7" applyFont="1" applyFill="1" applyBorder="1" applyAlignment="1" applyProtection="1">
      <alignment horizontal="center" vertical="top"/>
      <protection locked="0"/>
    </xf>
    <xf numFmtId="0" fontId="11" fillId="37" borderId="0" xfId="7" applyFont="1" applyFill="1"/>
    <xf numFmtId="0" fontId="31" fillId="37" borderId="0" xfId="7" applyFont="1" applyFill="1" applyAlignment="1" applyProtection="1">
      <alignment vertical="top" wrapText="1"/>
      <protection locked="0"/>
    </xf>
    <xf numFmtId="0" fontId="12" fillId="0" borderId="32" xfId="7" applyFont="1" applyBorder="1" applyAlignment="1" applyProtection="1">
      <alignment horizontal="center" vertical="center"/>
      <protection locked="0"/>
    </xf>
    <xf numFmtId="0" fontId="75" fillId="0" borderId="0" xfId="7" applyFont="1" applyAlignment="1" applyProtection="1">
      <alignment horizontal="right" vertical="center"/>
      <protection hidden="1"/>
    </xf>
    <xf numFmtId="0" fontId="54" fillId="0" borderId="0" xfId="7" applyFont="1"/>
    <xf numFmtId="0" fontId="143" fillId="0" borderId="0" xfId="7" applyFont="1" applyAlignment="1">
      <alignment vertical="center"/>
    </xf>
    <xf numFmtId="0" fontId="143" fillId="0" borderId="0" xfId="7" applyFont="1" applyAlignment="1" applyProtection="1">
      <alignment horizontal="left" vertical="center"/>
      <protection locked="0"/>
    </xf>
    <xf numFmtId="0" fontId="32" fillId="6" borderId="31" xfId="7" applyFont="1" applyFill="1" applyBorder="1" applyAlignment="1" applyProtection="1">
      <alignment horizontal="right" vertical="center" indent="1"/>
      <protection hidden="1"/>
    </xf>
    <xf numFmtId="0" fontId="32" fillId="6" borderId="70" xfId="7" applyFont="1" applyFill="1" applyBorder="1" applyAlignment="1" applyProtection="1">
      <alignment horizontal="right" vertical="center" indent="1"/>
      <protection hidden="1"/>
    </xf>
    <xf numFmtId="0" fontId="32" fillId="10" borderId="70" xfId="7" applyFont="1" applyFill="1" applyBorder="1" applyAlignment="1" applyProtection="1">
      <alignment horizontal="right" vertical="center" indent="1"/>
      <protection hidden="1"/>
    </xf>
    <xf numFmtId="0" fontId="21" fillId="0" borderId="103" xfId="7" applyFont="1" applyBorder="1" applyAlignment="1" applyProtection="1">
      <alignment horizontal="center" vertical="center"/>
      <protection locked="0" hidden="1"/>
    </xf>
    <xf numFmtId="0" fontId="21" fillId="0" borderId="40" xfId="7" applyFont="1" applyBorder="1" applyAlignment="1" applyProtection="1">
      <alignment horizontal="center" vertical="center"/>
      <protection locked="0" hidden="1"/>
    </xf>
    <xf numFmtId="0" fontId="21" fillId="0" borderId="8" xfId="7" applyFont="1" applyBorder="1" applyAlignment="1" applyProtection="1">
      <alignment horizontal="center" vertical="center"/>
      <protection locked="0" hidden="1"/>
    </xf>
    <xf numFmtId="0" fontId="21" fillId="0" borderId="53" xfId="7" applyFont="1" applyBorder="1" applyAlignment="1" applyProtection="1">
      <alignment horizontal="center" vertical="center"/>
      <protection locked="0" hidden="1"/>
    </xf>
    <xf numFmtId="0" fontId="9" fillId="0" borderId="103" xfId="7" applyBorder="1" applyAlignment="1" applyProtection="1">
      <alignment horizontal="center"/>
      <protection locked="0"/>
    </xf>
    <xf numFmtId="0" fontId="9" fillId="0" borderId="40" xfId="7" applyBorder="1" applyAlignment="1" applyProtection="1">
      <alignment horizontal="center"/>
      <protection locked="0"/>
    </xf>
    <xf numFmtId="0" fontId="9" fillId="0" borderId="8" xfId="7" applyBorder="1" applyAlignment="1" applyProtection="1">
      <alignment horizontal="center"/>
      <protection locked="0"/>
    </xf>
    <xf numFmtId="0" fontId="9" fillId="0" borderId="53" xfId="7" applyBorder="1" applyAlignment="1" applyProtection="1">
      <alignment horizontal="center"/>
      <protection locked="0"/>
    </xf>
    <xf numFmtId="0" fontId="9" fillId="0" borderId="39" xfId="7" applyBorder="1" applyAlignment="1" applyProtection="1">
      <alignment horizontal="center"/>
      <protection locked="0"/>
    </xf>
    <xf numFmtId="0" fontId="36" fillId="15" borderId="48" xfId="7" applyFont="1" applyFill="1" applyBorder="1" applyAlignment="1" applyProtection="1">
      <alignment horizontal="center" vertical="center"/>
      <protection hidden="1"/>
    </xf>
    <xf numFmtId="0" fontId="36" fillId="15" borderId="97" xfId="7" applyFont="1" applyFill="1" applyBorder="1" applyAlignment="1" applyProtection="1">
      <alignment horizontal="center" vertical="center"/>
      <protection hidden="1"/>
    </xf>
    <xf numFmtId="0" fontId="36" fillId="15" borderId="47" xfId="7" applyFont="1" applyFill="1" applyBorder="1" applyAlignment="1" applyProtection="1">
      <alignment horizontal="center" vertical="center"/>
      <protection hidden="1"/>
    </xf>
    <xf numFmtId="0" fontId="9" fillId="6" borderId="51" xfId="7" applyFill="1" applyBorder="1" applyAlignment="1" applyProtection="1">
      <alignment horizontal="center"/>
      <protection hidden="1"/>
    </xf>
    <xf numFmtId="0" fontId="21" fillId="6" borderId="291" xfId="7" applyFont="1" applyFill="1" applyBorder="1" applyAlignment="1" applyProtection="1">
      <alignment horizontal="left" vertical="center" indent="1"/>
      <protection hidden="1"/>
    </xf>
    <xf numFmtId="0" fontId="9" fillId="0" borderId="48" xfId="7" applyBorder="1" applyAlignment="1" applyProtection="1">
      <alignment horizontal="center"/>
      <protection locked="0"/>
    </xf>
    <xf numFmtId="0" fontId="9" fillId="0" borderId="97" xfId="7" applyBorder="1" applyAlignment="1" applyProtection="1">
      <alignment horizontal="center"/>
      <protection locked="0"/>
    </xf>
    <xf numFmtId="0" fontId="9" fillId="0" borderId="47" xfId="7" applyBorder="1" applyAlignment="1" applyProtection="1">
      <alignment horizontal="center"/>
      <protection locked="0"/>
    </xf>
    <xf numFmtId="0" fontId="9" fillId="12" borderId="113" xfId="7" applyFill="1" applyBorder="1" applyAlignment="1" applyProtection="1">
      <alignment horizontal="center"/>
      <protection hidden="1"/>
    </xf>
    <xf numFmtId="0" fontId="21" fillId="6" borderId="150" xfId="7" applyFont="1" applyFill="1" applyBorder="1" applyAlignment="1" applyProtection="1">
      <alignment horizontal="left" vertical="center" indent="1"/>
      <protection hidden="1"/>
    </xf>
    <xf numFmtId="0" fontId="21" fillId="5" borderId="150" xfId="7" applyFont="1" applyFill="1" applyBorder="1" applyAlignment="1" applyProtection="1">
      <alignment horizontal="left" vertical="center" indent="1"/>
      <protection hidden="1"/>
    </xf>
    <xf numFmtId="0" fontId="21" fillId="5" borderId="150" xfId="7" applyFont="1" applyFill="1" applyBorder="1"/>
    <xf numFmtId="0" fontId="43" fillId="5" borderId="150" xfId="7" applyFont="1" applyFill="1" applyBorder="1" applyAlignment="1" applyProtection="1">
      <alignment horizontal="left" indent="1"/>
      <protection locked="0"/>
    </xf>
    <xf numFmtId="0" fontId="9" fillId="6" borderId="170" xfId="7" applyFill="1" applyBorder="1" applyAlignment="1" applyProtection="1">
      <alignment horizontal="center"/>
      <protection hidden="1"/>
    </xf>
    <xf numFmtId="0" fontId="9" fillId="11" borderId="39" xfId="7" applyFill="1" applyBorder="1" applyAlignment="1" applyProtection="1">
      <alignment horizontal="center" vertical="center"/>
      <protection locked="0"/>
    </xf>
    <xf numFmtId="0" fontId="9" fillId="0" borderId="39" xfId="7" applyBorder="1" applyAlignment="1" applyProtection="1">
      <alignment horizontal="center" vertical="center"/>
      <protection locked="0"/>
    </xf>
    <xf numFmtId="0" fontId="9" fillId="0" borderId="51" xfId="7" applyBorder="1" applyAlignment="1" applyProtection="1">
      <alignment horizontal="center" vertical="center"/>
      <protection locked="0"/>
    </xf>
    <xf numFmtId="0" fontId="9" fillId="0" borderId="182" xfId="7" applyBorder="1" applyAlignment="1" applyProtection="1">
      <alignment horizontal="center" vertical="center"/>
      <protection locked="0"/>
    </xf>
    <xf numFmtId="0" fontId="21" fillId="0" borderId="45" xfId="7" applyFont="1" applyBorder="1" applyAlignment="1" applyProtection="1">
      <alignment horizontal="center" vertical="center"/>
      <protection locked="0" hidden="1"/>
    </xf>
    <xf numFmtId="0" fontId="21" fillId="0" borderId="152" xfId="7" applyFont="1" applyBorder="1" applyAlignment="1" applyProtection="1">
      <alignment horizontal="center" vertical="center"/>
      <protection locked="0" hidden="1"/>
    </xf>
    <xf numFmtId="0" fontId="21" fillId="0" borderId="153" xfId="7" applyFont="1" applyBorder="1" applyAlignment="1" applyProtection="1">
      <alignment horizontal="center" vertical="center"/>
      <protection locked="0" hidden="1"/>
    </xf>
    <xf numFmtId="0" fontId="21" fillId="0" borderId="151" xfId="7" applyFont="1" applyBorder="1" applyAlignment="1" applyProtection="1">
      <alignment horizontal="center" vertical="center"/>
      <protection locked="0" hidden="1"/>
    </xf>
    <xf numFmtId="0" fontId="9" fillId="0" borderId="151" xfId="7" applyBorder="1" applyAlignment="1" applyProtection="1">
      <alignment horizontal="center"/>
      <protection locked="0"/>
    </xf>
    <xf numFmtId="0" fontId="9" fillId="0" borderId="45" xfId="7" applyBorder="1" applyAlignment="1" applyProtection="1">
      <alignment horizontal="center"/>
      <protection locked="0"/>
    </xf>
    <xf numFmtId="0" fontId="9" fillId="0" borderId="152" xfId="7" applyBorder="1" applyAlignment="1" applyProtection="1">
      <alignment horizontal="center"/>
      <protection locked="0"/>
    </xf>
    <xf numFmtId="0" fontId="9" fillId="0" borderId="153" xfId="7" applyBorder="1" applyAlignment="1" applyProtection="1">
      <alignment horizontal="center"/>
      <protection locked="0"/>
    </xf>
    <xf numFmtId="0" fontId="9" fillId="0" borderId="125" xfId="7" applyBorder="1" applyAlignment="1" applyProtection="1">
      <alignment horizontal="center"/>
      <protection locked="0"/>
    </xf>
    <xf numFmtId="0" fontId="9" fillId="0" borderId="182" xfId="7" applyBorder="1" applyAlignment="1" applyProtection="1">
      <alignment horizontal="center"/>
      <protection locked="0"/>
    </xf>
    <xf numFmtId="0" fontId="9" fillId="12" borderId="191" xfId="7" applyFill="1" applyBorder="1" applyAlignment="1" applyProtection="1">
      <alignment horizontal="center"/>
      <protection hidden="1"/>
    </xf>
    <xf numFmtId="0" fontId="146" fillId="0" borderId="0" xfId="7" applyFont="1" applyAlignment="1" applyProtection="1">
      <alignment vertical="top"/>
      <protection hidden="1"/>
    </xf>
    <xf numFmtId="167" fontId="20" fillId="15" borderId="294" xfId="7" applyNumberFormat="1" applyFont="1" applyFill="1" applyBorder="1" applyAlignment="1" applyProtection="1">
      <alignment horizontal="right" vertical="center"/>
      <protection hidden="1"/>
    </xf>
    <xf numFmtId="167" fontId="17" fillId="9" borderId="295" xfId="7" applyNumberFormat="1" applyFont="1" applyFill="1" applyBorder="1" applyAlignment="1" applyProtection="1">
      <alignment horizontal="right" vertical="center"/>
      <protection hidden="1"/>
    </xf>
    <xf numFmtId="167" fontId="17" fillId="9" borderId="87" xfId="7" applyNumberFormat="1" applyFont="1" applyFill="1" applyBorder="1" applyAlignment="1" applyProtection="1">
      <alignment horizontal="right" vertical="center"/>
      <protection hidden="1"/>
    </xf>
    <xf numFmtId="0" fontId="11" fillId="7" borderId="0" xfId="7" applyFont="1" applyFill="1" applyAlignment="1" applyProtection="1">
      <alignment horizontal="right" vertical="center" indent="1"/>
      <protection hidden="1"/>
    </xf>
    <xf numFmtId="167" fontId="20" fillId="7" borderId="30" xfId="7" applyNumberFormat="1" applyFont="1" applyFill="1" applyBorder="1" applyAlignment="1" applyProtection="1">
      <alignment horizontal="right" vertical="center"/>
      <protection hidden="1"/>
    </xf>
    <xf numFmtId="167" fontId="20" fillId="7" borderId="296" xfId="7" applyNumberFormat="1" applyFont="1" applyFill="1" applyBorder="1" applyAlignment="1" applyProtection="1">
      <alignment horizontal="right" vertical="center"/>
      <protection hidden="1"/>
    </xf>
    <xf numFmtId="167" fontId="20" fillId="16" borderId="0" xfId="7" applyNumberFormat="1" applyFont="1" applyFill="1" applyAlignment="1" applyProtection="1">
      <alignment horizontal="right" vertical="center"/>
      <protection hidden="1"/>
    </xf>
    <xf numFmtId="167" fontId="20" fillId="16" borderId="30" xfId="7" applyNumberFormat="1" applyFont="1" applyFill="1" applyBorder="1" applyAlignment="1" applyProtection="1">
      <alignment horizontal="right" vertical="center"/>
      <protection hidden="1"/>
    </xf>
    <xf numFmtId="167" fontId="19" fillId="7" borderId="292" xfId="7" applyNumberFormat="1" applyFont="1" applyFill="1" applyBorder="1" applyAlignment="1" applyProtection="1">
      <alignment horizontal="right" vertical="center"/>
      <protection hidden="1"/>
    </xf>
    <xf numFmtId="167" fontId="19" fillId="38" borderId="0" xfId="7" applyNumberFormat="1" applyFont="1" applyFill="1" applyAlignment="1" applyProtection="1">
      <alignment horizontal="right" vertical="center"/>
      <protection hidden="1"/>
    </xf>
    <xf numFmtId="167" fontId="27" fillId="5" borderId="30" xfId="7" applyNumberFormat="1" applyFont="1" applyFill="1" applyBorder="1" applyAlignment="1" applyProtection="1">
      <alignment horizontal="right" vertical="center"/>
      <protection hidden="1"/>
    </xf>
    <xf numFmtId="167" fontId="19" fillId="7" borderId="214" xfId="7" applyNumberFormat="1" applyFont="1" applyFill="1" applyBorder="1" applyAlignment="1" applyProtection="1">
      <alignment horizontal="right" vertical="center"/>
      <protection hidden="1"/>
    </xf>
    <xf numFmtId="167" fontId="27" fillId="5" borderId="32" xfId="7" applyNumberFormat="1" applyFont="1" applyFill="1" applyBorder="1" applyAlignment="1" applyProtection="1">
      <alignment horizontal="right" vertical="center"/>
      <protection hidden="1"/>
    </xf>
    <xf numFmtId="167" fontId="27" fillId="5" borderId="67" xfId="7" applyNumberFormat="1" applyFont="1" applyFill="1" applyBorder="1" applyAlignment="1" applyProtection="1">
      <alignment horizontal="right" vertical="center"/>
      <protection hidden="1"/>
    </xf>
    <xf numFmtId="167" fontId="20" fillId="7" borderId="69" xfId="7" applyNumberFormat="1" applyFont="1" applyFill="1" applyBorder="1" applyAlignment="1" applyProtection="1">
      <alignment horizontal="right" vertical="center"/>
      <protection hidden="1"/>
    </xf>
    <xf numFmtId="167" fontId="20" fillId="7" borderId="210" xfId="7" applyNumberFormat="1" applyFont="1" applyFill="1" applyBorder="1" applyAlignment="1" applyProtection="1">
      <alignment horizontal="right" vertical="center"/>
      <protection hidden="1"/>
    </xf>
    <xf numFmtId="167" fontId="20" fillId="16" borderId="76" xfId="7" applyNumberFormat="1" applyFont="1" applyFill="1" applyBorder="1" applyAlignment="1" applyProtection="1">
      <alignment horizontal="right" vertical="center"/>
      <protection hidden="1"/>
    </xf>
    <xf numFmtId="167" fontId="20" fillId="16" borderId="69" xfId="7" applyNumberFormat="1" applyFont="1" applyFill="1" applyBorder="1" applyAlignment="1" applyProtection="1">
      <alignment horizontal="right" vertical="center"/>
      <protection hidden="1"/>
    </xf>
    <xf numFmtId="167" fontId="19" fillId="7" borderId="207" xfId="7" applyNumberFormat="1" applyFont="1" applyFill="1" applyBorder="1" applyAlignment="1" applyProtection="1">
      <alignment horizontal="right" vertical="center"/>
      <protection hidden="1"/>
    </xf>
    <xf numFmtId="167" fontId="19" fillId="38" borderId="207" xfId="7" applyNumberFormat="1" applyFont="1" applyFill="1" applyBorder="1" applyAlignment="1" applyProtection="1">
      <alignment horizontal="right" vertical="center"/>
      <protection hidden="1"/>
    </xf>
    <xf numFmtId="167" fontId="19" fillId="7" borderId="77" xfId="7" applyNumberFormat="1" applyFont="1" applyFill="1" applyBorder="1" applyAlignment="1" applyProtection="1">
      <alignment horizontal="right" vertical="center"/>
      <protection hidden="1"/>
    </xf>
    <xf numFmtId="167" fontId="27" fillId="5" borderId="69" xfId="7" applyNumberFormat="1" applyFont="1" applyFill="1" applyBorder="1" applyAlignment="1" applyProtection="1">
      <alignment horizontal="right" vertical="center"/>
      <protection hidden="1"/>
    </xf>
    <xf numFmtId="0" fontId="10" fillId="7" borderId="71" xfId="7" applyFont="1" applyFill="1" applyBorder="1" applyProtection="1">
      <protection locked="0" hidden="1"/>
    </xf>
    <xf numFmtId="167" fontId="120" fillId="6" borderId="117" xfId="7" applyNumberFormat="1" applyFont="1" applyFill="1" applyBorder="1" applyAlignment="1" applyProtection="1">
      <alignment horizontal="right" vertical="center"/>
      <protection hidden="1"/>
    </xf>
    <xf numFmtId="167" fontId="17" fillId="6" borderId="285" xfId="7" applyNumberFormat="1" applyFont="1" applyFill="1" applyBorder="1" applyAlignment="1" applyProtection="1">
      <alignment horizontal="right" vertical="center"/>
      <protection hidden="1"/>
    </xf>
    <xf numFmtId="167" fontId="17" fillId="6" borderId="56" xfId="7" applyNumberFormat="1" applyFont="1" applyFill="1" applyBorder="1" applyAlignment="1" applyProtection="1">
      <alignment horizontal="right" vertical="center"/>
      <protection hidden="1"/>
    </xf>
    <xf numFmtId="167" fontId="27" fillId="5" borderId="93" xfId="7" applyNumberFormat="1" applyFont="1" applyFill="1" applyBorder="1" applyAlignment="1" applyProtection="1">
      <alignment horizontal="right" vertical="center"/>
      <protection hidden="1"/>
    </xf>
    <xf numFmtId="0" fontId="12" fillId="6" borderId="81" xfId="7" applyFont="1" applyFill="1" applyBorder="1" applyAlignment="1" applyProtection="1">
      <alignment horizontal="center" vertical="center"/>
      <protection hidden="1"/>
    </xf>
    <xf numFmtId="167" fontId="12" fillId="0" borderId="127" xfId="7" applyNumberFormat="1" applyFont="1" applyBorder="1" applyAlignment="1" applyProtection="1">
      <alignment horizontal="right" vertical="center"/>
      <protection locked="0"/>
    </xf>
    <xf numFmtId="167" fontId="17" fillId="6" borderId="297" xfId="7" applyNumberFormat="1" applyFont="1" applyFill="1" applyBorder="1" applyAlignment="1" applyProtection="1">
      <alignment horizontal="right" vertical="center"/>
      <protection hidden="1"/>
    </xf>
    <xf numFmtId="167" fontId="17" fillId="6" borderId="44" xfId="7" applyNumberFormat="1" applyFont="1" applyFill="1" applyBorder="1" applyAlignment="1" applyProtection="1">
      <alignment horizontal="right" vertical="center"/>
      <protection hidden="1"/>
    </xf>
    <xf numFmtId="167" fontId="34" fillId="6" borderId="298" xfId="7" applyNumberFormat="1" applyFont="1" applyFill="1" applyBorder="1" applyAlignment="1" applyProtection="1">
      <alignment horizontal="right" vertical="center"/>
      <protection hidden="1"/>
    </xf>
    <xf numFmtId="167" fontId="27" fillId="5" borderId="152" xfId="7" applyNumberFormat="1" applyFont="1" applyFill="1" applyBorder="1" applyAlignment="1" applyProtection="1">
      <alignment horizontal="right" vertical="center"/>
      <protection hidden="1"/>
    </xf>
    <xf numFmtId="167" fontId="27" fillId="5" borderId="45" xfId="7" applyNumberFormat="1" applyFont="1" applyFill="1" applyBorder="1" applyAlignment="1" applyProtection="1">
      <alignment horizontal="right" vertical="center"/>
      <protection hidden="1"/>
    </xf>
    <xf numFmtId="167" fontId="21" fillId="6" borderId="152" xfId="7" applyNumberFormat="1" applyFont="1" applyFill="1" applyBorder="1" applyAlignment="1" applyProtection="1">
      <alignment horizontal="right" vertical="center"/>
      <protection hidden="1"/>
    </xf>
    <xf numFmtId="167" fontId="21" fillId="0" borderId="62" xfId="7" applyNumberFormat="1" applyFont="1" applyBorder="1" applyAlignment="1" applyProtection="1">
      <alignment horizontal="right" vertical="center"/>
      <protection locked="0"/>
    </xf>
    <xf numFmtId="167" fontId="17" fillId="6" borderId="199" xfId="7" applyNumberFormat="1" applyFont="1" applyFill="1" applyBorder="1" applyAlignment="1" applyProtection="1">
      <alignment horizontal="right" vertical="center"/>
      <protection hidden="1"/>
    </xf>
    <xf numFmtId="167" fontId="17" fillId="6" borderId="117" xfId="7" applyNumberFormat="1" applyFont="1" applyFill="1" applyBorder="1" applyAlignment="1" applyProtection="1">
      <alignment horizontal="right" vertical="center"/>
      <protection hidden="1"/>
    </xf>
    <xf numFmtId="167" fontId="34" fillId="6" borderId="213" xfId="7" applyNumberFormat="1" applyFont="1" applyFill="1" applyBorder="1" applyAlignment="1" applyProtection="1">
      <alignment horizontal="right" vertical="center"/>
      <protection hidden="1"/>
    </xf>
    <xf numFmtId="167" fontId="27" fillId="5" borderId="164" xfId="7" applyNumberFormat="1" applyFont="1" applyFill="1" applyBorder="1" applyAlignment="1" applyProtection="1">
      <alignment horizontal="right" vertical="center"/>
      <protection hidden="1"/>
    </xf>
    <xf numFmtId="167" fontId="21" fillId="6" borderId="50" xfId="7" applyNumberFormat="1" applyFont="1" applyFill="1" applyBorder="1" applyAlignment="1" applyProtection="1">
      <alignment horizontal="right" vertical="center"/>
      <protection hidden="1"/>
    </xf>
    <xf numFmtId="0" fontId="21" fillId="6" borderId="64" xfId="7" applyFont="1" applyFill="1" applyBorder="1" applyAlignment="1" applyProtection="1">
      <alignment horizontal="left" vertical="center" indent="1"/>
      <protection locked="0" hidden="1"/>
    </xf>
    <xf numFmtId="167" fontId="21" fillId="5" borderId="64" xfId="7" applyNumberFormat="1" applyFont="1" applyFill="1" applyBorder="1" applyAlignment="1">
      <alignment horizontal="right" vertical="center"/>
    </xf>
    <xf numFmtId="167" fontId="128" fillId="0" borderId="74" xfId="7" applyNumberFormat="1" applyFont="1" applyBorder="1" applyAlignment="1" applyProtection="1">
      <alignment horizontal="right" vertical="center"/>
      <protection locked="0"/>
    </xf>
    <xf numFmtId="167" fontId="21" fillId="11" borderId="64" xfId="7" applyNumberFormat="1" applyFont="1" applyFill="1" applyBorder="1" applyAlignment="1">
      <alignment horizontal="right" vertical="center"/>
    </xf>
    <xf numFmtId="167" fontId="10" fillId="0" borderId="137" xfId="7" applyNumberFormat="1" applyFont="1" applyBorder="1" applyAlignment="1" applyProtection="1">
      <alignment horizontal="right" vertical="center"/>
      <protection locked="0"/>
    </xf>
    <xf numFmtId="167" fontId="21" fillId="5" borderId="125" xfId="7" applyNumberFormat="1" applyFont="1" applyFill="1" applyBorder="1" applyAlignment="1">
      <alignment horizontal="right" vertical="center"/>
    </xf>
    <xf numFmtId="167" fontId="10" fillId="5" borderId="152" xfId="7" applyNumberFormat="1" applyFont="1" applyFill="1" applyBorder="1" applyAlignment="1">
      <alignment horizontal="right" vertical="center"/>
    </xf>
    <xf numFmtId="167" fontId="10" fillId="5" borderId="125" xfId="7" applyNumberFormat="1" applyFont="1" applyFill="1" applyBorder="1" applyAlignment="1">
      <alignment horizontal="right" vertical="center"/>
    </xf>
    <xf numFmtId="167" fontId="10" fillId="0" borderId="298" xfId="7" applyNumberFormat="1" applyFont="1" applyBorder="1" applyAlignment="1" applyProtection="1">
      <alignment horizontal="right" vertical="center"/>
      <protection locked="0"/>
    </xf>
    <xf numFmtId="167" fontId="10" fillId="0" borderId="45" xfId="7" applyNumberFormat="1" applyFont="1" applyBorder="1" applyAlignment="1" applyProtection="1">
      <alignment horizontal="right" vertical="center"/>
      <protection locked="0"/>
    </xf>
    <xf numFmtId="167" fontId="10" fillId="0" borderId="152" xfId="7" applyNumberFormat="1" applyFont="1" applyBorder="1" applyAlignment="1" applyProtection="1">
      <alignment horizontal="right" vertical="center"/>
      <protection locked="0"/>
    </xf>
    <xf numFmtId="167" fontId="10" fillId="0" borderId="125" xfId="7" applyNumberFormat="1" applyFont="1" applyBorder="1" applyAlignment="1" applyProtection="1">
      <alignment horizontal="right" vertical="center"/>
      <protection locked="0"/>
    </xf>
    <xf numFmtId="0" fontId="10" fillId="0" borderId="153" xfId="7" applyFont="1" applyBorder="1" applyAlignment="1" applyProtection="1">
      <alignment vertical="center"/>
      <protection locked="0"/>
    </xf>
    <xf numFmtId="167" fontId="17" fillId="15" borderId="12" xfId="7" applyNumberFormat="1" applyFont="1" applyFill="1" applyBorder="1" applyAlignment="1">
      <alignment horizontal="right" vertical="center"/>
    </xf>
    <xf numFmtId="167" fontId="17" fillId="15" borderId="97" xfId="7" applyNumberFormat="1" applyFont="1" applyFill="1" applyBorder="1" applyAlignment="1">
      <alignment horizontal="right" vertical="center"/>
    </xf>
    <xf numFmtId="167" fontId="17" fillId="5" borderId="166" xfId="7" applyNumberFormat="1" applyFont="1" applyFill="1" applyBorder="1" applyAlignment="1">
      <alignment horizontal="right" vertical="center"/>
    </xf>
    <xf numFmtId="167" fontId="21" fillId="0" borderId="93" xfId="7" applyNumberFormat="1" applyFont="1" applyBorder="1" applyAlignment="1" applyProtection="1">
      <alignment horizontal="right" vertical="center"/>
      <protection locked="0"/>
    </xf>
    <xf numFmtId="167" fontId="21" fillId="0" borderId="74" xfId="7" applyNumberFormat="1" applyFont="1" applyBorder="1" applyAlignment="1" applyProtection="1">
      <alignment horizontal="right" vertical="center"/>
      <protection locked="0"/>
    </xf>
    <xf numFmtId="167" fontId="21" fillId="0" borderId="77" xfId="7" applyNumberFormat="1" applyFont="1" applyBorder="1" applyAlignment="1" applyProtection="1">
      <alignment horizontal="right" vertical="center"/>
      <protection locked="0"/>
    </xf>
    <xf numFmtId="167" fontId="17" fillId="15" borderId="8" xfId="7" applyNumberFormat="1" applyFont="1" applyFill="1" applyBorder="1" applyAlignment="1">
      <alignment horizontal="right" vertical="center"/>
    </xf>
    <xf numFmtId="167" fontId="17" fillId="15" borderId="39" xfId="7" applyNumberFormat="1" applyFont="1" applyFill="1" applyBorder="1" applyAlignment="1">
      <alignment horizontal="right" vertical="center"/>
    </xf>
    <xf numFmtId="167" fontId="17" fillId="5" borderId="167" xfId="7" applyNumberFormat="1" applyFont="1" applyFill="1" applyBorder="1" applyAlignment="1">
      <alignment horizontal="right" vertical="center"/>
    </xf>
    <xf numFmtId="167" fontId="21" fillId="0" borderId="32" xfId="7" applyNumberFormat="1" applyFont="1" applyBorder="1" applyAlignment="1" applyProtection="1">
      <alignment horizontal="right" vertical="center"/>
      <protection locked="0"/>
    </xf>
    <xf numFmtId="167" fontId="12" fillId="0" borderId="124" xfId="7" applyNumberFormat="1" applyFont="1" applyBorder="1" applyAlignment="1" applyProtection="1">
      <alignment horizontal="right" vertical="center"/>
      <protection locked="0"/>
    </xf>
    <xf numFmtId="167" fontId="21" fillId="0" borderId="109" xfId="7" applyNumberFormat="1" applyFont="1" applyBorder="1" applyAlignment="1" applyProtection="1">
      <alignment horizontal="right" vertical="center"/>
      <protection locked="0"/>
    </xf>
    <xf numFmtId="0" fontId="11" fillId="11" borderId="0" xfId="7" applyFont="1" applyFill="1"/>
    <xf numFmtId="0" fontId="10" fillId="11" borderId="0" xfId="7" applyFont="1" applyFill="1"/>
    <xf numFmtId="0" fontId="10" fillId="11" borderId="0" xfId="7" applyFont="1" applyFill="1" applyAlignment="1" applyProtection="1">
      <alignment vertical="center"/>
      <protection locked="0"/>
    </xf>
    <xf numFmtId="0" fontId="147" fillId="0" borderId="0" xfId="7" applyFont="1" applyAlignment="1" applyProtection="1">
      <alignment vertical="center"/>
      <protection hidden="1"/>
    </xf>
    <xf numFmtId="167" fontId="11" fillId="6" borderId="117" xfId="7" applyNumberFormat="1" applyFont="1" applyFill="1" applyBorder="1" applyAlignment="1" applyProtection="1">
      <alignment horizontal="right" vertical="center"/>
      <protection locked="0" hidden="1"/>
    </xf>
    <xf numFmtId="167" fontId="21" fillId="14" borderId="57" xfId="7" applyNumberFormat="1" applyFont="1" applyFill="1" applyBorder="1" applyAlignment="1" applyProtection="1">
      <alignment horizontal="right" vertical="center"/>
      <protection locked="0"/>
    </xf>
    <xf numFmtId="167" fontId="21" fillId="11" borderId="57" xfId="7" applyNumberFormat="1" applyFont="1" applyFill="1" applyBorder="1" applyAlignment="1" applyProtection="1">
      <alignment horizontal="right" vertical="center"/>
      <protection locked="0"/>
    </xf>
    <xf numFmtId="167" fontId="21" fillId="14" borderId="61" xfId="7" applyNumberFormat="1" applyFont="1" applyFill="1" applyBorder="1" applyAlignment="1" applyProtection="1">
      <alignment horizontal="right" vertical="center"/>
      <protection locked="0"/>
    </xf>
    <xf numFmtId="167" fontId="21" fillId="11" borderId="61" xfId="7" applyNumberFormat="1" applyFont="1" applyFill="1" applyBorder="1" applyAlignment="1" applyProtection="1">
      <alignment horizontal="right" vertical="center"/>
      <protection locked="0"/>
    </xf>
    <xf numFmtId="167" fontId="17" fillId="6" borderId="205" xfId="7" applyNumberFormat="1" applyFont="1" applyFill="1" applyBorder="1" applyAlignment="1" applyProtection="1">
      <alignment horizontal="right" vertical="center"/>
      <protection hidden="1"/>
    </xf>
    <xf numFmtId="167" fontId="17" fillId="6" borderId="63" xfId="7" applyNumberFormat="1" applyFont="1" applyFill="1" applyBorder="1" applyAlignment="1" applyProtection="1">
      <alignment horizontal="right" vertical="center"/>
      <protection hidden="1"/>
    </xf>
    <xf numFmtId="167" fontId="27" fillId="5" borderId="74" xfId="7" applyNumberFormat="1" applyFont="1" applyFill="1" applyBorder="1" applyAlignment="1" applyProtection="1">
      <alignment horizontal="right" vertical="center"/>
      <protection hidden="1"/>
    </xf>
    <xf numFmtId="167" fontId="21" fillId="6" borderId="69" xfId="7" applyNumberFormat="1" applyFont="1" applyFill="1" applyBorder="1" applyAlignment="1" applyProtection="1">
      <alignment horizontal="right" vertical="center"/>
      <protection hidden="1"/>
    </xf>
    <xf numFmtId="167" fontId="21" fillId="14" borderId="171" xfId="7" applyNumberFormat="1" applyFont="1" applyFill="1" applyBorder="1" applyAlignment="1" applyProtection="1">
      <alignment horizontal="right" vertical="center"/>
      <protection locked="0"/>
    </xf>
    <xf numFmtId="167" fontId="21" fillId="11" borderId="171" xfId="7" applyNumberFormat="1" applyFont="1" applyFill="1" applyBorder="1" applyAlignment="1" applyProtection="1">
      <alignment horizontal="right" vertical="center"/>
      <protection locked="0"/>
    </xf>
    <xf numFmtId="167" fontId="17" fillId="6" borderId="211" xfId="7" applyNumberFormat="1" applyFont="1" applyFill="1" applyBorder="1" applyAlignment="1" applyProtection="1">
      <alignment horizontal="right" vertical="center"/>
      <protection hidden="1"/>
    </xf>
    <xf numFmtId="167" fontId="27" fillId="5" borderId="77" xfId="7" applyNumberFormat="1" applyFont="1" applyFill="1" applyBorder="1" applyAlignment="1" applyProtection="1">
      <alignment horizontal="right" vertical="center"/>
      <protection hidden="1"/>
    </xf>
    <xf numFmtId="167" fontId="21" fillId="14" borderId="62" xfId="7" applyNumberFormat="1" applyFont="1" applyFill="1" applyBorder="1" applyAlignment="1" applyProtection="1">
      <alignment horizontal="right" vertical="center"/>
      <protection locked="0"/>
    </xf>
    <xf numFmtId="167" fontId="21" fillId="11" borderId="62" xfId="7" applyNumberFormat="1" applyFont="1" applyFill="1" applyBorder="1" applyAlignment="1" applyProtection="1">
      <alignment horizontal="right" vertical="center"/>
      <protection locked="0"/>
    </xf>
    <xf numFmtId="167" fontId="17" fillId="6" borderId="208" xfId="7" applyNumberFormat="1" applyFont="1" applyFill="1" applyBorder="1" applyAlignment="1" applyProtection="1">
      <alignment horizontal="right" vertical="center"/>
      <protection hidden="1"/>
    </xf>
    <xf numFmtId="167" fontId="17" fillId="6" borderId="204" xfId="7" applyNumberFormat="1" applyFont="1" applyFill="1" applyBorder="1" applyAlignment="1" applyProtection="1">
      <alignment horizontal="right" vertical="center"/>
      <protection hidden="1"/>
    </xf>
    <xf numFmtId="167" fontId="27" fillId="5" borderId="174" xfId="7" applyNumberFormat="1" applyFont="1" applyFill="1" applyBorder="1" applyAlignment="1" applyProtection="1">
      <alignment horizontal="right" vertical="center"/>
      <protection hidden="1"/>
    </xf>
    <xf numFmtId="167" fontId="27" fillId="5" borderId="299" xfId="7" applyNumberFormat="1" applyFont="1" applyFill="1" applyBorder="1" applyAlignment="1" applyProtection="1">
      <alignment horizontal="right" vertical="center"/>
      <protection hidden="1"/>
    </xf>
    <xf numFmtId="167" fontId="21" fillId="14" borderId="60" xfId="7" applyNumberFormat="1" applyFont="1" applyFill="1" applyBorder="1" applyAlignment="1" applyProtection="1">
      <alignment horizontal="right" vertical="center"/>
      <protection locked="0"/>
    </xf>
    <xf numFmtId="167" fontId="21" fillId="11" borderId="60" xfId="7" applyNumberFormat="1" applyFont="1" applyFill="1" applyBorder="1" applyAlignment="1" applyProtection="1">
      <alignment horizontal="right" vertical="center"/>
      <protection locked="0"/>
    </xf>
    <xf numFmtId="167" fontId="21" fillId="14" borderId="64" xfId="7" applyNumberFormat="1" applyFont="1" applyFill="1" applyBorder="1" applyAlignment="1" applyProtection="1">
      <alignment horizontal="right" vertical="center"/>
      <protection locked="0"/>
    </xf>
    <xf numFmtId="167" fontId="21" fillId="11" borderId="64" xfId="7" applyNumberFormat="1" applyFont="1" applyFill="1" applyBorder="1" applyAlignment="1" applyProtection="1">
      <alignment horizontal="right" vertical="center"/>
      <protection locked="0"/>
    </xf>
    <xf numFmtId="167" fontId="21" fillId="5" borderId="64" xfId="7" applyNumberFormat="1" applyFont="1" applyFill="1" applyBorder="1" applyAlignment="1" applyProtection="1">
      <alignment horizontal="right" vertical="center"/>
      <protection locked="0"/>
    </xf>
    <xf numFmtId="167" fontId="21" fillId="14" borderId="101" xfId="7" applyNumberFormat="1" applyFont="1" applyFill="1" applyBorder="1" applyAlignment="1" applyProtection="1">
      <alignment horizontal="right" vertical="center"/>
      <protection locked="0"/>
    </xf>
    <xf numFmtId="167" fontId="21" fillId="11" borderId="101" xfId="7" applyNumberFormat="1" applyFont="1" applyFill="1" applyBorder="1" applyAlignment="1" applyProtection="1">
      <alignment horizontal="right" vertical="center"/>
      <protection locked="0"/>
    </xf>
    <xf numFmtId="167" fontId="17" fillId="6" borderId="214" xfId="7" applyNumberFormat="1" applyFont="1" applyFill="1" applyBorder="1" applyAlignment="1" applyProtection="1">
      <alignment horizontal="right" vertical="center"/>
      <protection hidden="1"/>
    </xf>
    <xf numFmtId="167" fontId="17" fillId="6" borderId="76" xfId="7" applyNumberFormat="1" applyFont="1" applyFill="1" applyBorder="1" applyAlignment="1" applyProtection="1">
      <alignment horizontal="right" vertical="center"/>
      <protection hidden="1"/>
    </xf>
    <xf numFmtId="167" fontId="27" fillId="5" borderId="99" xfId="7" applyNumberFormat="1" applyFont="1" applyFill="1" applyBorder="1" applyAlignment="1" applyProtection="1">
      <alignment horizontal="right" vertical="center"/>
      <protection hidden="1"/>
    </xf>
    <xf numFmtId="167" fontId="21" fillId="5" borderId="125" xfId="7" applyNumberFormat="1" applyFont="1" applyFill="1" applyBorder="1" applyAlignment="1" applyProtection="1">
      <alignment horizontal="right" vertical="center"/>
      <protection locked="0"/>
    </xf>
    <xf numFmtId="167" fontId="17" fillId="15" borderId="12" xfId="7" applyNumberFormat="1" applyFont="1" applyFill="1" applyBorder="1" applyAlignment="1" applyProtection="1">
      <alignment horizontal="right" vertical="center"/>
      <protection locked="0"/>
    </xf>
    <xf numFmtId="167" fontId="17" fillId="6" borderId="200" xfId="7" applyNumberFormat="1" applyFont="1" applyFill="1" applyBorder="1" applyAlignment="1" applyProtection="1">
      <alignment horizontal="right" vertical="center"/>
      <protection hidden="1"/>
    </xf>
    <xf numFmtId="167" fontId="17" fillId="6" borderId="12" xfId="7" applyNumberFormat="1" applyFont="1" applyFill="1" applyBorder="1" applyAlignment="1" applyProtection="1">
      <alignment horizontal="right" vertical="center"/>
      <protection hidden="1"/>
    </xf>
    <xf numFmtId="167" fontId="21" fillId="14" borderId="55" xfId="7" applyNumberFormat="1" applyFont="1" applyFill="1" applyBorder="1" applyAlignment="1" applyProtection="1">
      <alignment horizontal="right" vertical="center"/>
      <protection locked="0"/>
    </xf>
    <xf numFmtId="167" fontId="21" fillId="11" borderId="55" xfId="7" applyNumberFormat="1" applyFont="1" applyFill="1" applyBorder="1" applyAlignment="1" applyProtection="1">
      <alignment horizontal="right" vertical="center"/>
      <protection locked="0"/>
    </xf>
    <xf numFmtId="167" fontId="21" fillId="14" borderId="69" xfId="7" applyNumberFormat="1" applyFont="1" applyFill="1" applyBorder="1" applyAlignment="1" applyProtection="1">
      <alignment horizontal="right" vertical="center"/>
      <protection locked="0"/>
    </xf>
    <xf numFmtId="167" fontId="21" fillId="11" borderId="69" xfId="7" applyNumberFormat="1" applyFont="1" applyFill="1" applyBorder="1" applyAlignment="1" applyProtection="1">
      <alignment horizontal="right" vertical="center"/>
      <protection locked="0"/>
    </xf>
    <xf numFmtId="167" fontId="17" fillId="6" borderId="207" xfId="7" applyNumberFormat="1" applyFont="1" applyFill="1" applyBorder="1" applyAlignment="1" applyProtection="1">
      <alignment horizontal="right" vertical="center"/>
      <protection hidden="1"/>
    </xf>
    <xf numFmtId="167" fontId="17" fillId="15" borderId="8" xfId="7" applyNumberFormat="1" applyFont="1" applyFill="1" applyBorder="1" applyAlignment="1" applyProtection="1">
      <alignment horizontal="right" vertical="center"/>
      <protection locked="0"/>
    </xf>
    <xf numFmtId="167" fontId="17" fillId="6" borderId="201" xfId="7" applyNumberFormat="1" applyFont="1" applyFill="1" applyBorder="1" applyAlignment="1" applyProtection="1">
      <alignment horizontal="right" vertical="center"/>
      <protection hidden="1"/>
    </xf>
    <xf numFmtId="167" fontId="17" fillId="6" borderId="8" xfId="7" applyNumberFormat="1" applyFont="1" applyFill="1" applyBorder="1" applyAlignment="1" applyProtection="1">
      <alignment horizontal="right" vertical="center"/>
      <protection hidden="1"/>
    </xf>
    <xf numFmtId="167" fontId="21" fillId="14" borderId="34" xfId="7" applyNumberFormat="1" applyFont="1" applyFill="1" applyBorder="1" applyAlignment="1" applyProtection="1">
      <alignment horizontal="right" vertical="center"/>
      <protection locked="0"/>
    </xf>
    <xf numFmtId="167" fontId="21" fillId="11" borderId="34" xfId="7" applyNumberFormat="1" applyFont="1" applyFill="1" applyBorder="1" applyAlignment="1" applyProtection="1">
      <alignment horizontal="right" vertical="center"/>
      <protection locked="0"/>
    </xf>
    <xf numFmtId="167" fontId="21" fillId="14" borderId="112" xfId="7" applyNumberFormat="1" applyFont="1" applyFill="1" applyBorder="1" applyAlignment="1" applyProtection="1">
      <alignment horizontal="right" vertical="center"/>
      <protection locked="0"/>
    </xf>
    <xf numFmtId="167" fontId="21" fillId="11" borderId="112" xfId="7" applyNumberFormat="1" applyFont="1" applyFill="1" applyBorder="1" applyAlignment="1" applyProtection="1">
      <alignment horizontal="right" vertical="center"/>
      <protection locked="0"/>
    </xf>
    <xf numFmtId="167" fontId="17" fillId="6" borderId="289" xfId="7" applyNumberFormat="1" applyFont="1" applyFill="1" applyBorder="1" applyAlignment="1" applyProtection="1">
      <alignment horizontal="right" vertical="center"/>
      <protection hidden="1"/>
    </xf>
    <xf numFmtId="167" fontId="27" fillId="5" borderId="109" xfId="7" applyNumberFormat="1" applyFont="1" applyFill="1" applyBorder="1" applyAlignment="1" applyProtection="1">
      <alignment horizontal="right" vertical="center"/>
      <protection hidden="1"/>
    </xf>
    <xf numFmtId="167" fontId="21" fillId="6" borderId="112" xfId="7" applyNumberFormat="1" applyFont="1" applyFill="1" applyBorder="1" applyAlignment="1" applyProtection="1">
      <alignment horizontal="right" vertical="center"/>
      <protection hidden="1"/>
    </xf>
    <xf numFmtId="167" fontId="27" fillId="5" borderId="84" xfId="7" applyNumberFormat="1" applyFont="1" applyFill="1" applyBorder="1" applyAlignment="1" applyProtection="1">
      <alignment horizontal="right" vertical="center"/>
      <protection hidden="1"/>
    </xf>
    <xf numFmtId="167" fontId="12" fillId="14" borderId="171" xfId="7" applyNumberFormat="1" applyFont="1" applyFill="1" applyBorder="1" applyAlignment="1" applyProtection="1">
      <alignment horizontal="right" vertical="center"/>
      <protection locked="0"/>
    </xf>
    <xf numFmtId="167" fontId="12" fillId="14" borderId="127" xfId="7" applyNumberFormat="1" applyFont="1" applyFill="1" applyBorder="1" applyAlignment="1" applyProtection="1">
      <alignment horizontal="right" vertical="center"/>
      <protection locked="0"/>
    </xf>
    <xf numFmtId="167" fontId="10" fillId="14" borderId="101" xfId="7" applyNumberFormat="1" applyFont="1" applyFill="1" applyBorder="1" applyAlignment="1" applyProtection="1">
      <alignment horizontal="right" vertical="center"/>
      <protection locked="0"/>
    </xf>
    <xf numFmtId="167" fontId="21" fillId="14" borderId="125" xfId="7" applyNumberFormat="1" applyFont="1" applyFill="1" applyBorder="1" applyAlignment="1" applyProtection="1">
      <alignment horizontal="right" vertical="center"/>
      <protection locked="0"/>
    </xf>
    <xf numFmtId="167" fontId="10" fillId="14" borderId="152" xfId="7" applyNumberFormat="1" applyFont="1" applyFill="1" applyBorder="1" applyAlignment="1" applyProtection="1">
      <alignment horizontal="right" vertical="center"/>
      <protection locked="0"/>
    </xf>
    <xf numFmtId="167" fontId="10" fillId="14" borderId="125" xfId="7" applyNumberFormat="1" applyFont="1" applyFill="1" applyBorder="1" applyAlignment="1" applyProtection="1">
      <alignment horizontal="right" vertical="center"/>
      <protection locked="0"/>
    </xf>
    <xf numFmtId="167" fontId="10" fillId="14" borderId="298" xfId="7" applyNumberFormat="1" applyFont="1" applyFill="1" applyBorder="1" applyAlignment="1" applyProtection="1">
      <alignment horizontal="right" vertical="center"/>
      <protection locked="0"/>
    </xf>
    <xf numFmtId="167" fontId="17" fillId="14" borderId="12" xfId="7" applyNumberFormat="1" applyFont="1" applyFill="1" applyBorder="1" applyAlignment="1" applyProtection="1">
      <alignment horizontal="right" vertical="center"/>
      <protection locked="0"/>
    </xf>
    <xf numFmtId="167" fontId="17" fillId="14" borderId="97" xfId="7" applyNumberFormat="1" applyFont="1" applyFill="1" applyBorder="1" applyAlignment="1" applyProtection="1">
      <alignment horizontal="right" vertical="center"/>
      <protection locked="0"/>
    </xf>
    <xf numFmtId="167" fontId="17" fillId="5" borderId="166" xfId="7" applyNumberFormat="1" applyFont="1" applyFill="1" applyBorder="1" applyAlignment="1" applyProtection="1">
      <alignment horizontal="right" vertical="center"/>
      <protection locked="0"/>
    </xf>
    <xf numFmtId="0" fontId="12" fillId="6" borderId="56" xfId="7" applyFont="1" applyFill="1" applyBorder="1" applyAlignment="1" applyProtection="1">
      <alignment horizontal="center" vertical="center"/>
      <protection locked="0" hidden="1"/>
    </xf>
    <xf numFmtId="0" fontId="12" fillId="6" borderId="63" xfId="7" applyFont="1" applyFill="1" applyBorder="1" applyAlignment="1" applyProtection="1">
      <alignment horizontal="center" vertical="center"/>
      <protection locked="0" hidden="1"/>
    </xf>
    <xf numFmtId="0" fontId="12" fillId="6" borderId="76" xfId="7" applyFont="1" applyFill="1" applyBorder="1" applyAlignment="1" applyProtection="1">
      <alignment horizontal="center" vertical="center"/>
      <protection locked="0" hidden="1"/>
    </xf>
    <xf numFmtId="167" fontId="17" fillId="14" borderId="8" xfId="7" applyNumberFormat="1" applyFont="1" applyFill="1" applyBorder="1" applyAlignment="1" applyProtection="1">
      <alignment horizontal="right" vertical="center"/>
      <protection locked="0"/>
    </xf>
    <xf numFmtId="167" fontId="17" fillId="14" borderId="39" xfId="7" applyNumberFormat="1" applyFont="1" applyFill="1" applyBorder="1" applyAlignment="1" applyProtection="1">
      <alignment horizontal="right" vertical="center"/>
      <protection locked="0"/>
    </xf>
    <xf numFmtId="167" fontId="17" fillId="5" borderId="167" xfId="7" applyNumberFormat="1" applyFont="1" applyFill="1" applyBorder="1" applyAlignment="1" applyProtection="1">
      <alignment horizontal="right" vertical="center"/>
      <protection locked="0"/>
    </xf>
    <xf numFmtId="167" fontId="21" fillId="14" borderId="70" xfId="7" applyNumberFormat="1" applyFont="1" applyFill="1" applyBorder="1" applyAlignment="1" applyProtection="1">
      <alignment horizontal="right" vertical="center"/>
      <protection locked="0"/>
    </xf>
    <xf numFmtId="0" fontId="12" fillId="6" borderId="114" xfId="7" applyFont="1" applyFill="1" applyBorder="1" applyAlignment="1" applyProtection="1">
      <alignment horizontal="center" vertical="center"/>
      <protection locked="0" hidden="1"/>
    </xf>
    <xf numFmtId="167" fontId="21" fillId="14" borderId="111" xfId="7" applyNumberFormat="1" applyFont="1" applyFill="1" applyBorder="1" applyAlignment="1" applyProtection="1">
      <alignment horizontal="right" vertical="center"/>
      <protection locked="0"/>
    </xf>
    <xf numFmtId="0" fontId="11" fillId="17" borderId="0" xfId="7" applyFont="1" applyFill="1"/>
    <xf numFmtId="167" fontId="12" fillId="14" borderId="43" xfId="7" applyNumberFormat="1" applyFont="1" applyFill="1" applyBorder="1" applyAlignment="1" applyProtection="1">
      <alignment horizontal="right" vertical="center"/>
      <protection locked="0"/>
    </xf>
    <xf numFmtId="167" fontId="10" fillId="14" borderId="77" xfId="7" applyNumberFormat="1" applyFont="1" applyFill="1" applyBorder="1" applyAlignment="1" applyProtection="1">
      <alignment horizontal="right" vertical="center"/>
      <protection locked="0"/>
    </xf>
    <xf numFmtId="167" fontId="10" fillId="14" borderId="45" xfId="7" applyNumberFormat="1" applyFont="1" applyFill="1" applyBorder="1" applyAlignment="1" applyProtection="1">
      <alignment horizontal="right" vertical="center"/>
      <protection locked="0"/>
    </xf>
    <xf numFmtId="167" fontId="17" fillId="5" borderId="12" xfId="7" applyNumberFormat="1" applyFont="1" applyFill="1" applyBorder="1" applyAlignment="1" applyProtection="1">
      <alignment horizontal="right" vertical="center"/>
      <protection locked="0"/>
    </xf>
    <xf numFmtId="167" fontId="17" fillId="5" borderId="97" xfId="7" applyNumberFormat="1" applyFont="1" applyFill="1" applyBorder="1" applyAlignment="1" applyProtection="1">
      <alignment horizontal="right" vertical="center"/>
      <protection locked="0"/>
    </xf>
    <xf numFmtId="167" fontId="17" fillId="5" borderId="91" xfId="7" applyNumberFormat="1" applyFont="1" applyFill="1" applyBorder="1" applyAlignment="1" applyProtection="1">
      <alignment horizontal="right" vertical="center"/>
      <protection locked="0"/>
    </xf>
    <xf numFmtId="167" fontId="17" fillId="5" borderId="8" xfId="7" applyNumberFormat="1" applyFont="1" applyFill="1" applyBorder="1" applyAlignment="1" applyProtection="1">
      <alignment horizontal="right" vertical="center"/>
      <protection locked="0"/>
    </xf>
    <xf numFmtId="167" fontId="17" fillId="5" borderId="39" xfId="7" applyNumberFormat="1" applyFont="1" applyFill="1" applyBorder="1" applyAlignment="1" applyProtection="1">
      <alignment horizontal="right" vertical="center"/>
      <protection locked="0"/>
    </xf>
    <xf numFmtId="167" fontId="17" fillId="5" borderId="40" xfId="7" applyNumberFormat="1" applyFont="1" applyFill="1" applyBorder="1" applyAlignment="1" applyProtection="1">
      <alignment horizontal="right" vertical="center"/>
      <protection locked="0"/>
    </xf>
    <xf numFmtId="0" fontId="24" fillId="11" borderId="0" xfId="7" applyFont="1" applyFill="1"/>
    <xf numFmtId="0" fontId="11" fillId="11" borderId="0" xfId="7" applyFont="1" applyFill="1" applyAlignment="1">
      <alignment vertical="center"/>
    </xf>
    <xf numFmtId="167" fontId="21" fillId="39" borderId="57" xfId="7" applyNumberFormat="1" applyFont="1" applyFill="1" applyBorder="1" applyAlignment="1" applyProtection="1">
      <alignment horizontal="right" vertical="center"/>
      <protection locked="0"/>
    </xf>
    <xf numFmtId="167" fontId="21" fillId="39" borderId="61" xfId="7" applyNumberFormat="1" applyFont="1" applyFill="1" applyBorder="1" applyAlignment="1" applyProtection="1">
      <alignment horizontal="right" vertical="center"/>
      <protection locked="0"/>
    </xf>
    <xf numFmtId="167" fontId="21" fillId="39" borderId="171" xfId="7" applyNumberFormat="1" applyFont="1" applyFill="1" applyBorder="1" applyAlignment="1" applyProtection="1">
      <alignment horizontal="right" vertical="center"/>
      <protection locked="0"/>
    </xf>
    <xf numFmtId="167" fontId="21" fillId="39" borderId="55" xfId="7" applyNumberFormat="1" applyFont="1" applyFill="1" applyBorder="1" applyAlignment="1" applyProtection="1">
      <alignment horizontal="right" vertical="center"/>
      <protection locked="0"/>
    </xf>
    <xf numFmtId="167" fontId="21" fillId="39" borderId="60" xfId="7" applyNumberFormat="1" applyFont="1" applyFill="1" applyBorder="1" applyAlignment="1" applyProtection="1">
      <alignment horizontal="right" vertical="center"/>
      <protection locked="0"/>
    </xf>
    <xf numFmtId="167" fontId="21" fillId="39" borderId="69" xfId="7" applyNumberFormat="1" applyFont="1" applyFill="1" applyBorder="1" applyAlignment="1" applyProtection="1">
      <alignment horizontal="right" vertical="center"/>
      <protection locked="0"/>
    </xf>
    <xf numFmtId="167" fontId="21" fillId="39" borderId="34" xfId="7" applyNumberFormat="1" applyFont="1" applyFill="1" applyBorder="1" applyAlignment="1" applyProtection="1">
      <alignment horizontal="right" vertical="center"/>
      <protection locked="0"/>
    </xf>
    <xf numFmtId="167" fontId="21" fillId="39" borderId="112" xfId="7" applyNumberFormat="1" applyFont="1" applyFill="1" applyBorder="1" applyAlignment="1" applyProtection="1">
      <alignment horizontal="right" vertical="center"/>
      <protection locked="0"/>
    </xf>
    <xf numFmtId="0" fontId="12" fillId="0" borderId="8" xfId="7" applyFont="1" applyBorder="1" applyAlignment="1" applyProtection="1">
      <alignment horizontal="center" vertical="center"/>
      <protection locked="0"/>
    </xf>
    <xf numFmtId="0" fontId="9" fillId="0" borderId="300" xfId="7" applyBorder="1" applyAlignment="1" applyProtection="1">
      <alignment horizontal="center" vertical="center"/>
      <protection hidden="1"/>
    </xf>
    <xf numFmtId="0" fontId="9" fillId="6" borderId="48" xfId="7" applyFill="1" applyBorder="1" applyAlignment="1" applyProtection="1">
      <alignment vertical="center"/>
      <protection hidden="1"/>
    </xf>
    <xf numFmtId="0" fontId="17" fillId="6" borderId="36" xfId="7" applyFont="1" applyFill="1" applyBorder="1" applyAlignment="1" applyProtection="1">
      <alignment horizontal="right" vertical="center" indent="1"/>
      <protection hidden="1"/>
    </xf>
    <xf numFmtId="0" fontId="9" fillId="6" borderId="95" xfId="7" applyFill="1" applyBorder="1" applyAlignment="1" applyProtection="1">
      <alignment vertical="center"/>
      <protection hidden="1"/>
    </xf>
    <xf numFmtId="0" fontId="36" fillId="5" borderId="97" xfId="7" applyFont="1" applyFill="1" applyBorder="1" applyAlignment="1" applyProtection="1">
      <alignment horizontal="left" vertical="center" indent="1"/>
      <protection hidden="1"/>
    </xf>
    <xf numFmtId="0" fontId="35" fillId="5" borderId="95" xfId="7" applyFont="1" applyFill="1" applyBorder="1" applyAlignment="1" applyProtection="1">
      <alignment horizontal="center" vertical="center"/>
      <protection hidden="1"/>
    </xf>
    <xf numFmtId="0" fontId="35" fillId="5" borderId="12" xfId="7" applyFont="1" applyFill="1" applyBorder="1" applyAlignment="1" applyProtection="1">
      <alignment horizontal="center" vertical="center"/>
      <protection hidden="1"/>
    </xf>
    <xf numFmtId="0" fontId="35" fillId="5" borderId="97" xfId="7" applyFont="1" applyFill="1" applyBorder="1" applyAlignment="1" applyProtection="1">
      <alignment horizontal="center" vertical="center"/>
      <protection hidden="1"/>
    </xf>
    <xf numFmtId="0" fontId="35" fillId="5" borderId="166" xfId="7" applyFont="1" applyFill="1" applyBorder="1" applyAlignment="1" applyProtection="1">
      <alignment horizontal="center" vertical="center"/>
      <protection hidden="1"/>
    </xf>
    <xf numFmtId="0" fontId="35" fillId="5" borderId="47" xfId="7" applyFont="1" applyFill="1" applyBorder="1" applyAlignment="1" applyProtection="1">
      <alignment horizontal="center" vertical="center"/>
      <protection hidden="1"/>
    </xf>
    <xf numFmtId="0" fontId="35" fillId="5" borderId="91" xfId="7" applyFont="1" applyFill="1" applyBorder="1" applyAlignment="1" applyProtection="1">
      <alignment horizontal="center" vertical="center"/>
      <protection hidden="1"/>
    </xf>
    <xf numFmtId="0" fontId="9" fillId="0" borderId="103" xfId="7" applyBorder="1" applyAlignment="1" applyProtection="1">
      <alignment horizontal="center"/>
      <protection locked="0" hidden="1"/>
    </xf>
    <xf numFmtId="0" fontId="21" fillId="0" borderId="97" xfId="7" applyFont="1" applyBorder="1" applyAlignment="1" applyProtection="1">
      <alignment horizontal="left" vertical="top" wrapText="1" indent="1"/>
      <protection locked="0"/>
    </xf>
    <xf numFmtId="0" fontId="9" fillId="0" borderId="167" xfId="7" applyBorder="1" applyAlignment="1" applyProtection="1">
      <alignment horizontal="center"/>
      <protection locked="0"/>
    </xf>
    <xf numFmtId="0" fontId="9" fillId="0" borderId="36" xfId="7" applyBorder="1" applyAlignment="1" applyProtection="1">
      <alignment horizontal="center"/>
      <protection locked="0"/>
    </xf>
    <xf numFmtId="0" fontId="36" fillId="7" borderId="53" xfId="7" applyFont="1" applyFill="1" applyBorder="1" applyAlignment="1" applyProtection="1">
      <alignment horizontal="center"/>
      <protection hidden="1"/>
    </xf>
    <xf numFmtId="0" fontId="21" fillId="0" borderId="39" xfId="7" applyFont="1" applyBorder="1" applyAlignment="1" applyProtection="1">
      <alignment horizontal="left" vertical="top" wrapText="1" indent="1"/>
      <protection locked="0"/>
    </xf>
    <xf numFmtId="0" fontId="21" fillId="0" borderId="39" xfId="7" applyFont="1" applyBorder="1" applyAlignment="1" applyProtection="1">
      <alignment horizontal="left" vertical="center" indent="1"/>
      <protection locked="0" hidden="1"/>
    </xf>
    <xf numFmtId="0" fontId="9" fillId="0" borderId="151" xfId="7" applyBorder="1" applyAlignment="1" applyProtection="1">
      <alignment horizontal="center"/>
      <protection locked="0" hidden="1"/>
    </xf>
    <xf numFmtId="0" fontId="43" fillId="0" borderId="125" xfId="7" applyFont="1" applyBorder="1" applyAlignment="1" applyProtection="1">
      <alignment horizontal="left" vertical="center" indent="1"/>
      <protection locked="0" hidden="1"/>
    </xf>
    <xf numFmtId="0" fontId="9" fillId="0" borderId="298" xfId="7" applyBorder="1" applyAlignment="1" applyProtection="1">
      <alignment horizontal="center"/>
      <protection locked="0"/>
    </xf>
    <xf numFmtId="0" fontId="9" fillId="0" borderId="44" xfId="7" applyBorder="1" applyAlignment="1" applyProtection="1">
      <alignment horizontal="center"/>
      <protection locked="0"/>
    </xf>
    <xf numFmtId="0" fontId="9" fillId="0" borderId="301" xfId="7" applyBorder="1" applyAlignment="1" applyProtection="1">
      <alignment horizontal="center"/>
      <protection locked="0"/>
    </xf>
    <xf numFmtId="0" fontId="9" fillId="40" borderId="151" xfId="7" applyFill="1" applyBorder="1" applyAlignment="1" applyProtection="1">
      <alignment horizontal="center"/>
      <protection locked="0"/>
    </xf>
    <xf numFmtId="0" fontId="9" fillId="40" borderId="152" xfId="7" applyFill="1" applyBorder="1" applyAlignment="1" applyProtection="1">
      <alignment horizontal="center"/>
      <protection locked="0"/>
    </xf>
    <xf numFmtId="0" fontId="9" fillId="40" borderId="125" xfId="7" applyFill="1" applyBorder="1" applyAlignment="1" applyProtection="1">
      <alignment horizontal="center"/>
      <protection locked="0"/>
    </xf>
    <xf numFmtId="0" fontId="9" fillId="40" borderId="298" xfId="7" applyFill="1" applyBorder="1" applyAlignment="1" applyProtection="1">
      <alignment horizontal="center"/>
      <protection locked="0"/>
    </xf>
    <xf numFmtId="0" fontId="9" fillId="40" borderId="153" xfId="7" applyFill="1" applyBorder="1" applyAlignment="1" applyProtection="1">
      <alignment horizontal="center"/>
      <protection locked="0"/>
    </xf>
    <xf numFmtId="0" fontId="36" fillId="7" borderId="153" xfId="7" applyFont="1" applyFill="1" applyBorder="1" applyAlignment="1" applyProtection="1">
      <alignment horizontal="center"/>
      <protection hidden="1"/>
    </xf>
    <xf numFmtId="0" fontId="9" fillId="0" borderId="0" xfId="7" applyAlignment="1">
      <alignment wrapText="1"/>
    </xf>
    <xf numFmtId="0" fontId="11" fillId="0" borderId="0" xfId="7" applyFont="1" applyAlignment="1" applyProtection="1">
      <alignment horizontal="right" vertical="center"/>
      <protection hidden="1"/>
    </xf>
    <xf numFmtId="0" fontId="19" fillId="6" borderId="116" xfId="7" applyFont="1" applyFill="1" applyBorder="1" applyAlignment="1" applyProtection="1">
      <alignment horizontal="center" vertical="center"/>
      <protection hidden="1"/>
    </xf>
    <xf numFmtId="0" fontId="19" fillId="6" borderId="50" xfId="7" applyFont="1" applyFill="1" applyBorder="1" applyAlignment="1" applyProtection="1">
      <alignment horizontal="center" vertical="center" wrapText="1"/>
      <protection hidden="1"/>
    </xf>
    <xf numFmtId="0" fontId="19" fillId="6" borderId="116" xfId="7" applyFont="1" applyFill="1" applyBorder="1" applyAlignment="1" applyProtection="1">
      <alignment horizontal="center" vertical="center" wrapText="1"/>
      <protection hidden="1"/>
    </xf>
    <xf numFmtId="0" fontId="11" fillId="9" borderId="128" xfId="7" applyFont="1" applyFill="1" applyBorder="1" applyAlignment="1" applyProtection="1">
      <alignment horizontal="center" vertical="center"/>
      <protection hidden="1"/>
    </xf>
    <xf numFmtId="0" fontId="11" fillId="9" borderId="88" xfId="7" applyFont="1" applyFill="1" applyBorder="1" applyAlignment="1" applyProtection="1">
      <alignment horizontal="center" vertical="center"/>
      <protection hidden="1"/>
    </xf>
    <xf numFmtId="0" fontId="11" fillId="9" borderId="87" xfId="7" applyFont="1" applyFill="1" applyBorder="1" applyAlignment="1" applyProtection="1">
      <alignment horizontal="right" vertical="center"/>
      <protection hidden="1"/>
    </xf>
    <xf numFmtId="0" fontId="17" fillId="9" borderId="88" xfId="7" applyFont="1" applyFill="1" applyBorder="1" applyAlignment="1" applyProtection="1">
      <alignment horizontal="right" vertical="center"/>
      <protection hidden="1"/>
    </xf>
    <xf numFmtId="0" fontId="20" fillId="7" borderId="0" xfId="7" applyFont="1" applyFill="1" applyAlignment="1" applyProtection="1">
      <alignment horizontal="right" vertical="center" indent="1"/>
      <protection hidden="1"/>
    </xf>
    <xf numFmtId="0" fontId="11" fillId="7" borderId="34" xfId="7" applyFont="1" applyFill="1" applyBorder="1" applyAlignment="1" applyProtection="1">
      <alignment horizontal="center" vertical="center"/>
      <protection hidden="1"/>
    </xf>
    <xf numFmtId="0" fontId="11" fillId="7" borderId="32" xfId="7" applyFont="1" applyFill="1" applyBorder="1" applyAlignment="1" applyProtection="1">
      <alignment horizontal="right" vertical="center"/>
      <protection hidden="1"/>
    </xf>
    <xf numFmtId="0" fontId="21" fillId="7" borderId="174" xfId="7" applyFont="1" applyFill="1" applyBorder="1" applyAlignment="1" applyProtection="1">
      <alignment horizontal="right" vertical="center"/>
      <protection hidden="1"/>
    </xf>
    <xf numFmtId="0" fontId="20" fillId="7" borderId="133" xfId="7" applyFont="1" applyFill="1" applyBorder="1" applyAlignment="1" applyProtection="1">
      <alignment horizontal="right" vertical="center" indent="1"/>
      <protection hidden="1"/>
    </xf>
    <xf numFmtId="0" fontId="11" fillId="7" borderId="135" xfId="7" applyFont="1" applyFill="1" applyBorder="1" applyAlignment="1" applyProtection="1">
      <alignment horizontal="center" vertical="center"/>
      <protection hidden="1"/>
    </xf>
    <xf numFmtId="0" fontId="11" fillId="7" borderId="96" xfId="7" applyFont="1" applyFill="1" applyBorder="1" applyAlignment="1" applyProtection="1">
      <alignment horizontal="center" vertical="center"/>
      <protection hidden="1"/>
    </xf>
    <xf numFmtId="0" fontId="11" fillId="7" borderId="99" xfId="7" applyFont="1" applyFill="1" applyBorder="1" applyAlignment="1" applyProtection="1">
      <alignment horizontal="right" vertical="center"/>
      <protection hidden="1"/>
    </xf>
    <xf numFmtId="0" fontId="21" fillId="7" borderId="12" xfId="7" applyFont="1" applyFill="1" applyBorder="1" applyAlignment="1" applyProtection="1">
      <alignment horizontal="right" vertical="center"/>
      <protection hidden="1"/>
    </xf>
    <xf numFmtId="0" fontId="11" fillId="6" borderId="33" xfId="7" applyFont="1" applyFill="1" applyBorder="1" applyAlignment="1" applyProtection="1">
      <alignment horizontal="center" vertical="center"/>
      <protection hidden="1"/>
    </xf>
    <xf numFmtId="0" fontId="11" fillId="6" borderId="36" xfId="7" applyFont="1" applyFill="1" applyBorder="1" applyAlignment="1" applyProtection="1">
      <alignment horizontal="right" vertical="center"/>
      <protection hidden="1"/>
    </xf>
    <xf numFmtId="0" fontId="29" fillId="6" borderId="36" xfId="7" applyFont="1" applyFill="1" applyBorder="1" applyAlignment="1" applyProtection="1">
      <alignment horizontal="right" vertical="center"/>
      <protection hidden="1"/>
    </xf>
    <xf numFmtId="0" fontId="12" fillId="6" borderId="57" xfId="7" applyFont="1" applyFill="1" applyBorder="1" applyAlignment="1" applyProtection="1">
      <alignment horizontal="center" vertical="center"/>
      <protection hidden="1"/>
    </xf>
    <xf numFmtId="0" fontId="21" fillId="5" borderId="203" xfId="7" applyFont="1" applyFill="1" applyBorder="1" applyAlignment="1">
      <alignment horizontal="left" vertical="top" wrapText="1" indent="1"/>
    </xf>
    <xf numFmtId="0" fontId="12" fillId="0" borderId="131" xfId="7" applyFont="1" applyBorder="1" applyAlignment="1" applyProtection="1">
      <alignment horizontal="center" vertical="center"/>
      <protection locked="0"/>
    </xf>
    <xf numFmtId="0" fontId="12" fillId="0" borderId="55" xfId="7" applyFont="1" applyBorder="1" applyAlignment="1" applyProtection="1">
      <alignment horizontal="center" vertical="center"/>
      <protection locked="0"/>
    </xf>
    <xf numFmtId="0" fontId="12" fillId="0" borderId="57" xfId="7" applyFont="1" applyBorder="1" applyAlignment="1" applyProtection="1">
      <alignment horizontal="center" vertical="center"/>
      <protection locked="0"/>
    </xf>
    <xf numFmtId="0" fontId="34" fillId="6" borderId="131" xfId="7" applyFont="1" applyFill="1" applyBorder="1" applyAlignment="1" applyProtection="1">
      <alignment horizontal="right" vertical="center"/>
      <protection hidden="1"/>
    </xf>
    <xf numFmtId="0" fontId="21" fillId="7" borderId="55" xfId="7" applyFont="1" applyFill="1" applyBorder="1" applyAlignment="1" applyProtection="1">
      <alignment horizontal="right" vertical="center"/>
      <protection hidden="1"/>
    </xf>
    <xf numFmtId="0" fontId="10" fillId="0" borderId="55" xfId="7" applyFont="1" applyBorder="1" applyAlignment="1" applyProtection="1">
      <alignment vertical="center"/>
      <protection locked="0"/>
    </xf>
    <xf numFmtId="0" fontId="21" fillId="5" borderId="65" xfId="7" applyFont="1" applyFill="1" applyBorder="1" applyAlignment="1">
      <alignment horizontal="left" vertical="top" wrapText="1" indent="1"/>
    </xf>
    <xf numFmtId="0" fontId="12" fillId="0" borderId="132" xfId="7" applyFont="1" applyBorder="1" applyAlignment="1" applyProtection="1">
      <alignment horizontal="center" vertical="center"/>
      <protection locked="0"/>
    </xf>
    <xf numFmtId="0" fontId="12" fillId="0" borderId="62" xfId="7" applyFont="1" applyBorder="1" applyAlignment="1" applyProtection="1">
      <alignment horizontal="center" vertical="center"/>
      <protection locked="0"/>
    </xf>
    <xf numFmtId="0" fontId="12" fillId="0" borderId="61" xfId="7" applyFont="1" applyBorder="1" applyAlignment="1" applyProtection="1">
      <alignment horizontal="center" vertical="center"/>
      <protection locked="0"/>
    </xf>
    <xf numFmtId="0" fontId="34" fillId="6" borderId="106" xfId="7" applyFont="1" applyFill="1" applyBorder="1" applyAlignment="1" applyProtection="1">
      <alignment horizontal="right" vertical="center"/>
      <protection hidden="1"/>
    </xf>
    <xf numFmtId="0" fontId="21" fillId="7" borderId="60" xfId="7" applyFont="1" applyFill="1" applyBorder="1" applyAlignment="1" applyProtection="1">
      <alignment horizontal="right" vertical="center"/>
      <protection hidden="1"/>
    </xf>
    <xf numFmtId="0" fontId="10" fillId="0" borderId="62" xfId="7" applyFont="1" applyBorder="1" applyAlignment="1" applyProtection="1">
      <alignment vertical="center"/>
      <protection locked="0"/>
    </xf>
    <xf numFmtId="0" fontId="96" fillId="5" borderId="65" xfId="7" applyFont="1" applyFill="1" applyBorder="1" applyAlignment="1">
      <alignment horizontal="left" vertical="top" wrapText="1" indent="1"/>
    </xf>
    <xf numFmtId="0" fontId="21" fillId="5" borderId="65" xfId="7" applyFont="1" applyFill="1" applyBorder="1" applyAlignment="1" applyProtection="1">
      <alignment horizontal="left" vertical="center" indent="1"/>
      <protection hidden="1"/>
    </xf>
    <xf numFmtId="0" fontId="21" fillId="6" borderId="134" xfId="7" applyFont="1" applyFill="1" applyBorder="1" applyAlignment="1" applyProtection="1">
      <alignment horizontal="left" vertical="center" indent="1"/>
      <protection hidden="1"/>
    </xf>
    <xf numFmtId="0" fontId="12" fillId="0" borderId="166" xfId="7" applyFont="1" applyBorder="1" applyAlignment="1" applyProtection="1">
      <alignment horizontal="center" vertical="center"/>
      <protection locked="0"/>
    </xf>
    <xf numFmtId="0" fontId="12" fillId="0" borderId="97" xfId="7" applyFont="1" applyBorder="1" applyAlignment="1" applyProtection="1">
      <alignment horizontal="center" vertical="center"/>
      <protection locked="0"/>
    </xf>
    <xf numFmtId="0" fontId="34" fillId="6" borderId="135" xfId="7" applyFont="1" applyFill="1" applyBorder="1" applyAlignment="1" applyProtection="1">
      <alignment horizontal="right" vertical="center"/>
      <protection hidden="1"/>
    </xf>
    <xf numFmtId="0" fontId="21" fillId="7" borderId="96" xfId="7" applyFont="1" applyFill="1" applyBorder="1" applyAlignment="1" applyProtection="1">
      <alignment horizontal="right" vertical="center"/>
      <protection hidden="1"/>
    </xf>
    <xf numFmtId="0" fontId="10" fillId="0" borderId="12" xfId="7" applyFont="1" applyBorder="1" applyAlignment="1" applyProtection="1">
      <alignment vertical="center"/>
      <protection locked="0"/>
    </xf>
    <xf numFmtId="0" fontId="34" fillId="6" borderId="49" xfId="7" applyFont="1" applyFill="1" applyBorder="1" applyAlignment="1" applyProtection="1">
      <alignment horizontal="center" vertical="center"/>
      <protection hidden="1"/>
    </xf>
    <xf numFmtId="0" fontId="21" fillId="6" borderId="0" xfId="7" applyFont="1" applyFill="1" applyAlignment="1" applyProtection="1">
      <alignment horizontal="center" vertical="center"/>
      <protection hidden="1"/>
    </xf>
    <xf numFmtId="0" fontId="12" fillId="0" borderId="54" xfId="7" applyFont="1" applyBorder="1" applyAlignment="1" applyProtection="1">
      <alignment horizontal="center" vertical="center"/>
      <protection locked="0" hidden="1"/>
    </xf>
    <xf numFmtId="0" fontId="21" fillId="0" borderId="302" xfId="7" applyFont="1" applyBorder="1" applyAlignment="1" applyProtection="1">
      <alignment horizontal="left" vertical="top" wrapText="1" indent="1"/>
      <protection locked="0"/>
    </xf>
    <xf numFmtId="0" fontId="12" fillId="0" borderId="93" xfId="7" applyFont="1" applyBorder="1" applyAlignment="1" applyProtection="1">
      <alignment horizontal="center" vertical="center"/>
      <protection locked="0"/>
    </xf>
    <xf numFmtId="0" fontId="12" fillId="0" borderId="212" xfId="7" applyFont="1" applyBorder="1" applyAlignment="1" applyProtection="1">
      <alignment horizontal="center" vertical="center"/>
      <protection locked="0" hidden="1"/>
    </xf>
    <xf numFmtId="0" fontId="21" fillId="0" borderId="303" xfId="7" applyFont="1" applyBorder="1" applyAlignment="1" applyProtection="1">
      <alignment horizontal="left" vertical="top" wrapText="1" indent="1"/>
      <protection locked="0"/>
    </xf>
    <xf numFmtId="0" fontId="12" fillId="0" borderId="67" xfId="7" applyFont="1" applyBorder="1" applyAlignment="1" applyProtection="1">
      <alignment horizontal="center" vertical="center"/>
      <protection locked="0"/>
    </xf>
    <xf numFmtId="0" fontId="12" fillId="0" borderId="74" xfId="7" applyFont="1" applyBorder="1" applyAlignment="1" applyProtection="1">
      <alignment horizontal="center" vertical="center"/>
      <protection locked="0"/>
    </xf>
    <xf numFmtId="0" fontId="12" fillId="0" borderId="60" xfId="7" applyFont="1" applyBorder="1" applyAlignment="1" applyProtection="1">
      <alignment horizontal="center" vertical="center"/>
      <protection locked="0"/>
    </xf>
    <xf numFmtId="0" fontId="12" fillId="0" borderId="64" xfId="7" applyFont="1" applyBorder="1" applyAlignment="1" applyProtection="1">
      <alignment horizontal="center" vertical="center"/>
      <protection locked="0"/>
    </xf>
    <xf numFmtId="0" fontId="21" fillId="0" borderId="105" xfId="7" applyFont="1" applyBorder="1" applyAlignment="1" applyProtection="1">
      <alignment horizontal="left" vertical="center" indent="1"/>
      <protection locked="0"/>
    </xf>
    <xf numFmtId="0" fontId="12" fillId="0" borderId="107" xfId="7" applyFont="1" applyBorder="1" applyAlignment="1" applyProtection="1">
      <alignment horizontal="center" vertical="center"/>
      <protection locked="0"/>
    </xf>
    <xf numFmtId="0" fontId="12" fillId="0" borderId="82" xfId="7" applyFont="1" applyBorder="1" applyAlignment="1" applyProtection="1">
      <alignment horizontal="center" vertical="center"/>
      <protection locked="0"/>
    </xf>
    <xf numFmtId="0" fontId="12" fillId="0" borderId="168" xfId="7" applyFont="1" applyBorder="1" applyAlignment="1" applyProtection="1">
      <alignment horizontal="center" vertical="center"/>
      <protection locked="0"/>
    </xf>
    <xf numFmtId="0" fontId="34" fillId="6" borderId="107" xfId="7" applyFont="1" applyFill="1" applyBorder="1" applyAlignment="1" applyProtection="1">
      <alignment horizontal="right" vertical="center"/>
      <protection hidden="1"/>
    </xf>
    <xf numFmtId="0" fontId="148" fillId="0" borderId="0" xfId="7" applyFont="1" applyAlignment="1">
      <alignment horizontal="right" vertical="top"/>
    </xf>
    <xf numFmtId="0" fontId="19" fillId="6" borderId="215" xfId="7" applyFont="1" applyFill="1" applyBorder="1" applyAlignment="1" applyProtection="1">
      <alignment horizontal="center" vertical="center"/>
      <protection hidden="1"/>
    </xf>
    <xf numFmtId="0" fontId="11" fillId="9" borderId="173" xfId="7" applyFont="1" applyFill="1" applyBorder="1" applyAlignment="1" applyProtection="1">
      <alignment horizontal="center" vertical="center"/>
      <protection hidden="1"/>
    </xf>
    <xf numFmtId="0" fontId="11" fillId="7" borderId="134" xfId="7" applyFont="1" applyFill="1" applyBorder="1" applyAlignment="1" applyProtection="1">
      <alignment horizontal="center" vertical="center"/>
      <protection hidden="1"/>
    </xf>
    <xf numFmtId="0" fontId="12" fillId="0" borderId="56" xfId="7" applyFont="1" applyBorder="1" applyAlignment="1" applyProtection="1">
      <alignment horizontal="center" vertical="center"/>
      <protection locked="0"/>
    </xf>
    <xf numFmtId="0" fontId="21" fillId="7" borderId="37" xfId="7" applyFont="1" applyFill="1" applyBorder="1" applyAlignment="1" applyProtection="1">
      <alignment horizontal="right" vertical="center"/>
      <protection hidden="1"/>
    </xf>
    <xf numFmtId="0" fontId="12" fillId="0" borderId="204" xfId="7" applyFont="1" applyBorder="1" applyAlignment="1" applyProtection="1">
      <alignment horizontal="center" vertical="center"/>
      <protection locked="0"/>
    </xf>
    <xf numFmtId="0" fontId="12" fillId="6" borderId="136" xfId="7" applyFont="1" applyFill="1" applyBorder="1" applyAlignment="1" applyProtection="1">
      <alignment horizontal="center" vertical="center"/>
      <protection hidden="1"/>
    </xf>
    <xf numFmtId="0" fontId="12" fillId="0" borderId="49" xfId="7" applyFont="1" applyBorder="1" applyAlignment="1" applyProtection="1">
      <alignment horizontal="center" vertical="center"/>
      <protection locked="0"/>
    </xf>
    <xf numFmtId="0" fontId="21" fillId="7" borderId="46" xfId="7" applyFont="1" applyFill="1" applyBorder="1" applyAlignment="1" applyProtection="1">
      <alignment horizontal="right" vertical="center"/>
      <protection hidden="1"/>
    </xf>
    <xf numFmtId="0" fontId="12" fillId="0" borderId="91" xfId="7" applyFont="1" applyBorder="1" applyAlignment="1" applyProtection="1">
      <alignment horizontal="center" vertical="center"/>
      <protection locked="0"/>
    </xf>
    <xf numFmtId="164" fontId="1" fillId="39" borderId="12" xfId="1" applyFill="1" applyBorder="1"/>
    <xf numFmtId="164" fontId="5" fillId="39" borderId="8" xfId="1" applyFont="1" applyFill="1" applyBorder="1" applyAlignment="1">
      <alignment horizontal="center" vertical="center"/>
    </xf>
    <xf numFmtId="0" fontId="9" fillId="11" borderId="39" xfId="7" applyFill="1" applyBorder="1" applyAlignment="1" applyProtection="1">
      <alignment horizontal="center"/>
      <protection locked="0" hidden="1"/>
    </xf>
    <xf numFmtId="0" fontId="9" fillId="0" borderId="150" xfId="7" applyBorder="1" applyProtection="1">
      <protection locked="0"/>
    </xf>
    <xf numFmtId="0" fontId="9" fillId="0" borderId="154" xfId="7" applyBorder="1" applyProtection="1">
      <protection locked="0"/>
    </xf>
    <xf numFmtId="0" fontId="9" fillId="0" borderId="55" xfId="7" applyBorder="1" applyProtection="1">
      <protection locked="0"/>
    </xf>
    <xf numFmtId="0" fontId="9" fillId="0" borderId="60" xfId="7" applyBorder="1" applyProtection="1">
      <protection locked="0"/>
    </xf>
    <xf numFmtId="0" fontId="9" fillId="0" borderId="96" xfId="7" applyBorder="1" applyProtection="1">
      <protection locked="0"/>
    </xf>
    <xf numFmtId="0" fontId="9" fillId="0" borderId="92" xfId="7" applyBorder="1" applyProtection="1">
      <protection locked="0"/>
    </xf>
    <xf numFmtId="0" fontId="9" fillId="0" borderId="73" xfId="7" applyBorder="1" applyProtection="1">
      <protection locked="0"/>
    </xf>
    <xf numFmtId="0" fontId="9" fillId="0" borderId="223" xfId="7" applyBorder="1" applyProtection="1">
      <protection locked="0"/>
    </xf>
    <xf numFmtId="0" fontId="21" fillId="11" borderId="60" xfId="7" applyFont="1" applyFill="1" applyBorder="1" applyAlignment="1" applyProtection="1">
      <alignment horizontal="left" vertical="center" indent="1"/>
      <protection locked="0" hidden="1"/>
    </xf>
    <xf numFmtId="0" fontId="21" fillId="11" borderId="82" xfId="7" applyFont="1" applyFill="1" applyBorder="1" applyAlignment="1" applyProtection="1">
      <alignment horizontal="left" vertical="center" indent="1"/>
      <protection locked="0" hidden="1"/>
    </xf>
    <xf numFmtId="164" fontId="69" fillId="3" borderId="2" xfId="1" applyFont="1" applyFill="1" applyBorder="1" applyAlignment="1" applyProtection="1">
      <alignment horizontal="center" vertical="center" wrapText="1"/>
      <protection locked="0"/>
    </xf>
    <xf numFmtId="164" fontId="67" fillId="3" borderId="0" xfId="1" applyFont="1" applyFill="1" applyAlignment="1">
      <alignment horizontal="center" vertical="center"/>
    </xf>
    <xf numFmtId="164" fontId="70" fillId="4" borderId="2" xfId="1" applyFont="1" applyFill="1" applyBorder="1" applyAlignment="1">
      <alignment horizontal="center" vertical="center" wrapText="1"/>
    </xf>
    <xf numFmtId="49" fontId="69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67" fillId="3" borderId="0" xfId="1" applyFont="1" applyFill="1" applyAlignment="1">
      <alignment horizontal="right" vertical="center"/>
    </xf>
    <xf numFmtId="164" fontId="70" fillId="4" borderId="9" xfId="1" applyFont="1" applyFill="1" applyBorder="1" applyAlignment="1">
      <alignment horizontal="center" vertical="center" wrapText="1"/>
    </xf>
    <xf numFmtId="164" fontId="70" fillId="4" borderId="179" xfId="1" applyFont="1" applyFill="1" applyBorder="1" applyAlignment="1">
      <alignment horizontal="center" vertical="center" wrapText="1"/>
    </xf>
    <xf numFmtId="164" fontId="70" fillId="4" borderId="180" xfId="1" applyFont="1" applyFill="1" applyBorder="1" applyAlignment="1">
      <alignment horizontal="center" vertical="center" wrapText="1"/>
    </xf>
    <xf numFmtId="164" fontId="1" fillId="3" borderId="6" xfId="1" applyFill="1" applyBorder="1" applyAlignment="1" applyProtection="1">
      <alignment vertical="center" wrapText="1"/>
      <protection locked="0"/>
    </xf>
    <xf numFmtId="164" fontId="1" fillId="3" borderId="7" xfId="1" applyFill="1" applyBorder="1" applyAlignment="1" applyProtection="1">
      <alignment vertical="center" wrapText="1"/>
      <protection locked="0"/>
    </xf>
    <xf numFmtId="164" fontId="1" fillId="3" borderId="4" xfId="1" applyFill="1" applyBorder="1" applyAlignment="1" applyProtection="1">
      <alignment vertical="center" wrapText="1"/>
      <protection locked="0"/>
    </xf>
    <xf numFmtId="164" fontId="71" fillId="3" borderId="6" xfId="1" applyFont="1" applyFill="1" applyBorder="1" applyAlignment="1">
      <alignment horizontal="center" vertical="center" wrapText="1"/>
    </xf>
    <xf numFmtId="164" fontId="71" fillId="3" borderId="7" xfId="1" applyFont="1" applyFill="1" applyBorder="1" applyAlignment="1">
      <alignment horizontal="center" vertical="center" wrapText="1"/>
    </xf>
    <xf numFmtId="164" fontId="71" fillId="3" borderId="4" xfId="1" applyFont="1" applyFill="1" applyBorder="1" applyAlignment="1">
      <alignment horizontal="center" vertical="center" wrapText="1"/>
    </xf>
    <xf numFmtId="164" fontId="1" fillId="3" borderId="6" xfId="1" applyFill="1" applyBorder="1" applyAlignment="1" applyProtection="1">
      <alignment horizontal="center" vertical="center" wrapText="1"/>
      <protection locked="0"/>
    </xf>
    <xf numFmtId="164" fontId="1" fillId="3" borderId="7" xfId="1" applyFill="1" applyBorder="1" applyAlignment="1" applyProtection="1">
      <alignment horizontal="center" vertical="center" wrapText="1"/>
      <protection locked="0"/>
    </xf>
    <xf numFmtId="164" fontId="1" fillId="3" borderId="4" xfId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2" fillId="4" borderId="3" xfId="2" applyFill="1" applyBorder="1" applyAlignment="1">
      <alignment horizontal="center" vertical="center" wrapText="1"/>
    </xf>
    <xf numFmtId="164" fontId="66" fillId="4" borderId="1" xfId="2" applyFont="1" applyFill="1" applyAlignment="1">
      <alignment horizontal="center" vertical="center" wrapText="1"/>
    </xf>
    <xf numFmtId="164" fontId="7" fillId="3" borderId="0" xfId="1" applyFont="1" applyFill="1" applyAlignment="1">
      <alignment vertical="center" wrapText="1"/>
    </xf>
    <xf numFmtId="164" fontId="7" fillId="22" borderId="0" xfId="1" applyFont="1" applyFill="1" applyAlignment="1">
      <alignment vertical="center" wrapText="1"/>
    </xf>
    <xf numFmtId="164" fontId="2" fillId="4" borderId="5" xfId="2" applyFill="1" applyBorder="1" applyAlignment="1">
      <alignment horizontal="center" vertical="center" wrapText="1"/>
    </xf>
    <xf numFmtId="164" fontId="2" fillId="4" borderId="143" xfId="2" applyFill="1" applyBorder="1" applyAlignment="1">
      <alignment horizontal="center" vertical="center" wrapText="1"/>
    </xf>
    <xf numFmtId="164" fontId="5" fillId="3" borderId="13" xfId="1" applyFont="1" applyFill="1" applyBorder="1" applyAlignment="1"/>
    <xf numFmtId="0" fontId="0" fillId="0" borderId="14" xfId="0" applyBorder="1" applyAlignment="1"/>
    <xf numFmtId="0" fontId="0" fillId="0" borderId="15" xfId="0" applyBorder="1" applyAlignment="1"/>
    <xf numFmtId="164" fontId="5" fillId="20" borderId="13" xfId="1" applyFont="1" applyFill="1" applyBorder="1" applyAlignment="1">
      <alignment horizontal="center"/>
    </xf>
    <xf numFmtId="164" fontId="5" fillId="20" borderId="14" xfId="1" applyFont="1" applyFill="1" applyBorder="1" applyAlignment="1">
      <alignment horizontal="center"/>
    </xf>
    <xf numFmtId="164" fontId="5" fillId="20" borderId="15" xfId="1" applyFont="1" applyFill="1" applyBorder="1" applyAlignment="1">
      <alignment horizontal="center"/>
    </xf>
    <xf numFmtId="164" fontId="5" fillId="21" borderId="16" xfId="1" applyFont="1" applyFill="1" applyBorder="1" applyAlignment="1">
      <alignment horizontal="center" vertical="center"/>
    </xf>
    <xf numFmtId="0" fontId="89" fillId="11" borderId="17" xfId="0" applyFont="1" applyFill="1" applyBorder="1" applyAlignment="1">
      <alignment horizontal="center" vertical="center"/>
    </xf>
    <xf numFmtId="0" fontId="89" fillId="11" borderId="18" xfId="0" applyFont="1" applyFill="1" applyBorder="1" applyAlignment="1">
      <alignment horizontal="center" vertical="center"/>
    </xf>
    <xf numFmtId="164" fontId="6" fillId="4" borderId="13" xfId="1" applyFont="1" applyFill="1" applyBorder="1" applyAlignment="1">
      <alignment horizontal="center" vertical="center" wrapText="1"/>
    </xf>
    <xf numFmtId="0" fontId="90" fillId="0" borderId="13" xfId="0" applyFont="1" applyBorder="1" applyAlignment="1">
      <alignment horizontal="center"/>
    </xf>
    <xf numFmtId="0" fontId="91" fillId="0" borderId="14" xfId="0" applyFont="1" applyBorder="1" applyAlignment="1">
      <alignment horizontal="center"/>
    </xf>
    <xf numFmtId="0" fontId="91" fillId="0" borderId="15" xfId="0" applyFont="1" applyBorder="1" applyAlignment="1">
      <alignment horizontal="center"/>
    </xf>
    <xf numFmtId="164" fontId="6" fillId="4" borderId="4" xfId="1" applyFont="1" applyFill="1" applyBorder="1" applyAlignment="1">
      <alignment horizontal="center" vertical="center" wrapText="1"/>
    </xf>
    <xf numFmtId="164" fontId="6" fillId="4" borderId="11" xfId="1" applyFont="1" applyFill="1" applyBorder="1" applyAlignment="1">
      <alignment horizontal="center" vertical="center" wrapText="1"/>
    </xf>
    <xf numFmtId="164" fontId="6" fillId="4" borderId="144" xfId="1" applyFont="1" applyFill="1" applyBorder="1" applyAlignment="1">
      <alignment horizontal="center" vertical="center" wrapText="1"/>
    </xf>
    <xf numFmtId="164" fontId="6" fillId="4" borderId="26" xfId="1" applyFont="1" applyFill="1" applyBorder="1" applyAlignment="1">
      <alignment horizontal="center" vertical="center" wrapText="1"/>
    </xf>
    <xf numFmtId="164" fontId="6" fillId="4" borderId="145" xfId="1" applyFont="1" applyFill="1" applyBorder="1" applyAlignment="1">
      <alignment horizontal="center" vertical="center" wrapText="1"/>
    </xf>
    <xf numFmtId="0" fontId="44" fillId="0" borderId="0" xfId="8" applyFont="1" applyAlignment="1">
      <alignment horizontal="left" vertical="center" wrapText="1"/>
    </xf>
    <xf numFmtId="0" fontId="9" fillId="0" borderId="39" xfId="8" applyFont="1" applyBorder="1" applyAlignment="1">
      <alignment horizontal="center" vertical="center"/>
    </xf>
    <xf numFmtId="0" fontId="9" fillId="0" borderId="36" xfId="8" applyFont="1" applyBorder="1" applyAlignment="1">
      <alignment horizontal="center" vertical="center"/>
    </xf>
    <xf numFmtId="0" fontId="9" fillId="0" borderId="40" xfId="8" applyFont="1" applyBorder="1" applyAlignment="1">
      <alignment horizontal="center" vertical="center"/>
    </xf>
    <xf numFmtId="0" fontId="62" fillId="0" borderId="49" xfId="8" applyFont="1" applyBorder="1" applyAlignment="1">
      <alignment horizontal="center" vertical="center"/>
    </xf>
    <xf numFmtId="0" fontId="9" fillId="5" borderId="39" xfId="8" applyFont="1" applyFill="1" applyBorder="1" applyAlignment="1" applyProtection="1">
      <alignment horizontal="left" vertical="center" indent="1"/>
      <protection locked="0"/>
    </xf>
    <xf numFmtId="0" fontId="9" fillId="5" borderId="36" xfId="8" applyFont="1" applyFill="1" applyBorder="1" applyAlignment="1" applyProtection="1">
      <alignment horizontal="left" vertical="center" indent="1"/>
      <protection locked="0"/>
    </xf>
    <xf numFmtId="0" fontId="9" fillId="5" borderId="40" xfId="8" applyFont="1" applyFill="1" applyBorder="1" applyAlignment="1" applyProtection="1">
      <alignment horizontal="left" vertical="center" indent="1"/>
      <protection locked="0"/>
    </xf>
    <xf numFmtId="0" fontId="0" fillId="0" borderId="0" xfId="8" applyFont="1" applyAlignment="1">
      <alignment horizontal="right" vertical="center"/>
    </xf>
    <xf numFmtId="0" fontId="9" fillId="0" borderId="0" xfId="8" applyFont="1" applyAlignment="1">
      <alignment horizontal="right" vertical="center"/>
    </xf>
    <xf numFmtId="0" fontId="51" fillId="0" borderId="39" xfId="8" applyFont="1" applyBorder="1" applyAlignment="1" applyProtection="1">
      <alignment horizontal="left" vertical="center" indent="1"/>
      <protection locked="0"/>
    </xf>
    <xf numFmtId="0" fontId="51" fillId="0" borderId="36" xfId="8" applyFont="1" applyBorder="1" applyAlignment="1" applyProtection="1">
      <alignment horizontal="left" vertical="center" indent="1"/>
      <protection locked="0"/>
    </xf>
    <xf numFmtId="0" fontId="51" fillId="0" borderId="40" xfId="8" applyFont="1" applyBorder="1" applyAlignment="1" applyProtection="1">
      <alignment horizontal="left" vertical="center" indent="1"/>
      <protection locked="0"/>
    </xf>
    <xf numFmtId="0" fontId="47" fillId="0" borderId="8" xfId="8" applyFont="1" applyBorder="1" applyAlignment="1" applyProtection="1">
      <alignment horizontal="center" vertical="center" wrapText="1"/>
      <protection locked="0"/>
    </xf>
    <xf numFmtId="0" fontId="51" fillId="0" borderId="70" xfId="8" quotePrefix="1" applyFont="1" applyBorder="1" applyAlignment="1">
      <alignment horizontal="left" vertical="center"/>
    </xf>
    <xf numFmtId="0" fontId="51" fillId="0" borderId="0" xfId="8" quotePrefix="1" applyFont="1" applyAlignment="1">
      <alignment horizontal="left" vertical="center"/>
    </xf>
    <xf numFmtId="0" fontId="38" fillId="0" borderId="39" xfId="8" applyFont="1" applyBorder="1" applyAlignment="1">
      <alignment horizontal="center" vertical="center"/>
    </xf>
    <xf numFmtId="0" fontId="38" fillId="0" borderId="36" xfId="8" applyFont="1" applyBorder="1" applyAlignment="1">
      <alignment horizontal="center" vertical="center"/>
    </xf>
    <xf numFmtId="0" fontId="38" fillId="0" borderId="40" xfId="8" applyFont="1" applyBorder="1" applyAlignment="1">
      <alignment horizontal="center" vertical="center"/>
    </xf>
    <xf numFmtId="0" fontId="9" fillId="0" borderId="37" xfId="8" applyFont="1" applyBorder="1" applyAlignment="1" applyProtection="1">
      <alignment horizontal="center" vertical="center" textRotation="90" wrapText="1"/>
      <protection locked="0"/>
    </xf>
    <xf numFmtId="0" fontId="9" fillId="0" borderId="34" xfId="8" applyFont="1" applyBorder="1" applyAlignment="1" applyProtection="1">
      <alignment horizontal="center" vertical="center" textRotation="90" wrapText="1"/>
      <protection locked="0"/>
    </xf>
    <xf numFmtId="0" fontId="9" fillId="0" borderId="12" xfId="8" applyFont="1" applyBorder="1" applyAlignment="1" applyProtection="1">
      <alignment horizontal="center" vertical="center" textRotation="90" wrapText="1"/>
      <protection locked="0"/>
    </xf>
    <xf numFmtId="0" fontId="48" fillId="0" borderId="39" xfId="8" applyFont="1" applyBorder="1" applyAlignment="1">
      <alignment horizontal="center" vertical="center"/>
    </xf>
    <xf numFmtId="0" fontId="48" fillId="0" borderId="36" xfId="8" applyFont="1" applyBorder="1" applyAlignment="1">
      <alignment horizontal="center" vertical="center"/>
    </xf>
    <xf numFmtId="0" fontId="48" fillId="0" borderId="40" xfId="8" applyFont="1" applyBorder="1" applyAlignment="1">
      <alignment horizontal="center" vertical="center"/>
    </xf>
    <xf numFmtId="0" fontId="51" fillId="5" borderId="39" xfId="8" applyFont="1" applyFill="1" applyBorder="1" applyAlignment="1" applyProtection="1">
      <alignment vertical="center"/>
      <protection locked="0"/>
    </xf>
    <xf numFmtId="0" fontId="51" fillId="5" borderId="40" xfId="8" applyFont="1" applyFill="1" applyBorder="1" applyAlignment="1" applyProtection="1">
      <alignment vertical="center"/>
      <protection locked="0"/>
    </xf>
    <xf numFmtId="0" fontId="51" fillId="5" borderId="8" xfId="8" applyFont="1" applyFill="1" applyBorder="1" applyAlignment="1" applyProtection="1">
      <alignment vertical="center" wrapText="1"/>
      <protection locked="0"/>
    </xf>
    <xf numFmtId="0" fontId="9" fillId="0" borderId="8" xfId="8" applyFont="1" applyBorder="1" applyAlignment="1" applyProtection="1">
      <alignment horizontal="center" vertical="center" textRotation="90" wrapText="1"/>
      <protection locked="0"/>
    </xf>
    <xf numFmtId="0" fontId="51" fillId="0" borderId="39" xfId="8" applyFont="1" applyBorder="1" applyAlignment="1" applyProtection="1">
      <alignment vertical="center"/>
      <protection locked="0"/>
    </xf>
    <xf numFmtId="0" fontId="51" fillId="0" borderId="40" xfId="8" applyFont="1" applyBorder="1" applyAlignment="1" applyProtection="1">
      <alignment vertical="center"/>
      <protection locked="0"/>
    </xf>
    <xf numFmtId="0" fontId="51" fillId="0" borderId="39" xfId="8" quotePrefix="1" applyFont="1" applyBorder="1" applyAlignment="1" applyProtection="1">
      <alignment vertical="center"/>
      <protection locked="0"/>
    </xf>
    <xf numFmtId="0" fontId="51" fillId="5" borderId="8" xfId="8" applyFont="1" applyFill="1" applyBorder="1" applyAlignment="1" applyProtection="1">
      <alignment horizontal="left" vertical="center" wrapText="1"/>
      <protection locked="0"/>
    </xf>
    <xf numFmtId="1" fontId="38" fillId="0" borderId="0" xfId="8" applyNumberFormat="1" applyFont="1" applyAlignment="1">
      <alignment horizontal="center"/>
    </xf>
    <xf numFmtId="0" fontId="36" fillId="0" borderId="8" xfId="8" applyFont="1" applyBorder="1" applyAlignment="1" applyProtection="1">
      <alignment horizontal="center" vertical="center"/>
      <protection locked="0"/>
    </xf>
    <xf numFmtId="0" fontId="9" fillId="5" borderId="8" xfId="8" applyFont="1" applyFill="1" applyBorder="1" applyAlignment="1" applyProtection="1">
      <alignment horizontal="left" vertical="center" indent="1"/>
      <protection locked="0"/>
    </xf>
    <xf numFmtId="14" fontId="9" fillId="5" borderId="8" xfId="9" applyNumberFormat="1" applyFont="1" applyFill="1" applyBorder="1" applyAlignment="1" applyProtection="1">
      <alignment horizontal="left" vertical="center" indent="1"/>
      <protection locked="0"/>
    </xf>
    <xf numFmtId="0" fontId="44" fillId="0" borderId="0" xfId="8" applyFont="1" applyAlignment="1" applyProtection="1">
      <alignment horizontal="center" vertical="center"/>
      <protection locked="0"/>
    </xf>
    <xf numFmtId="0" fontId="40" fillId="0" borderId="0" xfId="8" applyFont="1" applyAlignment="1">
      <alignment horizontal="right" vertical="center"/>
    </xf>
    <xf numFmtId="0" fontId="0" fillId="5" borderId="8" xfId="9" applyFont="1" applyFill="1" applyBorder="1" applyAlignment="1" applyProtection="1">
      <alignment horizontal="left" vertical="center" indent="1"/>
      <protection locked="0"/>
    </xf>
    <xf numFmtId="0" fontId="9" fillId="5" borderId="8" xfId="9" applyFont="1" applyFill="1" applyBorder="1" applyAlignment="1" applyProtection="1">
      <alignment horizontal="left" vertical="center" indent="1"/>
      <protection locked="0"/>
    </xf>
    <xf numFmtId="0" fontId="9" fillId="0" borderId="142" xfId="8" applyFont="1" applyBorder="1" applyAlignment="1">
      <alignment horizontal="left" vertical="center" indent="1"/>
    </xf>
    <xf numFmtId="0" fontId="9" fillId="0" borderId="33" xfId="8" applyFont="1" applyBorder="1" applyAlignment="1">
      <alignment horizontal="left" vertical="center" indent="1"/>
    </xf>
    <xf numFmtId="0" fontId="9" fillId="0" borderId="97" xfId="8" applyFont="1" applyBorder="1" applyAlignment="1">
      <alignment horizontal="left" vertical="center" indent="1"/>
    </xf>
    <xf numFmtId="0" fontId="9" fillId="0" borderId="49" xfId="8" applyFont="1" applyBorder="1" applyAlignment="1">
      <alignment horizontal="left" vertical="center" indent="1"/>
    </xf>
    <xf numFmtId="0" fontId="9" fillId="0" borderId="37" xfId="8" applyFont="1" applyBorder="1" applyAlignment="1">
      <alignment horizontal="center" vertical="center"/>
    </xf>
    <xf numFmtId="0" fontId="9" fillId="0" borderId="12" xfId="8" applyFont="1" applyBorder="1" applyAlignment="1">
      <alignment horizontal="center" vertical="center"/>
    </xf>
    <xf numFmtId="0" fontId="9" fillId="5" borderId="39" xfId="9" applyFont="1" applyFill="1" applyBorder="1" applyAlignment="1" applyProtection="1">
      <alignment horizontal="left" vertical="center" indent="1"/>
      <protection locked="0"/>
    </xf>
    <xf numFmtId="0" fontId="9" fillId="5" borderId="36" xfId="9" applyFont="1" applyFill="1" applyBorder="1" applyAlignment="1" applyProtection="1">
      <alignment horizontal="left" vertical="center" indent="1"/>
      <protection locked="0"/>
    </xf>
    <xf numFmtId="0" fontId="9" fillId="5" borderId="40" xfId="9" applyFont="1" applyFill="1" applyBorder="1" applyAlignment="1" applyProtection="1">
      <alignment horizontal="left" vertical="center" indent="1"/>
      <protection locked="0"/>
    </xf>
    <xf numFmtId="168" fontId="0" fillId="5" borderId="8" xfId="9" applyNumberFormat="1" applyFont="1" applyFill="1" applyBorder="1" applyAlignment="1" applyProtection="1">
      <alignment horizontal="left" vertical="center" indent="1"/>
      <protection locked="0"/>
    </xf>
    <xf numFmtId="168" fontId="9" fillId="5" borderId="8" xfId="9" applyNumberFormat="1" applyFont="1" applyFill="1" applyBorder="1" applyAlignment="1" applyProtection="1">
      <alignment horizontal="left" vertical="center" indent="1"/>
      <protection locked="0"/>
    </xf>
    <xf numFmtId="0" fontId="0" fillId="5" borderId="39" xfId="8" applyFont="1" applyFill="1" applyBorder="1" applyAlignment="1" applyProtection="1">
      <alignment horizontal="left" vertical="center" indent="1"/>
      <protection locked="0"/>
    </xf>
    <xf numFmtId="0" fontId="0" fillId="5" borderId="36" xfId="8" applyFont="1" applyFill="1" applyBorder="1" applyAlignment="1" applyProtection="1">
      <alignment horizontal="left" vertical="center" indent="1"/>
      <protection locked="0"/>
    </xf>
    <xf numFmtId="0" fontId="0" fillId="5" borderId="40" xfId="8" applyFont="1" applyFill="1" applyBorder="1" applyAlignment="1" applyProtection="1">
      <alignment horizontal="left" vertical="center" indent="1"/>
      <protection locked="0"/>
    </xf>
    <xf numFmtId="0" fontId="65" fillId="0" borderId="0" xfId="7" applyFont="1" applyAlignment="1">
      <alignment horizontal="left"/>
    </xf>
    <xf numFmtId="0" fontId="35" fillId="0" borderId="0" xfId="7" applyFont="1" applyAlignment="1">
      <alignment horizontal="right"/>
    </xf>
    <xf numFmtId="14" fontId="75" fillId="0" borderId="105" xfId="7" applyNumberFormat="1" applyFont="1" applyBorder="1" applyAlignment="1">
      <alignment horizontal="left"/>
    </xf>
    <xf numFmtId="0" fontId="36" fillId="6" borderId="129" xfId="7" applyFont="1" applyFill="1" applyBorder="1" applyAlignment="1" applyProtection="1">
      <alignment horizontal="right" vertical="center" indent="1"/>
      <protection hidden="1"/>
    </xf>
    <xf numFmtId="0" fontId="36" fillId="6" borderId="130" xfId="7" applyFont="1" applyFill="1" applyBorder="1" applyAlignment="1" applyProtection="1">
      <alignment horizontal="right" vertical="center" indent="1"/>
      <protection hidden="1"/>
    </xf>
    <xf numFmtId="0" fontId="36" fillId="6" borderId="129" xfId="7" applyFont="1" applyFill="1" applyBorder="1" applyAlignment="1" applyProtection="1">
      <alignment horizontal="center" vertical="center"/>
      <protection hidden="1"/>
    </xf>
    <xf numFmtId="0" fontId="36" fillId="6" borderId="117" xfId="7" applyFont="1" applyFill="1" applyBorder="1" applyAlignment="1" applyProtection="1">
      <alignment horizontal="center" vertical="center"/>
      <protection hidden="1"/>
    </xf>
    <xf numFmtId="0" fontId="36" fillId="6" borderId="130" xfId="7" applyFont="1" applyFill="1" applyBorder="1" applyAlignment="1" applyProtection="1">
      <alignment horizontal="center" vertical="center"/>
      <protection hidden="1"/>
    </xf>
    <xf numFmtId="0" fontId="36" fillId="13" borderId="129" xfId="7" applyFont="1" applyFill="1" applyBorder="1" applyAlignment="1" applyProtection="1">
      <alignment horizontal="center" vertical="center"/>
      <protection hidden="1"/>
    </xf>
    <xf numFmtId="0" fontId="36" fillId="13" borderId="117" xfId="7" applyFont="1" applyFill="1" applyBorder="1" applyAlignment="1" applyProtection="1">
      <alignment horizontal="center" vertical="center"/>
      <protection hidden="1"/>
    </xf>
    <xf numFmtId="0" fontId="36" fillId="13" borderId="130" xfId="7" applyFont="1" applyFill="1" applyBorder="1" applyAlignment="1" applyProtection="1">
      <alignment horizontal="center" vertical="center"/>
      <protection hidden="1"/>
    </xf>
    <xf numFmtId="0" fontId="76" fillId="6" borderId="26" xfId="7" applyFont="1" applyFill="1" applyBorder="1" applyAlignment="1" applyProtection="1">
      <alignment horizontal="center" vertical="center" wrapText="1"/>
      <protection hidden="1"/>
    </xf>
    <xf numFmtId="0" fontId="76" fillId="6" borderId="28" xfId="7" applyFont="1" applyFill="1" applyBorder="1" applyAlignment="1" applyProtection="1">
      <alignment horizontal="center" vertical="center" wrapText="1"/>
      <protection hidden="1"/>
    </xf>
    <xf numFmtId="0" fontId="76" fillId="6" borderId="146" xfId="7" applyFont="1" applyFill="1" applyBorder="1" applyAlignment="1" applyProtection="1">
      <alignment horizontal="center" vertical="center" wrapText="1"/>
      <protection hidden="1"/>
    </xf>
    <xf numFmtId="0" fontId="76" fillId="6" borderId="19" xfId="7" applyFont="1" applyFill="1" applyBorder="1" applyAlignment="1" applyProtection="1">
      <alignment horizontal="center" vertical="center" wrapText="1"/>
      <protection hidden="1"/>
    </xf>
    <xf numFmtId="0" fontId="76" fillId="6" borderId="0" xfId="7" applyFont="1" applyFill="1" applyAlignment="1" applyProtection="1">
      <alignment horizontal="center" vertical="center" wrapText="1"/>
      <protection hidden="1"/>
    </xf>
    <xf numFmtId="0" fontId="76" fillId="6" borderId="89" xfId="7" applyFont="1" applyFill="1" applyBorder="1" applyAlignment="1" applyProtection="1">
      <alignment horizontal="center" vertical="center" wrapText="1"/>
      <protection hidden="1"/>
    </xf>
    <xf numFmtId="0" fontId="76" fillId="6" borderId="48" xfId="7" applyFont="1" applyFill="1" applyBorder="1" applyAlignment="1" applyProtection="1">
      <alignment horizontal="center" vertical="center" wrapText="1"/>
      <protection hidden="1"/>
    </xf>
    <xf numFmtId="0" fontId="76" fillId="6" borderId="49" xfId="7" applyFont="1" applyFill="1" applyBorder="1" applyAlignment="1" applyProtection="1">
      <alignment horizontal="center" vertical="center" wrapText="1"/>
      <protection hidden="1"/>
    </xf>
    <xf numFmtId="0" fontId="76" fillId="6" borderId="113" xfId="7" applyFont="1" applyFill="1" applyBorder="1" applyAlignment="1" applyProtection="1">
      <alignment horizontal="center" vertical="center" wrapText="1"/>
      <protection hidden="1"/>
    </xf>
    <xf numFmtId="0" fontId="36" fillId="6" borderId="48" xfId="7" applyFont="1" applyFill="1" applyBorder="1" applyAlignment="1" applyProtection="1">
      <alignment horizontal="right" vertical="center" indent="1"/>
      <protection hidden="1"/>
    </xf>
    <xf numFmtId="0" fontId="36" fillId="6" borderId="113" xfId="7" applyFont="1" applyFill="1" applyBorder="1" applyAlignment="1" applyProtection="1">
      <alignment horizontal="right" vertical="center" indent="1"/>
      <protection hidden="1"/>
    </xf>
    <xf numFmtId="0" fontId="77" fillId="11" borderId="103" xfId="7" applyFont="1" applyFill="1" applyBorder="1" applyAlignment="1" applyProtection="1">
      <alignment horizontal="center" vertical="center"/>
      <protection locked="0" hidden="1"/>
    </xf>
    <xf numFmtId="0" fontId="77" fillId="11" borderId="8" xfId="7" applyFont="1" applyFill="1" applyBorder="1" applyAlignment="1" applyProtection="1">
      <alignment horizontal="center" vertical="center"/>
      <protection locked="0" hidden="1"/>
    </xf>
    <xf numFmtId="0" fontId="77" fillId="11" borderId="53" xfId="7" applyFont="1" applyFill="1" applyBorder="1" applyAlignment="1" applyProtection="1">
      <alignment horizontal="center" vertical="center"/>
      <protection locked="0" hidden="1"/>
    </xf>
    <xf numFmtId="0" fontId="36" fillId="6" borderId="103" xfId="7" applyFont="1" applyFill="1" applyBorder="1" applyAlignment="1" applyProtection="1">
      <alignment horizontal="center" vertical="center"/>
      <protection hidden="1"/>
    </xf>
    <xf numFmtId="0" fontId="36" fillId="6" borderId="8" xfId="7" applyFont="1" applyFill="1" applyBorder="1" applyAlignment="1" applyProtection="1">
      <alignment horizontal="center" vertical="center"/>
      <protection hidden="1"/>
    </xf>
    <xf numFmtId="0" fontId="36" fillId="6" borderId="53" xfId="7" applyFont="1" applyFill="1" applyBorder="1" applyAlignment="1" applyProtection="1">
      <alignment horizontal="center" vertical="center"/>
      <protection hidden="1"/>
    </xf>
    <xf numFmtId="0" fontId="36" fillId="6" borderId="51" xfId="7" applyFont="1" applyFill="1" applyBorder="1" applyAlignment="1" applyProtection="1">
      <alignment horizontal="center" vertical="center"/>
      <protection hidden="1"/>
    </xf>
    <xf numFmtId="0" fontId="36" fillId="6" borderId="36" xfId="7" applyFont="1" applyFill="1" applyBorder="1" applyAlignment="1" applyProtection="1">
      <alignment horizontal="center" vertical="center"/>
      <protection hidden="1"/>
    </xf>
    <xf numFmtId="0" fontId="36" fillId="6" borderId="79" xfId="7" applyFont="1" applyFill="1" applyBorder="1" applyAlignment="1" applyProtection="1">
      <alignment horizontal="center" vertical="center"/>
      <protection hidden="1"/>
    </xf>
    <xf numFmtId="0" fontId="77" fillId="11" borderId="39" xfId="7" applyFont="1" applyFill="1" applyBorder="1" applyAlignment="1" applyProtection="1">
      <alignment horizontal="center" vertical="center"/>
      <protection locked="0" hidden="1"/>
    </xf>
    <xf numFmtId="0" fontId="77" fillId="11" borderId="51" xfId="7" applyFont="1" applyFill="1" applyBorder="1" applyAlignment="1" applyProtection="1">
      <alignment horizontal="center" vertical="center"/>
      <protection locked="0" hidden="1"/>
    </xf>
    <xf numFmtId="0" fontId="77" fillId="11" borderId="36" xfId="7" applyFont="1" applyFill="1" applyBorder="1" applyAlignment="1" applyProtection="1">
      <alignment horizontal="center" vertical="center"/>
      <protection locked="0" hidden="1"/>
    </xf>
    <xf numFmtId="0" fontId="77" fillId="11" borderId="79" xfId="7" applyFont="1" applyFill="1" applyBorder="1" applyAlignment="1" applyProtection="1">
      <alignment horizontal="center" vertical="center"/>
      <protection locked="0" hidden="1"/>
    </xf>
    <xf numFmtId="0" fontId="32" fillId="12" borderId="95" xfId="7" applyFont="1" applyFill="1" applyBorder="1" applyAlignment="1" applyProtection="1">
      <alignment horizontal="center" vertical="center"/>
      <protection hidden="1"/>
    </xf>
    <xf numFmtId="0" fontId="32" fillId="12" borderId="12" xfId="7" applyFont="1" applyFill="1" applyBorder="1" applyAlignment="1" applyProtection="1">
      <alignment horizontal="center" vertical="center"/>
      <protection hidden="1"/>
    </xf>
    <xf numFmtId="0" fontId="32" fillId="12" borderId="47" xfId="7" applyFont="1" applyFill="1" applyBorder="1" applyAlignment="1" applyProtection="1">
      <alignment horizontal="center" vertical="center"/>
      <protection hidden="1"/>
    </xf>
    <xf numFmtId="0" fontId="36" fillId="10" borderId="48" xfId="7" applyFont="1" applyFill="1" applyBorder="1" applyAlignment="1" applyProtection="1">
      <alignment horizontal="right" vertical="center" indent="1"/>
      <protection hidden="1"/>
    </xf>
    <xf numFmtId="0" fontId="36" fillId="10" borderId="113" xfId="7" applyFont="1" applyFill="1" applyBorder="1" applyAlignment="1" applyProtection="1">
      <alignment horizontal="right" vertical="center" indent="1"/>
      <protection hidden="1"/>
    </xf>
    <xf numFmtId="0" fontId="17" fillId="10" borderId="48" xfId="7" applyFont="1" applyFill="1" applyBorder="1" applyAlignment="1" applyProtection="1">
      <alignment horizontal="right" vertical="center" indent="1"/>
      <protection hidden="1"/>
    </xf>
    <xf numFmtId="0" fontId="17" fillId="10" borderId="113" xfId="7" applyFont="1" applyFill="1" applyBorder="1" applyAlignment="1" applyProtection="1">
      <alignment horizontal="right" vertical="center" indent="1"/>
      <protection hidden="1"/>
    </xf>
    <xf numFmtId="0" fontId="72" fillId="12" borderId="89" xfId="7" applyFont="1" applyFill="1" applyBorder="1" applyAlignment="1" applyProtection="1">
      <alignment horizontal="center" vertical="center"/>
      <protection hidden="1"/>
    </xf>
    <xf numFmtId="0" fontId="72" fillId="12" borderId="113" xfId="7" applyFont="1" applyFill="1" applyBorder="1" applyAlignment="1" applyProtection="1">
      <alignment horizontal="center" vertical="center"/>
      <protection hidden="1"/>
    </xf>
    <xf numFmtId="0" fontId="9" fillId="6" borderId="147" xfId="7" applyFill="1" applyBorder="1" applyAlignment="1" applyProtection="1">
      <alignment horizontal="center" vertical="center" wrapText="1"/>
      <protection hidden="1"/>
    </xf>
    <xf numFmtId="0" fontId="9" fillId="6" borderId="148" xfId="7" applyFill="1" applyBorder="1" applyAlignment="1" applyProtection="1">
      <alignment horizontal="center" vertical="center" wrapText="1"/>
      <protection hidden="1"/>
    </xf>
    <xf numFmtId="0" fontId="9" fillId="6" borderId="149" xfId="7" applyFill="1" applyBorder="1" applyAlignment="1" applyProtection="1">
      <alignment horizontal="center" vertical="center" wrapText="1"/>
      <protection hidden="1"/>
    </xf>
    <xf numFmtId="0" fontId="36" fillId="6" borderId="39" xfId="7" applyFont="1" applyFill="1" applyBorder="1" applyAlignment="1" applyProtection="1">
      <alignment horizontal="center" vertical="center"/>
      <protection hidden="1"/>
    </xf>
    <xf numFmtId="0" fontId="32" fillId="12" borderId="150" xfId="7" applyFont="1" applyFill="1" applyBorder="1" applyAlignment="1" applyProtection="1">
      <alignment horizontal="center" vertical="center"/>
      <protection hidden="1"/>
    </xf>
    <xf numFmtId="0" fontId="80" fillId="6" borderId="155" xfId="7" applyFont="1" applyFill="1" applyBorder="1" applyAlignment="1" applyProtection="1">
      <alignment horizontal="center" vertical="center" textRotation="90" wrapText="1"/>
      <protection hidden="1"/>
    </xf>
    <xf numFmtId="0" fontId="80" fillId="6" borderId="156" xfId="7" applyFont="1" applyFill="1" applyBorder="1" applyAlignment="1" applyProtection="1">
      <alignment horizontal="center" vertical="center" textRotation="90" wrapText="1"/>
      <protection hidden="1"/>
    </xf>
    <xf numFmtId="0" fontId="80" fillId="6" borderId="157" xfId="7" applyFont="1" applyFill="1" applyBorder="1" applyAlignment="1" applyProtection="1">
      <alignment horizontal="center" vertical="center" textRotation="90" wrapText="1"/>
      <protection hidden="1"/>
    </xf>
    <xf numFmtId="0" fontId="17" fillId="6" borderId="31" xfId="7" applyFont="1" applyFill="1" applyBorder="1" applyAlignment="1" applyProtection="1">
      <alignment horizontal="center" vertical="center"/>
      <protection hidden="1"/>
    </xf>
    <xf numFmtId="0" fontId="17" fillId="6" borderId="35" xfId="7" applyFont="1" applyFill="1" applyBorder="1" applyAlignment="1" applyProtection="1">
      <alignment horizontal="center" vertical="center"/>
      <protection hidden="1"/>
    </xf>
    <xf numFmtId="0" fontId="17" fillId="6" borderId="47" xfId="7" applyFont="1" applyFill="1" applyBorder="1" applyAlignment="1" applyProtection="1">
      <alignment horizontal="center" vertical="center"/>
      <protection hidden="1"/>
    </xf>
    <xf numFmtId="0" fontId="17" fillId="18" borderId="8" xfId="7" applyFont="1" applyFill="1" applyBorder="1" applyAlignment="1" applyProtection="1">
      <alignment horizontal="center" vertical="center"/>
      <protection hidden="1"/>
    </xf>
    <xf numFmtId="0" fontId="17" fillId="18" borderId="39" xfId="7" applyFont="1" applyFill="1" applyBorder="1" applyAlignment="1" applyProtection="1">
      <alignment horizontal="center" vertical="center"/>
      <protection hidden="1"/>
    </xf>
    <xf numFmtId="0" fontId="12" fillId="6" borderId="39" xfId="7" applyFont="1" applyFill="1" applyBorder="1" applyAlignment="1" applyProtection="1">
      <alignment horizontal="center" vertical="center"/>
      <protection hidden="1"/>
    </xf>
    <xf numFmtId="0" fontId="12" fillId="6" borderId="36" xfId="7" applyFont="1" applyFill="1" applyBorder="1" applyAlignment="1" applyProtection="1">
      <alignment horizontal="center" vertical="center"/>
      <protection hidden="1"/>
    </xf>
    <xf numFmtId="0" fontId="12" fillId="6" borderId="123" xfId="7" applyFont="1" applyFill="1" applyBorder="1" applyAlignment="1" applyProtection="1">
      <alignment horizontal="center" vertical="center"/>
      <protection hidden="1"/>
    </xf>
    <xf numFmtId="0" fontId="33" fillId="6" borderId="125" xfId="7" applyFont="1" applyFill="1" applyBorder="1" applyAlignment="1" applyProtection="1">
      <alignment horizontal="center" vertical="center"/>
      <protection hidden="1"/>
    </xf>
    <xf numFmtId="0" fontId="33" fillId="6" borderId="44" xfId="7" applyFont="1" applyFill="1" applyBorder="1" applyAlignment="1" applyProtection="1">
      <alignment horizontal="center" vertical="center"/>
      <protection hidden="1"/>
    </xf>
    <xf numFmtId="0" fontId="33" fillId="6" borderId="126" xfId="7" applyFont="1" applyFill="1" applyBorder="1" applyAlignment="1" applyProtection="1">
      <alignment horizontal="center" vertical="center"/>
      <protection hidden="1"/>
    </xf>
    <xf numFmtId="0" fontId="11" fillId="6" borderId="100" xfId="7" applyFont="1" applyFill="1" applyBorder="1" applyAlignment="1" applyProtection="1">
      <alignment horizontal="center" vertical="center" textRotation="90" wrapText="1"/>
      <protection hidden="1"/>
    </xf>
    <xf numFmtId="0" fontId="11" fillId="6" borderId="90" xfId="7" applyFont="1" applyFill="1" applyBorder="1" applyAlignment="1" applyProtection="1">
      <alignment horizontal="center" vertical="center" textRotation="90" wrapText="1"/>
      <protection hidden="1"/>
    </xf>
    <xf numFmtId="0" fontId="11" fillId="6" borderId="95" xfId="7" applyFont="1" applyFill="1" applyBorder="1" applyAlignment="1" applyProtection="1">
      <alignment horizontal="center" vertical="center" textRotation="90" wrapText="1"/>
      <protection hidden="1"/>
    </xf>
    <xf numFmtId="0" fontId="11" fillId="6" borderId="178" xfId="7" applyFont="1" applyFill="1" applyBorder="1" applyAlignment="1" applyProtection="1">
      <alignment horizontal="center" vertical="center" textRotation="90" wrapText="1"/>
      <protection hidden="1"/>
    </xf>
    <xf numFmtId="0" fontId="14" fillId="0" borderId="0" xfId="7" applyFont="1" applyAlignment="1" applyProtection="1">
      <alignment horizontal="right" vertical="center"/>
      <protection hidden="1"/>
    </xf>
    <xf numFmtId="1" fontId="15" fillId="0" borderId="0" xfId="7" applyNumberFormat="1" applyFont="1" applyAlignment="1" applyProtection="1">
      <alignment horizontal="center" vertical="center"/>
      <protection hidden="1"/>
    </xf>
    <xf numFmtId="0" fontId="11" fillId="6" borderId="19" xfId="7" applyFont="1" applyFill="1" applyBorder="1" applyAlignment="1" applyProtection="1">
      <alignment horizontal="center" vertical="center" wrapText="1"/>
      <protection hidden="1"/>
    </xf>
    <xf numFmtId="0" fontId="11" fillId="6" borderId="0" xfId="7" applyFont="1" applyFill="1" applyAlignment="1" applyProtection="1">
      <alignment horizontal="center" vertical="center" wrapText="1"/>
      <protection hidden="1"/>
    </xf>
    <xf numFmtId="0" fontId="11" fillId="6" borderId="32" xfId="7" applyFont="1" applyFill="1" applyBorder="1" applyAlignment="1" applyProtection="1">
      <alignment horizontal="center" vertical="center" wrapText="1"/>
      <protection hidden="1"/>
    </xf>
    <xf numFmtId="0" fontId="11" fillId="6" borderId="42" xfId="7" applyFont="1" applyFill="1" applyBorder="1" applyAlignment="1" applyProtection="1">
      <alignment horizontal="center" vertical="center" wrapText="1"/>
      <protection hidden="1"/>
    </xf>
    <xf numFmtId="0" fontId="11" fillId="6" borderId="105" xfId="7" applyFont="1" applyFill="1" applyBorder="1" applyAlignment="1" applyProtection="1">
      <alignment horizontal="center" vertical="center" wrapText="1"/>
      <protection hidden="1"/>
    </xf>
    <xf numFmtId="0" fontId="11" fillId="6" borderId="43" xfId="7" applyFont="1" applyFill="1" applyBorder="1" applyAlignment="1" applyProtection="1">
      <alignment horizontal="center" vertical="center" wrapText="1"/>
      <protection hidden="1"/>
    </xf>
    <xf numFmtId="0" fontId="17" fillId="6" borderId="116" xfId="7" applyFont="1" applyFill="1" applyBorder="1" applyAlignment="1" applyProtection="1">
      <alignment horizontal="center" vertical="center"/>
      <protection hidden="1"/>
    </xf>
    <xf numFmtId="0" fontId="17" fillId="6" borderId="117" xfId="7" applyFont="1" applyFill="1" applyBorder="1" applyAlignment="1" applyProtection="1">
      <alignment horizontal="center" vertical="center"/>
      <protection hidden="1"/>
    </xf>
    <xf numFmtId="0" fontId="17" fillId="6" borderId="118" xfId="7" applyFont="1" applyFill="1" applyBorder="1" applyAlignment="1" applyProtection="1">
      <alignment horizontal="center" vertical="center"/>
      <protection hidden="1"/>
    </xf>
    <xf numFmtId="0" fontId="17" fillId="6" borderId="146" xfId="7" applyFont="1" applyFill="1" applyBorder="1" applyAlignment="1" applyProtection="1">
      <alignment horizontal="center" vertical="center"/>
      <protection hidden="1"/>
    </xf>
    <xf numFmtId="0" fontId="17" fillId="6" borderId="89" xfId="7" applyFont="1" applyFill="1" applyBorder="1" applyAlignment="1" applyProtection="1">
      <alignment horizontal="center" vertical="center"/>
      <protection hidden="1"/>
    </xf>
    <xf numFmtId="0" fontId="17" fillId="6" borderId="113" xfId="7" applyFont="1" applyFill="1" applyBorder="1" applyAlignment="1" applyProtection="1">
      <alignment horizontal="center" vertical="center"/>
      <protection hidden="1"/>
    </xf>
    <xf numFmtId="0" fontId="19" fillId="9" borderId="39" xfId="7" applyFont="1" applyFill="1" applyBorder="1" applyAlignment="1" applyProtection="1">
      <alignment horizontal="center" vertical="center"/>
      <protection hidden="1"/>
    </xf>
    <xf numFmtId="0" fontId="19" fillId="9" borderId="36" xfId="7" applyFont="1" applyFill="1" applyBorder="1" applyAlignment="1" applyProtection="1">
      <alignment horizontal="center" vertical="center"/>
      <protection hidden="1"/>
    </xf>
    <xf numFmtId="0" fontId="17" fillId="6" borderId="172" xfId="7" applyFont="1" applyFill="1" applyBorder="1" applyAlignment="1" applyProtection="1">
      <alignment horizontal="center" vertical="center"/>
      <protection hidden="1"/>
    </xf>
    <xf numFmtId="0" fontId="17" fillId="6" borderId="28" xfId="7" applyFont="1" applyFill="1" applyBorder="1" applyAlignment="1" applyProtection="1">
      <alignment horizontal="center" vertical="center"/>
      <protection hidden="1"/>
    </xf>
    <xf numFmtId="0" fontId="80" fillId="6" borderId="30" xfId="7" applyFont="1" applyFill="1" applyBorder="1" applyAlignment="1" applyProtection="1">
      <alignment horizontal="center" vertical="center" textRotation="90" wrapText="1"/>
      <protection hidden="1"/>
    </xf>
    <xf numFmtId="0" fontId="80" fillId="6" borderId="34" xfId="7" applyFont="1" applyFill="1" applyBorder="1" applyAlignment="1" applyProtection="1">
      <alignment horizontal="center" vertical="center" textRotation="90" wrapText="1"/>
      <protection hidden="1"/>
    </xf>
    <xf numFmtId="0" fontId="80" fillId="6" borderId="46" xfId="7" applyFont="1" applyFill="1" applyBorder="1" applyAlignment="1" applyProtection="1">
      <alignment horizontal="center" vertical="center" textRotation="90" wrapText="1"/>
      <protection hidden="1"/>
    </xf>
    <xf numFmtId="0" fontId="26" fillId="0" borderId="31" xfId="7" applyFont="1" applyBorder="1" applyAlignment="1" applyProtection="1">
      <alignment horizontal="left"/>
      <protection locked="0" hidden="1"/>
    </xf>
    <xf numFmtId="0" fontId="26" fillId="0" borderId="35" xfId="7" applyFont="1" applyBorder="1" applyAlignment="1" applyProtection="1">
      <alignment horizontal="left"/>
      <protection locked="0" hidden="1"/>
    </xf>
    <xf numFmtId="0" fontId="26" fillId="0" borderId="47" xfId="7" applyFont="1" applyBorder="1" applyAlignment="1" applyProtection="1">
      <alignment horizontal="left"/>
      <protection locked="0" hidden="1"/>
    </xf>
    <xf numFmtId="0" fontId="17" fillId="6" borderId="90" xfId="7" applyFont="1" applyFill="1" applyBorder="1" applyAlignment="1" applyProtection="1">
      <alignment horizontal="center" vertical="center" textRotation="90" wrapText="1"/>
      <protection hidden="1"/>
    </xf>
    <xf numFmtId="0" fontId="17" fillId="6" borderId="95" xfId="7" applyFont="1" applyFill="1" applyBorder="1" applyAlignment="1" applyProtection="1">
      <alignment horizontal="center" vertical="center" textRotation="90" wrapText="1"/>
      <protection hidden="1"/>
    </xf>
    <xf numFmtId="0" fontId="17" fillId="6" borderId="100" xfId="7" applyFont="1" applyFill="1" applyBorder="1" applyAlignment="1" applyProtection="1">
      <alignment horizontal="center" vertical="center" textRotation="90" wrapText="1"/>
      <protection hidden="1"/>
    </xf>
    <xf numFmtId="0" fontId="17" fillId="6" borderId="178" xfId="7" applyFont="1" applyFill="1" applyBorder="1" applyAlignment="1" applyProtection="1">
      <alignment horizontal="center" vertical="center" textRotation="90" wrapText="1"/>
      <protection hidden="1"/>
    </xf>
    <xf numFmtId="0" fontId="24" fillId="0" borderId="0" xfId="7" applyFont="1" applyAlignment="1" applyProtection="1">
      <alignment horizontal="right" vertical="center"/>
      <protection hidden="1"/>
    </xf>
    <xf numFmtId="0" fontId="11" fillId="6" borderId="26" xfId="7" applyFont="1" applyFill="1" applyBorder="1" applyAlignment="1" applyProtection="1">
      <alignment horizontal="center" vertical="center" wrapText="1"/>
      <protection hidden="1"/>
    </xf>
    <xf numFmtId="0" fontId="11" fillId="6" borderId="28" xfId="7" applyFont="1" applyFill="1" applyBorder="1" applyAlignment="1" applyProtection="1">
      <alignment horizontal="center" vertical="center" wrapText="1"/>
      <protection hidden="1"/>
    </xf>
    <xf numFmtId="0" fontId="11" fillId="6" borderId="27" xfId="7" applyFont="1" applyFill="1" applyBorder="1" applyAlignment="1" applyProtection="1">
      <alignment horizontal="center" vertical="center" wrapText="1"/>
      <protection hidden="1"/>
    </xf>
    <xf numFmtId="0" fontId="18" fillId="6" borderId="165" xfId="7" applyFont="1" applyFill="1" applyBorder="1" applyAlignment="1" applyProtection="1">
      <alignment horizontal="center" vertical="center" wrapText="1"/>
      <protection hidden="1"/>
    </xf>
    <xf numFmtId="0" fontId="18" fillId="6" borderId="124" xfId="7" applyFont="1" applyFill="1" applyBorder="1" applyAlignment="1" applyProtection="1">
      <alignment horizontal="center" vertical="center" wrapText="1"/>
      <protection hidden="1"/>
    </xf>
    <xf numFmtId="0" fontId="18" fillId="6" borderId="127" xfId="7" applyFont="1" applyFill="1" applyBorder="1" applyAlignment="1" applyProtection="1">
      <alignment horizontal="center" vertical="center" wrapText="1"/>
      <protection hidden="1"/>
    </xf>
    <xf numFmtId="0" fontId="19" fillId="6" borderId="30" xfId="7" applyFont="1" applyFill="1" applyBorder="1" applyAlignment="1" applyProtection="1">
      <alignment horizontal="center" vertical="center" wrapText="1"/>
      <protection hidden="1"/>
    </xf>
    <xf numFmtId="0" fontId="19" fillId="6" borderId="34" xfId="7" applyFont="1" applyFill="1" applyBorder="1" applyAlignment="1" applyProtection="1">
      <alignment horizontal="center" vertical="center" wrapText="1"/>
      <protection hidden="1"/>
    </xf>
    <xf numFmtId="0" fontId="19" fillId="6" borderId="46" xfId="7" applyFont="1" applyFill="1" applyBorder="1" applyAlignment="1" applyProtection="1">
      <alignment horizontal="center" vertical="center" wrapText="1"/>
      <protection hidden="1"/>
    </xf>
    <xf numFmtId="0" fontId="17" fillId="6" borderId="115" xfId="7" applyFont="1" applyFill="1" applyBorder="1" applyAlignment="1" applyProtection="1">
      <alignment horizontal="center" vertical="center"/>
      <protection hidden="1"/>
    </xf>
    <xf numFmtId="0" fontId="75" fillId="0" borderId="0" xfId="7" applyFont="1" applyAlignment="1"/>
    <xf numFmtId="0" fontId="99" fillId="0" borderId="0" xfId="10" applyFont="1" applyAlignment="1"/>
    <xf numFmtId="1" fontId="36" fillId="12" borderId="51" xfId="7" applyNumberFormat="1" applyFont="1" applyFill="1" applyBorder="1" applyAlignment="1" applyProtection="1">
      <alignment horizontal="center" vertical="center"/>
      <protection hidden="1"/>
    </xf>
    <xf numFmtId="1" fontId="36" fillId="12" borderId="36" xfId="7" applyNumberFormat="1" applyFont="1" applyFill="1" applyBorder="1" applyAlignment="1" applyProtection="1">
      <alignment horizontal="center" vertical="center"/>
      <protection hidden="1"/>
    </xf>
    <xf numFmtId="1" fontId="36" fillId="12" borderId="79" xfId="7" applyNumberFormat="1" applyFont="1" applyFill="1" applyBorder="1" applyAlignment="1" applyProtection="1">
      <alignment horizontal="center" vertical="center"/>
      <protection hidden="1"/>
    </xf>
    <xf numFmtId="1" fontId="36" fillId="10" borderId="51" xfId="7" applyNumberFormat="1" applyFont="1" applyFill="1" applyBorder="1" applyAlignment="1" applyProtection="1">
      <alignment horizontal="center" vertical="center"/>
      <protection hidden="1"/>
    </xf>
    <xf numFmtId="1" fontId="36" fillId="10" borderId="36" xfId="7" applyNumberFormat="1" applyFont="1" applyFill="1" applyBorder="1" applyAlignment="1" applyProtection="1">
      <alignment horizontal="center" vertical="center"/>
      <protection hidden="1"/>
    </xf>
    <xf numFmtId="1" fontId="36" fillId="10" borderId="79" xfId="7" applyNumberFormat="1" applyFont="1" applyFill="1" applyBorder="1" applyAlignment="1" applyProtection="1">
      <alignment horizontal="center" vertical="center"/>
      <protection hidden="1"/>
    </xf>
    <xf numFmtId="1" fontId="35" fillId="7" borderId="148" xfId="7" applyNumberFormat="1" applyFont="1" applyFill="1" applyBorder="1" applyAlignment="1" applyProtection="1">
      <alignment horizontal="right" vertical="center" indent="1"/>
      <protection hidden="1"/>
    </xf>
    <xf numFmtId="1" fontId="35" fillId="7" borderId="149" xfId="7" applyNumberFormat="1" applyFont="1" applyFill="1" applyBorder="1" applyAlignment="1" applyProtection="1">
      <alignment horizontal="right" vertical="center" indent="1"/>
      <protection hidden="1"/>
    </xf>
    <xf numFmtId="1" fontId="9" fillId="0" borderId="51" xfId="7" applyNumberFormat="1" applyBorder="1" applyAlignment="1" applyProtection="1">
      <alignment horizontal="center" vertical="center"/>
      <protection locked="0" hidden="1"/>
    </xf>
    <xf numFmtId="1" fontId="9" fillId="0" borderId="36" xfId="7" applyNumberFormat="1" applyBorder="1" applyAlignment="1" applyProtection="1">
      <alignment horizontal="center" vertical="center"/>
      <protection locked="0" hidden="1"/>
    </xf>
    <xf numFmtId="1" fontId="9" fillId="0" borderId="79" xfId="7" applyNumberFormat="1" applyBorder="1" applyAlignment="1" applyProtection="1">
      <alignment horizontal="center" vertical="center"/>
      <protection locked="0" hidden="1"/>
    </xf>
    <xf numFmtId="1" fontId="9" fillId="6" borderId="51" xfId="7" applyNumberFormat="1" applyFill="1" applyBorder="1" applyAlignment="1" applyProtection="1">
      <alignment horizontal="center" vertical="center"/>
      <protection hidden="1"/>
    </xf>
    <xf numFmtId="1" fontId="9" fillId="6" borderId="36" xfId="7" applyNumberFormat="1" applyFill="1" applyBorder="1" applyAlignment="1" applyProtection="1">
      <alignment horizontal="center" vertical="center"/>
      <protection hidden="1"/>
    </xf>
    <xf numFmtId="1" fontId="9" fillId="6" borderId="79" xfId="7" applyNumberFormat="1" applyFill="1" applyBorder="1" applyAlignment="1" applyProtection="1">
      <alignment horizontal="center" vertical="center"/>
      <protection hidden="1"/>
    </xf>
    <xf numFmtId="1" fontId="36" fillId="6" borderId="48" xfId="7" applyNumberFormat="1" applyFont="1" applyFill="1" applyBorder="1" applyAlignment="1" applyProtection="1">
      <alignment horizontal="center" vertical="center"/>
      <protection hidden="1"/>
    </xf>
    <xf numFmtId="1" fontId="36" fillId="6" borderId="49" xfId="7" applyNumberFormat="1" applyFont="1" applyFill="1" applyBorder="1" applyAlignment="1" applyProtection="1">
      <alignment horizontal="center" vertical="center"/>
      <protection hidden="1"/>
    </xf>
    <xf numFmtId="1" fontId="36" fillId="6" borderId="113" xfId="7" applyNumberFormat="1" applyFont="1" applyFill="1" applyBorder="1" applyAlignment="1" applyProtection="1">
      <alignment horizontal="center" vertical="center"/>
      <protection hidden="1"/>
    </xf>
    <xf numFmtId="0" fontId="9" fillId="6" borderId="129" xfId="7" applyFill="1" applyBorder="1" applyAlignment="1" applyProtection="1">
      <alignment horizontal="center" vertical="center"/>
      <protection hidden="1"/>
    </xf>
    <xf numFmtId="0" fontId="9" fillId="6" borderId="117" xfId="7" applyFill="1" applyBorder="1" applyAlignment="1" applyProtection="1">
      <alignment horizontal="center" vertical="center"/>
      <protection hidden="1"/>
    </xf>
    <xf numFmtId="0" fontId="9" fillId="6" borderId="130" xfId="7" applyFill="1" applyBorder="1" applyAlignment="1" applyProtection="1">
      <alignment horizontal="center" vertical="center"/>
      <protection hidden="1"/>
    </xf>
    <xf numFmtId="0" fontId="36" fillId="24" borderId="39" xfId="7" applyFont="1" applyFill="1" applyBorder="1" applyAlignment="1" applyProtection="1">
      <alignment horizontal="center" vertical="center"/>
      <protection hidden="1"/>
    </xf>
    <xf numFmtId="0" fontId="36" fillId="24" borderId="36" xfId="7" applyFont="1" applyFill="1" applyBorder="1" applyAlignment="1" applyProtection="1">
      <alignment horizontal="center" vertical="center"/>
      <protection hidden="1"/>
    </xf>
    <xf numFmtId="0" fontId="36" fillId="24" borderId="33" xfId="7" applyFont="1" applyFill="1" applyBorder="1" applyAlignment="1" applyProtection="1">
      <alignment horizontal="center" vertical="center"/>
      <protection hidden="1"/>
    </xf>
    <xf numFmtId="0" fontId="36" fillId="24" borderId="79" xfId="7" applyFont="1" applyFill="1" applyBorder="1" applyAlignment="1" applyProtection="1">
      <alignment horizontal="center" vertical="center"/>
      <protection hidden="1"/>
    </xf>
    <xf numFmtId="1" fontId="36" fillId="6" borderId="39" xfId="7" applyNumberFormat="1" applyFont="1" applyFill="1" applyBorder="1" applyAlignment="1" applyProtection="1">
      <alignment horizontal="center" vertical="center"/>
      <protection hidden="1"/>
    </xf>
    <xf numFmtId="1" fontId="36" fillId="6" borderId="36" xfId="7" applyNumberFormat="1" applyFont="1" applyFill="1" applyBorder="1" applyAlignment="1" applyProtection="1">
      <alignment horizontal="center" vertical="center"/>
      <protection hidden="1"/>
    </xf>
    <xf numFmtId="1" fontId="36" fillId="6" borderId="40" xfId="7" applyNumberFormat="1" applyFont="1" applyFill="1" applyBorder="1" applyAlignment="1" applyProtection="1">
      <alignment horizontal="center" vertical="center"/>
      <protection hidden="1"/>
    </xf>
    <xf numFmtId="1" fontId="36" fillId="6" borderId="8" xfId="7" applyNumberFormat="1" applyFont="1" applyFill="1" applyBorder="1" applyAlignment="1" applyProtection="1">
      <alignment horizontal="center" vertical="center"/>
      <protection hidden="1"/>
    </xf>
    <xf numFmtId="1" fontId="36" fillId="6" borderId="142" xfId="7" applyNumberFormat="1" applyFont="1" applyFill="1" applyBorder="1" applyAlignment="1" applyProtection="1">
      <alignment horizontal="center" vertical="center" wrapText="1"/>
      <protection hidden="1"/>
    </xf>
    <xf numFmtId="1" fontId="36" fillId="6" borderId="33" xfId="7" applyNumberFormat="1" applyFont="1" applyFill="1" applyBorder="1" applyAlignment="1" applyProtection="1">
      <alignment horizontal="center" vertical="center" wrapText="1"/>
      <protection hidden="1"/>
    </xf>
    <xf numFmtId="1" fontId="36" fillId="6" borderId="86" xfId="7" applyNumberFormat="1" applyFont="1" applyFill="1" applyBorder="1" applyAlignment="1" applyProtection="1">
      <alignment horizontal="center" vertical="center" wrapText="1"/>
      <protection hidden="1"/>
    </xf>
    <xf numFmtId="1" fontId="36" fillId="6" borderId="0" xfId="7" applyNumberFormat="1" applyFont="1" applyFill="1" applyAlignment="1" applyProtection="1">
      <alignment horizontal="center" vertical="center" wrapText="1"/>
      <protection hidden="1"/>
    </xf>
    <xf numFmtId="1" fontId="36" fillId="6" borderId="32" xfId="7" applyNumberFormat="1" applyFont="1" applyFill="1" applyBorder="1" applyAlignment="1" applyProtection="1">
      <alignment horizontal="center" vertical="center" wrapText="1"/>
      <protection hidden="1"/>
    </xf>
    <xf numFmtId="1" fontId="36" fillId="6" borderId="49" xfId="7" applyNumberFormat="1" applyFont="1" applyFill="1" applyBorder="1" applyAlignment="1" applyProtection="1">
      <alignment horizontal="center" vertical="center" wrapText="1"/>
      <protection hidden="1"/>
    </xf>
    <xf numFmtId="1" fontId="36" fillId="6" borderId="91" xfId="7" applyNumberFormat="1" applyFont="1" applyFill="1" applyBorder="1" applyAlignment="1" applyProtection="1">
      <alignment horizontal="center" vertical="center" wrapText="1"/>
      <protection hidden="1"/>
    </xf>
    <xf numFmtId="1" fontId="36" fillId="13" borderId="181" xfId="7" applyNumberFormat="1" applyFont="1" applyFill="1" applyBorder="1" applyAlignment="1" applyProtection="1">
      <alignment horizontal="center" vertical="center" wrapText="1"/>
      <protection hidden="1"/>
    </xf>
    <xf numFmtId="1" fontId="36" fillId="13" borderId="148" xfId="7" applyNumberFormat="1" applyFont="1" applyFill="1" applyBorder="1" applyAlignment="1" applyProtection="1">
      <alignment horizontal="center" vertical="center" wrapText="1"/>
      <protection hidden="1"/>
    </xf>
    <xf numFmtId="1" fontId="36" fillId="6" borderId="51" xfId="7" applyNumberFormat="1" applyFont="1" applyFill="1" applyBorder="1" applyAlignment="1" applyProtection="1">
      <alignment horizontal="center" vertical="center"/>
      <protection hidden="1"/>
    </xf>
    <xf numFmtId="1" fontId="36" fillId="6" borderId="79" xfId="7" applyNumberFormat="1" applyFont="1" applyFill="1" applyBorder="1" applyAlignment="1" applyProtection="1">
      <alignment horizontal="center" vertical="center"/>
      <protection hidden="1"/>
    </xf>
    <xf numFmtId="1" fontId="32" fillId="12" borderId="103" xfId="7" applyNumberFormat="1" applyFont="1" applyFill="1" applyBorder="1" applyAlignment="1" applyProtection="1">
      <alignment horizontal="center" vertical="center"/>
      <protection hidden="1"/>
    </xf>
    <xf numFmtId="1" fontId="32" fillId="12" borderId="8" xfId="7" applyNumberFormat="1" applyFont="1" applyFill="1" applyBorder="1" applyAlignment="1" applyProtection="1">
      <alignment horizontal="center" vertical="center"/>
      <protection hidden="1"/>
    </xf>
    <xf numFmtId="1" fontId="32" fillId="12" borderId="53" xfId="7" applyNumberFormat="1" applyFont="1" applyFill="1" applyBorder="1" applyAlignment="1" applyProtection="1">
      <alignment horizontal="center" vertical="center"/>
      <protection hidden="1"/>
    </xf>
    <xf numFmtId="1" fontId="35" fillId="12" borderId="190" xfId="7" applyNumberFormat="1" applyFont="1" applyFill="1" applyBorder="1" applyAlignment="1" applyProtection="1">
      <alignment horizontal="center" vertical="center"/>
      <protection hidden="1"/>
    </xf>
    <xf numFmtId="1" fontId="35" fillId="12" borderId="113" xfId="7" applyNumberFormat="1" applyFont="1" applyFill="1" applyBorder="1" applyAlignment="1" applyProtection="1">
      <alignment horizontal="center" vertical="center"/>
      <protection hidden="1"/>
    </xf>
    <xf numFmtId="1" fontId="32" fillId="12" borderId="40" xfId="7" applyNumberFormat="1" applyFont="1" applyFill="1" applyBorder="1" applyAlignment="1" applyProtection="1">
      <alignment horizontal="center" vertical="center"/>
      <protection hidden="1"/>
    </xf>
    <xf numFmtId="1" fontId="32" fillId="12" borderId="39" xfId="7" applyNumberFormat="1" applyFont="1" applyFill="1" applyBorder="1" applyAlignment="1" applyProtection="1">
      <alignment horizontal="center" vertical="center"/>
      <protection hidden="1"/>
    </xf>
    <xf numFmtId="1" fontId="36" fillId="6" borderId="148" xfId="7" applyNumberFormat="1" applyFont="1" applyFill="1" applyBorder="1" applyAlignment="1" applyProtection="1">
      <alignment horizontal="center" vertical="center" wrapText="1"/>
      <protection hidden="1"/>
    </xf>
    <xf numFmtId="14" fontId="75" fillId="0" borderId="105" xfId="7" applyNumberFormat="1" applyFont="1" applyBorder="1" applyAlignment="1" applyProtection="1">
      <alignment horizontal="left" wrapText="1"/>
      <protection locked="0" hidden="1"/>
    </xf>
    <xf numFmtId="0" fontId="9" fillId="0" borderId="105" xfId="7" applyBorder="1" applyAlignment="1">
      <alignment wrapText="1"/>
    </xf>
    <xf numFmtId="0" fontId="39" fillId="6" borderId="129" xfId="7" applyFont="1" applyFill="1" applyBorder="1" applyAlignment="1" applyProtection="1">
      <alignment horizontal="center" vertical="center"/>
      <protection hidden="1"/>
    </xf>
    <xf numFmtId="0" fontId="39" fillId="6" borderId="117" xfId="7" applyFont="1" applyFill="1" applyBorder="1" applyAlignment="1" applyProtection="1">
      <alignment horizontal="center" vertical="center"/>
      <protection hidden="1"/>
    </xf>
    <xf numFmtId="0" fontId="39" fillId="6" borderId="130" xfId="7" applyFont="1" applyFill="1" applyBorder="1" applyAlignment="1" applyProtection="1">
      <alignment horizontal="center" vertical="center"/>
      <protection hidden="1"/>
    </xf>
    <xf numFmtId="0" fontId="36" fillId="26" borderId="39" xfId="7" applyFont="1" applyFill="1" applyBorder="1" applyAlignment="1" applyProtection="1">
      <alignment horizontal="center" vertical="center"/>
      <protection hidden="1"/>
    </xf>
    <xf numFmtId="0" fontId="36" fillId="26" borderId="36" xfId="7" applyFont="1" applyFill="1" applyBorder="1" applyAlignment="1" applyProtection="1">
      <alignment horizontal="center" vertical="center"/>
      <protection hidden="1"/>
    </xf>
    <xf numFmtId="0" fontId="36" fillId="26" borderId="33" xfId="7" applyFont="1" applyFill="1" applyBorder="1" applyAlignment="1" applyProtection="1">
      <alignment horizontal="center" vertical="center"/>
      <protection hidden="1"/>
    </xf>
    <xf numFmtId="0" fontId="36" fillId="26" borderId="40" xfId="7" applyFont="1" applyFill="1" applyBorder="1" applyAlignment="1" applyProtection="1">
      <alignment horizontal="center" vertical="center"/>
      <protection hidden="1"/>
    </xf>
    <xf numFmtId="1" fontId="36" fillId="6" borderId="95" xfId="7" applyNumberFormat="1" applyFont="1" applyFill="1" applyBorder="1" applyAlignment="1" applyProtection="1">
      <alignment horizontal="center" vertical="center"/>
      <protection hidden="1"/>
    </xf>
    <xf numFmtId="1" fontId="36" fillId="6" borderId="91" xfId="7" applyNumberFormat="1" applyFont="1" applyFill="1" applyBorder="1" applyAlignment="1" applyProtection="1">
      <alignment horizontal="center" vertical="center"/>
      <protection hidden="1"/>
    </xf>
    <xf numFmtId="1" fontId="36" fillId="6" borderId="12" xfId="7" applyNumberFormat="1" applyFont="1" applyFill="1" applyBorder="1" applyAlignment="1" applyProtection="1">
      <alignment horizontal="center" vertical="center"/>
      <protection hidden="1"/>
    </xf>
    <xf numFmtId="1" fontId="36" fillId="6" borderId="47" xfId="7" applyNumberFormat="1" applyFont="1" applyFill="1" applyBorder="1" applyAlignment="1" applyProtection="1">
      <alignment horizontal="center" vertical="center"/>
      <protection hidden="1"/>
    </xf>
    <xf numFmtId="1" fontId="36" fillId="6" borderId="97" xfId="7" applyNumberFormat="1" applyFont="1" applyFill="1" applyBorder="1" applyAlignment="1" applyProtection="1">
      <alignment horizontal="center" vertical="center"/>
      <protection hidden="1"/>
    </xf>
    <xf numFmtId="1" fontId="109" fillId="5" borderId="26" xfId="7" applyNumberFormat="1" applyFont="1" applyFill="1" applyBorder="1" applyAlignment="1" applyProtection="1">
      <alignment horizontal="center" vertical="center" wrapText="1"/>
      <protection hidden="1"/>
    </xf>
    <xf numFmtId="1" fontId="109" fillId="5" borderId="28" xfId="7" applyNumberFormat="1" applyFont="1" applyFill="1" applyBorder="1" applyAlignment="1" applyProtection="1">
      <alignment horizontal="center" vertical="center" wrapText="1"/>
      <protection hidden="1"/>
    </xf>
    <xf numFmtId="1" fontId="109" fillId="5" borderId="146" xfId="7" applyNumberFormat="1" applyFont="1" applyFill="1" applyBorder="1" applyAlignment="1" applyProtection="1">
      <alignment horizontal="center" vertical="center" wrapText="1"/>
      <protection hidden="1"/>
    </xf>
    <xf numFmtId="1" fontId="109" fillId="5" borderId="19" xfId="7" applyNumberFormat="1" applyFont="1" applyFill="1" applyBorder="1" applyAlignment="1" applyProtection="1">
      <alignment horizontal="center" vertical="center" wrapText="1"/>
      <protection hidden="1"/>
    </xf>
    <xf numFmtId="1" fontId="109" fillId="5" borderId="0" xfId="7" applyNumberFormat="1" applyFont="1" applyFill="1" applyAlignment="1" applyProtection="1">
      <alignment horizontal="center" vertical="center" wrapText="1"/>
      <protection hidden="1"/>
    </xf>
    <xf numFmtId="1" fontId="109" fillId="5" borderId="89" xfId="7" applyNumberFormat="1" applyFont="1" applyFill="1" applyBorder="1" applyAlignment="1" applyProtection="1">
      <alignment horizontal="center" vertical="center" wrapText="1"/>
      <protection hidden="1"/>
    </xf>
    <xf numFmtId="1" fontId="12" fillId="10" borderId="129" xfId="7" applyNumberFormat="1" applyFont="1" applyFill="1" applyBorder="1" applyAlignment="1" applyProtection="1">
      <alignment horizontal="center" vertical="center"/>
      <protection hidden="1"/>
    </xf>
    <xf numFmtId="1" fontId="12" fillId="10" borderId="117" xfId="7" applyNumberFormat="1" applyFont="1" applyFill="1" applyBorder="1" applyAlignment="1" applyProtection="1">
      <alignment horizontal="center" vertical="center"/>
      <protection hidden="1"/>
    </xf>
    <xf numFmtId="1" fontId="12" fillId="10" borderId="130" xfId="7" applyNumberFormat="1" applyFont="1" applyFill="1" applyBorder="1" applyAlignment="1" applyProtection="1">
      <alignment horizontal="center" vertical="center"/>
      <protection hidden="1"/>
    </xf>
    <xf numFmtId="1" fontId="35" fillId="12" borderId="48" xfId="7" applyNumberFormat="1" applyFont="1" applyFill="1" applyBorder="1" applyAlignment="1" applyProtection="1">
      <alignment horizontal="center" vertical="center"/>
      <protection hidden="1"/>
    </xf>
    <xf numFmtId="1" fontId="35" fillId="12" borderId="49" xfId="7" applyNumberFormat="1" applyFont="1" applyFill="1" applyBorder="1" applyAlignment="1" applyProtection="1">
      <alignment horizontal="center" vertical="center"/>
      <protection hidden="1"/>
    </xf>
    <xf numFmtId="0" fontId="17" fillId="10" borderId="51" xfId="7" applyFont="1" applyFill="1" applyBorder="1" applyAlignment="1" applyProtection="1">
      <alignment horizontal="right" vertical="center" indent="1"/>
      <protection hidden="1"/>
    </xf>
    <xf numFmtId="0" fontId="17" fillId="10" borderId="79" xfId="7" applyFont="1" applyFill="1" applyBorder="1" applyAlignment="1" applyProtection="1">
      <alignment horizontal="right" vertical="center" indent="1"/>
      <protection hidden="1"/>
    </xf>
    <xf numFmtId="1" fontId="72" fillId="7" borderId="89" xfId="7" applyNumberFormat="1" applyFont="1" applyFill="1" applyBorder="1" applyAlignment="1" applyProtection="1">
      <alignment horizontal="right" vertical="center" indent="1"/>
      <protection hidden="1"/>
    </xf>
    <xf numFmtId="1" fontId="72" fillId="7" borderId="113" xfId="7" applyNumberFormat="1" applyFont="1" applyFill="1" applyBorder="1" applyAlignment="1" applyProtection="1">
      <alignment horizontal="right" vertical="center" indent="1"/>
      <protection hidden="1"/>
    </xf>
    <xf numFmtId="1" fontId="104" fillId="10" borderId="51" xfId="7" applyNumberFormat="1" applyFont="1" applyFill="1" applyBorder="1" applyAlignment="1" applyProtection="1">
      <alignment horizontal="center" vertical="center"/>
      <protection hidden="1"/>
    </xf>
    <xf numFmtId="1" fontId="104" fillId="10" borderId="36" xfId="7" applyNumberFormat="1" applyFont="1" applyFill="1" applyBorder="1" applyAlignment="1" applyProtection="1">
      <alignment horizontal="center" vertical="center"/>
      <protection hidden="1"/>
    </xf>
    <xf numFmtId="1" fontId="104" fillId="10" borderId="79" xfId="7" applyNumberFormat="1" applyFont="1" applyFill="1" applyBorder="1" applyAlignment="1" applyProtection="1">
      <alignment horizontal="center" vertical="center"/>
      <protection hidden="1"/>
    </xf>
    <xf numFmtId="0" fontId="9" fillId="0" borderId="105" xfId="7" applyBorder="1" applyAlignment="1"/>
    <xf numFmtId="0" fontId="45" fillId="6" borderId="129" xfId="7" applyFont="1" applyFill="1" applyBorder="1" applyAlignment="1" applyProtection="1">
      <alignment horizontal="center" vertical="center" wrapText="1"/>
      <protection hidden="1"/>
    </xf>
    <xf numFmtId="0" fontId="45" fillId="6" borderId="117" xfId="7" applyFont="1" applyFill="1" applyBorder="1" applyAlignment="1" applyProtection="1">
      <alignment horizontal="center" vertical="center" wrapText="1"/>
      <protection hidden="1"/>
    </xf>
    <xf numFmtId="0" fontId="45" fillId="6" borderId="130" xfId="7" applyFont="1" applyFill="1" applyBorder="1" applyAlignment="1" applyProtection="1">
      <alignment horizontal="center" vertical="center" wrapText="1"/>
      <protection hidden="1"/>
    </xf>
    <xf numFmtId="0" fontId="36" fillId="24" borderId="40" xfId="7" applyFont="1" applyFill="1" applyBorder="1" applyAlignment="1" applyProtection="1">
      <alignment horizontal="center" vertical="center"/>
      <protection hidden="1"/>
    </xf>
    <xf numFmtId="1" fontId="36" fillId="5" borderId="19" xfId="7" applyNumberFormat="1" applyFont="1" applyFill="1" applyBorder="1" applyAlignment="1" applyProtection="1">
      <alignment horizontal="center" vertical="center" wrapText="1"/>
      <protection hidden="1"/>
    </xf>
    <xf numFmtId="1" fontId="36" fillId="5" borderId="0" xfId="7" applyNumberFormat="1" applyFont="1" applyFill="1" applyAlignment="1" applyProtection="1">
      <alignment horizontal="center" vertical="center" wrapText="1"/>
      <protection hidden="1"/>
    </xf>
    <xf numFmtId="1" fontId="36" fillId="5" borderId="89" xfId="7" applyNumberFormat="1" applyFont="1" applyFill="1" applyBorder="1" applyAlignment="1" applyProtection="1">
      <alignment horizontal="center" vertical="center" wrapText="1"/>
      <protection hidden="1"/>
    </xf>
    <xf numFmtId="1" fontId="36" fillId="5" borderId="48" xfId="7" applyNumberFormat="1" applyFont="1" applyFill="1" applyBorder="1" applyAlignment="1" applyProtection="1">
      <alignment horizontal="center" vertical="center" wrapText="1"/>
      <protection hidden="1"/>
    </xf>
    <xf numFmtId="1" fontId="36" fillId="5" borderId="49" xfId="7" applyNumberFormat="1" applyFont="1" applyFill="1" applyBorder="1" applyAlignment="1" applyProtection="1">
      <alignment horizontal="center" vertical="center" wrapText="1"/>
      <protection hidden="1"/>
    </xf>
    <xf numFmtId="1" fontId="36" fillId="5" borderId="113" xfId="7" applyNumberFormat="1" applyFont="1" applyFill="1" applyBorder="1" applyAlignment="1" applyProtection="1">
      <alignment horizontal="center" vertical="center" wrapText="1"/>
      <protection hidden="1"/>
    </xf>
    <xf numFmtId="1" fontId="36" fillId="13" borderId="149" xfId="7" applyNumberFormat="1" applyFont="1" applyFill="1" applyBorder="1" applyAlignment="1" applyProtection="1">
      <alignment horizontal="center" vertical="center" wrapText="1"/>
      <protection hidden="1"/>
    </xf>
    <xf numFmtId="1" fontId="36" fillId="5" borderId="162" xfId="7" applyNumberFormat="1" applyFont="1" applyFill="1" applyBorder="1" applyAlignment="1">
      <alignment horizontal="center" vertical="center"/>
    </xf>
    <xf numFmtId="1" fontId="36" fillId="5" borderId="47" xfId="7" applyNumberFormat="1" applyFont="1" applyFill="1" applyBorder="1" applyAlignment="1">
      <alignment horizontal="center" vertical="center"/>
    </xf>
    <xf numFmtId="0" fontId="110" fillId="0" borderId="0" xfId="7" applyFont="1" applyAlignment="1"/>
    <xf numFmtId="0" fontId="98" fillId="0" borderId="0" xfId="10" applyAlignment="1"/>
    <xf numFmtId="1" fontId="32" fillId="12" borderId="51" xfId="7" applyNumberFormat="1" applyFont="1" applyFill="1" applyBorder="1" applyAlignment="1">
      <alignment horizontal="center" vertical="center"/>
    </xf>
    <xf numFmtId="1" fontId="32" fillId="12" borderId="36" xfId="7" applyNumberFormat="1" applyFont="1" applyFill="1" applyBorder="1" applyAlignment="1">
      <alignment horizontal="center" vertical="center"/>
    </xf>
    <xf numFmtId="1" fontId="35" fillId="12" borderId="181" xfId="7" applyNumberFormat="1" applyFont="1" applyFill="1" applyBorder="1" applyAlignment="1">
      <alignment horizontal="center" vertical="center"/>
    </xf>
    <xf numFmtId="1" fontId="35" fillId="12" borderId="148" xfId="7" applyNumberFormat="1" applyFont="1" applyFill="1" applyBorder="1" applyAlignment="1">
      <alignment horizontal="center" vertical="center"/>
    </xf>
    <xf numFmtId="1" fontId="35" fillId="12" borderId="149" xfId="7" applyNumberFormat="1" applyFont="1" applyFill="1" applyBorder="1" applyAlignment="1">
      <alignment horizontal="center" vertical="center"/>
    </xf>
    <xf numFmtId="0" fontId="9" fillId="6" borderId="100" xfId="7" applyFill="1" applyBorder="1" applyAlignment="1">
      <alignment horizontal="center" vertical="center"/>
    </xf>
    <xf numFmtId="0" fontId="9" fillId="6" borderId="95" xfId="7" applyFill="1" applyBorder="1" applyAlignment="1">
      <alignment horizontal="center" vertical="center"/>
    </xf>
    <xf numFmtId="0" fontId="36" fillId="6" borderId="37" xfId="7" applyFont="1" applyFill="1" applyBorder="1" applyAlignment="1">
      <alignment horizontal="center" vertical="center"/>
    </xf>
    <xf numFmtId="0" fontId="36" fillId="6" borderId="12" xfId="7" applyFont="1" applyFill="1" applyBorder="1" applyAlignment="1">
      <alignment horizontal="center" vertical="center"/>
    </xf>
    <xf numFmtId="1" fontId="36" fillId="5" borderId="37" xfId="7" applyNumberFormat="1" applyFont="1" applyFill="1" applyBorder="1" applyAlignment="1">
      <alignment horizontal="center" vertical="center"/>
    </xf>
    <xf numFmtId="1" fontId="36" fillId="5" borderId="12" xfId="7" applyNumberFormat="1" applyFont="1" applyFill="1" applyBorder="1" applyAlignment="1">
      <alignment horizontal="center" vertical="center"/>
    </xf>
    <xf numFmtId="1" fontId="32" fillId="12" borderId="39" xfId="7" applyNumberFormat="1" applyFont="1" applyFill="1" applyBorder="1" applyAlignment="1">
      <alignment horizontal="center" vertical="center"/>
    </xf>
    <xf numFmtId="1" fontId="32" fillId="12" borderId="79" xfId="7" applyNumberFormat="1" applyFont="1" applyFill="1" applyBorder="1" applyAlignment="1">
      <alignment horizontal="center" vertical="center"/>
    </xf>
    <xf numFmtId="1" fontId="9" fillId="0" borderId="8" xfId="7" applyNumberFormat="1" applyBorder="1" applyAlignment="1" applyProtection="1">
      <alignment horizontal="center" vertical="center"/>
      <protection locked="0"/>
    </xf>
    <xf numFmtId="1" fontId="9" fillId="0" borderId="40" xfId="7" applyNumberFormat="1" applyBorder="1" applyAlignment="1" applyProtection="1">
      <alignment horizontal="center" vertical="center"/>
      <protection locked="0"/>
    </xf>
    <xf numFmtId="1" fontId="9" fillId="0" borderId="53" xfId="7" applyNumberFormat="1" applyBorder="1" applyAlignment="1" applyProtection="1">
      <alignment horizontal="center" vertical="center"/>
      <protection locked="0"/>
    </xf>
    <xf numFmtId="1" fontId="93" fillId="6" borderId="39" xfId="7" applyNumberFormat="1" applyFont="1" applyFill="1" applyBorder="1" applyAlignment="1">
      <alignment horizontal="center" vertical="center"/>
    </xf>
    <xf numFmtId="1" fontId="45" fillId="6" borderId="36" xfId="7" applyNumberFormat="1" applyFont="1" applyFill="1" applyBorder="1" applyAlignment="1">
      <alignment horizontal="center" vertical="center"/>
    </xf>
    <xf numFmtId="1" fontId="45" fillId="6" borderId="40" xfId="7" applyNumberFormat="1" applyFont="1" applyFill="1" applyBorder="1" applyAlignment="1">
      <alignment horizontal="center" vertical="center"/>
    </xf>
    <xf numFmtId="1" fontId="36" fillId="26" borderId="39" xfId="7" applyNumberFormat="1" applyFont="1" applyFill="1" applyBorder="1" applyAlignment="1">
      <alignment horizontal="center" vertical="center"/>
    </xf>
    <xf numFmtId="1" fontId="36" fillId="26" borderId="36" xfId="7" applyNumberFormat="1" applyFont="1" applyFill="1" applyBorder="1" applyAlignment="1">
      <alignment horizontal="center" vertical="center"/>
    </xf>
    <xf numFmtId="1" fontId="36" fillId="26" borderId="86" xfId="7" applyNumberFormat="1" applyFont="1" applyFill="1" applyBorder="1" applyAlignment="1">
      <alignment horizontal="center" vertical="center"/>
    </xf>
    <xf numFmtId="1" fontId="36" fillId="6" borderId="12" xfId="7" applyNumberFormat="1" applyFont="1" applyFill="1" applyBorder="1" applyAlignment="1">
      <alignment horizontal="center" vertical="center"/>
    </xf>
    <xf numFmtId="1" fontId="36" fillId="6" borderId="91" xfId="7" applyNumberFormat="1" applyFont="1" applyFill="1" applyBorder="1" applyAlignment="1">
      <alignment horizontal="center" vertical="center"/>
    </xf>
    <xf numFmtId="1" fontId="36" fillId="6" borderId="47" xfId="7" applyNumberFormat="1" applyFont="1" applyFill="1" applyBorder="1" applyAlignment="1">
      <alignment horizontal="center" vertical="center"/>
    </xf>
    <xf numFmtId="1" fontId="36" fillId="6" borderId="48" xfId="7" applyNumberFormat="1" applyFont="1" applyFill="1" applyBorder="1" applyAlignment="1">
      <alignment horizontal="center" vertical="center"/>
    </xf>
    <xf numFmtId="1" fontId="36" fillId="6" borderId="49" xfId="7" applyNumberFormat="1" applyFont="1" applyFill="1" applyBorder="1" applyAlignment="1">
      <alignment horizontal="center" vertical="center"/>
    </xf>
    <xf numFmtId="1" fontId="36" fillId="6" borderId="113" xfId="7" applyNumberFormat="1" applyFont="1" applyFill="1" applyBorder="1" applyAlignment="1">
      <alignment horizontal="center" vertical="center"/>
    </xf>
    <xf numFmtId="1" fontId="36" fillId="5" borderId="19" xfId="7" applyNumberFormat="1" applyFont="1" applyFill="1" applyBorder="1" applyAlignment="1">
      <alignment horizontal="center" vertical="center" wrapText="1"/>
    </xf>
    <xf numFmtId="1" fontId="36" fillId="5" borderId="0" xfId="7" applyNumberFormat="1" applyFont="1" applyFill="1" applyAlignment="1">
      <alignment horizontal="center" vertical="center" wrapText="1"/>
    </xf>
    <xf numFmtId="1" fontId="36" fillId="5" borderId="48" xfId="7" applyNumberFormat="1" applyFont="1" applyFill="1" applyBorder="1" applyAlignment="1">
      <alignment horizontal="center" vertical="center" wrapText="1"/>
    </xf>
    <xf numFmtId="1" fontId="36" fillId="5" borderId="49" xfId="7" applyNumberFormat="1" applyFont="1" applyFill="1" applyBorder="1" applyAlignment="1">
      <alignment horizontal="center" vertical="center" wrapText="1"/>
    </xf>
    <xf numFmtId="1" fontId="36" fillId="6" borderId="147" xfId="7" applyNumberFormat="1" applyFont="1" applyFill="1" applyBorder="1" applyAlignment="1">
      <alignment horizontal="center" vertical="center" wrapText="1"/>
    </xf>
    <xf numFmtId="1" fontId="36" fillId="6" borderId="148" xfId="7" applyNumberFormat="1" applyFont="1" applyFill="1" applyBorder="1" applyAlignment="1">
      <alignment horizontal="center" vertical="center" wrapText="1"/>
    </xf>
    <xf numFmtId="1" fontId="36" fillId="6" borderId="149" xfId="7" applyNumberFormat="1" applyFont="1" applyFill="1" applyBorder="1" applyAlignment="1">
      <alignment horizontal="center" vertical="center" wrapText="1"/>
    </xf>
    <xf numFmtId="0" fontId="110" fillId="0" borderId="28" xfId="7" applyFont="1" applyBorder="1" applyAlignment="1"/>
    <xf numFmtId="0" fontId="116" fillId="0" borderId="28" xfId="10" applyFont="1" applyBorder="1" applyAlignment="1"/>
    <xf numFmtId="0" fontId="9" fillId="5" borderId="103" xfId="7" applyFill="1" applyBorder="1" applyAlignment="1">
      <alignment horizontal="right"/>
    </xf>
    <xf numFmtId="0" fontId="9" fillId="5" borderId="8" xfId="7" applyFill="1" applyBorder="1" applyAlignment="1">
      <alignment horizontal="right"/>
    </xf>
    <xf numFmtId="1" fontId="35" fillId="5" borderId="48" xfId="7" applyNumberFormat="1" applyFont="1" applyFill="1" applyBorder="1" applyAlignment="1" applyProtection="1">
      <alignment horizontal="left" vertical="center"/>
      <protection hidden="1"/>
    </xf>
    <xf numFmtId="1" fontId="45" fillId="5" borderId="49" xfId="7" applyNumberFormat="1" applyFont="1" applyFill="1" applyBorder="1" applyAlignment="1" applyProtection="1">
      <alignment horizontal="left" vertical="center"/>
      <protection hidden="1"/>
    </xf>
    <xf numFmtId="1" fontId="45" fillId="5" borderId="91" xfId="7" applyNumberFormat="1" applyFont="1" applyFill="1" applyBorder="1" applyAlignment="1" applyProtection="1">
      <alignment horizontal="left" vertical="center"/>
      <protection hidden="1"/>
    </xf>
    <xf numFmtId="0" fontId="85" fillId="29" borderId="51" xfId="7" applyFont="1" applyFill="1" applyBorder="1" applyAlignment="1" applyProtection="1">
      <alignment horizontal="center" vertical="center"/>
      <protection locked="0"/>
    </xf>
    <xf numFmtId="0" fontId="85" fillId="29" borderId="40" xfId="7" applyFont="1" applyFill="1" applyBorder="1" applyAlignment="1" applyProtection="1">
      <alignment horizontal="center" vertical="center"/>
      <protection locked="0"/>
    </xf>
    <xf numFmtId="0" fontId="9" fillId="5" borderId="151" xfId="7" applyFill="1" applyBorder="1" applyAlignment="1">
      <alignment horizontal="right"/>
    </xf>
    <xf numFmtId="0" fontId="9" fillId="5" borderId="152" xfId="7" applyFill="1" applyBorder="1" applyAlignment="1">
      <alignment horizontal="right"/>
    </xf>
    <xf numFmtId="0" fontId="114" fillId="7" borderId="13" xfId="7" applyFont="1" applyFill="1" applyBorder="1" applyAlignment="1" applyProtection="1">
      <alignment horizontal="center" vertical="center" wrapText="1"/>
      <protection hidden="1"/>
    </xf>
    <xf numFmtId="0" fontId="9" fillId="0" borderId="14" xfId="7" applyBorder="1" applyAlignment="1">
      <alignment horizontal="center" vertical="center" wrapText="1"/>
    </xf>
    <xf numFmtId="0" fontId="85" fillId="29" borderId="51" xfId="7" applyFont="1" applyFill="1" applyBorder="1" applyAlignment="1">
      <alignment horizontal="right" vertical="center"/>
    </xf>
    <xf numFmtId="0" fontId="85" fillId="29" borderId="40" xfId="7" applyFont="1" applyFill="1" applyBorder="1" applyAlignment="1">
      <alignment horizontal="right" vertical="center"/>
    </xf>
    <xf numFmtId="1" fontId="35" fillId="6" borderId="30" xfId="7" applyNumberFormat="1" applyFont="1" applyFill="1" applyBorder="1" applyAlignment="1" applyProtection="1">
      <alignment horizontal="center" vertical="center"/>
      <protection hidden="1"/>
    </xf>
    <xf numFmtId="1" fontId="35" fillId="6" borderId="46" xfId="7" applyNumberFormat="1" applyFont="1" applyFill="1" applyBorder="1" applyAlignment="1" applyProtection="1">
      <alignment horizontal="center" vertical="center"/>
      <protection hidden="1"/>
    </xf>
    <xf numFmtId="1" fontId="114" fillId="6" borderId="31" xfId="7" applyNumberFormat="1" applyFont="1" applyFill="1" applyBorder="1" applyAlignment="1" applyProtection="1">
      <alignment horizontal="center" vertical="center" textRotation="90"/>
      <protection hidden="1"/>
    </xf>
    <xf numFmtId="1" fontId="114" fillId="6" borderId="115" xfId="7" applyNumberFormat="1" applyFont="1" applyFill="1" applyBorder="1" applyAlignment="1" applyProtection="1">
      <alignment horizontal="center" vertical="center" textRotation="90"/>
      <protection hidden="1"/>
    </xf>
    <xf numFmtId="1" fontId="35" fillId="6" borderId="195" xfId="7" applyNumberFormat="1" applyFont="1" applyFill="1" applyBorder="1" applyAlignment="1" applyProtection="1">
      <alignment horizontal="center" vertical="center"/>
      <protection hidden="1"/>
    </xf>
    <xf numFmtId="1" fontId="35" fillId="6" borderId="178" xfId="7" applyNumberFormat="1" applyFont="1" applyFill="1" applyBorder="1" applyAlignment="1" applyProtection="1">
      <alignment horizontal="center" vertical="center"/>
      <protection hidden="1"/>
    </xf>
    <xf numFmtId="1" fontId="35" fillId="6" borderId="34" xfId="7" applyNumberFormat="1" applyFont="1" applyFill="1" applyBorder="1" applyAlignment="1" applyProtection="1">
      <alignment horizontal="center" vertical="center"/>
      <protection hidden="1"/>
    </xf>
    <xf numFmtId="1" fontId="35" fillId="6" borderId="50" xfId="7" applyNumberFormat="1" applyFont="1" applyFill="1" applyBorder="1" applyAlignment="1" applyProtection="1">
      <alignment horizontal="center" vertical="center"/>
      <protection hidden="1"/>
    </xf>
    <xf numFmtId="1" fontId="35" fillId="6" borderId="152" xfId="7" applyNumberFormat="1" applyFont="1" applyFill="1" applyBorder="1" applyAlignment="1" applyProtection="1">
      <alignment horizontal="center" vertical="center"/>
      <protection hidden="1"/>
    </xf>
    <xf numFmtId="1" fontId="114" fillId="6" borderId="194" xfId="7" applyNumberFormat="1" applyFont="1" applyFill="1" applyBorder="1" applyAlignment="1" applyProtection="1">
      <alignment horizontal="center" vertical="center" textRotation="90"/>
      <protection hidden="1"/>
    </xf>
    <xf numFmtId="1" fontId="114" fillId="6" borderId="153" xfId="7" applyNumberFormat="1" applyFont="1" applyFill="1" applyBorder="1" applyAlignment="1" applyProtection="1">
      <alignment horizontal="center" vertical="center" textRotation="90"/>
      <protection hidden="1"/>
    </xf>
    <xf numFmtId="1" fontId="35" fillId="6" borderId="193" xfId="7" applyNumberFormat="1" applyFont="1" applyFill="1" applyBorder="1" applyAlignment="1" applyProtection="1">
      <alignment horizontal="center" vertical="center"/>
      <protection hidden="1"/>
    </xf>
    <xf numFmtId="1" fontId="35" fillId="6" borderId="151" xfId="7" applyNumberFormat="1" applyFont="1" applyFill="1" applyBorder="1" applyAlignment="1" applyProtection="1">
      <alignment horizontal="center" vertical="center"/>
      <protection hidden="1"/>
    </xf>
    <xf numFmtId="1" fontId="114" fillId="6" borderId="35" xfId="7" applyNumberFormat="1" applyFont="1" applyFill="1" applyBorder="1" applyAlignment="1" applyProtection="1">
      <alignment horizontal="center" vertical="center" textRotation="90"/>
      <protection hidden="1"/>
    </xf>
    <xf numFmtId="1" fontId="35" fillId="14" borderId="30" xfId="7" applyNumberFormat="1" applyFont="1" applyFill="1" applyBorder="1" applyAlignment="1" applyProtection="1">
      <alignment horizontal="center" vertical="center"/>
      <protection hidden="1"/>
    </xf>
    <xf numFmtId="1" fontId="35" fillId="14" borderId="46" xfId="7" applyNumberFormat="1" applyFont="1" applyFill="1" applyBorder="1" applyAlignment="1" applyProtection="1">
      <alignment horizontal="center" vertical="center"/>
      <protection hidden="1"/>
    </xf>
    <xf numFmtId="1" fontId="35" fillId="6" borderId="90" xfId="7" applyNumberFormat="1" applyFont="1" applyFill="1" applyBorder="1" applyAlignment="1" applyProtection="1">
      <alignment horizontal="center" vertical="center"/>
      <protection hidden="1"/>
    </xf>
    <xf numFmtId="1" fontId="112" fillId="28" borderId="147" xfId="11" applyNumberFormat="1" applyFont="1" applyFill="1" applyBorder="1" applyAlignment="1" applyProtection="1">
      <alignment horizontal="center" vertical="center" wrapText="1"/>
      <protection hidden="1"/>
    </xf>
    <xf numFmtId="0" fontId="9" fillId="28" borderId="148" xfId="7" applyFill="1" applyBorder="1" applyAlignment="1">
      <alignment horizontal="center" vertical="center" wrapText="1"/>
    </xf>
    <xf numFmtId="0" fontId="9" fillId="28" borderId="196" xfId="7" applyFill="1" applyBorder="1" applyAlignment="1">
      <alignment horizontal="center" vertical="center" wrapText="1"/>
    </xf>
    <xf numFmtId="1" fontId="11" fillId="10" borderId="13" xfId="11" applyNumberFormat="1" applyFont="1" applyFill="1" applyBorder="1" applyAlignment="1" applyProtection="1">
      <alignment horizontal="center" vertical="center"/>
      <protection hidden="1"/>
    </xf>
    <xf numFmtId="1" fontId="11" fillId="10" borderId="15" xfId="11" applyNumberFormat="1" applyFont="1" applyFill="1" applyBorder="1" applyAlignment="1" applyProtection="1">
      <alignment horizontal="center" vertical="center"/>
      <protection hidden="1"/>
    </xf>
    <xf numFmtId="0" fontId="113" fillId="7" borderId="13" xfId="7" applyFont="1" applyFill="1" applyBorder="1" applyAlignment="1" applyProtection="1">
      <alignment horizontal="center" vertical="center"/>
      <protection hidden="1"/>
    </xf>
    <xf numFmtId="0" fontId="113" fillId="7" borderId="14" xfId="7" applyFont="1" applyFill="1" applyBorder="1" applyAlignment="1" applyProtection="1">
      <alignment horizontal="center" vertical="center"/>
      <protection hidden="1"/>
    </xf>
    <xf numFmtId="0" fontId="113" fillId="7" borderId="15" xfId="7" applyFont="1" applyFill="1" applyBorder="1" applyAlignment="1" applyProtection="1">
      <alignment horizontal="center" vertical="center"/>
      <protection hidden="1"/>
    </xf>
    <xf numFmtId="0" fontId="114" fillId="7" borderId="147" xfId="7" applyFont="1" applyFill="1" applyBorder="1" applyAlignment="1" applyProtection="1">
      <alignment horizontal="center" vertical="center" wrapText="1"/>
      <protection hidden="1"/>
    </xf>
    <xf numFmtId="0" fontId="114" fillId="7" borderId="148" xfId="7" applyFont="1" applyFill="1" applyBorder="1" applyAlignment="1" applyProtection="1">
      <alignment horizontal="center" vertical="center" wrapText="1"/>
      <protection hidden="1"/>
    </xf>
    <xf numFmtId="0" fontId="114" fillId="7" borderId="196" xfId="7" applyFont="1" applyFill="1" applyBorder="1" applyAlignment="1" applyProtection="1">
      <alignment horizontal="center" vertical="center" wrapText="1"/>
      <protection hidden="1"/>
    </xf>
    <xf numFmtId="1" fontId="114" fillId="7" borderId="147" xfId="7" applyNumberFormat="1" applyFont="1" applyFill="1" applyBorder="1" applyAlignment="1" applyProtection="1">
      <alignment horizontal="center" vertical="center" wrapText="1" readingOrder="1"/>
      <protection hidden="1"/>
    </xf>
    <xf numFmtId="1" fontId="114" fillId="7" borderId="148" xfId="7" applyNumberFormat="1" applyFont="1" applyFill="1" applyBorder="1" applyAlignment="1" applyProtection="1">
      <alignment horizontal="center" vertical="center" wrapText="1" readingOrder="1"/>
      <protection hidden="1"/>
    </xf>
    <xf numFmtId="1" fontId="114" fillId="7" borderId="196" xfId="7" applyNumberFormat="1" applyFont="1" applyFill="1" applyBorder="1" applyAlignment="1" applyProtection="1">
      <alignment horizontal="center" vertical="center" wrapText="1" readingOrder="1"/>
      <protection hidden="1"/>
    </xf>
    <xf numFmtId="1" fontId="112" fillId="0" borderId="13" xfId="11" applyNumberFormat="1" applyFont="1" applyFill="1" applyBorder="1" applyAlignment="1" applyProtection="1">
      <alignment horizontal="center" vertical="center"/>
      <protection hidden="1"/>
    </xf>
    <xf numFmtId="1" fontId="112" fillId="0" borderId="14" xfId="11" applyNumberFormat="1" applyFont="1" applyFill="1" applyBorder="1" applyAlignment="1" applyProtection="1">
      <alignment horizontal="center" vertical="center"/>
      <protection hidden="1"/>
    </xf>
    <xf numFmtId="1" fontId="112" fillId="0" borderId="15" xfId="11" applyNumberFormat="1" applyFont="1" applyFill="1" applyBorder="1" applyAlignment="1" applyProtection="1">
      <alignment horizontal="center" vertical="center"/>
      <protection hidden="1"/>
    </xf>
    <xf numFmtId="0" fontId="114" fillId="7" borderId="26" xfId="7" applyFont="1" applyFill="1" applyBorder="1" applyAlignment="1" applyProtection="1">
      <alignment horizontal="center" vertical="center" wrapText="1"/>
      <protection hidden="1"/>
    </xf>
    <xf numFmtId="0" fontId="114" fillId="7" borderId="19" xfId="7" applyFont="1" applyFill="1" applyBorder="1" applyAlignment="1" applyProtection="1">
      <alignment horizontal="center" vertical="center" wrapText="1"/>
      <protection hidden="1"/>
    </xf>
    <xf numFmtId="0" fontId="114" fillId="7" borderId="42" xfId="7" applyFont="1" applyFill="1" applyBorder="1" applyAlignment="1" applyProtection="1">
      <alignment horizontal="center" vertical="center" wrapText="1"/>
      <protection hidden="1"/>
    </xf>
    <xf numFmtId="0" fontId="35" fillId="6" borderId="26" xfId="7" applyFont="1" applyFill="1" applyBorder="1" applyAlignment="1" applyProtection="1">
      <alignment horizontal="center" vertical="center" wrapText="1"/>
      <protection hidden="1"/>
    </xf>
    <xf numFmtId="0" fontId="35" fillId="6" borderId="27" xfId="7" applyFont="1" applyFill="1" applyBorder="1" applyAlignment="1" applyProtection="1">
      <alignment horizontal="center" vertical="center" wrapText="1"/>
      <protection hidden="1"/>
    </xf>
    <xf numFmtId="0" fontId="35" fillId="6" borderId="42" xfId="7" applyFont="1" applyFill="1" applyBorder="1" applyAlignment="1" applyProtection="1">
      <alignment horizontal="center" vertical="center" wrapText="1"/>
      <protection hidden="1"/>
    </xf>
    <xf numFmtId="0" fontId="35" fillId="6" borderId="43" xfId="7" applyFont="1" applyFill="1" applyBorder="1" applyAlignment="1" applyProtection="1">
      <alignment horizontal="center" vertical="center" wrapText="1"/>
      <protection hidden="1"/>
    </xf>
    <xf numFmtId="1" fontId="111" fillId="0" borderId="0" xfId="11" applyNumberFormat="1" applyFont="1" applyFill="1" applyBorder="1" applyAlignment="1" applyProtection="1">
      <alignment horizontal="center" vertical="center"/>
      <protection hidden="1"/>
    </xf>
    <xf numFmtId="14" fontId="75" fillId="0" borderId="105" xfId="7" applyNumberFormat="1" applyFont="1" applyBorder="1" applyAlignment="1" applyProtection="1">
      <alignment horizontal="left" wrapText="1"/>
      <protection hidden="1"/>
    </xf>
    <xf numFmtId="0" fontId="93" fillId="0" borderId="13" xfId="7" applyFont="1" applyBorder="1" applyAlignment="1">
      <alignment horizontal="center" vertical="center"/>
    </xf>
    <xf numFmtId="0" fontId="9" fillId="0" borderId="14" xfId="7" applyBorder="1" applyAlignment="1">
      <alignment horizontal="center" vertical="center"/>
    </xf>
    <xf numFmtId="0" fontId="9" fillId="0" borderId="15" xfId="7" applyBorder="1" applyAlignment="1">
      <alignment horizontal="center" vertical="center"/>
    </xf>
    <xf numFmtId="0" fontId="11" fillId="6" borderId="51" xfId="7" applyFont="1" applyFill="1" applyBorder="1" applyAlignment="1" applyProtection="1">
      <alignment horizontal="left" vertical="center" indent="2"/>
      <protection hidden="1"/>
    </xf>
    <xf numFmtId="0" fontId="11" fillId="6" borderId="40" xfId="7" applyFont="1" applyFill="1" applyBorder="1" applyAlignment="1" applyProtection="1">
      <alignment horizontal="left" vertical="center" indent="2"/>
      <protection hidden="1"/>
    </xf>
    <xf numFmtId="0" fontId="11" fillId="6" borderId="51" xfId="7" applyFont="1" applyFill="1" applyBorder="1" applyAlignment="1">
      <alignment horizontal="left" vertical="center" wrapText="1" indent="2"/>
    </xf>
    <xf numFmtId="0" fontId="11" fillId="6" borderId="40" xfId="7" applyFont="1" applyFill="1" applyBorder="1" applyAlignment="1">
      <alignment horizontal="left" vertical="center" wrapText="1" indent="2"/>
    </xf>
    <xf numFmtId="0" fontId="19" fillId="6" borderId="36" xfId="7" applyFont="1" applyFill="1" applyBorder="1" applyAlignment="1" applyProtection="1">
      <alignment horizontal="center" vertical="center"/>
      <protection hidden="1"/>
    </xf>
    <xf numFmtId="0" fontId="19" fillId="7" borderId="38" xfId="7" applyFont="1" applyFill="1" applyBorder="1" applyAlignment="1" applyProtection="1">
      <alignment horizontal="center" vertical="center" textRotation="90" wrapText="1"/>
      <protection hidden="1"/>
    </xf>
    <xf numFmtId="0" fontId="19" fillId="7" borderId="41" xfId="7" applyFont="1" applyFill="1" applyBorder="1" applyAlignment="1" applyProtection="1">
      <alignment horizontal="center" vertical="center" textRotation="90" wrapText="1"/>
      <protection hidden="1"/>
    </xf>
    <xf numFmtId="0" fontId="19" fillId="7" borderId="198" xfId="7" applyFont="1" applyFill="1" applyBorder="1" applyAlignment="1" applyProtection="1">
      <alignment horizontal="center" vertical="center" textRotation="90" wrapText="1"/>
      <protection hidden="1"/>
    </xf>
    <xf numFmtId="0" fontId="12" fillId="6" borderId="40" xfId="7" applyFont="1" applyFill="1" applyBorder="1" applyAlignment="1" applyProtection="1">
      <alignment horizontal="center" vertical="center"/>
      <protection hidden="1"/>
    </xf>
    <xf numFmtId="0" fontId="12" fillId="6" borderId="44" xfId="7" applyFont="1" applyFill="1" applyBorder="1" applyAlignment="1" applyProtection="1">
      <alignment horizontal="center" vertical="center"/>
      <protection hidden="1"/>
    </xf>
    <xf numFmtId="0" fontId="12" fillId="6" borderId="45" xfId="7" applyFont="1" applyFill="1" applyBorder="1" applyAlignment="1" applyProtection="1">
      <alignment horizontal="center" vertical="center"/>
      <protection hidden="1"/>
    </xf>
    <xf numFmtId="0" fontId="117" fillId="0" borderId="0" xfId="7" applyFont="1" applyAlignment="1" applyProtection="1">
      <alignment horizontal="center" vertical="center"/>
      <protection hidden="1"/>
    </xf>
    <xf numFmtId="1" fontId="118" fillId="0" borderId="0" xfId="7" applyNumberFormat="1" applyFont="1" applyAlignment="1" applyProtection="1">
      <alignment horizontal="center" vertical="center"/>
      <protection hidden="1"/>
    </xf>
    <xf numFmtId="0" fontId="118" fillId="0" borderId="0" xfId="7" applyFont="1" applyAlignment="1" applyProtection="1">
      <alignment horizontal="center" vertical="center"/>
      <protection hidden="1"/>
    </xf>
    <xf numFmtId="0" fontId="11" fillId="5" borderId="26" xfId="7" applyFont="1" applyFill="1" applyBorder="1" applyAlignment="1" applyProtection="1">
      <alignment horizontal="center" vertical="center" wrapText="1"/>
      <protection hidden="1"/>
    </xf>
    <xf numFmtId="0" fontId="11" fillId="5" borderId="27" xfId="7" applyFont="1" applyFill="1" applyBorder="1" applyAlignment="1" applyProtection="1">
      <alignment horizontal="center" vertical="center" wrapText="1"/>
      <protection hidden="1"/>
    </xf>
    <xf numFmtId="0" fontId="11" fillId="5" borderId="19" xfId="7" applyFont="1" applyFill="1" applyBorder="1" applyAlignment="1" applyProtection="1">
      <alignment horizontal="center" vertical="center" wrapText="1"/>
      <protection hidden="1"/>
    </xf>
    <xf numFmtId="0" fontId="11" fillId="5" borderId="32" xfId="7" applyFont="1" applyFill="1" applyBorder="1" applyAlignment="1" applyProtection="1">
      <alignment horizontal="center" vertical="center" wrapText="1"/>
      <protection hidden="1"/>
    </xf>
    <xf numFmtId="0" fontId="11" fillId="5" borderId="42" xfId="7" applyFont="1" applyFill="1" applyBorder="1" applyAlignment="1" applyProtection="1">
      <alignment horizontal="center" vertical="center" wrapText="1"/>
      <protection hidden="1"/>
    </xf>
    <xf numFmtId="0" fontId="11" fillId="5" borderId="43" xfId="7" applyFont="1" applyFill="1" applyBorder="1" applyAlignment="1" applyProtection="1">
      <alignment horizontal="center" vertical="center" wrapText="1"/>
      <protection hidden="1"/>
    </xf>
    <xf numFmtId="0" fontId="17" fillId="6" borderId="29" xfId="7" applyFont="1" applyFill="1" applyBorder="1" applyAlignment="1" applyProtection="1">
      <alignment horizontal="center" vertical="center"/>
      <protection hidden="1"/>
    </xf>
    <xf numFmtId="0" fontId="18" fillId="6" borderId="30" xfId="7" applyFont="1" applyFill="1" applyBorder="1" applyAlignment="1" applyProtection="1">
      <alignment horizontal="center" vertical="center" textRotation="90" wrapText="1"/>
      <protection hidden="1"/>
    </xf>
    <xf numFmtId="0" fontId="18" fillId="6" borderId="34" xfId="7" applyFont="1" applyFill="1" applyBorder="1" applyAlignment="1" applyProtection="1">
      <alignment horizontal="center" vertical="center" textRotation="90" wrapText="1"/>
      <protection hidden="1"/>
    </xf>
    <xf numFmtId="0" fontId="18" fillId="6" borderId="46" xfId="7" applyFont="1" applyFill="1" applyBorder="1" applyAlignment="1" applyProtection="1">
      <alignment horizontal="center" vertical="center" textRotation="90" wrapText="1"/>
      <protection hidden="1"/>
    </xf>
    <xf numFmtId="0" fontId="18" fillId="6" borderId="31" xfId="7" applyFont="1" applyFill="1" applyBorder="1" applyAlignment="1" applyProtection="1">
      <alignment horizontal="center" vertical="center" textRotation="90"/>
      <protection hidden="1"/>
    </xf>
    <xf numFmtId="0" fontId="18" fillId="6" borderId="35" xfId="7" applyFont="1" applyFill="1" applyBorder="1" applyAlignment="1" applyProtection="1">
      <alignment horizontal="center" vertical="center" textRotation="90"/>
      <protection hidden="1"/>
    </xf>
    <xf numFmtId="0" fontId="18" fillId="6" borderId="47" xfId="7" applyFont="1" applyFill="1" applyBorder="1" applyAlignment="1" applyProtection="1">
      <alignment horizontal="center" vertical="center" textRotation="90"/>
      <protection hidden="1"/>
    </xf>
    <xf numFmtId="0" fontId="17" fillId="31" borderId="33" xfId="7" applyFont="1" applyFill="1" applyBorder="1" applyAlignment="1" applyProtection="1">
      <alignment horizontal="center" vertical="center"/>
      <protection hidden="1"/>
    </xf>
    <xf numFmtId="0" fontId="17" fillId="31" borderId="197" xfId="7" applyFont="1" applyFill="1" applyBorder="1" applyAlignment="1" applyProtection="1">
      <alignment horizontal="center" vertical="center"/>
      <protection hidden="1"/>
    </xf>
    <xf numFmtId="0" fontId="19" fillId="6" borderId="36" xfId="7" applyFont="1" applyFill="1" applyBorder="1" applyAlignment="1" applyProtection="1">
      <alignment horizontal="center" vertical="center" wrapText="1"/>
      <protection hidden="1"/>
    </xf>
    <xf numFmtId="0" fontId="19" fillId="7" borderId="37" xfId="7" applyFont="1" applyFill="1" applyBorder="1" applyAlignment="1" applyProtection="1">
      <alignment horizontal="center" vertical="center" textRotation="90" wrapText="1"/>
      <protection hidden="1"/>
    </xf>
    <xf numFmtId="0" fontId="19" fillId="7" borderId="34" xfId="7" applyFont="1" applyFill="1" applyBorder="1" applyAlignment="1" applyProtection="1">
      <alignment horizontal="center" vertical="center" textRotation="90" wrapText="1"/>
      <protection hidden="1"/>
    </xf>
    <xf numFmtId="0" fontId="19" fillId="7" borderId="12" xfId="7" applyFont="1" applyFill="1" applyBorder="1" applyAlignment="1" applyProtection="1">
      <alignment horizontal="center" vertical="center" textRotation="90" wrapText="1"/>
      <protection hidden="1"/>
    </xf>
    <xf numFmtId="0" fontId="12" fillId="5" borderId="44" xfId="7" applyFont="1" applyFill="1" applyBorder="1" applyAlignment="1" applyProtection="1">
      <alignment horizontal="center" vertical="center"/>
      <protection hidden="1"/>
    </xf>
    <xf numFmtId="0" fontId="12" fillId="5" borderId="45" xfId="7" applyFont="1" applyFill="1" applyBorder="1" applyAlignment="1" applyProtection="1">
      <alignment horizontal="center" vertical="center"/>
      <protection hidden="1"/>
    </xf>
    <xf numFmtId="0" fontId="18" fillId="6" borderId="27" xfId="7" applyFont="1" applyFill="1" applyBorder="1" applyAlignment="1" applyProtection="1">
      <alignment horizontal="center" vertical="center" textRotation="90" wrapText="1"/>
      <protection hidden="1"/>
    </xf>
    <xf numFmtId="0" fontId="18" fillId="6" borderId="32" xfId="7" applyFont="1" applyFill="1" applyBorder="1" applyAlignment="1" applyProtection="1">
      <alignment horizontal="center" vertical="center" textRotation="90" wrapText="1"/>
      <protection hidden="1"/>
    </xf>
    <xf numFmtId="0" fontId="18" fillId="6" borderId="43" xfId="7" applyFont="1" applyFill="1" applyBorder="1" applyAlignment="1" applyProtection="1">
      <alignment horizontal="center" vertical="center" textRotation="90" wrapText="1"/>
      <protection hidden="1"/>
    </xf>
    <xf numFmtId="0" fontId="117" fillId="0" borderId="28" xfId="7" applyFont="1" applyBorder="1" applyAlignment="1" applyProtection="1">
      <alignment horizontal="center" vertical="center"/>
      <protection hidden="1"/>
    </xf>
    <xf numFmtId="0" fontId="117" fillId="0" borderId="146" xfId="7" applyFont="1" applyBorder="1" applyAlignment="1" applyProtection="1">
      <alignment horizontal="center" vertical="center"/>
      <protection hidden="1"/>
    </xf>
    <xf numFmtId="0" fontId="18" fillId="6" borderId="115" xfId="7" applyFont="1" applyFill="1" applyBorder="1" applyAlignment="1" applyProtection="1">
      <alignment horizontal="center" vertical="center" textRotation="90"/>
      <protection hidden="1"/>
    </xf>
    <xf numFmtId="0" fontId="19" fillId="7" borderId="161" xfId="7" applyFont="1" applyFill="1" applyBorder="1" applyAlignment="1" applyProtection="1">
      <alignment horizontal="center" vertical="center" textRotation="90" wrapText="1"/>
      <protection hidden="1"/>
    </xf>
    <xf numFmtId="0" fontId="17" fillId="31" borderId="142" xfId="7" applyFont="1" applyFill="1" applyBorder="1" applyAlignment="1" applyProtection="1">
      <alignment horizontal="center" vertical="center"/>
      <protection hidden="1"/>
    </xf>
    <xf numFmtId="0" fontId="19" fillId="6" borderId="39" xfId="7" applyFont="1" applyFill="1" applyBorder="1" applyAlignment="1" applyProtection="1">
      <alignment horizontal="center" vertical="center" wrapText="1"/>
      <protection hidden="1"/>
    </xf>
    <xf numFmtId="0" fontId="19" fillId="7" borderId="46" xfId="7" applyFont="1" applyFill="1" applyBorder="1" applyAlignment="1" applyProtection="1">
      <alignment horizontal="center" vertical="center" textRotation="90" wrapText="1"/>
      <protection hidden="1"/>
    </xf>
    <xf numFmtId="0" fontId="12" fillId="6" borderId="125" xfId="7" applyFont="1" applyFill="1" applyBorder="1" applyAlignment="1" applyProtection="1">
      <alignment horizontal="center" vertical="center"/>
      <protection hidden="1"/>
    </xf>
    <xf numFmtId="0" fontId="32" fillId="23" borderId="227" xfId="7" applyFont="1" applyFill="1" applyBorder="1" applyAlignment="1" applyProtection="1">
      <alignment horizontal="center" vertical="center"/>
      <protection hidden="1"/>
    </xf>
    <xf numFmtId="0" fontId="32" fillId="23" borderId="228" xfId="7" applyFont="1" applyFill="1" applyBorder="1" applyAlignment="1" applyProtection="1">
      <alignment horizontal="center" vertical="center"/>
      <protection hidden="1"/>
    </xf>
    <xf numFmtId="0" fontId="32" fillId="23" borderId="229" xfId="7" applyFont="1" applyFill="1" applyBorder="1" applyAlignment="1" applyProtection="1">
      <alignment horizontal="center" vertical="center"/>
      <protection hidden="1"/>
    </xf>
    <xf numFmtId="0" fontId="21" fillId="5" borderId="233" xfId="7" applyFont="1" applyFill="1" applyBorder="1" applyAlignment="1">
      <alignment horizontal="left" vertical="center" indent="1"/>
    </xf>
    <xf numFmtId="0" fontId="21" fillId="5" borderId="234" xfId="7" applyFont="1" applyFill="1" applyBorder="1" applyAlignment="1">
      <alignment horizontal="left" vertical="center" indent="1"/>
    </xf>
    <xf numFmtId="0" fontId="21" fillId="5" borderId="235" xfId="7" applyFont="1" applyFill="1" applyBorder="1" applyAlignment="1">
      <alignment horizontal="left" vertical="center" indent="1"/>
    </xf>
    <xf numFmtId="0" fontId="21" fillId="5" borderId="59" xfId="7" applyFont="1" applyFill="1" applyBorder="1" applyAlignment="1">
      <alignment horizontal="left" vertical="center" indent="1"/>
    </xf>
    <xf numFmtId="0" fontId="21" fillId="5" borderId="63" xfId="7" applyFont="1" applyFill="1" applyBorder="1" applyAlignment="1">
      <alignment horizontal="left" vertical="center" indent="1"/>
    </xf>
    <xf numFmtId="0" fontId="21" fillId="5" borderId="74" xfId="7" applyFont="1" applyFill="1" applyBorder="1" applyAlignment="1">
      <alignment horizontal="left" vertical="center" indent="1"/>
    </xf>
    <xf numFmtId="0" fontId="21" fillId="5" borderId="216" xfId="7" applyFont="1" applyFill="1" applyBorder="1" applyAlignment="1">
      <alignment horizontal="left" vertical="center" indent="1"/>
    </xf>
    <xf numFmtId="0" fontId="21" fillId="5" borderId="81" xfId="7" applyFont="1" applyFill="1" applyBorder="1" applyAlignment="1">
      <alignment horizontal="left" vertical="center" indent="1"/>
    </xf>
    <xf numFmtId="0" fontId="21" fillId="5" borderId="84" xfId="7" applyFont="1" applyFill="1" applyBorder="1" applyAlignment="1">
      <alignment horizontal="left" vertical="center" indent="1"/>
    </xf>
    <xf numFmtId="0" fontId="20" fillId="23" borderId="227" xfId="7" applyFont="1" applyFill="1" applyBorder="1" applyAlignment="1" applyProtection="1">
      <alignment horizontal="center" vertical="center"/>
      <protection hidden="1"/>
    </xf>
    <xf numFmtId="0" fontId="20" fillId="23" borderId="228" xfId="7" applyFont="1" applyFill="1" applyBorder="1" applyAlignment="1" applyProtection="1">
      <alignment horizontal="center" vertical="center"/>
      <protection hidden="1"/>
    </xf>
    <xf numFmtId="0" fontId="20" fillId="23" borderId="229" xfId="7" applyFont="1" applyFill="1" applyBorder="1" applyAlignment="1" applyProtection="1">
      <alignment horizontal="center" vertical="center"/>
      <protection hidden="1"/>
    </xf>
    <xf numFmtId="0" fontId="19" fillId="25" borderId="86" xfId="7" applyFont="1" applyFill="1" applyBorder="1" applyAlignment="1" applyProtection="1">
      <alignment horizontal="center" vertical="center" wrapText="1"/>
      <protection hidden="1"/>
    </xf>
    <xf numFmtId="0" fontId="19" fillId="25" borderId="32" xfId="7" applyFont="1" applyFill="1" applyBorder="1" applyAlignment="1" applyProtection="1">
      <alignment horizontal="center" vertical="center" wrapText="1"/>
      <protection hidden="1"/>
    </xf>
    <xf numFmtId="0" fontId="19" fillId="25" borderId="91" xfId="7" applyFont="1" applyFill="1" applyBorder="1" applyAlignment="1" applyProtection="1">
      <alignment horizontal="center" vertical="center" wrapText="1"/>
      <protection hidden="1"/>
    </xf>
    <xf numFmtId="0" fontId="19" fillId="25" borderId="37" xfId="7" applyFont="1" applyFill="1" applyBorder="1" applyAlignment="1" applyProtection="1">
      <alignment horizontal="center" vertical="center" wrapText="1"/>
      <protection hidden="1"/>
    </xf>
    <xf numFmtId="0" fontId="19" fillId="25" borderId="34" xfId="7" applyFont="1" applyFill="1" applyBorder="1" applyAlignment="1" applyProtection="1">
      <alignment horizontal="center" vertical="center" wrapText="1"/>
      <protection hidden="1"/>
    </xf>
    <xf numFmtId="0" fontId="19" fillId="25" borderId="46" xfId="7" applyFont="1" applyFill="1" applyBorder="1" applyAlignment="1" applyProtection="1">
      <alignment horizontal="center" vertical="center" wrapText="1"/>
      <protection hidden="1"/>
    </xf>
    <xf numFmtId="0" fontId="20" fillId="25" borderId="37" xfId="7" applyFont="1" applyFill="1" applyBorder="1" applyAlignment="1" applyProtection="1">
      <alignment horizontal="center" vertical="center" wrapText="1"/>
      <protection hidden="1"/>
    </xf>
    <xf numFmtId="0" fontId="20" fillId="25" borderId="34" xfId="7" applyFont="1" applyFill="1" applyBorder="1" applyAlignment="1" applyProtection="1">
      <alignment horizontal="center" vertical="center" wrapText="1"/>
      <protection hidden="1"/>
    </xf>
    <xf numFmtId="0" fontId="20" fillId="25" borderId="46" xfId="7" applyFont="1" applyFill="1" applyBorder="1" applyAlignment="1" applyProtection="1">
      <alignment horizontal="center" vertical="center" wrapText="1"/>
      <protection hidden="1"/>
    </xf>
    <xf numFmtId="0" fontId="11" fillId="9" borderId="13" xfId="7" applyFont="1" applyFill="1" applyBorder="1" applyAlignment="1" applyProtection="1">
      <alignment horizontal="center" vertical="center"/>
      <protection hidden="1"/>
    </xf>
    <xf numFmtId="0" fontId="11" fillId="9" borderId="14" xfId="7" applyFont="1" applyFill="1" applyBorder="1" applyAlignment="1" applyProtection="1">
      <alignment horizontal="center" vertical="center"/>
      <protection hidden="1"/>
    </xf>
    <xf numFmtId="0" fontId="11" fillId="9" borderId="87" xfId="7" applyFont="1" applyFill="1" applyBorder="1" applyAlignment="1" applyProtection="1">
      <alignment horizontal="center" vertical="center"/>
      <protection hidden="1"/>
    </xf>
    <xf numFmtId="0" fontId="17" fillId="7" borderId="48" xfId="7" applyFont="1" applyFill="1" applyBorder="1" applyAlignment="1" applyProtection="1">
      <alignment horizontal="right" vertical="center"/>
      <protection hidden="1"/>
    </xf>
    <xf numFmtId="0" fontId="17" fillId="7" borderId="49" xfId="7" applyFont="1" applyFill="1" applyBorder="1" applyAlignment="1" applyProtection="1">
      <alignment horizontal="right" vertical="center"/>
      <protection hidden="1"/>
    </xf>
    <xf numFmtId="0" fontId="17" fillId="7" borderId="91" xfId="7" applyFont="1" applyFill="1" applyBorder="1" applyAlignment="1" applyProtection="1">
      <alignment horizontal="right" vertical="center"/>
      <protection hidden="1"/>
    </xf>
    <xf numFmtId="0" fontId="11" fillId="23" borderId="51" xfId="7" applyFont="1" applyFill="1" applyBorder="1" applyAlignment="1" applyProtection="1">
      <alignment horizontal="center" vertical="center"/>
      <protection hidden="1"/>
    </xf>
    <xf numFmtId="0" fontId="11" fillId="23" borderId="36" xfId="7" applyFont="1" applyFill="1" applyBorder="1" applyAlignment="1" applyProtection="1">
      <alignment horizontal="center" vertical="center"/>
      <protection hidden="1"/>
    </xf>
    <xf numFmtId="0" fontId="133" fillId="5" borderId="100" xfId="7" applyFont="1" applyFill="1" applyBorder="1" applyAlignment="1">
      <alignment horizontal="center" vertical="center" textRotation="90" wrapText="1"/>
    </xf>
    <xf numFmtId="0" fontId="133" fillId="5" borderId="90" xfId="7" applyFont="1" applyFill="1" applyBorder="1" applyAlignment="1">
      <alignment horizontal="center" vertical="center" textRotation="90" wrapText="1"/>
    </xf>
    <xf numFmtId="0" fontId="133" fillId="5" borderId="219" xfId="7" applyFont="1" applyFill="1" applyBorder="1" applyAlignment="1">
      <alignment horizontal="center" vertical="center" textRotation="90" wrapText="1"/>
    </xf>
    <xf numFmtId="0" fontId="133" fillId="5" borderId="90" xfId="7" applyFont="1" applyFill="1" applyBorder="1" applyAlignment="1">
      <alignment horizontal="center" vertical="center" textRotation="90"/>
    </xf>
    <xf numFmtId="0" fontId="133" fillId="5" borderId="219" xfId="7" applyFont="1" applyFill="1" applyBorder="1" applyAlignment="1">
      <alignment horizontal="center" vertical="center" textRotation="90"/>
    </xf>
    <xf numFmtId="1" fontId="130" fillId="0" borderId="0" xfId="7" applyNumberFormat="1" applyFont="1" applyAlignment="1" applyProtection="1">
      <alignment horizontal="center" vertical="center"/>
      <protection hidden="1"/>
    </xf>
    <xf numFmtId="0" fontId="11" fillId="5" borderId="28" xfId="7" applyFont="1" applyFill="1" applyBorder="1" applyAlignment="1" applyProtection="1">
      <alignment horizontal="center" vertical="center" wrapText="1"/>
      <protection hidden="1"/>
    </xf>
    <xf numFmtId="0" fontId="11" fillId="5" borderId="0" xfId="7" applyFont="1" applyFill="1" applyAlignment="1" applyProtection="1">
      <alignment horizontal="center" vertical="center" wrapText="1"/>
      <protection hidden="1"/>
    </xf>
    <xf numFmtId="0" fontId="11" fillId="5" borderId="105" xfId="7" applyFont="1" applyFill="1" applyBorder="1" applyAlignment="1" applyProtection="1">
      <alignment horizontal="center" vertical="center" wrapText="1"/>
      <protection hidden="1"/>
    </xf>
    <xf numFmtId="0" fontId="19" fillId="6" borderId="28" xfId="7" applyFont="1" applyFill="1" applyBorder="1" applyAlignment="1" applyProtection="1">
      <alignment horizontal="center" vertical="center"/>
      <protection hidden="1"/>
    </xf>
    <xf numFmtId="0" fontId="18" fillId="6" borderId="155" xfId="7" applyFont="1" applyFill="1" applyBorder="1" applyAlignment="1" applyProtection="1">
      <alignment horizontal="center" vertical="center" textRotation="90" wrapText="1"/>
      <protection hidden="1"/>
    </xf>
    <xf numFmtId="0" fontId="18" fillId="6" borderId="156" xfId="7" applyFont="1" applyFill="1" applyBorder="1" applyAlignment="1" applyProtection="1">
      <alignment horizontal="center" vertical="center" textRotation="90" wrapText="1"/>
      <protection hidden="1"/>
    </xf>
    <xf numFmtId="0" fontId="18" fillId="6" borderId="157" xfId="7" applyFont="1" applyFill="1" applyBorder="1" applyAlignment="1" applyProtection="1">
      <alignment horizontal="center" vertical="center" textRotation="90" wrapText="1"/>
      <protection hidden="1"/>
    </xf>
    <xf numFmtId="0" fontId="17" fillId="25" borderId="28" xfId="7" applyFont="1" applyFill="1" applyBorder="1" applyAlignment="1" applyProtection="1">
      <alignment horizontal="center" vertical="center" wrapText="1"/>
      <protection hidden="1"/>
    </xf>
    <xf numFmtId="0" fontId="17" fillId="25" borderId="27" xfId="7" applyFont="1" applyFill="1" applyBorder="1" applyAlignment="1" applyProtection="1">
      <alignment horizontal="center" vertical="center" wrapText="1"/>
      <protection hidden="1"/>
    </xf>
    <xf numFmtId="0" fontId="17" fillId="25" borderId="0" xfId="7" applyFont="1" applyFill="1" applyAlignment="1" applyProtection="1">
      <alignment horizontal="center" vertical="center" wrapText="1"/>
      <protection hidden="1"/>
    </xf>
    <xf numFmtId="0" fontId="17" fillId="25" borderId="32" xfId="7" applyFont="1" applyFill="1" applyBorder="1" applyAlignment="1" applyProtection="1">
      <alignment horizontal="center" vertical="center" wrapText="1"/>
      <protection hidden="1"/>
    </xf>
    <xf numFmtId="0" fontId="133" fillId="5" borderId="237" xfId="7" applyFont="1" applyFill="1" applyBorder="1" applyAlignment="1">
      <alignment horizontal="center" vertical="center" textRotation="90"/>
    </xf>
    <xf numFmtId="0" fontId="17" fillId="0" borderId="250" xfId="7" applyFont="1" applyBorder="1" applyAlignment="1" applyProtection="1">
      <alignment horizontal="center"/>
      <protection locked="0" hidden="1"/>
    </xf>
    <xf numFmtId="0" fontId="17" fillId="0" borderId="251" xfId="7" applyFont="1" applyBorder="1" applyAlignment="1" applyProtection="1">
      <alignment horizontal="center"/>
      <protection locked="0" hidden="1"/>
    </xf>
    <xf numFmtId="0" fontId="17" fillId="0" borderId="252" xfId="7" applyFont="1" applyBorder="1" applyAlignment="1" applyProtection="1">
      <alignment horizontal="center"/>
      <protection locked="0" hidden="1"/>
    </xf>
    <xf numFmtId="0" fontId="17" fillId="6" borderId="255" xfId="7" applyFont="1" applyFill="1" applyBorder="1" applyAlignment="1" applyProtection="1">
      <alignment horizontal="center" vertical="center" textRotation="90"/>
      <protection hidden="1"/>
    </xf>
    <xf numFmtId="0" fontId="17" fillId="6" borderId="257" xfId="7" applyFont="1" applyFill="1" applyBorder="1" applyAlignment="1" applyProtection="1">
      <alignment horizontal="center" vertical="center" textRotation="90"/>
      <protection hidden="1"/>
    </xf>
    <xf numFmtId="0" fontId="17" fillId="6" borderId="259" xfId="7" applyFont="1" applyFill="1" applyBorder="1" applyAlignment="1" applyProtection="1">
      <alignment horizontal="center" vertical="center" textRotation="90"/>
      <protection hidden="1"/>
    </xf>
    <xf numFmtId="0" fontId="12" fillId="0" borderId="0" xfId="7" applyFont="1" applyAlignment="1" applyProtection="1">
      <alignment horizontal="left" vertical="center" wrapText="1"/>
      <protection locked="0"/>
    </xf>
    <xf numFmtId="0" fontId="14" fillId="0" borderId="0" xfId="7" applyFont="1" applyAlignment="1" applyProtection="1">
      <alignment horizontal="center" vertical="center"/>
      <protection hidden="1"/>
    </xf>
    <xf numFmtId="0" fontId="11" fillId="5" borderId="239" xfId="7" applyFont="1" applyFill="1" applyBorder="1" applyAlignment="1" applyProtection="1">
      <alignment horizontal="center" vertical="center" wrapText="1"/>
      <protection hidden="1"/>
    </xf>
    <xf numFmtId="0" fontId="11" fillId="5" borderId="240" xfId="7" applyFont="1" applyFill="1" applyBorder="1" applyAlignment="1" applyProtection="1">
      <alignment horizontal="center" vertical="center" wrapText="1"/>
      <protection hidden="1"/>
    </xf>
    <xf numFmtId="0" fontId="11" fillId="5" borderId="245" xfId="7" applyFont="1" applyFill="1" applyBorder="1" applyAlignment="1" applyProtection="1">
      <alignment horizontal="center" vertical="center" wrapText="1"/>
      <protection hidden="1"/>
    </xf>
    <xf numFmtId="0" fontId="11" fillId="5" borderId="247" xfId="7" applyFont="1" applyFill="1" applyBorder="1" applyAlignment="1" applyProtection="1">
      <alignment horizontal="center" vertical="center" wrapText="1"/>
      <protection hidden="1"/>
    </xf>
    <xf numFmtId="0" fontId="17" fillId="5" borderId="241" xfId="7" applyFont="1" applyFill="1" applyBorder="1" applyAlignment="1" applyProtection="1">
      <alignment horizontal="center" vertical="center"/>
      <protection hidden="1"/>
    </xf>
    <xf numFmtId="0" fontId="17" fillId="5" borderId="242" xfId="7" applyFont="1" applyFill="1" applyBorder="1" applyAlignment="1" applyProtection="1">
      <alignment horizontal="center" vertical="center"/>
      <protection hidden="1"/>
    </xf>
    <xf numFmtId="0" fontId="17" fillId="5" borderId="243" xfId="7" applyFont="1" applyFill="1" applyBorder="1" applyAlignment="1" applyProtection="1">
      <alignment horizontal="center" vertical="center"/>
      <protection hidden="1"/>
    </xf>
    <xf numFmtId="0" fontId="17" fillId="6" borderId="244" xfId="7" applyFont="1" applyFill="1" applyBorder="1" applyAlignment="1" applyProtection="1">
      <alignment horizontal="center" vertical="center"/>
      <protection hidden="1"/>
    </xf>
    <xf numFmtId="0" fontId="17" fillId="6" borderId="246" xfId="7" applyFont="1" applyFill="1" applyBorder="1" applyAlignment="1" applyProtection="1">
      <alignment horizontal="center" vertical="center"/>
      <protection hidden="1"/>
    </xf>
    <xf numFmtId="0" fontId="17" fillId="6" borderId="248" xfId="7" applyFont="1" applyFill="1" applyBorder="1" applyAlignment="1" applyProtection="1">
      <alignment horizontal="center" vertical="center"/>
      <protection hidden="1"/>
    </xf>
    <xf numFmtId="0" fontId="121" fillId="6" borderId="38" xfId="7" applyFont="1" applyFill="1" applyBorder="1" applyAlignment="1" applyProtection="1">
      <alignment horizontal="center" vertical="center" textRotation="90"/>
      <protection hidden="1"/>
    </xf>
    <xf numFmtId="0" fontId="121" fillId="6" borderId="41" xfId="7" applyFont="1" applyFill="1" applyBorder="1" applyAlignment="1" applyProtection="1">
      <alignment horizontal="center" vertical="center" textRotation="90"/>
      <protection hidden="1"/>
    </xf>
    <xf numFmtId="0" fontId="121" fillId="6" borderId="161" xfId="7" applyFont="1" applyFill="1" applyBorder="1" applyAlignment="1" applyProtection="1">
      <alignment horizontal="center" vertical="center" textRotation="90"/>
      <protection hidden="1"/>
    </xf>
    <xf numFmtId="0" fontId="19" fillId="9" borderId="123" xfId="7" applyFont="1" applyFill="1" applyBorder="1" applyAlignment="1" applyProtection="1">
      <alignment horizontal="center" vertical="center"/>
      <protection hidden="1"/>
    </xf>
    <xf numFmtId="0" fontId="17" fillId="0" borderId="31" xfId="7" applyFont="1" applyBorder="1" applyAlignment="1" applyProtection="1">
      <alignment horizontal="center"/>
      <protection locked="0" hidden="1"/>
    </xf>
    <xf numFmtId="0" fontId="17" fillId="0" borderId="35" xfId="7" applyFont="1" applyBorder="1" applyAlignment="1" applyProtection="1">
      <alignment horizontal="center"/>
      <protection locked="0" hidden="1"/>
    </xf>
    <xf numFmtId="0" fontId="17" fillId="0" borderId="115" xfId="7" applyFont="1" applyBorder="1" applyAlignment="1" applyProtection="1">
      <alignment horizontal="center"/>
      <protection locked="0" hidden="1"/>
    </xf>
    <xf numFmtId="0" fontId="17" fillId="6" borderId="100" xfId="7" applyFont="1" applyFill="1" applyBorder="1" applyAlignment="1" applyProtection="1">
      <alignment horizontal="center" vertical="center" textRotation="90"/>
      <protection hidden="1"/>
    </xf>
    <xf numFmtId="0" fontId="17" fillId="6" borderId="90" xfId="7" applyFont="1" applyFill="1" applyBorder="1" applyAlignment="1" applyProtection="1">
      <alignment horizontal="center" vertical="center" textRotation="90"/>
      <protection hidden="1"/>
    </xf>
    <xf numFmtId="0" fontId="17" fillId="6" borderId="95" xfId="7" applyFont="1" applyFill="1" applyBorder="1" applyAlignment="1" applyProtection="1">
      <alignment horizontal="center" vertical="center" textRotation="90"/>
      <protection hidden="1"/>
    </xf>
    <xf numFmtId="0" fontId="12" fillId="0" borderId="28" xfId="7" applyFont="1" applyBorder="1" applyAlignment="1" applyProtection="1">
      <alignment horizontal="left" vertical="center" wrapText="1"/>
      <protection locked="0"/>
    </xf>
    <xf numFmtId="0" fontId="136" fillId="0" borderId="105" xfId="7" applyFont="1" applyBorder="1" applyAlignment="1" applyProtection="1">
      <alignment horizontal="left" vertical="center"/>
      <protection locked="0" hidden="1"/>
    </xf>
    <xf numFmtId="0" fontId="17" fillId="34" borderId="116" xfId="7" applyFont="1" applyFill="1" applyBorder="1" applyAlignment="1" applyProtection="1">
      <alignment horizontal="center" vertical="center"/>
      <protection hidden="1"/>
    </xf>
    <xf numFmtId="0" fontId="17" fillId="34" borderId="117" xfId="7" applyFont="1" applyFill="1" applyBorder="1" applyAlignment="1" applyProtection="1">
      <alignment horizontal="center" vertical="center"/>
      <protection hidden="1"/>
    </xf>
    <xf numFmtId="0" fontId="17" fillId="34" borderId="118" xfId="7" applyFont="1" applyFill="1" applyBorder="1" applyAlignment="1" applyProtection="1">
      <alignment horizontal="center" vertical="center"/>
      <protection hidden="1"/>
    </xf>
    <xf numFmtId="0" fontId="17" fillId="5" borderId="8" xfId="7" applyFont="1" applyFill="1" applyBorder="1" applyAlignment="1" applyProtection="1">
      <alignment horizontal="center" vertical="center"/>
      <protection hidden="1"/>
    </xf>
    <xf numFmtId="0" fontId="17" fillId="5" borderId="52" xfId="7" applyFont="1" applyFill="1" applyBorder="1" applyAlignment="1" applyProtection="1">
      <alignment horizontal="center" vertical="center"/>
      <protection hidden="1"/>
    </xf>
    <xf numFmtId="0" fontId="19" fillId="5" borderId="39" xfId="7" applyFont="1" applyFill="1" applyBorder="1" applyAlignment="1" applyProtection="1">
      <alignment horizontal="center" vertical="center"/>
      <protection hidden="1"/>
    </xf>
    <xf numFmtId="0" fontId="19" fillId="5" borderId="36" xfId="7" applyFont="1" applyFill="1" applyBorder="1" applyAlignment="1" applyProtection="1">
      <alignment horizontal="center" vertical="center"/>
      <protection hidden="1"/>
    </xf>
    <xf numFmtId="0" fontId="19" fillId="5" borderId="123" xfId="7" applyFont="1" applyFill="1" applyBorder="1" applyAlignment="1" applyProtection="1">
      <alignment horizontal="center" vertical="center"/>
      <protection hidden="1"/>
    </xf>
    <xf numFmtId="0" fontId="121" fillId="6" borderId="122" xfId="7" applyFont="1" applyFill="1" applyBorder="1" applyAlignment="1" applyProtection="1">
      <alignment horizontal="center" textRotation="90"/>
      <protection hidden="1"/>
    </xf>
    <xf numFmtId="0" fontId="121" fillId="6" borderId="124" xfId="7" applyFont="1" applyFill="1" applyBorder="1" applyAlignment="1" applyProtection="1">
      <alignment horizontal="center" textRotation="90"/>
      <protection hidden="1"/>
    </xf>
    <xf numFmtId="0" fontId="121" fillId="6" borderId="127" xfId="7" applyFont="1" applyFill="1" applyBorder="1" applyAlignment="1" applyProtection="1">
      <alignment horizontal="center" textRotation="90"/>
      <protection hidden="1"/>
    </xf>
    <xf numFmtId="0" fontId="121" fillId="6" borderId="38" xfId="7" applyFont="1" applyFill="1" applyBorder="1" applyAlignment="1" applyProtection="1">
      <alignment horizontal="center" textRotation="90"/>
      <protection hidden="1"/>
    </xf>
    <xf numFmtId="0" fontId="121" fillId="6" borderId="41" xfId="7" applyFont="1" applyFill="1" applyBorder="1" applyAlignment="1" applyProtection="1">
      <alignment horizontal="center" textRotation="90"/>
      <protection hidden="1"/>
    </xf>
    <xf numFmtId="0" fontId="121" fillId="6" borderId="161" xfId="7" applyFont="1" applyFill="1" applyBorder="1" applyAlignment="1" applyProtection="1">
      <alignment horizontal="center" textRotation="90"/>
      <protection hidden="1"/>
    </xf>
    <xf numFmtId="0" fontId="121" fillId="6" borderId="119" xfId="7" applyFont="1" applyFill="1" applyBorder="1" applyAlignment="1" applyProtection="1">
      <alignment horizontal="center" vertical="center"/>
      <protection hidden="1"/>
    </xf>
    <xf numFmtId="0" fontId="121" fillId="6" borderId="29" xfId="7" applyFont="1" applyFill="1" applyBorder="1" applyAlignment="1" applyProtection="1">
      <alignment horizontal="center" vertical="center"/>
      <protection hidden="1"/>
    </xf>
    <xf numFmtId="0" fontId="121" fillId="6" borderId="120" xfId="7" applyFont="1" applyFill="1" applyBorder="1" applyAlignment="1" applyProtection="1">
      <alignment horizontal="center" vertical="center"/>
      <protection hidden="1"/>
    </xf>
    <xf numFmtId="0" fontId="121" fillId="6" borderId="121" xfId="7" applyFont="1" applyFill="1" applyBorder="1" applyAlignment="1" applyProtection="1">
      <alignment horizontal="center" vertical="center"/>
      <protection hidden="1"/>
    </xf>
    <xf numFmtId="0" fontId="27" fillId="0" borderId="0" xfId="7" applyFont="1" applyAlignment="1" applyProtection="1">
      <alignment vertical="top" wrapText="1"/>
      <protection locked="0"/>
    </xf>
    <xf numFmtId="0" fontId="27" fillId="0" borderId="0" xfId="7" applyFont="1" applyAlignment="1">
      <alignment vertical="top" wrapText="1"/>
    </xf>
    <xf numFmtId="0" fontId="27" fillId="0" borderId="0" xfId="7" applyFont="1" applyAlignment="1">
      <alignment vertical="top"/>
    </xf>
    <xf numFmtId="0" fontId="17" fillId="5" borderId="116" xfId="7" applyFont="1" applyFill="1" applyBorder="1" applyAlignment="1" applyProtection="1">
      <alignment horizontal="center" vertical="center"/>
      <protection hidden="1"/>
    </xf>
    <xf numFmtId="0" fontId="17" fillId="5" borderId="117" xfId="7" applyFont="1" applyFill="1" applyBorder="1" applyAlignment="1" applyProtection="1">
      <alignment horizontal="center" vertical="center"/>
      <protection hidden="1"/>
    </xf>
    <xf numFmtId="0" fontId="17" fillId="5" borderId="118" xfId="7" applyFont="1" applyFill="1" applyBorder="1" applyAlignment="1" applyProtection="1">
      <alignment horizontal="center" vertical="center"/>
      <protection hidden="1"/>
    </xf>
    <xf numFmtId="0" fontId="12" fillId="6" borderId="126" xfId="7" applyFont="1" applyFill="1" applyBorder="1" applyAlignment="1" applyProtection="1">
      <alignment horizontal="center" vertical="center"/>
      <protection hidden="1"/>
    </xf>
    <xf numFmtId="0" fontId="19" fillId="6" borderId="39" xfId="7" applyFont="1" applyFill="1" applyBorder="1" applyAlignment="1" applyProtection="1">
      <alignment horizontal="center" vertical="center"/>
      <protection hidden="1"/>
    </xf>
    <xf numFmtId="0" fontId="19" fillId="6" borderId="40" xfId="7" applyFont="1" applyFill="1" applyBorder="1" applyAlignment="1" applyProtection="1">
      <alignment horizontal="center" vertical="center"/>
      <protection hidden="1"/>
    </xf>
    <xf numFmtId="0" fontId="17" fillId="5" borderId="39" xfId="7" applyFont="1" applyFill="1" applyBorder="1" applyAlignment="1" applyProtection="1">
      <alignment horizontal="center" vertical="center"/>
      <protection hidden="1"/>
    </xf>
    <xf numFmtId="0" fontId="17" fillId="5" borderId="36" xfId="7" applyFont="1" applyFill="1" applyBorder="1" applyAlignment="1" applyProtection="1">
      <alignment horizontal="center" vertical="center"/>
      <protection hidden="1"/>
    </xf>
    <xf numFmtId="0" fontId="17" fillId="5" borderId="123" xfId="7" applyFont="1" applyFill="1" applyBorder="1" applyAlignment="1" applyProtection="1">
      <alignment horizontal="center" vertical="center"/>
      <protection hidden="1"/>
    </xf>
    <xf numFmtId="0" fontId="32" fillId="12" borderId="181" xfId="7" applyFont="1" applyFill="1" applyBorder="1" applyAlignment="1" applyProtection="1">
      <alignment horizontal="center" vertical="center"/>
      <protection hidden="1"/>
    </xf>
    <xf numFmtId="0" fontId="32" fillId="12" borderId="90" xfId="7" applyFont="1" applyFill="1" applyBorder="1" applyAlignment="1" applyProtection="1">
      <alignment horizontal="center" vertical="center"/>
      <protection hidden="1"/>
    </xf>
    <xf numFmtId="0" fontId="32" fillId="12" borderId="34" xfId="7" applyFont="1" applyFill="1" applyBorder="1" applyAlignment="1" applyProtection="1">
      <alignment horizontal="center" vertical="center"/>
      <protection hidden="1"/>
    </xf>
    <xf numFmtId="0" fontId="32" fillId="12" borderId="35" xfId="7" applyFont="1" applyFill="1" applyBorder="1" applyAlignment="1" applyProtection="1">
      <alignment horizontal="center" vertical="center"/>
      <protection hidden="1"/>
    </xf>
    <xf numFmtId="0" fontId="32" fillId="12" borderId="70" xfId="7" applyFont="1" applyFill="1" applyBorder="1" applyAlignment="1" applyProtection="1">
      <alignment horizontal="center" vertical="center"/>
      <protection hidden="1"/>
    </xf>
    <xf numFmtId="0" fontId="32" fillId="7" borderId="103" xfId="7" applyFont="1" applyFill="1" applyBorder="1" applyAlignment="1" applyProtection="1">
      <alignment horizontal="center" vertical="center"/>
      <protection hidden="1"/>
    </xf>
    <xf numFmtId="0" fontId="32" fillId="7" borderId="8" xfId="7" applyFont="1" applyFill="1" applyBorder="1" applyAlignment="1" applyProtection="1">
      <alignment horizontal="center" vertical="center"/>
      <protection hidden="1"/>
    </xf>
    <xf numFmtId="0" fontId="32" fillId="7" borderId="53" xfId="7" applyFont="1" applyFill="1" applyBorder="1" applyAlignment="1" applyProtection="1">
      <alignment horizontal="center" vertical="center"/>
      <protection hidden="1"/>
    </xf>
    <xf numFmtId="0" fontId="32" fillId="12" borderId="32" xfId="7" applyFont="1" applyFill="1" applyBorder="1" applyAlignment="1" applyProtection="1">
      <alignment horizontal="center" vertical="center"/>
      <protection hidden="1"/>
    </xf>
    <xf numFmtId="0" fontId="77" fillId="0" borderId="103" xfId="7" applyFont="1" applyBorder="1" applyAlignment="1" applyProtection="1">
      <alignment horizontal="center" vertical="center"/>
      <protection locked="0" hidden="1"/>
    </xf>
    <xf numFmtId="0" fontId="77" fillId="0" borderId="8" xfId="7" applyFont="1" applyBorder="1" applyAlignment="1" applyProtection="1">
      <alignment horizontal="center" vertical="center"/>
      <protection locked="0" hidden="1"/>
    </xf>
    <xf numFmtId="0" fontId="77" fillId="0" borderId="53" xfId="7" applyFont="1" applyBorder="1" applyAlignment="1" applyProtection="1">
      <alignment horizontal="center" vertical="center"/>
      <protection locked="0" hidden="1"/>
    </xf>
    <xf numFmtId="0" fontId="61" fillId="14" borderId="51" xfId="7" applyFont="1" applyFill="1" applyBorder="1" applyAlignment="1" applyProtection="1">
      <alignment horizontal="center" vertical="center"/>
      <protection locked="0" hidden="1"/>
    </xf>
    <xf numFmtId="0" fontId="61" fillId="14" borderId="36" xfId="7" applyFont="1" applyFill="1" applyBorder="1" applyAlignment="1" applyProtection="1">
      <alignment horizontal="center" vertical="center"/>
      <protection locked="0" hidden="1"/>
    </xf>
    <xf numFmtId="0" fontId="61" fillId="14" borderId="79" xfId="7" applyFont="1" applyFill="1" applyBorder="1" applyAlignment="1" applyProtection="1">
      <alignment horizontal="center" vertical="center"/>
      <protection locked="0" hidden="1"/>
    </xf>
    <xf numFmtId="0" fontId="77" fillId="0" borderId="51" xfId="7" applyFont="1" applyBorder="1" applyAlignment="1" applyProtection="1">
      <alignment horizontal="center" vertical="center"/>
      <protection locked="0" hidden="1"/>
    </xf>
    <xf numFmtId="0" fontId="77" fillId="0" borderId="36" xfId="7" applyFont="1" applyBorder="1" applyAlignment="1" applyProtection="1">
      <alignment horizontal="center" vertical="center"/>
      <protection locked="0" hidden="1"/>
    </xf>
    <xf numFmtId="0" fontId="77" fillId="0" borderId="79" xfId="7" applyFont="1" applyBorder="1" applyAlignment="1" applyProtection="1">
      <alignment horizontal="center" vertical="center"/>
      <protection locked="0" hidden="1"/>
    </xf>
    <xf numFmtId="0" fontId="36" fillId="6" borderId="193" xfId="7" applyFont="1" applyFill="1" applyBorder="1" applyAlignment="1" applyProtection="1">
      <alignment horizontal="center" vertical="center"/>
      <protection hidden="1"/>
    </xf>
    <xf numFmtId="0" fontId="36" fillId="6" borderId="50" xfId="7" applyFont="1" applyFill="1" applyBorder="1" applyAlignment="1" applyProtection="1">
      <alignment horizontal="center" vertical="center"/>
      <protection hidden="1"/>
    </xf>
    <xf numFmtId="0" fontId="36" fillId="6" borderId="194" xfId="7" applyFont="1" applyFill="1" applyBorder="1" applyAlignment="1" applyProtection="1">
      <alignment horizontal="center" vertical="center"/>
      <protection hidden="1"/>
    </xf>
    <xf numFmtId="0" fontId="77" fillId="0" borderId="40" xfId="7" applyFont="1" applyBorder="1" applyAlignment="1" applyProtection="1">
      <alignment horizontal="center" vertical="center"/>
      <protection locked="0" hidden="1"/>
    </xf>
    <xf numFmtId="0" fontId="36" fillId="13" borderId="26" xfId="7" applyFont="1" applyFill="1" applyBorder="1" applyAlignment="1" applyProtection="1">
      <alignment horizontal="center" vertical="center"/>
      <protection hidden="1"/>
    </xf>
    <xf numFmtId="0" fontId="36" fillId="13" borderId="28" xfId="7" applyFont="1" applyFill="1" applyBorder="1" applyAlignment="1" applyProtection="1">
      <alignment horizontal="center" vertical="center"/>
      <protection hidden="1"/>
    </xf>
    <xf numFmtId="0" fontId="36" fillId="13" borderId="146" xfId="7" applyFont="1" applyFill="1" applyBorder="1" applyAlignment="1" applyProtection="1">
      <alignment horizontal="center" vertical="center"/>
      <protection hidden="1"/>
    </xf>
    <xf numFmtId="0" fontId="36" fillId="6" borderId="95" xfId="7" applyFont="1" applyFill="1" applyBorder="1" applyAlignment="1" applyProtection="1">
      <alignment horizontal="center" vertical="center"/>
      <protection hidden="1"/>
    </xf>
    <xf numFmtId="0" fontId="36" fillId="6" borderId="12" xfId="7" applyFont="1" applyFill="1" applyBorder="1" applyAlignment="1" applyProtection="1">
      <alignment horizontal="center" vertical="center"/>
      <protection hidden="1"/>
    </xf>
    <xf numFmtId="0" fontId="36" fillId="6" borderId="47" xfId="7" applyFont="1" applyFill="1" applyBorder="1" applyAlignment="1" applyProtection="1">
      <alignment horizontal="center" vertical="center"/>
      <protection hidden="1"/>
    </xf>
    <xf numFmtId="0" fontId="36" fillId="6" borderId="91" xfId="7" applyFont="1" applyFill="1" applyBorder="1" applyAlignment="1" applyProtection="1">
      <alignment horizontal="center" vertical="center"/>
      <protection hidden="1"/>
    </xf>
    <xf numFmtId="0" fontId="36" fillId="6" borderId="48" xfId="7" applyFont="1" applyFill="1" applyBorder="1" applyAlignment="1" applyProtection="1">
      <alignment horizontal="center" vertical="center"/>
      <protection hidden="1"/>
    </xf>
    <xf numFmtId="0" fontId="36" fillId="6" borderId="49" xfId="7" applyFont="1" applyFill="1" applyBorder="1" applyAlignment="1" applyProtection="1">
      <alignment horizontal="center" vertical="center"/>
      <protection hidden="1"/>
    </xf>
    <xf numFmtId="0" fontId="36" fillId="6" borderId="113" xfId="7" applyFont="1" applyFill="1" applyBorder="1" applyAlignment="1" applyProtection="1">
      <alignment horizontal="center" vertical="center"/>
      <protection hidden="1"/>
    </xf>
    <xf numFmtId="0" fontId="36" fillId="6" borderId="97" xfId="7" applyFont="1" applyFill="1" applyBorder="1" applyAlignment="1" applyProtection="1">
      <alignment horizontal="center" vertical="center"/>
      <protection hidden="1"/>
    </xf>
    <xf numFmtId="0" fontId="36" fillId="19" borderId="13" xfId="7" applyFont="1" applyFill="1" applyBorder="1" applyAlignment="1" applyProtection="1">
      <alignment horizontal="center" vertical="center"/>
      <protection hidden="1"/>
    </xf>
    <xf numFmtId="0" fontId="36" fillId="19" borderId="14" xfId="7" applyFont="1" applyFill="1" applyBorder="1" applyAlignment="1" applyProtection="1">
      <alignment horizontal="center" vertical="center"/>
      <protection hidden="1"/>
    </xf>
    <xf numFmtId="0" fontId="36" fillId="19" borderId="15" xfId="7" applyFont="1" applyFill="1" applyBorder="1" applyAlignment="1" applyProtection="1">
      <alignment horizontal="center" vertical="center"/>
      <protection hidden="1"/>
    </xf>
    <xf numFmtId="0" fontId="36" fillId="6" borderId="13" xfId="7" applyFont="1" applyFill="1" applyBorder="1" applyAlignment="1" applyProtection="1">
      <alignment horizontal="center" vertical="center"/>
      <protection hidden="1"/>
    </xf>
    <xf numFmtId="0" fontId="36" fillId="6" borderId="14" xfId="7" applyFont="1" applyFill="1" applyBorder="1" applyAlignment="1" applyProtection="1">
      <alignment horizontal="center" vertical="center"/>
      <protection hidden="1"/>
    </xf>
    <xf numFmtId="0" fontId="36" fillId="6" borderId="15" xfId="7" applyFont="1" applyFill="1" applyBorder="1" applyAlignment="1" applyProtection="1">
      <alignment horizontal="center" vertical="center"/>
      <protection hidden="1"/>
    </xf>
    <xf numFmtId="0" fontId="12" fillId="6" borderId="68" xfId="7" applyFont="1" applyFill="1" applyBorder="1" applyAlignment="1" applyProtection="1">
      <alignment horizontal="right" vertical="center" indent="1"/>
      <protection locked="0" hidden="1"/>
    </xf>
    <xf numFmtId="0" fontId="12" fillId="6" borderId="76" xfId="7" applyFont="1" applyFill="1" applyBorder="1" applyAlignment="1" applyProtection="1">
      <alignment horizontal="right" vertical="center" indent="1"/>
      <protection locked="0" hidden="1"/>
    </xf>
    <xf numFmtId="0" fontId="12" fillId="6" borderId="77" xfId="7" applyFont="1" applyFill="1" applyBorder="1" applyAlignment="1" applyProtection="1">
      <alignment horizontal="right" vertical="center" indent="1"/>
      <protection locked="0" hidden="1"/>
    </xf>
    <xf numFmtId="0" fontId="11" fillId="6" borderId="51" xfId="7" applyFont="1" applyFill="1" applyBorder="1" applyAlignment="1" applyProtection="1">
      <alignment horizontal="left" vertical="center" indent="4"/>
      <protection hidden="1"/>
    </xf>
    <xf numFmtId="0" fontId="11" fillId="6" borderId="36" xfId="7" applyFont="1" applyFill="1" applyBorder="1" applyAlignment="1" applyProtection="1">
      <alignment horizontal="left" vertical="center" indent="4"/>
      <protection hidden="1"/>
    </xf>
    <xf numFmtId="0" fontId="11" fillId="37" borderId="0" xfId="7" applyFont="1" applyFill="1" applyAlignment="1">
      <alignment horizontal="left"/>
    </xf>
    <xf numFmtId="0" fontId="17" fillId="6" borderId="170" xfId="7" applyFont="1" applyFill="1" applyBorder="1" applyAlignment="1" applyProtection="1">
      <alignment horizontal="center" vertical="center" textRotation="90" wrapText="1"/>
      <protection hidden="1"/>
    </xf>
    <xf numFmtId="0" fontId="17" fillId="6" borderId="86" xfId="7" applyFont="1" applyFill="1" applyBorder="1" applyAlignment="1" applyProtection="1">
      <alignment horizontal="center" vertical="center" textRotation="90" wrapText="1"/>
      <protection hidden="1"/>
    </xf>
    <xf numFmtId="0" fontId="17" fillId="6" borderId="19" xfId="7" applyFont="1" applyFill="1" applyBorder="1" applyAlignment="1" applyProtection="1">
      <alignment horizontal="center" vertical="center" textRotation="90" wrapText="1"/>
      <protection hidden="1"/>
    </xf>
    <xf numFmtId="0" fontId="17" fillId="6" borderId="32" xfId="7" applyFont="1" applyFill="1" applyBorder="1" applyAlignment="1" applyProtection="1">
      <alignment horizontal="center" vertical="center" textRotation="90" wrapText="1"/>
      <protection hidden="1"/>
    </xf>
    <xf numFmtId="0" fontId="17" fillId="6" borderId="42" xfId="7" applyFont="1" applyFill="1" applyBorder="1" applyAlignment="1" applyProtection="1">
      <alignment horizontal="center" vertical="center" textRotation="90" wrapText="1"/>
      <protection hidden="1"/>
    </xf>
    <xf numFmtId="0" fontId="17" fillId="6" borderId="43" xfId="7" applyFont="1" applyFill="1" applyBorder="1" applyAlignment="1" applyProtection="1">
      <alignment horizontal="center" vertical="center" textRotation="90" wrapText="1"/>
      <protection hidden="1"/>
    </xf>
    <xf numFmtId="0" fontId="17" fillId="6" borderId="19" xfId="7" applyFont="1" applyFill="1" applyBorder="1" applyAlignment="1" applyProtection="1">
      <alignment horizontal="center" vertical="center" textRotation="90"/>
      <protection hidden="1"/>
    </xf>
    <xf numFmtId="0" fontId="17" fillId="6" borderId="48" xfId="7" applyFont="1" applyFill="1" applyBorder="1" applyAlignment="1" applyProtection="1">
      <alignment horizontal="center" vertical="center" textRotation="90"/>
      <protection hidden="1"/>
    </xf>
    <xf numFmtId="0" fontId="17" fillId="6" borderId="34" xfId="7" applyFont="1" applyFill="1" applyBorder="1" applyAlignment="1" applyProtection="1">
      <alignment horizontal="center" vertical="center" textRotation="90"/>
      <protection hidden="1"/>
    </xf>
    <xf numFmtId="0" fontId="17" fillId="6" borderId="12" xfId="7" applyFont="1" applyFill="1" applyBorder="1" applyAlignment="1" applyProtection="1">
      <alignment horizontal="center" vertical="center" textRotation="90"/>
      <protection hidden="1"/>
    </xf>
    <xf numFmtId="0" fontId="17" fillId="6" borderId="39" xfId="7" applyFont="1" applyFill="1" applyBorder="1" applyAlignment="1" applyProtection="1">
      <alignment horizontal="center" vertical="center"/>
      <protection hidden="1"/>
    </xf>
    <xf numFmtId="0" fontId="17" fillId="6" borderId="36" xfId="7" applyFont="1" applyFill="1" applyBorder="1" applyAlignment="1" applyProtection="1">
      <alignment horizontal="center" vertical="center"/>
      <protection hidden="1"/>
    </xf>
    <xf numFmtId="0" fontId="17" fillId="6" borderId="40" xfId="7" applyFont="1" applyFill="1" applyBorder="1" applyAlignment="1" applyProtection="1">
      <alignment horizontal="center" vertical="center"/>
      <protection hidden="1"/>
    </xf>
    <xf numFmtId="0" fontId="12" fillId="6" borderId="212" xfId="7" applyFont="1" applyFill="1" applyBorder="1" applyAlignment="1" applyProtection="1">
      <alignment horizontal="right" vertical="center" indent="1"/>
      <protection locked="0" hidden="1"/>
    </xf>
    <xf numFmtId="0" fontId="12" fillId="6" borderId="204" xfId="7" applyFont="1" applyFill="1" applyBorder="1" applyAlignment="1" applyProtection="1">
      <alignment horizontal="right" vertical="center" indent="1"/>
      <protection locked="0" hidden="1"/>
    </xf>
    <xf numFmtId="0" fontId="12" fillId="6" borderId="67" xfId="7" applyFont="1" applyFill="1" applyBorder="1" applyAlignment="1" applyProtection="1">
      <alignment horizontal="right" vertical="center" indent="1"/>
      <protection locked="0" hidden="1"/>
    </xf>
    <xf numFmtId="0" fontId="12" fillId="6" borderId="59" xfId="7" applyFont="1" applyFill="1" applyBorder="1" applyAlignment="1" applyProtection="1">
      <alignment horizontal="right" vertical="center" indent="1"/>
      <protection locked="0" hidden="1"/>
    </xf>
    <xf numFmtId="0" fontId="12" fillId="6" borderId="63" xfId="7" applyFont="1" applyFill="1" applyBorder="1" applyAlignment="1" applyProtection="1">
      <alignment horizontal="right" vertical="center" indent="1"/>
      <protection locked="0" hidden="1"/>
    </xf>
    <xf numFmtId="0" fontId="12" fillId="6" borderId="74" xfId="7" applyFont="1" applyFill="1" applyBorder="1" applyAlignment="1" applyProtection="1">
      <alignment horizontal="right" vertical="center" indent="1"/>
      <protection locked="0" hidden="1"/>
    </xf>
    <xf numFmtId="0" fontId="15" fillId="0" borderId="0" xfId="7" applyFont="1" applyAlignment="1" applyProtection="1">
      <alignment horizontal="center" vertical="center"/>
      <protection hidden="1"/>
    </xf>
    <xf numFmtId="0" fontId="141" fillId="0" borderId="0" xfId="7" applyFont="1" applyAlignment="1" applyProtection="1">
      <alignment horizontal="right" vertical="center"/>
      <protection hidden="1"/>
    </xf>
    <xf numFmtId="0" fontId="25" fillId="0" borderId="105" xfId="7" applyFont="1" applyBorder="1" applyAlignment="1" applyProtection="1">
      <alignment horizontal="left" vertical="center"/>
      <protection locked="0" hidden="1"/>
    </xf>
    <xf numFmtId="0" fontId="17" fillId="6" borderId="164" xfId="7" applyFont="1" applyFill="1" applyBorder="1" applyAlignment="1" applyProtection="1">
      <alignment horizontal="center" vertical="center"/>
      <protection hidden="1"/>
    </xf>
    <xf numFmtId="0" fontId="33" fillId="6" borderId="39" xfId="7" applyFont="1" applyFill="1" applyBorder="1" applyAlignment="1" applyProtection="1">
      <alignment horizontal="center" vertical="center"/>
      <protection hidden="1"/>
    </xf>
    <xf numFmtId="0" fontId="33" fillId="6" borderId="36" xfId="7" applyFont="1" applyFill="1" applyBorder="1" applyAlignment="1" applyProtection="1">
      <alignment horizontal="center" vertical="center"/>
      <protection hidden="1"/>
    </xf>
    <xf numFmtId="0" fontId="33" fillId="6" borderId="40" xfId="7" applyFont="1" applyFill="1" applyBorder="1" applyAlignment="1" applyProtection="1">
      <alignment horizontal="center" vertical="center"/>
      <protection hidden="1"/>
    </xf>
    <xf numFmtId="0" fontId="11" fillId="11" borderId="0" xfId="7" applyFont="1" applyFill="1" applyAlignment="1">
      <alignment horizontal="left"/>
    </xf>
    <xf numFmtId="0" fontId="30" fillId="0" borderId="0" xfId="7" applyFont="1" applyAlignment="1" applyProtection="1">
      <alignment vertical="top" wrapText="1"/>
      <protection locked="0"/>
    </xf>
    <xf numFmtId="0" fontId="30" fillId="0" borderId="0" xfId="7" applyFont="1" applyAlignment="1">
      <alignment vertical="top" wrapText="1"/>
    </xf>
    <xf numFmtId="0" fontId="31" fillId="0" borderId="0" xfId="7" applyFont="1" applyAlignment="1" applyProtection="1">
      <alignment vertical="top" wrapText="1"/>
      <protection locked="0"/>
    </xf>
    <xf numFmtId="0" fontId="31" fillId="0" borderId="0" xfId="7" applyFont="1" applyAlignment="1">
      <alignment vertical="top" wrapText="1"/>
    </xf>
    <xf numFmtId="0" fontId="31" fillId="0" borderId="0" xfId="7" applyFont="1" applyAlignment="1">
      <alignment vertical="top"/>
    </xf>
    <xf numFmtId="14" fontId="141" fillId="0" borderId="0" xfId="7" applyNumberFormat="1" applyFont="1" applyAlignment="1" applyProtection="1">
      <alignment horizontal="left" vertical="center"/>
      <protection hidden="1"/>
    </xf>
    <xf numFmtId="0" fontId="35" fillId="7" borderId="51" xfId="7" applyFont="1" applyFill="1" applyBorder="1" applyAlignment="1" applyProtection="1">
      <alignment horizontal="center" vertical="center"/>
      <protection hidden="1"/>
    </xf>
    <xf numFmtId="0" fontId="35" fillId="7" borderId="36" xfId="7" applyFont="1" applyFill="1" applyBorder="1" applyAlignment="1" applyProtection="1">
      <alignment horizontal="center" vertical="center"/>
      <protection hidden="1"/>
    </xf>
    <xf numFmtId="0" fontId="35" fillId="7" borderId="79" xfId="7" applyFont="1" applyFill="1" applyBorder="1" applyAlignment="1" applyProtection="1">
      <alignment horizontal="center" vertical="center"/>
      <protection hidden="1"/>
    </xf>
    <xf numFmtId="0" fontId="101" fillId="7" borderId="190" xfId="7" applyFont="1" applyFill="1" applyBorder="1" applyAlignment="1" applyProtection="1">
      <alignment horizontal="center" vertical="center" wrapText="1"/>
      <protection hidden="1"/>
    </xf>
    <xf numFmtId="0" fontId="101" fillId="7" borderId="113" xfId="7" applyFont="1" applyFill="1" applyBorder="1" applyAlignment="1" applyProtection="1">
      <alignment horizontal="center" vertical="center" wrapText="1"/>
      <protection hidden="1"/>
    </xf>
    <xf numFmtId="0" fontId="72" fillId="0" borderId="51" xfId="7" applyFont="1" applyBorder="1" applyAlignment="1" applyProtection="1">
      <alignment horizontal="center" vertical="center"/>
      <protection locked="0" hidden="1"/>
    </xf>
    <xf numFmtId="0" fontId="72" fillId="0" borderId="36" xfId="7" applyFont="1" applyBorder="1" applyAlignment="1" applyProtection="1">
      <alignment horizontal="center" vertical="center"/>
      <protection locked="0" hidden="1"/>
    </xf>
    <xf numFmtId="0" fontId="72" fillId="0" borderId="79" xfId="7" applyFont="1" applyBorder="1" applyAlignment="1" applyProtection="1">
      <alignment horizontal="center" vertical="center"/>
      <protection locked="0" hidden="1"/>
    </xf>
    <xf numFmtId="0" fontId="32" fillId="0" borderId="48" xfId="7" applyFont="1" applyBorder="1" applyAlignment="1" applyProtection="1">
      <alignment horizontal="center" vertical="center"/>
      <protection locked="0" hidden="1"/>
    </xf>
    <xf numFmtId="0" fontId="32" fillId="0" borderId="49" xfId="7" applyFont="1" applyBorder="1" applyAlignment="1" applyProtection="1">
      <alignment horizontal="center" vertical="center"/>
      <protection locked="0" hidden="1"/>
    </xf>
    <xf numFmtId="0" fontId="32" fillId="0" borderId="113" xfId="7" applyFont="1" applyBorder="1" applyAlignment="1" applyProtection="1">
      <alignment horizontal="center" vertical="center"/>
      <protection locked="0" hidden="1"/>
    </xf>
    <xf numFmtId="14" fontId="75" fillId="0" borderId="0" xfId="7" applyNumberFormat="1" applyFont="1" applyAlignment="1" applyProtection="1">
      <alignment horizontal="left" vertical="center"/>
      <protection locked="0" hidden="1"/>
    </xf>
    <xf numFmtId="0" fontId="143" fillId="0" borderId="105" xfId="7" applyFont="1" applyBorder="1" applyAlignment="1" applyProtection="1">
      <alignment horizontal="right" vertical="center"/>
      <protection hidden="1"/>
    </xf>
    <xf numFmtId="0" fontId="9" fillId="6" borderId="195" xfId="7" applyFill="1" applyBorder="1" applyAlignment="1" applyProtection="1">
      <alignment horizontal="center" vertical="center"/>
      <protection hidden="1"/>
    </xf>
    <xf numFmtId="0" fontId="9" fillId="6" borderId="90" xfId="7" applyFill="1" applyBorder="1" applyAlignment="1" applyProtection="1">
      <alignment horizontal="center" vertical="center"/>
      <protection hidden="1"/>
    </xf>
    <xf numFmtId="0" fontId="9" fillId="6" borderId="95" xfId="7" applyFill="1" applyBorder="1" applyAlignment="1" applyProtection="1">
      <alignment horizontal="center" vertical="center"/>
      <protection hidden="1"/>
    </xf>
    <xf numFmtId="0" fontId="72" fillId="15" borderId="129" xfId="7" applyFont="1" applyFill="1" applyBorder="1" applyAlignment="1" applyProtection="1">
      <alignment horizontal="center" vertical="center"/>
      <protection hidden="1"/>
    </xf>
    <xf numFmtId="0" fontId="72" fillId="15" borderId="117" xfId="7" applyFont="1" applyFill="1" applyBorder="1" applyAlignment="1" applyProtection="1">
      <alignment horizontal="center" vertical="center"/>
      <protection hidden="1"/>
    </xf>
    <xf numFmtId="0" fontId="72" fillId="15" borderId="130" xfId="7" applyFont="1" applyFill="1" applyBorder="1" applyAlignment="1" applyProtection="1">
      <alignment horizontal="center" vertical="center"/>
      <protection hidden="1"/>
    </xf>
    <xf numFmtId="49" fontId="72" fillId="15" borderId="129" xfId="7" applyNumberFormat="1" applyFont="1" applyFill="1" applyBorder="1" applyAlignment="1" applyProtection="1">
      <alignment horizontal="center" vertical="center"/>
      <protection hidden="1"/>
    </xf>
    <xf numFmtId="49" fontId="72" fillId="15" borderId="117" xfId="7" applyNumberFormat="1" applyFont="1" applyFill="1" applyBorder="1" applyAlignment="1" applyProtection="1">
      <alignment horizontal="center" vertical="center"/>
      <protection hidden="1"/>
    </xf>
    <xf numFmtId="49" fontId="72" fillId="15" borderId="130" xfId="7" applyNumberFormat="1" applyFont="1" applyFill="1" applyBorder="1" applyAlignment="1" applyProtection="1">
      <alignment horizontal="center" vertical="center"/>
      <protection hidden="1"/>
    </xf>
    <xf numFmtId="49" fontId="72" fillId="6" borderId="117" xfId="7" applyNumberFormat="1" applyFont="1" applyFill="1" applyBorder="1" applyAlignment="1" applyProtection="1">
      <alignment horizontal="center" vertical="center"/>
      <protection hidden="1"/>
    </xf>
    <xf numFmtId="49" fontId="72" fillId="6" borderId="129" xfId="7" applyNumberFormat="1" applyFont="1" applyFill="1" applyBorder="1" applyAlignment="1" applyProtection="1">
      <alignment horizontal="center" vertical="center"/>
      <protection hidden="1"/>
    </xf>
    <xf numFmtId="49" fontId="72" fillId="6" borderId="130" xfId="7" applyNumberFormat="1" applyFont="1" applyFill="1" applyBorder="1" applyAlignment="1" applyProtection="1">
      <alignment horizontal="center" vertical="center"/>
      <protection hidden="1"/>
    </xf>
    <xf numFmtId="49" fontId="32" fillId="6" borderId="26" xfId="7" applyNumberFormat="1" applyFont="1" applyFill="1" applyBorder="1" applyAlignment="1" applyProtection="1">
      <alignment horizontal="center" vertical="center" wrapText="1"/>
      <protection hidden="1"/>
    </xf>
    <xf numFmtId="49" fontId="32" fillId="6" borderId="28" xfId="7" applyNumberFormat="1" applyFont="1" applyFill="1" applyBorder="1" applyAlignment="1" applyProtection="1">
      <alignment horizontal="center" vertical="center" wrapText="1"/>
      <protection hidden="1"/>
    </xf>
    <xf numFmtId="49" fontId="32" fillId="6" borderId="146" xfId="7" applyNumberFormat="1" applyFont="1" applyFill="1" applyBorder="1" applyAlignment="1" applyProtection="1">
      <alignment horizontal="center" vertical="center" wrapText="1"/>
      <protection hidden="1"/>
    </xf>
    <xf numFmtId="49" fontId="32" fillId="6" borderId="19" xfId="7" applyNumberFormat="1" applyFont="1" applyFill="1" applyBorder="1" applyAlignment="1" applyProtection="1">
      <alignment horizontal="center" vertical="center" wrapText="1"/>
      <protection hidden="1"/>
    </xf>
    <xf numFmtId="49" fontId="32" fillId="6" borderId="0" xfId="7" applyNumberFormat="1" applyFont="1" applyFill="1" applyAlignment="1" applyProtection="1">
      <alignment horizontal="center" vertical="center" wrapText="1"/>
      <protection hidden="1"/>
    </xf>
    <xf numFmtId="49" fontId="32" fillId="6" borderId="89" xfId="7" applyNumberFormat="1" applyFont="1" applyFill="1" applyBorder="1" applyAlignment="1" applyProtection="1">
      <alignment horizontal="center" vertical="center" wrapText="1"/>
      <protection hidden="1"/>
    </xf>
    <xf numFmtId="49" fontId="32" fillId="6" borderId="48" xfId="7" applyNumberFormat="1" applyFont="1" applyFill="1" applyBorder="1" applyAlignment="1" applyProtection="1">
      <alignment horizontal="center" vertical="center" wrapText="1"/>
      <protection hidden="1"/>
    </xf>
    <xf numFmtId="49" fontId="32" fillId="6" borderId="49" xfId="7" applyNumberFormat="1" applyFont="1" applyFill="1" applyBorder="1" applyAlignment="1" applyProtection="1">
      <alignment horizontal="center" vertical="center" wrapText="1"/>
      <protection hidden="1"/>
    </xf>
    <xf numFmtId="49" fontId="32" fillId="6" borderId="113" xfId="7" applyNumberFormat="1" applyFont="1" applyFill="1" applyBorder="1" applyAlignment="1" applyProtection="1">
      <alignment horizontal="center" vertical="center" wrapText="1"/>
      <protection hidden="1"/>
    </xf>
    <xf numFmtId="0" fontId="32" fillId="7" borderId="146" xfId="7" applyFont="1" applyFill="1" applyBorder="1" applyAlignment="1" applyProtection="1">
      <alignment horizontal="center" vertical="center" wrapText="1"/>
      <protection hidden="1"/>
    </xf>
    <xf numFmtId="0" fontId="32" fillId="7" borderId="89" xfId="7" applyFont="1" applyFill="1" applyBorder="1" applyAlignment="1" applyProtection="1">
      <alignment horizontal="center" vertical="center" wrapText="1"/>
      <protection hidden="1"/>
    </xf>
    <xf numFmtId="0" fontId="32" fillId="7" borderId="113" xfId="7" applyFont="1" applyFill="1" applyBorder="1" applyAlignment="1" applyProtection="1">
      <alignment horizontal="center" vertical="center" wrapText="1"/>
      <protection hidden="1"/>
    </xf>
    <xf numFmtId="0" fontId="35" fillId="6" borderId="51" xfId="7" applyFont="1" applyFill="1" applyBorder="1" applyAlignment="1" applyProtection="1">
      <alignment horizontal="left" vertical="center" indent="6"/>
      <protection hidden="1"/>
    </xf>
    <xf numFmtId="0" fontId="35" fillId="6" borderId="36" xfId="7" applyFont="1" applyFill="1" applyBorder="1" applyAlignment="1" applyProtection="1">
      <alignment horizontal="left" vertical="center" indent="6"/>
      <protection hidden="1"/>
    </xf>
    <xf numFmtId="0" fontId="35" fillId="6" borderId="91" xfId="7" applyFont="1" applyFill="1" applyBorder="1" applyAlignment="1" applyProtection="1">
      <alignment horizontal="left" vertical="center" indent="6"/>
      <protection hidden="1"/>
    </xf>
    <xf numFmtId="0" fontId="12" fillId="5" borderId="212" xfId="7" applyFont="1" applyFill="1" applyBorder="1" applyAlignment="1">
      <alignment horizontal="left" vertical="center" indent="6"/>
    </xf>
    <xf numFmtId="0" fontId="12" fillId="5" borderId="204" xfId="7" applyFont="1" applyFill="1" applyBorder="1" applyAlignment="1">
      <alignment horizontal="left" vertical="center" indent="6"/>
    </xf>
    <xf numFmtId="0" fontId="12" fillId="5" borderId="67" xfId="7" applyFont="1" applyFill="1" applyBorder="1" applyAlignment="1">
      <alignment horizontal="left" vertical="center" indent="6"/>
    </xf>
    <xf numFmtId="0" fontId="12" fillId="5" borderId="59" xfId="7" applyFont="1" applyFill="1" applyBorder="1" applyAlignment="1">
      <alignment horizontal="left" vertical="center" indent="6"/>
    </xf>
    <xf numFmtId="0" fontId="12" fillId="5" borderId="63" xfId="7" applyFont="1" applyFill="1" applyBorder="1" applyAlignment="1">
      <alignment horizontal="left" vertical="center" indent="6"/>
    </xf>
    <xf numFmtId="0" fontId="12" fillId="5" borderId="74" xfId="7" applyFont="1" applyFill="1" applyBorder="1" applyAlignment="1">
      <alignment horizontal="left" vertical="center" indent="6"/>
    </xf>
    <xf numFmtId="0" fontId="12" fillId="5" borderId="216" xfId="7" applyFont="1" applyFill="1" applyBorder="1" applyAlignment="1">
      <alignment horizontal="left" vertical="center" indent="6"/>
    </xf>
    <xf numFmtId="0" fontId="12" fillId="5" borderId="81" xfId="7" applyFont="1" applyFill="1" applyBorder="1" applyAlignment="1">
      <alignment horizontal="left" vertical="center" indent="6"/>
    </xf>
    <xf numFmtId="0" fontId="12" fillId="5" borderId="84" xfId="7" applyFont="1" applyFill="1" applyBorder="1" applyAlignment="1">
      <alignment horizontal="left" vertical="center" indent="6"/>
    </xf>
    <xf numFmtId="0" fontId="11" fillId="6" borderId="48" xfId="7" applyFont="1" applyFill="1" applyBorder="1" applyAlignment="1" applyProtection="1">
      <alignment horizontal="left" vertical="center" indent="6"/>
      <protection hidden="1"/>
    </xf>
    <xf numFmtId="0" fontId="11" fillId="6" borderId="49" xfId="7" applyFont="1" applyFill="1" applyBorder="1" applyAlignment="1" applyProtection="1">
      <alignment horizontal="left" vertical="center" indent="6"/>
      <protection hidden="1"/>
    </xf>
    <xf numFmtId="0" fontId="11" fillId="6" borderId="91" xfId="7" applyFont="1" applyFill="1" applyBorder="1" applyAlignment="1" applyProtection="1">
      <alignment horizontal="left" vertical="center" indent="6"/>
      <protection hidden="1"/>
    </xf>
    <xf numFmtId="0" fontId="19" fillId="15" borderId="39" xfId="7" applyFont="1" applyFill="1" applyBorder="1" applyAlignment="1" applyProtection="1">
      <alignment horizontal="center" vertical="center" wrapText="1"/>
      <protection hidden="1"/>
    </xf>
    <xf numFmtId="0" fontId="19" fillId="15" borderId="36" xfId="7" applyFont="1" applyFill="1" applyBorder="1" applyAlignment="1" applyProtection="1">
      <alignment horizontal="center" vertical="center" wrapText="1"/>
      <protection hidden="1"/>
    </xf>
    <xf numFmtId="0" fontId="19" fillId="15" borderId="40" xfId="7" applyFont="1" applyFill="1" applyBorder="1" applyAlignment="1" applyProtection="1">
      <alignment horizontal="center" vertical="center" wrapText="1"/>
      <protection hidden="1"/>
    </xf>
    <xf numFmtId="0" fontId="19" fillId="16" borderId="39" xfId="7" applyFont="1" applyFill="1" applyBorder="1" applyAlignment="1" applyProtection="1">
      <alignment horizontal="center" vertical="center"/>
      <protection hidden="1"/>
    </xf>
    <xf numFmtId="0" fontId="19" fillId="16" borderId="36" xfId="7" applyFont="1" applyFill="1" applyBorder="1" applyAlignment="1" applyProtection="1">
      <alignment horizontal="center" vertical="center"/>
      <protection hidden="1"/>
    </xf>
    <xf numFmtId="0" fontId="19" fillId="16" borderId="123" xfId="7" applyFont="1" applyFill="1" applyBorder="1" applyAlignment="1" applyProtection="1">
      <alignment horizontal="center" vertical="center"/>
      <protection hidden="1"/>
    </xf>
    <xf numFmtId="0" fontId="18" fillId="6" borderId="37" xfId="7" applyFont="1" applyFill="1" applyBorder="1" applyAlignment="1" applyProtection="1">
      <alignment horizontal="center" vertical="center" wrapText="1"/>
      <protection hidden="1"/>
    </xf>
    <xf numFmtId="0" fontId="18" fillId="6" borderId="34" xfId="7" applyFont="1" applyFill="1" applyBorder="1" applyAlignment="1" applyProtection="1">
      <alignment horizontal="center" vertical="center" wrapText="1"/>
      <protection hidden="1"/>
    </xf>
    <xf numFmtId="0" fontId="18" fillId="6" borderId="46" xfId="7" applyFont="1" applyFill="1" applyBorder="1" applyAlignment="1" applyProtection="1">
      <alignment horizontal="center" vertical="center" wrapText="1"/>
      <protection hidden="1"/>
    </xf>
    <xf numFmtId="0" fontId="12" fillId="7" borderId="216" xfId="7" applyFont="1" applyFill="1" applyBorder="1" applyAlignment="1" applyProtection="1">
      <alignment horizontal="right" vertical="center" indent="1"/>
      <protection hidden="1"/>
    </xf>
    <xf numFmtId="0" fontId="12" fillId="7" borderId="81" xfId="7" applyFont="1" applyFill="1" applyBorder="1" applyAlignment="1" applyProtection="1">
      <alignment horizontal="right" vertical="center" indent="1"/>
      <protection hidden="1"/>
    </xf>
    <xf numFmtId="0" fontId="12" fillId="7" borderId="84" xfId="7" applyFont="1" applyFill="1" applyBorder="1" applyAlignment="1" applyProtection="1">
      <alignment horizontal="right" vertical="center" indent="1"/>
      <protection hidden="1"/>
    </xf>
    <xf numFmtId="0" fontId="11" fillId="6" borderId="170" xfId="7" applyFont="1" applyFill="1" applyBorder="1" applyAlignment="1" applyProtection="1">
      <alignment horizontal="center" vertical="center" textRotation="90"/>
      <protection hidden="1"/>
    </xf>
    <xf numFmtId="0" fontId="11" fillId="6" borderId="86" xfId="7" applyFont="1" applyFill="1" applyBorder="1" applyAlignment="1" applyProtection="1">
      <alignment horizontal="center" vertical="center" textRotation="90"/>
      <protection hidden="1"/>
    </xf>
    <xf numFmtId="0" fontId="11" fillId="6" borderId="19" xfId="7" applyFont="1" applyFill="1" applyBorder="1" applyAlignment="1" applyProtection="1">
      <alignment horizontal="center" vertical="center" textRotation="90"/>
      <protection hidden="1"/>
    </xf>
    <xf numFmtId="0" fontId="11" fillId="6" borderId="32" xfId="7" applyFont="1" applyFill="1" applyBorder="1" applyAlignment="1" applyProtection="1">
      <alignment horizontal="center" vertical="center" textRotation="90"/>
      <protection hidden="1"/>
    </xf>
    <xf numFmtId="0" fontId="11" fillId="6" borderId="42" xfId="7" applyFont="1" applyFill="1" applyBorder="1" applyAlignment="1" applyProtection="1">
      <alignment horizontal="center" vertical="center" textRotation="90"/>
      <protection hidden="1"/>
    </xf>
    <xf numFmtId="0" fontId="11" fillId="6" borderId="43" xfId="7" applyFont="1" applyFill="1" applyBorder="1" applyAlignment="1" applyProtection="1">
      <alignment horizontal="center" vertical="center" textRotation="90"/>
      <protection hidden="1"/>
    </xf>
    <xf numFmtId="0" fontId="11" fillId="6" borderId="34" xfId="7" applyFont="1" applyFill="1" applyBorder="1" applyAlignment="1" applyProtection="1">
      <alignment horizontal="center" vertical="center" textRotation="90"/>
      <protection hidden="1"/>
    </xf>
    <xf numFmtId="0" fontId="11" fillId="6" borderId="12" xfId="7" applyFont="1" applyFill="1" applyBorder="1" applyAlignment="1" applyProtection="1">
      <alignment horizontal="center" vertical="center" textRotation="90"/>
      <protection hidden="1"/>
    </xf>
    <xf numFmtId="0" fontId="11" fillId="6" borderId="125" xfId="7" applyFont="1" applyFill="1" applyBorder="1" applyAlignment="1" applyProtection="1">
      <alignment horizontal="left" vertical="center" wrapText="1" indent="2"/>
      <protection hidden="1"/>
    </xf>
    <xf numFmtId="0" fontId="11" fillId="6" borderId="44" xfId="7" applyFont="1" applyFill="1" applyBorder="1" applyAlignment="1" applyProtection="1">
      <alignment horizontal="left" vertical="center" wrapText="1" indent="2"/>
      <protection hidden="1"/>
    </xf>
    <xf numFmtId="0" fontId="11" fillId="6" borderId="45" xfId="7" applyFont="1" applyFill="1" applyBorder="1" applyAlignment="1" applyProtection="1">
      <alignment horizontal="left" vertical="center" wrapText="1" indent="2"/>
      <protection hidden="1"/>
    </xf>
    <xf numFmtId="0" fontId="17" fillId="6" borderId="37" xfId="7" applyFont="1" applyFill="1" applyBorder="1" applyAlignment="1" applyProtection="1">
      <alignment horizontal="center" vertical="center" wrapText="1"/>
      <protection hidden="1"/>
    </xf>
    <xf numFmtId="0" fontId="17" fillId="6" borderId="34" xfId="7" applyFont="1" applyFill="1" applyBorder="1" applyAlignment="1" applyProtection="1">
      <alignment horizontal="center" vertical="center" wrapText="1"/>
      <protection hidden="1"/>
    </xf>
    <xf numFmtId="0" fontId="17" fillId="6" borderId="46" xfId="7" applyFont="1" applyFill="1" applyBorder="1" applyAlignment="1" applyProtection="1">
      <alignment horizontal="center" vertical="center" wrapText="1"/>
      <protection hidden="1"/>
    </xf>
    <xf numFmtId="0" fontId="121" fillId="6" borderId="292" xfId="7" applyFont="1" applyFill="1" applyBorder="1" applyAlignment="1" applyProtection="1">
      <alignment horizontal="center" vertical="center" textRotation="90"/>
      <protection hidden="1"/>
    </xf>
    <xf numFmtId="0" fontId="121" fillId="6" borderId="214" xfId="7" applyFont="1" applyFill="1" applyBorder="1" applyAlignment="1" applyProtection="1">
      <alignment horizontal="center" vertical="center" textRotation="90"/>
      <protection hidden="1"/>
    </xf>
    <xf numFmtId="0" fontId="121" fillId="6" borderId="293" xfId="7" applyFont="1" applyFill="1" applyBorder="1" applyAlignment="1" applyProtection="1">
      <alignment horizontal="center" vertical="center" textRotation="90"/>
      <protection hidden="1"/>
    </xf>
    <xf numFmtId="0" fontId="121" fillId="6" borderId="28" xfId="7" applyFont="1" applyFill="1" applyBorder="1" applyAlignment="1" applyProtection="1">
      <alignment horizontal="center" vertical="center" textRotation="90"/>
      <protection hidden="1"/>
    </xf>
    <xf numFmtId="0" fontId="121" fillId="6" borderId="0" xfId="7" applyFont="1" applyFill="1" applyAlignment="1" applyProtection="1">
      <alignment horizontal="center" vertical="center" textRotation="90"/>
      <protection hidden="1"/>
    </xf>
    <xf numFmtId="0" fontId="121" fillId="6" borderId="49" xfId="7" applyFont="1" applyFill="1" applyBorder="1" applyAlignment="1" applyProtection="1">
      <alignment horizontal="center" vertical="center" textRotation="90"/>
      <protection hidden="1"/>
    </xf>
    <xf numFmtId="0" fontId="17" fillId="6" borderId="172" xfId="7" applyFont="1" applyFill="1" applyBorder="1" applyAlignment="1" applyProtection="1">
      <alignment horizontal="center" vertical="center" wrapText="1"/>
      <protection hidden="1"/>
    </xf>
    <xf numFmtId="0" fontId="17" fillId="6" borderId="28" xfId="7" applyFont="1" applyFill="1" applyBorder="1" applyAlignment="1" applyProtection="1">
      <alignment horizontal="center" vertical="center" wrapText="1"/>
      <protection hidden="1"/>
    </xf>
    <xf numFmtId="0" fontId="17" fillId="6" borderId="27" xfId="7" applyFont="1" applyFill="1" applyBorder="1" applyAlignment="1" applyProtection="1">
      <alignment horizontal="center" vertical="center" wrapText="1"/>
      <protection hidden="1"/>
    </xf>
    <xf numFmtId="0" fontId="17" fillId="6" borderId="70" xfId="7" applyFont="1" applyFill="1" applyBorder="1" applyAlignment="1" applyProtection="1">
      <alignment horizontal="center" vertical="center" wrapText="1"/>
      <protection hidden="1"/>
    </xf>
    <xf numFmtId="0" fontId="17" fillId="6" borderId="0" xfId="7" applyFont="1" applyFill="1" applyAlignment="1" applyProtection="1">
      <alignment horizontal="center" vertical="center" wrapText="1"/>
      <protection hidden="1"/>
    </xf>
    <xf numFmtId="0" fontId="17" fillId="6" borderId="32" xfId="7" applyFont="1" applyFill="1" applyBorder="1" applyAlignment="1" applyProtection="1">
      <alignment horizontal="center" vertical="center" wrapText="1"/>
      <protection hidden="1"/>
    </xf>
    <xf numFmtId="0" fontId="35" fillId="6" borderId="40" xfId="7" applyFont="1" applyFill="1" applyBorder="1" applyAlignment="1" applyProtection="1">
      <alignment horizontal="left" vertical="center" indent="6"/>
      <protection hidden="1"/>
    </xf>
    <xf numFmtId="0" fontId="11" fillId="6" borderId="170" xfId="7" applyFont="1" applyFill="1" applyBorder="1" applyAlignment="1" applyProtection="1">
      <alignment horizontal="center" vertical="center" textRotation="90" wrapText="1"/>
      <protection hidden="1"/>
    </xf>
    <xf numFmtId="0" fontId="11" fillId="6" borderId="86" xfId="7" applyFont="1" applyFill="1" applyBorder="1" applyAlignment="1" applyProtection="1">
      <alignment horizontal="center" vertical="center" textRotation="90" wrapText="1"/>
      <protection hidden="1"/>
    </xf>
    <xf numFmtId="0" fontId="11" fillId="6" borderId="19" xfId="7" applyFont="1" applyFill="1" applyBorder="1" applyAlignment="1" applyProtection="1">
      <alignment horizontal="center" vertical="center" textRotation="90" wrapText="1"/>
      <protection hidden="1"/>
    </xf>
    <xf numFmtId="0" fontId="11" fillId="6" borderId="32" xfId="7" applyFont="1" applyFill="1" applyBorder="1" applyAlignment="1" applyProtection="1">
      <alignment horizontal="center" vertical="center" textRotation="90" wrapText="1"/>
      <protection hidden="1"/>
    </xf>
    <xf numFmtId="0" fontId="11" fillId="6" borderId="42" xfId="7" applyFont="1" applyFill="1" applyBorder="1" applyAlignment="1" applyProtection="1">
      <alignment horizontal="center" vertical="center" textRotation="90" wrapText="1"/>
      <protection hidden="1"/>
    </xf>
    <xf numFmtId="0" fontId="11" fillId="6" borderId="43" xfId="7" applyFont="1" applyFill="1" applyBorder="1" applyAlignment="1" applyProtection="1">
      <alignment horizontal="center" vertical="center" textRotation="90" wrapText="1"/>
      <protection hidden="1"/>
    </xf>
    <xf numFmtId="0" fontId="17" fillId="6" borderId="30" xfId="7" applyFont="1" applyFill="1" applyBorder="1" applyAlignment="1" applyProtection="1">
      <alignment horizontal="center" vertical="center" wrapText="1"/>
      <protection hidden="1"/>
    </xf>
    <xf numFmtId="0" fontId="35" fillId="12" borderId="103" xfId="7" applyFont="1" applyFill="1" applyBorder="1" applyAlignment="1" applyProtection="1">
      <alignment horizontal="center" vertical="center"/>
      <protection hidden="1"/>
    </xf>
    <xf numFmtId="0" fontId="35" fillId="12" borderId="8" xfId="7" applyFont="1" applyFill="1" applyBorder="1" applyAlignment="1" applyProtection="1">
      <alignment horizontal="center" vertical="center"/>
      <protection hidden="1"/>
    </xf>
    <xf numFmtId="0" fontId="35" fillId="12" borderId="39" xfId="7" applyFont="1" applyFill="1" applyBorder="1" applyAlignment="1" applyProtection="1">
      <alignment horizontal="center" vertical="center"/>
      <protection hidden="1"/>
    </xf>
    <xf numFmtId="0" fontId="9" fillId="6" borderId="167" xfId="7" applyFill="1" applyBorder="1" applyAlignment="1" applyProtection="1">
      <alignment horizontal="center" vertical="center" wrapText="1"/>
      <protection hidden="1"/>
    </xf>
    <xf numFmtId="0" fontId="9" fillId="6" borderId="8" xfId="7" applyFill="1" applyBorder="1" applyAlignment="1" applyProtection="1">
      <alignment horizontal="center" vertical="center" wrapText="1"/>
      <protection hidden="1"/>
    </xf>
    <xf numFmtId="0" fontId="9" fillId="6" borderId="53" xfId="7" applyFill="1" applyBorder="1" applyAlignment="1" applyProtection="1">
      <alignment horizontal="center" vertical="center" wrapText="1"/>
      <protection hidden="1"/>
    </xf>
    <xf numFmtId="0" fontId="9" fillId="6" borderId="103" xfId="7" applyFill="1" applyBorder="1" applyAlignment="1" applyProtection="1">
      <alignment horizontal="center" vertical="center" wrapText="1"/>
      <protection hidden="1"/>
    </xf>
    <xf numFmtId="0" fontId="35" fillId="12" borderId="40" xfId="7" applyFont="1" applyFill="1" applyBorder="1" applyAlignment="1" applyProtection="1">
      <alignment horizontal="center" vertical="center"/>
      <protection hidden="1"/>
    </xf>
    <xf numFmtId="0" fontId="72" fillId="7" borderId="35" xfId="7" applyFont="1" applyFill="1" applyBorder="1" applyAlignment="1" applyProtection="1">
      <alignment horizontal="center" vertical="center"/>
      <protection hidden="1"/>
    </xf>
    <xf numFmtId="0" fontId="72" fillId="7" borderId="47" xfId="7" applyFont="1" applyFill="1" applyBorder="1" applyAlignment="1" applyProtection="1">
      <alignment horizontal="center" vertical="center"/>
      <protection hidden="1"/>
    </xf>
    <xf numFmtId="0" fontId="39" fillId="6" borderId="129" xfId="7" applyFont="1" applyFill="1" applyBorder="1" applyAlignment="1" applyProtection="1">
      <alignment horizontal="center" vertical="center" wrapText="1"/>
      <protection hidden="1"/>
    </xf>
    <xf numFmtId="0" fontId="39" fillId="6" borderId="117" xfId="7" applyFont="1" applyFill="1" applyBorder="1" applyAlignment="1" applyProtection="1">
      <alignment horizontal="center" vertical="center" wrapText="1"/>
      <protection hidden="1"/>
    </xf>
    <xf numFmtId="0" fontId="39" fillId="6" borderId="130" xfId="7" applyFont="1" applyFill="1" applyBorder="1" applyAlignment="1" applyProtection="1">
      <alignment horizontal="center" vertical="center" wrapText="1"/>
      <protection hidden="1"/>
    </xf>
    <xf numFmtId="0" fontId="93" fillId="6" borderId="103" xfId="7" applyFont="1" applyFill="1" applyBorder="1" applyAlignment="1" applyProtection="1">
      <alignment horizontal="center" vertical="center" wrapText="1"/>
      <protection hidden="1"/>
    </xf>
    <xf numFmtId="0" fontId="93" fillId="6" borderId="8" xfId="7" applyFont="1" applyFill="1" applyBorder="1" applyAlignment="1" applyProtection="1">
      <alignment horizontal="center" vertical="center" wrapText="1"/>
      <protection hidden="1"/>
    </xf>
    <xf numFmtId="0" fontId="93" fillId="6" borderId="53" xfId="7" applyFont="1" applyFill="1" applyBorder="1" applyAlignment="1" applyProtection="1">
      <alignment horizontal="center" vertical="center" wrapText="1"/>
      <protection hidden="1"/>
    </xf>
    <xf numFmtId="0" fontId="9" fillId="5" borderId="33" xfId="7" applyFill="1" applyBorder="1" applyAlignment="1" applyProtection="1">
      <alignment horizontal="center" vertical="center" wrapText="1"/>
      <protection hidden="1"/>
    </xf>
    <xf numFmtId="0" fontId="9" fillId="5" borderId="0" xfId="7" applyFill="1" applyAlignment="1" applyProtection="1">
      <alignment horizontal="center" vertical="center" wrapText="1"/>
      <protection hidden="1"/>
    </xf>
    <xf numFmtId="0" fontId="36" fillId="5" borderId="162" xfId="7" applyFont="1" applyFill="1" applyBorder="1" applyAlignment="1" applyProtection="1">
      <alignment horizontal="center" vertical="center" wrapText="1"/>
      <protection hidden="1"/>
    </xf>
    <xf numFmtId="0" fontId="36" fillId="5" borderId="35" xfId="7" applyFont="1" applyFill="1" applyBorder="1" applyAlignment="1" applyProtection="1">
      <alignment horizontal="center" vertical="center" wrapText="1"/>
      <protection hidden="1"/>
    </xf>
    <xf numFmtId="0" fontId="32" fillId="0" borderId="103" xfId="7" applyFont="1" applyBorder="1" applyAlignment="1" applyProtection="1">
      <alignment horizontal="center" vertical="center" wrapText="1"/>
      <protection locked="0" hidden="1"/>
    </xf>
    <xf numFmtId="0" fontId="32" fillId="0" borderId="8" xfId="7" applyFont="1" applyBorder="1" applyAlignment="1" applyProtection="1">
      <alignment horizontal="center" vertical="center" wrapText="1"/>
      <protection locked="0" hidden="1"/>
    </xf>
    <xf numFmtId="0" fontId="32" fillId="0" borderId="53" xfId="7" applyFont="1" applyBorder="1" applyAlignment="1" applyProtection="1">
      <alignment horizontal="center" vertical="center" wrapText="1"/>
      <protection locked="0" hidden="1"/>
    </xf>
    <xf numFmtId="0" fontId="9" fillId="6" borderId="39" xfId="7" applyFill="1" applyBorder="1" applyAlignment="1" applyProtection="1">
      <alignment horizontal="center" vertical="center" wrapText="1"/>
      <protection hidden="1"/>
    </xf>
    <xf numFmtId="0" fontId="30" fillId="0" borderId="0" xfId="7" applyFont="1" applyAlignment="1" applyProtection="1">
      <alignment wrapText="1"/>
      <protection locked="0"/>
    </xf>
    <xf numFmtId="0" fontId="30" fillId="0" borderId="0" xfId="7" applyFont="1" applyAlignment="1">
      <alignment wrapText="1"/>
    </xf>
    <xf numFmtId="0" fontId="11" fillId="0" borderId="0" xfId="7" applyFont="1" applyAlignment="1" applyProtection="1">
      <alignment horizontal="left" vertical="top" wrapText="1"/>
      <protection locked="0"/>
    </xf>
    <xf numFmtId="0" fontId="11" fillId="0" borderId="0" xfId="7" applyFont="1" applyAlignment="1">
      <alignment vertical="top" wrapText="1"/>
    </xf>
    <xf numFmtId="0" fontId="31" fillId="0" borderId="0" xfId="7" applyFont="1" applyAlignment="1" applyProtection="1">
      <alignment horizontal="left" vertical="top" wrapText="1"/>
      <protection locked="0"/>
    </xf>
    <xf numFmtId="0" fontId="29" fillId="0" borderId="0" xfId="7" applyFont="1" applyAlignment="1" applyProtection="1">
      <alignment horizontal="left" vertical="center"/>
      <protection locked="0" hidden="1"/>
    </xf>
    <xf numFmtId="0" fontId="18" fillId="6" borderId="30" xfId="7" applyFont="1" applyFill="1" applyBorder="1" applyAlignment="1" applyProtection="1">
      <alignment horizontal="center" vertical="center" wrapText="1"/>
      <protection hidden="1"/>
    </xf>
  </cellXfs>
  <cellStyles count="12">
    <cellStyle name="Excel Built-in Normal" xfId="1" xr:uid="{00000000-0005-0000-0000-000000000000}"/>
    <cellStyle name="Excel Built-in Outpu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7" xr:uid="{00000000-0005-0000-0000-000005000000}"/>
    <cellStyle name="Normalny 3" xfId="10" xr:uid="{332B7E0A-7E76-4E86-95DE-2F491E5C68AF}"/>
    <cellStyle name="Normalny 8" xfId="8" xr:uid="{00000000-0005-0000-0000-000006000000}"/>
    <cellStyle name="Normalny 8 3" xfId="9" xr:uid="{00000000-0005-0000-0000-000007000000}"/>
    <cellStyle name="Result" xfId="5" xr:uid="{00000000-0005-0000-0000-000008000000}"/>
    <cellStyle name="Result2" xfId="6" xr:uid="{00000000-0005-0000-0000-000009000000}"/>
    <cellStyle name="Uwaga 2" xfId="11" xr:uid="{A7B64672-11FA-4DC0-AD6B-C9CB72E827E7}"/>
  </cellStyles>
  <dxfs count="0"/>
  <tableStyles count="0" defaultTableStyle="TableStyleMedium9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SP/Organizacja%20roku%20szkolnego/OrganizacjaZSP%202016-17/kal.terminarz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arz"/>
      <sheetName val="Kalendarz (2)"/>
      <sheetName val="terminarz"/>
      <sheetName val="terminarz kl I"/>
      <sheetName val="term.gimnaz"/>
      <sheetName val="term matur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16"/>
  <sheetViews>
    <sheetView workbookViewId="0">
      <selection activeCell="I7" sqref="I7"/>
    </sheetView>
  </sheetViews>
  <sheetFormatPr defaultColWidth="8.875" defaultRowHeight="15" x14ac:dyDescent="0.25"/>
  <cols>
    <col min="1" max="1" width="23.125" style="1" customWidth="1"/>
    <col min="2" max="2" width="29.875" style="1" customWidth="1"/>
    <col min="3" max="3" width="25.125" style="1" customWidth="1"/>
    <col min="4" max="4" width="18.625" style="1" customWidth="1"/>
    <col min="5" max="5" width="8.5" style="1" customWidth="1"/>
    <col min="6" max="6" width="19.375" style="1" customWidth="1"/>
    <col min="7" max="7" width="18.625" style="1" customWidth="1"/>
    <col min="8" max="1024" width="8.5" style="1" customWidth="1"/>
  </cols>
  <sheetData>
    <row r="1" spans="1:7" ht="28.5" customHeight="1" x14ac:dyDescent="0.25">
      <c r="A1" s="1736" t="s">
        <v>0</v>
      </c>
      <c r="B1" s="1736"/>
      <c r="C1" s="1736"/>
      <c r="D1" s="1736"/>
      <c r="E1" s="1736"/>
      <c r="F1" s="1736"/>
      <c r="G1" s="1736"/>
    </row>
    <row r="2" spans="1:7" ht="16.5" customHeight="1" x14ac:dyDescent="0.25">
      <c r="A2" s="1739" t="s">
        <v>1</v>
      </c>
      <c r="B2" s="1739"/>
      <c r="C2" s="1739"/>
      <c r="D2" s="164" t="s">
        <v>2</v>
      </c>
      <c r="E2" s="165"/>
      <c r="F2" s="165"/>
      <c r="G2" s="165"/>
    </row>
    <row r="3" spans="1:7" x14ac:dyDescent="0.25">
      <c r="A3" s="166"/>
      <c r="B3" s="167"/>
      <c r="C3" s="167"/>
      <c r="D3" s="167"/>
      <c r="E3" s="167"/>
      <c r="F3" s="167"/>
      <c r="G3" s="167"/>
    </row>
    <row r="4" spans="1:7" ht="23.25" customHeight="1" x14ac:dyDescent="0.25">
      <c r="A4" s="1737" t="s">
        <v>3</v>
      </c>
      <c r="B4" s="1737"/>
      <c r="C4" s="1737"/>
      <c r="D4" s="1737"/>
      <c r="E4" s="1737"/>
      <c r="F4" s="168" t="s">
        <v>4</v>
      </c>
      <c r="G4" s="168" t="s">
        <v>5</v>
      </c>
    </row>
    <row r="5" spans="1:7" x14ac:dyDescent="0.25">
      <c r="A5" s="1735" t="s">
        <v>6</v>
      </c>
      <c r="B5" s="1735"/>
      <c r="C5" s="1735"/>
      <c r="D5" s="1735"/>
      <c r="E5" s="1735"/>
      <c r="F5" s="1735"/>
      <c r="G5" s="1738"/>
    </row>
    <row r="6" spans="1:7" x14ac:dyDescent="0.25">
      <c r="A6" s="1735"/>
      <c r="B6" s="1735"/>
      <c r="C6" s="1735"/>
      <c r="D6" s="1735"/>
      <c r="E6" s="1735"/>
      <c r="F6" s="1735"/>
      <c r="G6" s="1738"/>
    </row>
    <row r="7" spans="1:7" ht="21" customHeight="1" x14ac:dyDescent="0.25">
      <c r="A7" s="1737" t="s">
        <v>7</v>
      </c>
      <c r="B7" s="168" t="s">
        <v>8</v>
      </c>
      <c r="C7" s="168" t="s">
        <v>9</v>
      </c>
      <c r="D7" s="168" t="s">
        <v>10</v>
      </c>
      <c r="E7" s="1737" t="s">
        <v>11</v>
      </c>
      <c r="F7" s="1737"/>
      <c r="G7" s="1737"/>
    </row>
    <row r="8" spans="1:7" ht="33" customHeight="1" x14ac:dyDescent="0.25">
      <c r="A8" s="1737"/>
      <c r="B8" s="169"/>
      <c r="C8" s="169"/>
      <c r="D8" s="169"/>
      <c r="E8" s="1735"/>
      <c r="F8" s="1735"/>
      <c r="G8" s="1735"/>
    </row>
    <row r="9" spans="1:7" ht="51" customHeight="1" x14ac:dyDescent="0.25">
      <c r="A9" s="168" t="s">
        <v>12</v>
      </c>
      <c r="B9" s="1735"/>
      <c r="C9" s="1735"/>
      <c r="D9" s="1735"/>
      <c r="E9" s="1735"/>
      <c r="F9" s="1735"/>
      <c r="G9" s="1735"/>
    </row>
    <row r="10" spans="1:7" ht="25.5" customHeight="1" x14ac:dyDescent="0.25">
      <c r="A10" s="168" t="s">
        <v>13</v>
      </c>
      <c r="B10" s="1735"/>
      <c r="C10" s="1735"/>
      <c r="D10" s="1735"/>
      <c r="E10" s="1735"/>
      <c r="F10" s="1735"/>
      <c r="G10" s="1735"/>
    </row>
    <row r="11" spans="1:7" ht="49.5" customHeight="1" x14ac:dyDescent="0.25">
      <c r="A11" s="168" t="s">
        <v>14</v>
      </c>
      <c r="B11" s="1735"/>
      <c r="C11" s="1735"/>
      <c r="D11" s="1735"/>
      <c r="E11" s="1735"/>
      <c r="F11" s="1735"/>
      <c r="G11" s="1735"/>
    </row>
    <row r="12" spans="1:7" ht="30.75" customHeight="1" x14ac:dyDescent="0.25">
      <c r="A12" s="168" t="s">
        <v>15</v>
      </c>
      <c r="B12" s="1735"/>
      <c r="C12" s="1735"/>
      <c r="D12" s="1735"/>
      <c r="E12" s="1735"/>
      <c r="F12" s="1735"/>
      <c r="G12" s="1735"/>
    </row>
    <row r="13" spans="1:7" ht="20.25" customHeight="1" x14ac:dyDescent="0.25">
      <c r="A13" s="1737" t="s">
        <v>16</v>
      </c>
      <c r="B13" s="1740" t="s">
        <v>17</v>
      </c>
      <c r="C13" s="1741"/>
      <c r="D13" s="1741"/>
      <c r="E13" s="1741"/>
      <c r="F13" s="1741"/>
      <c r="G13" s="1742"/>
    </row>
    <row r="14" spans="1:7" ht="40.5" customHeight="1" x14ac:dyDescent="0.25">
      <c r="A14" s="1737"/>
      <c r="B14" s="1735"/>
      <c r="C14" s="1735"/>
      <c r="D14" s="1735"/>
      <c r="E14" s="1735"/>
      <c r="F14" s="1735"/>
      <c r="G14" s="1735"/>
    </row>
    <row r="15" spans="1:7" ht="23.25" customHeight="1" x14ac:dyDescent="0.25">
      <c r="A15" s="1737" t="s">
        <v>18</v>
      </c>
      <c r="B15" s="168" t="s">
        <v>8</v>
      </c>
      <c r="C15" s="168" t="s">
        <v>9</v>
      </c>
      <c r="D15" s="168" t="s">
        <v>10</v>
      </c>
      <c r="E15" s="1737" t="s">
        <v>11</v>
      </c>
      <c r="F15" s="1737"/>
      <c r="G15" s="1737"/>
    </row>
    <row r="16" spans="1:7" ht="39.75" customHeight="1" x14ac:dyDescent="0.25">
      <c r="A16" s="1737"/>
      <c r="B16" s="169"/>
      <c r="C16" s="169"/>
      <c r="D16" s="169"/>
      <c r="E16" s="1735"/>
      <c r="F16" s="1735"/>
      <c r="G16" s="1735"/>
    </row>
  </sheetData>
  <mergeCells count="19">
    <mergeCell ref="B12:G12"/>
    <mergeCell ref="A13:A14"/>
    <mergeCell ref="B13:G13"/>
    <mergeCell ref="B14:G14"/>
    <mergeCell ref="A15:A16"/>
    <mergeCell ref="E15:G15"/>
    <mergeCell ref="E16:G16"/>
    <mergeCell ref="B11:G11"/>
    <mergeCell ref="A1:G1"/>
    <mergeCell ref="A4:E4"/>
    <mergeCell ref="A5:E6"/>
    <mergeCell ref="F5:F6"/>
    <mergeCell ref="G5:G6"/>
    <mergeCell ref="A7:A8"/>
    <mergeCell ref="E7:G7"/>
    <mergeCell ref="E8:G8"/>
    <mergeCell ref="B9:G9"/>
    <mergeCell ref="B10:G10"/>
    <mergeCell ref="A2:C2"/>
  </mergeCells>
  <pageMargins left="0.70826771653543297" right="0.70826771653543297" top="1.1417322834645669" bottom="1.1417322834645669" header="0.74803149606299213" footer="0.74803149606299213"/>
  <pageSetup paperSize="9" scale="85" fitToWidth="0" fitToHeight="0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247B-BC02-4B10-B2AF-8A2A17AA26AA}">
  <sheetPr>
    <tabColor theme="3" tint="0.59999389629810485"/>
    <pageSetUpPr fitToPage="1"/>
  </sheetPr>
  <dimension ref="B1:BE39"/>
  <sheetViews>
    <sheetView showGridLines="0" view="pageBreakPreview" topLeftCell="A2" zoomScaleNormal="100" zoomScaleSheetLayoutView="100" workbookViewId="0">
      <selection activeCell="S31" sqref="S31"/>
    </sheetView>
  </sheetViews>
  <sheetFormatPr defaultColWidth="9" defaultRowHeight="12.75" x14ac:dyDescent="0.2"/>
  <cols>
    <col min="1" max="1" width="4.125" style="152" customWidth="1"/>
    <col min="2" max="2" width="3.875" style="152" customWidth="1"/>
    <col min="3" max="3" width="26.125" style="152" customWidth="1"/>
    <col min="4" max="53" width="2.375" style="152" customWidth="1"/>
    <col min="54" max="54" width="11.375" style="152" customWidth="1"/>
    <col min="55" max="55" width="11.25" style="152" customWidth="1"/>
    <col min="56" max="56" width="13" style="152" customWidth="1"/>
    <col min="57" max="57" width="9.5" style="152" customWidth="1"/>
    <col min="58" max="16384" width="9" style="152"/>
  </cols>
  <sheetData>
    <row r="1" spans="2:57" ht="30.75" customHeight="1" x14ac:dyDescent="0.2">
      <c r="B1" s="510" t="s">
        <v>187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  <c r="AV1" s="511"/>
      <c r="AW1" s="511"/>
      <c r="AX1" s="511"/>
      <c r="AY1" s="511"/>
      <c r="AZ1" s="511"/>
      <c r="BA1" s="511"/>
      <c r="BB1" s="511"/>
      <c r="BC1" s="511"/>
      <c r="BD1" s="511"/>
      <c r="BE1" s="511"/>
    </row>
    <row r="2" spans="2:57" ht="39" customHeight="1" x14ac:dyDescent="0.3">
      <c r="B2" s="512"/>
      <c r="C2" s="299">
        <f>'Strona Tytułowa'!$G$5</f>
        <v>0</v>
      </c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514"/>
      <c r="S2" s="515"/>
      <c r="T2" s="515"/>
      <c r="U2" s="515"/>
      <c r="V2" s="515"/>
      <c r="W2" s="515"/>
      <c r="X2" s="514"/>
      <c r="Y2" s="514"/>
      <c r="Z2" s="514"/>
      <c r="AA2" s="514"/>
      <c r="AB2" s="514"/>
      <c r="AC2" s="516" t="s">
        <v>188</v>
      </c>
      <c r="AD2" s="516"/>
      <c r="AE2" s="516"/>
      <c r="AF2" s="1301" t="str">
        <f>'Strona Tytułowa'!$D$2</f>
        <v>2023/2024</v>
      </c>
      <c r="AG2" s="514"/>
      <c r="AH2" s="514"/>
      <c r="AI2" s="514"/>
      <c r="AJ2" s="514"/>
      <c r="AK2" s="514"/>
      <c r="AL2" s="514"/>
      <c r="AM2" s="514"/>
      <c r="AN2" s="514"/>
      <c r="AO2" s="514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517"/>
      <c r="BB2" s="518"/>
      <c r="BC2" s="517"/>
      <c r="BD2" s="517"/>
      <c r="BE2" s="519"/>
    </row>
    <row r="3" spans="2:57" ht="30" customHeight="1" thickBot="1" x14ac:dyDescent="0.25">
      <c r="B3" s="520"/>
      <c r="C3" s="521" t="s">
        <v>189</v>
      </c>
      <c r="D3" s="1958" t="s">
        <v>190</v>
      </c>
      <c r="E3" s="1959"/>
      <c r="F3" s="1959"/>
      <c r="G3" s="1959"/>
      <c r="H3" s="1959"/>
      <c r="I3" s="1959"/>
      <c r="J3" s="1959"/>
      <c r="K3" s="1959"/>
      <c r="L3" s="1959"/>
      <c r="M3" s="1959"/>
      <c r="N3" s="1959"/>
      <c r="O3" s="1959"/>
      <c r="P3" s="1959"/>
      <c r="Q3" s="1959"/>
      <c r="R3" s="1959"/>
      <c r="S3" s="1959"/>
      <c r="T3" s="1959"/>
      <c r="U3" s="1959"/>
      <c r="V3" s="1959"/>
      <c r="W3" s="1959"/>
      <c r="X3" s="1959"/>
      <c r="Y3" s="1959"/>
      <c r="Z3" s="1959"/>
      <c r="AA3" s="1959"/>
      <c r="AB3" s="1959"/>
      <c r="AC3" s="1959"/>
      <c r="AD3" s="1959"/>
      <c r="AE3" s="1959"/>
      <c r="AF3" s="1959"/>
      <c r="AG3" s="1959"/>
      <c r="AH3" s="1959"/>
      <c r="AI3" s="1959"/>
      <c r="AJ3" s="1959"/>
      <c r="AK3" s="1959"/>
      <c r="AL3" s="1959"/>
      <c r="AM3" s="1959"/>
      <c r="AN3" s="1959"/>
      <c r="AO3" s="1959"/>
      <c r="AP3" s="1959"/>
      <c r="AQ3" s="1959"/>
      <c r="AR3" s="1959"/>
      <c r="AS3" s="1959"/>
      <c r="AT3" s="1959"/>
      <c r="AU3" s="1959"/>
      <c r="AV3" s="1959"/>
      <c r="AW3" s="1959"/>
      <c r="AX3" s="1959"/>
      <c r="AY3" s="1959"/>
      <c r="AZ3" s="1959"/>
      <c r="BA3" s="1959"/>
      <c r="BB3" s="1959"/>
      <c r="BC3" s="1959"/>
      <c r="BD3" s="1959"/>
      <c r="BE3" s="1960"/>
    </row>
    <row r="4" spans="2:57" ht="14.25" customHeight="1" x14ac:dyDescent="0.2">
      <c r="B4" s="522"/>
      <c r="C4" s="523" t="s">
        <v>121</v>
      </c>
      <c r="D4" s="1961" t="s">
        <v>191</v>
      </c>
      <c r="E4" s="1962"/>
      <c r="F4" s="1962"/>
      <c r="G4" s="1962"/>
      <c r="H4" s="1962"/>
      <c r="I4" s="1962"/>
      <c r="J4" s="1962"/>
      <c r="K4" s="1962"/>
      <c r="L4" s="1962"/>
      <c r="M4" s="1962"/>
      <c r="N4" s="1962"/>
      <c r="O4" s="1962"/>
      <c r="P4" s="1962"/>
      <c r="Q4" s="1962"/>
      <c r="R4" s="1962"/>
      <c r="S4" s="1962"/>
      <c r="T4" s="1962"/>
      <c r="U4" s="1962"/>
      <c r="V4" s="1962"/>
      <c r="W4" s="1962"/>
      <c r="X4" s="1962"/>
      <c r="Y4" s="1962"/>
      <c r="Z4" s="1962"/>
      <c r="AA4" s="1962"/>
      <c r="AB4" s="1962"/>
      <c r="AC4" s="1962"/>
      <c r="AD4" s="1962"/>
      <c r="AE4" s="1962"/>
      <c r="AF4" s="1962"/>
      <c r="AG4" s="1962"/>
      <c r="AH4" s="1963"/>
      <c r="AI4" s="1963"/>
      <c r="AJ4" s="1963"/>
      <c r="AK4" s="1963"/>
      <c r="AL4" s="1963"/>
      <c r="AM4" s="1963"/>
      <c r="AN4" s="1963"/>
      <c r="AO4" s="1963"/>
      <c r="AP4" s="1963"/>
      <c r="AQ4" s="1963"/>
      <c r="AR4" s="1963"/>
      <c r="AS4" s="1963"/>
      <c r="AT4" s="1963"/>
      <c r="AU4" s="1963"/>
      <c r="AV4" s="1963"/>
      <c r="AW4" s="1963"/>
      <c r="AX4" s="1963"/>
      <c r="AY4" s="1963"/>
      <c r="AZ4" s="1963"/>
      <c r="BA4" s="1963"/>
      <c r="BB4" s="1963"/>
      <c r="BC4" s="1963"/>
      <c r="BD4" s="1963"/>
      <c r="BE4" s="1964"/>
    </row>
    <row r="5" spans="2:57" ht="14.25" customHeight="1" x14ac:dyDescent="0.2">
      <c r="B5" s="524"/>
      <c r="C5" s="525" t="s">
        <v>192</v>
      </c>
      <c r="D5" s="1965" t="s">
        <v>193</v>
      </c>
      <c r="E5" s="1966"/>
      <c r="F5" s="1966"/>
      <c r="G5" s="1966"/>
      <c r="H5" s="1966"/>
      <c r="I5" s="1966"/>
      <c r="J5" s="1966"/>
      <c r="K5" s="1966"/>
      <c r="L5" s="1966"/>
      <c r="M5" s="1966"/>
      <c r="N5" s="1966"/>
      <c r="O5" s="1966"/>
      <c r="P5" s="1966"/>
      <c r="Q5" s="1966"/>
      <c r="R5" s="1966"/>
      <c r="S5" s="1966"/>
      <c r="T5" s="1966"/>
      <c r="U5" s="1966"/>
      <c r="V5" s="1966"/>
      <c r="W5" s="1966"/>
      <c r="X5" s="1966"/>
      <c r="Y5" s="1966"/>
      <c r="Z5" s="1966"/>
      <c r="AA5" s="1966"/>
      <c r="AB5" s="1966"/>
      <c r="AC5" s="1966"/>
      <c r="AD5" s="1966"/>
      <c r="AE5" s="1966"/>
      <c r="AF5" s="1966"/>
      <c r="AG5" s="1967"/>
      <c r="AH5" s="1968" t="s">
        <v>194</v>
      </c>
      <c r="AI5" s="1968"/>
      <c r="AJ5" s="1968"/>
      <c r="AK5" s="1968"/>
      <c r="AL5" s="1968"/>
      <c r="AM5" s="1968"/>
      <c r="AN5" s="1968"/>
      <c r="AO5" s="1968"/>
      <c r="AP5" s="1968"/>
      <c r="AQ5" s="1968"/>
      <c r="AR5" s="1968"/>
      <c r="AS5" s="1968"/>
      <c r="AT5" s="1968"/>
      <c r="AU5" s="1968"/>
      <c r="AV5" s="1968"/>
      <c r="AW5" s="1968"/>
      <c r="AX5" s="1968"/>
      <c r="AY5" s="1968"/>
      <c r="AZ5" s="1968"/>
      <c r="BA5" s="1968"/>
      <c r="BB5" s="1969" t="s">
        <v>195</v>
      </c>
      <c r="BC5" s="1970"/>
      <c r="BD5" s="1971"/>
      <c r="BE5" s="1976" t="s">
        <v>196</v>
      </c>
    </row>
    <row r="6" spans="2:57" ht="14.25" customHeight="1" x14ac:dyDescent="0.2">
      <c r="B6" s="526"/>
      <c r="C6" s="527" t="s">
        <v>125</v>
      </c>
      <c r="D6" s="1978" t="s">
        <v>33</v>
      </c>
      <c r="E6" s="1966"/>
      <c r="F6" s="1966"/>
      <c r="G6" s="1966"/>
      <c r="H6" s="1979"/>
      <c r="I6" s="1978" t="s">
        <v>34</v>
      </c>
      <c r="J6" s="1966"/>
      <c r="K6" s="1966"/>
      <c r="L6" s="1966"/>
      <c r="M6" s="1979"/>
      <c r="N6" s="1978" t="s">
        <v>35</v>
      </c>
      <c r="O6" s="1966"/>
      <c r="P6" s="1966"/>
      <c r="Q6" s="1966"/>
      <c r="R6" s="1979"/>
      <c r="S6" s="1978" t="s">
        <v>36</v>
      </c>
      <c r="T6" s="1966"/>
      <c r="U6" s="1966"/>
      <c r="V6" s="1966"/>
      <c r="W6" s="1979"/>
      <c r="X6" s="1978" t="s">
        <v>37</v>
      </c>
      <c r="Y6" s="1966"/>
      <c r="Z6" s="1966"/>
      <c r="AA6" s="1966"/>
      <c r="AB6" s="1979"/>
      <c r="AC6" s="1978" t="s">
        <v>38</v>
      </c>
      <c r="AD6" s="1966"/>
      <c r="AE6" s="1966"/>
      <c r="AF6" s="1966"/>
      <c r="AG6" s="1979"/>
      <c r="AH6" s="1955" t="s">
        <v>33</v>
      </c>
      <c r="AI6" s="1956"/>
      <c r="AJ6" s="1956"/>
      <c r="AK6" s="1956"/>
      <c r="AL6" s="1957"/>
      <c r="AM6" s="1955" t="s">
        <v>34</v>
      </c>
      <c r="AN6" s="1956"/>
      <c r="AO6" s="1956"/>
      <c r="AP6" s="1956"/>
      <c r="AQ6" s="1957"/>
      <c r="AR6" s="1955" t="s">
        <v>35</v>
      </c>
      <c r="AS6" s="1956"/>
      <c r="AT6" s="1956"/>
      <c r="AU6" s="1956"/>
      <c r="AV6" s="1957"/>
      <c r="AW6" s="1955" t="s">
        <v>36</v>
      </c>
      <c r="AX6" s="1956"/>
      <c r="AY6" s="1956"/>
      <c r="AZ6" s="1956"/>
      <c r="BA6" s="1957"/>
      <c r="BB6" s="1972"/>
      <c r="BC6" s="1972"/>
      <c r="BD6" s="1973"/>
      <c r="BE6" s="1977"/>
    </row>
    <row r="7" spans="2:57" ht="14.25" customHeight="1" x14ac:dyDescent="0.2">
      <c r="B7" s="526"/>
      <c r="C7" s="527" t="s">
        <v>126</v>
      </c>
      <c r="D7" s="1952">
        <f>SUM(D9:H9)</f>
        <v>0</v>
      </c>
      <c r="E7" s="1953"/>
      <c r="F7" s="1953"/>
      <c r="G7" s="1953"/>
      <c r="H7" s="1954"/>
      <c r="I7" s="1952">
        <f>SUM(I9:M9)</f>
        <v>0</v>
      </c>
      <c r="J7" s="1953"/>
      <c r="K7" s="1953"/>
      <c r="L7" s="1953"/>
      <c r="M7" s="1954"/>
      <c r="N7" s="1952">
        <f>SUM(N9:R9)</f>
        <v>0</v>
      </c>
      <c r="O7" s="1953"/>
      <c r="P7" s="1953"/>
      <c r="Q7" s="1953"/>
      <c r="R7" s="1954"/>
      <c r="S7" s="1952">
        <f>SUM(S9:W9)</f>
        <v>0</v>
      </c>
      <c r="T7" s="1953"/>
      <c r="U7" s="1953"/>
      <c r="V7" s="1953"/>
      <c r="W7" s="1954"/>
      <c r="X7" s="1952">
        <f>SUM(X9:AB9)</f>
        <v>0</v>
      </c>
      <c r="Y7" s="1953"/>
      <c r="Z7" s="1953"/>
      <c r="AA7" s="1953"/>
      <c r="AB7" s="1954"/>
      <c r="AC7" s="1952">
        <f>SUM(AC9:AG9)</f>
        <v>0</v>
      </c>
      <c r="AD7" s="1953"/>
      <c r="AE7" s="1953"/>
      <c r="AF7" s="1953"/>
      <c r="AG7" s="1954"/>
      <c r="AH7" s="1952">
        <f>SUM(AH9:AL9)</f>
        <v>0</v>
      </c>
      <c r="AI7" s="1953"/>
      <c r="AJ7" s="1953"/>
      <c r="AK7" s="1953"/>
      <c r="AL7" s="1954"/>
      <c r="AM7" s="1952">
        <f>SUM(AM9:AQ9)</f>
        <v>0</v>
      </c>
      <c r="AN7" s="1953"/>
      <c r="AO7" s="1953"/>
      <c r="AP7" s="1953"/>
      <c r="AQ7" s="1954"/>
      <c r="AR7" s="1952">
        <f>SUM(AR9:AV9)</f>
        <v>0</v>
      </c>
      <c r="AS7" s="1953"/>
      <c r="AT7" s="1953"/>
      <c r="AU7" s="1953"/>
      <c r="AV7" s="1954"/>
      <c r="AW7" s="1952">
        <f>SUM(AW9:BA9)</f>
        <v>0</v>
      </c>
      <c r="AX7" s="1953"/>
      <c r="AY7" s="1953"/>
      <c r="AZ7" s="1953"/>
      <c r="BA7" s="1954"/>
      <c r="BB7" s="1972"/>
      <c r="BC7" s="1972"/>
      <c r="BD7" s="1973"/>
      <c r="BE7" s="1977"/>
    </row>
    <row r="8" spans="2:57" ht="14.25" customHeight="1" x14ac:dyDescent="0.2">
      <c r="B8" s="526"/>
      <c r="C8" s="527" t="s">
        <v>197</v>
      </c>
      <c r="D8" s="1949"/>
      <c r="E8" s="1950"/>
      <c r="F8" s="1950"/>
      <c r="G8" s="1950"/>
      <c r="H8" s="1951"/>
      <c r="I8" s="1949"/>
      <c r="J8" s="1950"/>
      <c r="K8" s="1950"/>
      <c r="L8" s="1950"/>
      <c r="M8" s="1951"/>
      <c r="N8" s="1949"/>
      <c r="O8" s="1950"/>
      <c r="P8" s="1950"/>
      <c r="Q8" s="1950"/>
      <c r="R8" s="1951"/>
      <c r="S8" s="1949"/>
      <c r="T8" s="1950"/>
      <c r="U8" s="1950"/>
      <c r="V8" s="1950"/>
      <c r="W8" s="1951"/>
      <c r="X8" s="1949"/>
      <c r="Y8" s="1950"/>
      <c r="Z8" s="1950"/>
      <c r="AA8" s="1950"/>
      <c r="AB8" s="1951"/>
      <c r="AC8" s="1949"/>
      <c r="AD8" s="1950"/>
      <c r="AE8" s="1950"/>
      <c r="AF8" s="1950"/>
      <c r="AG8" s="1951"/>
      <c r="AH8" s="1949"/>
      <c r="AI8" s="1950"/>
      <c r="AJ8" s="1950"/>
      <c r="AK8" s="1950"/>
      <c r="AL8" s="1951"/>
      <c r="AM8" s="1949"/>
      <c r="AN8" s="1950"/>
      <c r="AO8" s="1950"/>
      <c r="AP8" s="1950"/>
      <c r="AQ8" s="1951"/>
      <c r="AR8" s="1949"/>
      <c r="AS8" s="1950"/>
      <c r="AT8" s="1950"/>
      <c r="AU8" s="1950"/>
      <c r="AV8" s="1951"/>
      <c r="AW8" s="1949"/>
      <c r="AX8" s="1950"/>
      <c r="AY8" s="1950"/>
      <c r="AZ8" s="1950"/>
      <c r="BA8" s="1951"/>
      <c r="BB8" s="1974"/>
      <c r="BC8" s="1974"/>
      <c r="BD8" s="1975"/>
      <c r="BE8" s="1977"/>
    </row>
    <row r="9" spans="2:57" ht="16.5" customHeight="1" x14ac:dyDescent="0.2">
      <c r="B9" s="528"/>
      <c r="C9" s="529" t="s">
        <v>124</v>
      </c>
      <c r="D9" s="1944">
        <f>COUNTA(D11:H35)</f>
        <v>0</v>
      </c>
      <c r="E9" s="1945"/>
      <c r="F9" s="1945"/>
      <c r="G9" s="1945"/>
      <c r="H9" s="1946"/>
      <c r="I9" s="1941">
        <f>COUNTA(I11:M35)</f>
        <v>0</v>
      </c>
      <c r="J9" s="1942"/>
      <c r="K9" s="1942"/>
      <c r="L9" s="1942"/>
      <c r="M9" s="1943"/>
      <c r="N9" s="1941">
        <f>COUNTA(N11:R35)</f>
        <v>0</v>
      </c>
      <c r="O9" s="1942"/>
      <c r="P9" s="1942"/>
      <c r="Q9" s="1942"/>
      <c r="R9" s="1943"/>
      <c r="S9" s="1941">
        <f>COUNTA(S11:W35)</f>
        <v>0</v>
      </c>
      <c r="T9" s="1942"/>
      <c r="U9" s="1942"/>
      <c r="V9" s="1942"/>
      <c r="W9" s="1943"/>
      <c r="X9" s="1941">
        <f>COUNTA(X11:AB35)</f>
        <v>0</v>
      </c>
      <c r="Y9" s="1942"/>
      <c r="Z9" s="1942"/>
      <c r="AA9" s="1942"/>
      <c r="AB9" s="1943"/>
      <c r="AC9" s="1941">
        <f>COUNTA(AC11:AG35)</f>
        <v>0</v>
      </c>
      <c r="AD9" s="1942"/>
      <c r="AE9" s="1942"/>
      <c r="AF9" s="1942"/>
      <c r="AG9" s="1943"/>
      <c r="AH9" s="1941">
        <f>COUNTA(AH11:AL35)</f>
        <v>0</v>
      </c>
      <c r="AI9" s="1942"/>
      <c r="AJ9" s="1942"/>
      <c r="AK9" s="1942"/>
      <c r="AL9" s="1943"/>
      <c r="AM9" s="1941">
        <f>COUNTA(AM11:AQ35)</f>
        <v>0</v>
      </c>
      <c r="AN9" s="1942"/>
      <c r="AO9" s="1942"/>
      <c r="AP9" s="1942"/>
      <c r="AQ9" s="1943"/>
      <c r="AR9" s="1941">
        <f>COUNTA(AR11:AV35)</f>
        <v>0</v>
      </c>
      <c r="AS9" s="1942"/>
      <c r="AT9" s="1942"/>
      <c r="AU9" s="1942"/>
      <c r="AV9" s="1943"/>
      <c r="AW9" s="1941">
        <f>COUNTA(AW11:BA35)</f>
        <v>0</v>
      </c>
      <c r="AX9" s="1942"/>
      <c r="AY9" s="1942"/>
      <c r="AZ9" s="1942"/>
      <c r="BA9" s="1943"/>
      <c r="BB9" s="1942">
        <f>COUNTA(BB11:BD35)</f>
        <v>0</v>
      </c>
      <c r="BC9" s="1942"/>
      <c r="BD9" s="1943"/>
      <c r="BE9" s="1947">
        <f>SUM(BE11:BE35)</f>
        <v>0</v>
      </c>
    </row>
    <row r="10" spans="2:57" ht="16.5" customHeight="1" x14ac:dyDescent="0.2">
      <c r="B10" s="173" t="s">
        <v>130</v>
      </c>
      <c r="C10" s="530" t="s">
        <v>198</v>
      </c>
      <c r="D10" s="531">
        <v>1</v>
      </c>
      <c r="E10" s="532">
        <v>2</v>
      </c>
      <c r="F10" s="532">
        <v>3</v>
      </c>
      <c r="G10" s="533">
        <v>4</v>
      </c>
      <c r="H10" s="534">
        <v>5</v>
      </c>
      <c r="I10" s="531">
        <v>1</v>
      </c>
      <c r="J10" s="532">
        <v>2</v>
      </c>
      <c r="K10" s="532">
        <v>3</v>
      </c>
      <c r="L10" s="533">
        <v>4</v>
      </c>
      <c r="M10" s="534">
        <v>5</v>
      </c>
      <c r="N10" s="531">
        <v>1</v>
      </c>
      <c r="O10" s="532">
        <v>2</v>
      </c>
      <c r="P10" s="532">
        <v>3</v>
      </c>
      <c r="Q10" s="533">
        <v>4</v>
      </c>
      <c r="R10" s="534">
        <v>5</v>
      </c>
      <c r="S10" s="531">
        <v>1</v>
      </c>
      <c r="T10" s="532">
        <v>2</v>
      </c>
      <c r="U10" s="532">
        <v>3</v>
      </c>
      <c r="V10" s="533">
        <v>4</v>
      </c>
      <c r="W10" s="534">
        <v>5</v>
      </c>
      <c r="X10" s="531">
        <v>1</v>
      </c>
      <c r="Y10" s="532">
        <v>2</v>
      </c>
      <c r="Z10" s="532">
        <v>3</v>
      </c>
      <c r="AA10" s="533">
        <v>4</v>
      </c>
      <c r="AB10" s="534">
        <v>5</v>
      </c>
      <c r="AC10" s="531">
        <v>1</v>
      </c>
      <c r="AD10" s="532">
        <v>2</v>
      </c>
      <c r="AE10" s="532">
        <v>3</v>
      </c>
      <c r="AF10" s="533">
        <v>4</v>
      </c>
      <c r="AG10" s="534">
        <v>5</v>
      </c>
      <c r="AH10" s="531">
        <v>1</v>
      </c>
      <c r="AI10" s="532">
        <v>2</v>
      </c>
      <c r="AJ10" s="532">
        <v>3</v>
      </c>
      <c r="AK10" s="533">
        <v>4</v>
      </c>
      <c r="AL10" s="534">
        <v>5</v>
      </c>
      <c r="AM10" s="531">
        <v>1</v>
      </c>
      <c r="AN10" s="532">
        <v>2</v>
      </c>
      <c r="AO10" s="532">
        <v>3</v>
      </c>
      <c r="AP10" s="533">
        <v>4</v>
      </c>
      <c r="AQ10" s="534">
        <v>5</v>
      </c>
      <c r="AR10" s="531">
        <v>1</v>
      </c>
      <c r="AS10" s="532">
        <v>2</v>
      </c>
      <c r="AT10" s="532">
        <v>3</v>
      </c>
      <c r="AU10" s="533">
        <v>4</v>
      </c>
      <c r="AV10" s="534">
        <v>5</v>
      </c>
      <c r="AW10" s="531">
        <v>1</v>
      </c>
      <c r="AX10" s="532">
        <v>2</v>
      </c>
      <c r="AY10" s="532">
        <v>3</v>
      </c>
      <c r="AZ10" s="533">
        <v>4</v>
      </c>
      <c r="BA10" s="534">
        <v>5</v>
      </c>
      <c r="BB10" s="532" t="s">
        <v>199</v>
      </c>
      <c r="BC10" s="533" t="s">
        <v>200</v>
      </c>
      <c r="BD10" s="534" t="s">
        <v>201</v>
      </c>
      <c r="BE10" s="1948"/>
    </row>
    <row r="11" spans="2:57" ht="12.95" customHeight="1" x14ac:dyDescent="0.2">
      <c r="B11" s="182">
        <v>1</v>
      </c>
      <c r="C11" s="535" t="s">
        <v>202</v>
      </c>
      <c r="D11" s="536"/>
      <c r="E11" s="537"/>
      <c r="F11" s="537"/>
      <c r="G11" s="538"/>
      <c r="H11" s="539"/>
      <c r="I11" s="536"/>
      <c r="J11" s="537"/>
      <c r="K11" s="537"/>
      <c r="L11" s="538"/>
      <c r="M11" s="539"/>
      <c r="N11" s="536"/>
      <c r="O11" s="537"/>
      <c r="P11" s="537"/>
      <c r="Q11" s="538"/>
      <c r="R11" s="539"/>
      <c r="S11" s="536"/>
      <c r="T11" s="537"/>
      <c r="U11" s="537"/>
      <c r="V11" s="538"/>
      <c r="W11" s="539"/>
      <c r="X11" s="536"/>
      <c r="Y11" s="537"/>
      <c r="Z11" s="537"/>
      <c r="AA11" s="538"/>
      <c r="AB11" s="539"/>
      <c r="AC11" s="536"/>
      <c r="AD11" s="537"/>
      <c r="AE11" s="537"/>
      <c r="AF11" s="538"/>
      <c r="AG11" s="539"/>
      <c r="AH11" s="536"/>
      <c r="AI11" s="537"/>
      <c r="AJ11" s="537"/>
      <c r="AK11" s="538"/>
      <c r="AL11" s="539"/>
      <c r="AM11" s="536"/>
      <c r="AN11" s="537"/>
      <c r="AO11" s="537"/>
      <c r="AP11" s="538"/>
      <c r="AQ11" s="539"/>
      <c r="AR11" s="536"/>
      <c r="AS11" s="537"/>
      <c r="AT11" s="537"/>
      <c r="AU11" s="538"/>
      <c r="AV11" s="539"/>
      <c r="AW11" s="536"/>
      <c r="AX11" s="537"/>
      <c r="AY11" s="537"/>
      <c r="AZ11" s="538"/>
      <c r="BA11" s="539"/>
      <c r="BB11" s="537"/>
      <c r="BC11" s="538"/>
      <c r="BD11" s="539"/>
      <c r="BE11" s="540">
        <f t="shared" ref="BE11:BE35" si="0">COUNTA(D11:BD11)</f>
        <v>0</v>
      </c>
    </row>
    <row r="12" spans="2:57" ht="12.95" customHeight="1" x14ac:dyDescent="0.2">
      <c r="B12" s="182">
        <v>2</v>
      </c>
      <c r="C12" s="535" t="s">
        <v>203</v>
      </c>
      <c r="D12" s="536"/>
      <c r="E12" s="537"/>
      <c r="F12" s="537"/>
      <c r="G12" s="538"/>
      <c r="H12" s="539"/>
      <c r="I12" s="536"/>
      <c r="J12" s="537"/>
      <c r="K12" s="537"/>
      <c r="L12" s="538"/>
      <c r="M12" s="539"/>
      <c r="N12" s="536"/>
      <c r="O12" s="537"/>
      <c r="P12" s="537"/>
      <c r="Q12" s="538"/>
      <c r="R12" s="539"/>
      <c r="S12" s="536"/>
      <c r="T12" s="537"/>
      <c r="U12" s="537"/>
      <c r="V12" s="538"/>
      <c r="W12" s="539"/>
      <c r="X12" s="536"/>
      <c r="Y12" s="537"/>
      <c r="Z12" s="537"/>
      <c r="AA12" s="538"/>
      <c r="AB12" s="539"/>
      <c r="AC12" s="536"/>
      <c r="AD12" s="537"/>
      <c r="AE12" s="537"/>
      <c r="AF12" s="538"/>
      <c r="AG12" s="539"/>
      <c r="AH12" s="536"/>
      <c r="AI12" s="537"/>
      <c r="AJ12" s="537"/>
      <c r="AK12" s="538"/>
      <c r="AL12" s="539"/>
      <c r="AM12" s="536"/>
      <c r="AN12" s="537"/>
      <c r="AO12" s="537"/>
      <c r="AP12" s="538"/>
      <c r="AQ12" s="539"/>
      <c r="AR12" s="536"/>
      <c r="AS12" s="537"/>
      <c r="AT12" s="537"/>
      <c r="AU12" s="538"/>
      <c r="AV12" s="539"/>
      <c r="AW12" s="536"/>
      <c r="AX12" s="537"/>
      <c r="AY12" s="537"/>
      <c r="AZ12" s="538"/>
      <c r="BA12" s="539"/>
      <c r="BB12" s="537"/>
      <c r="BC12" s="538"/>
      <c r="BD12" s="539"/>
      <c r="BE12" s="540">
        <f t="shared" si="0"/>
        <v>0</v>
      </c>
    </row>
    <row r="13" spans="2:57" ht="12.95" customHeight="1" x14ac:dyDescent="0.2">
      <c r="B13" s="182">
        <v>3</v>
      </c>
      <c r="C13" s="535" t="s">
        <v>204</v>
      </c>
      <c r="D13" s="536"/>
      <c r="E13" s="537"/>
      <c r="F13" s="537"/>
      <c r="G13" s="538"/>
      <c r="H13" s="539"/>
      <c r="I13" s="536"/>
      <c r="J13" s="537"/>
      <c r="K13" s="537"/>
      <c r="L13" s="538"/>
      <c r="M13" s="539"/>
      <c r="N13" s="536"/>
      <c r="O13" s="537"/>
      <c r="P13" s="537"/>
      <c r="Q13" s="538"/>
      <c r="R13" s="539"/>
      <c r="S13" s="536"/>
      <c r="T13" s="537"/>
      <c r="U13" s="537"/>
      <c r="V13" s="538"/>
      <c r="W13" s="539"/>
      <c r="X13" s="536"/>
      <c r="Y13" s="537"/>
      <c r="Z13" s="537"/>
      <c r="AA13" s="538"/>
      <c r="AB13" s="539"/>
      <c r="AC13" s="536"/>
      <c r="AD13" s="537"/>
      <c r="AE13" s="537"/>
      <c r="AF13" s="538"/>
      <c r="AG13" s="539"/>
      <c r="AH13" s="536"/>
      <c r="AI13" s="537"/>
      <c r="AJ13" s="537"/>
      <c r="AK13" s="538"/>
      <c r="AL13" s="539"/>
      <c r="AM13" s="536"/>
      <c r="AN13" s="537"/>
      <c r="AO13" s="537"/>
      <c r="AP13" s="538"/>
      <c r="AQ13" s="539"/>
      <c r="AR13" s="536"/>
      <c r="AS13" s="537"/>
      <c r="AT13" s="537"/>
      <c r="AU13" s="538"/>
      <c r="AV13" s="539"/>
      <c r="AW13" s="536"/>
      <c r="AX13" s="537"/>
      <c r="AY13" s="537"/>
      <c r="AZ13" s="538"/>
      <c r="BA13" s="539"/>
      <c r="BB13" s="537"/>
      <c r="BC13" s="538"/>
      <c r="BD13" s="539"/>
      <c r="BE13" s="540">
        <f t="shared" si="0"/>
        <v>0</v>
      </c>
    </row>
    <row r="14" spans="2:57" ht="12.95" customHeight="1" x14ac:dyDescent="0.2">
      <c r="B14" s="182">
        <v>4</v>
      </c>
      <c r="C14" s="535" t="s">
        <v>205</v>
      </c>
      <c r="D14" s="536"/>
      <c r="E14" s="537"/>
      <c r="F14" s="537"/>
      <c r="G14" s="538"/>
      <c r="H14" s="539"/>
      <c r="I14" s="536"/>
      <c r="J14" s="537"/>
      <c r="K14" s="537"/>
      <c r="L14" s="538"/>
      <c r="M14" s="539"/>
      <c r="N14" s="536"/>
      <c r="O14" s="537"/>
      <c r="P14" s="537"/>
      <c r="Q14" s="538"/>
      <c r="R14" s="539"/>
      <c r="S14" s="536"/>
      <c r="T14" s="537"/>
      <c r="U14" s="537"/>
      <c r="V14" s="538"/>
      <c r="W14" s="539"/>
      <c r="X14" s="536"/>
      <c r="Y14" s="537"/>
      <c r="Z14" s="537"/>
      <c r="AA14" s="538"/>
      <c r="AB14" s="539"/>
      <c r="AC14" s="536"/>
      <c r="AD14" s="537"/>
      <c r="AE14" s="537"/>
      <c r="AF14" s="538"/>
      <c r="AG14" s="539"/>
      <c r="AH14" s="536"/>
      <c r="AI14" s="537"/>
      <c r="AJ14" s="537"/>
      <c r="AK14" s="538"/>
      <c r="AL14" s="539"/>
      <c r="AM14" s="536"/>
      <c r="AN14" s="537"/>
      <c r="AO14" s="537"/>
      <c r="AP14" s="538"/>
      <c r="AQ14" s="539"/>
      <c r="AR14" s="536"/>
      <c r="AS14" s="537"/>
      <c r="AT14" s="537"/>
      <c r="AU14" s="538"/>
      <c r="AV14" s="539"/>
      <c r="AW14" s="536"/>
      <c r="AX14" s="537"/>
      <c r="AY14" s="537"/>
      <c r="AZ14" s="538"/>
      <c r="BA14" s="539"/>
      <c r="BB14" s="537"/>
      <c r="BC14" s="538"/>
      <c r="BD14" s="539"/>
      <c r="BE14" s="540">
        <f t="shared" si="0"/>
        <v>0</v>
      </c>
    </row>
    <row r="15" spans="2:57" ht="12.95" customHeight="1" x14ac:dyDescent="0.2">
      <c r="B15" s="182">
        <v>5</v>
      </c>
      <c r="C15" s="535" t="s">
        <v>206</v>
      </c>
      <c r="D15" s="536"/>
      <c r="E15" s="537"/>
      <c r="F15" s="537"/>
      <c r="G15" s="538"/>
      <c r="H15" s="539"/>
      <c r="I15" s="536"/>
      <c r="J15" s="537"/>
      <c r="K15" s="537"/>
      <c r="L15" s="538"/>
      <c r="M15" s="539"/>
      <c r="N15" s="536"/>
      <c r="O15" s="537"/>
      <c r="P15" s="537"/>
      <c r="Q15" s="538"/>
      <c r="R15" s="539"/>
      <c r="S15" s="536"/>
      <c r="T15" s="537"/>
      <c r="U15" s="537"/>
      <c r="V15" s="538"/>
      <c r="W15" s="539"/>
      <c r="X15" s="536"/>
      <c r="Y15" s="537"/>
      <c r="Z15" s="537"/>
      <c r="AA15" s="538"/>
      <c r="AB15" s="539"/>
      <c r="AC15" s="536"/>
      <c r="AD15" s="537"/>
      <c r="AE15" s="537"/>
      <c r="AF15" s="538"/>
      <c r="AG15" s="539"/>
      <c r="AH15" s="536"/>
      <c r="AI15" s="537"/>
      <c r="AJ15" s="537"/>
      <c r="AK15" s="538"/>
      <c r="AL15" s="539"/>
      <c r="AM15" s="536"/>
      <c r="AN15" s="537"/>
      <c r="AO15" s="537"/>
      <c r="AP15" s="538"/>
      <c r="AQ15" s="539"/>
      <c r="AR15" s="536"/>
      <c r="AS15" s="537"/>
      <c r="AT15" s="537"/>
      <c r="AU15" s="538"/>
      <c r="AV15" s="539"/>
      <c r="AW15" s="536"/>
      <c r="AX15" s="537"/>
      <c r="AY15" s="537"/>
      <c r="AZ15" s="538"/>
      <c r="BA15" s="539"/>
      <c r="BB15" s="537"/>
      <c r="BC15" s="538"/>
      <c r="BD15" s="539"/>
      <c r="BE15" s="540">
        <f t="shared" si="0"/>
        <v>0</v>
      </c>
    </row>
    <row r="16" spans="2:57" ht="12.95" customHeight="1" x14ac:dyDescent="0.2">
      <c r="B16" s="182">
        <v>6</v>
      </c>
      <c r="C16" s="541"/>
      <c r="D16" s="536"/>
      <c r="E16" s="537"/>
      <c r="F16" s="537"/>
      <c r="G16" s="538"/>
      <c r="H16" s="539"/>
      <c r="I16" s="536"/>
      <c r="J16" s="537"/>
      <c r="K16" s="537"/>
      <c r="L16" s="538"/>
      <c r="M16" s="539"/>
      <c r="N16" s="536"/>
      <c r="O16" s="537"/>
      <c r="P16" s="537"/>
      <c r="Q16" s="538"/>
      <c r="R16" s="539"/>
      <c r="S16" s="536"/>
      <c r="T16" s="537"/>
      <c r="U16" s="537"/>
      <c r="V16" s="538"/>
      <c r="W16" s="539"/>
      <c r="X16" s="536"/>
      <c r="Y16" s="537"/>
      <c r="Z16" s="537"/>
      <c r="AA16" s="538"/>
      <c r="AB16" s="539"/>
      <c r="AC16" s="536"/>
      <c r="AD16" s="537"/>
      <c r="AE16" s="537"/>
      <c r="AF16" s="538"/>
      <c r="AG16" s="539"/>
      <c r="AH16" s="536"/>
      <c r="AI16" s="537"/>
      <c r="AJ16" s="537"/>
      <c r="AK16" s="538"/>
      <c r="AL16" s="539"/>
      <c r="AM16" s="536"/>
      <c r="AN16" s="537"/>
      <c r="AO16" s="537"/>
      <c r="AP16" s="538"/>
      <c r="AQ16" s="539"/>
      <c r="AR16" s="536"/>
      <c r="AS16" s="537"/>
      <c r="AT16" s="537"/>
      <c r="AU16" s="538"/>
      <c r="AV16" s="539"/>
      <c r="AW16" s="536"/>
      <c r="AX16" s="537"/>
      <c r="AY16" s="537"/>
      <c r="AZ16" s="538"/>
      <c r="BA16" s="539"/>
      <c r="BB16" s="537"/>
      <c r="BC16" s="538"/>
      <c r="BD16" s="539"/>
      <c r="BE16" s="540">
        <f t="shared" si="0"/>
        <v>0</v>
      </c>
    </row>
    <row r="17" spans="2:57" ht="12.95" customHeight="1" x14ac:dyDescent="0.2">
      <c r="B17" s="182">
        <v>7</v>
      </c>
      <c r="C17" s="541"/>
      <c r="D17" s="536"/>
      <c r="E17" s="537"/>
      <c r="F17" s="537"/>
      <c r="G17" s="538"/>
      <c r="H17" s="539"/>
      <c r="I17" s="536"/>
      <c r="J17" s="537"/>
      <c r="K17" s="537"/>
      <c r="L17" s="538"/>
      <c r="M17" s="539"/>
      <c r="N17" s="536"/>
      <c r="O17" s="537"/>
      <c r="P17" s="537"/>
      <c r="Q17" s="538"/>
      <c r="R17" s="539"/>
      <c r="S17" s="536"/>
      <c r="T17" s="537"/>
      <c r="U17" s="537"/>
      <c r="V17" s="538"/>
      <c r="W17" s="539"/>
      <c r="X17" s="536"/>
      <c r="Y17" s="537"/>
      <c r="Z17" s="537"/>
      <c r="AA17" s="538"/>
      <c r="AB17" s="539"/>
      <c r="AC17" s="536"/>
      <c r="AD17" s="537"/>
      <c r="AE17" s="537"/>
      <c r="AF17" s="538"/>
      <c r="AG17" s="539"/>
      <c r="AH17" s="536"/>
      <c r="AI17" s="537"/>
      <c r="AJ17" s="537"/>
      <c r="AK17" s="538"/>
      <c r="AL17" s="539"/>
      <c r="AM17" s="536"/>
      <c r="AN17" s="537"/>
      <c r="AO17" s="537"/>
      <c r="AP17" s="538"/>
      <c r="AQ17" s="539"/>
      <c r="AR17" s="536"/>
      <c r="AS17" s="537"/>
      <c r="AT17" s="537"/>
      <c r="AU17" s="538"/>
      <c r="AV17" s="539"/>
      <c r="AW17" s="536"/>
      <c r="AX17" s="537"/>
      <c r="AY17" s="537"/>
      <c r="AZ17" s="538"/>
      <c r="BA17" s="539"/>
      <c r="BB17" s="537"/>
      <c r="BC17" s="538"/>
      <c r="BD17" s="539"/>
      <c r="BE17" s="540">
        <f t="shared" si="0"/>
        <v>0</v>
      </c>
    </row>
    <row r="18" spans="2:57" ht="12.95" customHeight="1" x14ac:dyDescent="0.2">
      <c r="B18" s="182">
        <v>8</v>
      </c>
      <c r="C18" s="541"/>
      <c r="D18" s="536"/>
      <c r="E18" s="537"/>
      <c r="F18" s="537"/>
      <c r="G18" s="538"/>
      <c r="H18" s="539"/>
      <c r="I18" s="536"/>
      <c r="J18" s="537"/>
      <c r="K18" s="537"/>
      <c r="L18" s="538"/>
      <c r="M18" s="539"/>
      <c r="N18" s="536"/>
      <c r="O18" s="537"/>
      <c r="P18" s="537"/>
      <c r="Q18" s="538"/>
      <c r="R18" s="539"/>
      <c r="S18" s="536"/>
      <c r="T18" s="537"/>
      <c r="U18" s="537"/>
      <c r="V18" s="538"/>
      <c r="W18" s="539"/>
      <c r="X18" s="536"/>
      <c r="Y18" s="537"/>
      <c r="Z18" s="537"/>
      <c r="AA18" s="538"/>
      <c r="AB18" s="539"/>
      <c r="AC18" s="536"/>
      <c r="AD18" s="537"/>
      <c r="AE18" s="537"/>
      <c r="AF18" s="538"/>
      <c r="AG18" s="539"/>
      <c r="AH18" s="536"/>
      <c r="AI18" s="537"/>
      <c r="AJ18" s="537"/>
      <c r="AK18" s="538"/>
      <c r="AL18" s="539"/>
      <c r="AM18" s="536"/>
      <c r="AN18" s="537"/>
      <c r="AO18" s="537"/>
      <c r="AP18" s="538"/>
      <c r="AQ18" s="539"/>
      <c r="AR18" s="536"/>
      <c r="AS18" s="537"/>
      <c r="AT18" s="537"/>
      <c r="AU18" s="538"/>
      <c r="AV18" s="539"/>
      <c r="AW18" s="536"/>
      <c r="AX18" s="537"/>
      <c r="AY18" s="537"/>
      <c r="AZ18" s="538"/>
      <c r="BA18" s="539"/>
      <c r="BB18" s="537"/>
      <c r="BC18" s="538"/>
      <c r="BD18" s="539"/>
      <c r="BE18" s="540">
        <f t="shared" si="0"/>
        <v>0</v>
      </c>
    </row>
    <row r="19" spans="2:57" ht="12.95" customHeight="1" x14ac:dyDescent="0.2">
      <c r="B19" s="182">
        <v>9</v>
      </c>
      <c r="C19" s="541"/>
      <c r="D19" s="536"/>
      <c r="E19" s="537"/>
      <c r="F19" s="537"/>
      <c r="G19" s="538"/>
      <c r="H19" s="539"/>
      <c r="I19" s="536"/>
      <c r="J19" s="537"/>
      <c r="K19" s="537"/>
      <c r="L19" s="538"/>
      <c r="M19" s="539"/>
      <c r="N19" s="536"/>
      <c r="O19" s="537"/>
      <c r="P19" s="537"/>
      <c r="Q19" s="538"/>
      <c r="R19" s="539"/>
      <c r="S19" s="536"/>
      <c r="T19" s="537"/>
      <c r="U19" s="537"/>
      <c r="V19" s="538"/>
      <c r="W19" s="539"/>
      <c r="X19" s="536"/>
      <c r="Y19" s="537"/>
      <c r="Z19" s="537"/>
      <c r="AA19" s="538"/>
      <c r="AB19" s="539"/>
      <c r="AC19" s="536"/>
      <c r="AD19" s="537"/>
      <c r="AE19" s="537"/>
      <c r="AF19" s="538"/>
      <c r="AG19" s="539"/>
      <c r="AH19" s="536"/>
      <c r="AI19" s="537"/>
      <c r="AJ19" s="537"/>
      <c r="AK19" s="538"/>
      <c r="AL19" s="539"/>
      <c r="AM19" s="536"/>
      <c r="AN19" s="537"/>
      <c r="AO19" s="537"/>
      <c r="AP19" s="538"/>
      <c r="AQ19" s="539"/>
      <c r="AR19" s="536"/>
      <c r="AS19" s="537"/>
      <c r="AT19" s="537"/>
      <c r="AU19" s="538"/>
      <c r="AV19" s="539"/>
      <c r="AW19" s="536"/>
      <c r="AX19" s="537"/>
      <c r="AY19" s="537"/>
      <c r="AZ19" s="538"/>
      <c r="BA19" s="539"/>
      <c r="BB19" s="537"/>
      <c r="BC19" s="538"/>
      <c r="BD19" s="539"/>
      <c r="BE19" s="540">
        <f t="shared" si="0"/>
        <v>0</v>
      </c>
    </row>
    <row r="20" spans="2:57" ht="12.95" customHeight="1" x14ac:dyDescent="0.2">
      <c r="B20" s="182">
        <v>10</v>
      </c>
      <c r="C20" s="541"/>
      <c r="D20" s="536"/>
      <c r="E20" s="537"/>
      <c r="F20" s="537"/>
      <c r="G20" s="538"/>
      <c r="H20" s="539"/>
      <c r="I20" s="536"/>
      <c r="J20" s="537"/>
      <c r="K20" s="537"/>
      <c r="L20" s="538"/>
      <c r="M20" s="539"/>
      <c r="N20" s="536"/>
      <c r="O20" s="537"/>
      <c r="P20" s="537"/>
      <c r="Q20" s="538"/>
      <c r="R20" s="539"/>
      <c r="S20" s="536"/>
      <c r="T20" s="537"/>
      <c r="U20" s="537"/>
      <c r="V20" s="538"/>
      <c r="W20" s="539"/>
      <c r="X20" s="536"/>
      <c r="Y20" s="537"/>
      <c r="Z20" s="537"/>
      <c r="AA20" s="538"/>
      <c r="AB20" s="539"/>
      <c r="AC20" s="536"/>
      <c r="AD20" s="537"/>
      <c r="AE20" s="537"/>
      <c r="AF20" s="538"/>
      <c r="AG20" s="539"/>
      <c r="AH20" s="536"/>
      <c r="AI20" s="537"/>
      <c r="AJ20" s="537"/>
      <c r="AK20" s="538"/>
      <c r="AL20" s="539"/>
      <c r="AM20" s="536"/>
      <c r="AN20" s="537"/>
      <c r="AO20" s="537"/>
      <c r="AP20" s="538"/>
      <c r="AQ20" s="539"/>
      <c r="AR20" s="536"/>
      <c r="AS20" s="537"/>
      <c r="AT20" s="537"/>
      <c r="AU20" s="538"/>
      <c r="AV20" s="539"/>
      <c r="AW20" s="536"/>
      <c r="AX20" s="537"/>
      <c r="AY20" s="537"/>
      <c r="AZ20" s="538"/>
      <c r="BA20" s="539"/>
      <c r="BB20" s="537"/>
      <c r="BC20" s="538"/>
      <c r="BD20" s="539"/>
      <c r="BE20" s="540">
        <f t="shared" si="0"/>
        <v>0</v>
      </c>
    </row>
    <row r="21" spans="2:57" ht="12.95" customHeight="1" x14ac:dyDescent="0.2">
      <c r="B21" s="182">
        <v>11</v>
      </c>
      <c r="C21" s="541"/>
      <c r="D21" s="536"/>
      <c r="E21" s="537"/>
      <c r="F21" s="537"/>
      <c r="G21" s="538"/>
      <c r="H21" s="539"/>
      <c r="I21" s="536"/>
      <c r="J21" s="537"/>
      <c r="K21" s="537"/>
      <c r="L21" s="538"/>
      <c r="M21" s="539"/>
      <c r="N21" s="536"/>
      <c r="O21" s="537"/>
      <c r="P21" s="537"/>
      <c r="Q21" s="538"/>
      <c r="R21" s="539"/>
      <c r="S21" s="536"/>
      <c r="T21" s="537"/>
      <c r="U21" s="537"/>
      <c r="V21" s="538"/>
      <c r="W21" s="539"/>
      <c r="X21" s="536"/>
      <c r="Y21" s="537"/>
      <c r="Z21" s="537"/>
      <c r="AA21" s="538"/>
      <c r="AB21" s="539"/>
      <c r="AC21" s="536"/>
      <c r="AD21" s="537"/>
      <c r="AE21" s="537"/>
      <c r="AF21" s="538"/>
      <c r="AG21" s="539"/>
      <c r="AH21" s="536"/>
      <c r="AI21" s="537"/>
      <c r="AJ21" s="537"/>
      <c r="AK21" s="538"/>
      <c r="AL21" s="539"/>
      <c r="AM21" s="536"/>
      <c r="AN21" s="537"/>
      <c r="AO21" s="537"/>
      <c r="AP21" s="538"/>
      <c r="AQ21" s="539"/>
      <c r="AR21" s="536"/>
      <c r="AS21" s="537"/>
      <c r="AT21" s="537"/>
      <c r="AU21" s="538"/>
      <c r="AV21" s="539"/>
      <c r="AW21" s="536"/>
      <c r="AX21" s="537"/>
      <c r="AY21" s="537"/>
      <c r="AZ21" s="538"/>
      <c r="BA21" s="539"/>
      <c r="BB21" s="537"/>
      <c r="BC21" s="538"/>
      <c r="BD21" s="539"/>
      <c r="BE21" s="540">
        <f t="shared" si="0"/>
        <v>0</v>
      </c>
    </row>
    <row r="22" spans="2:57" ht="12.95" customHeight="1" x14ac:dyDescent="0.2">
      <c r="B22" s="182">
        <v>12</v>
      </c>
      <c r="C22" s="541"/>
      <c r="D22" s="536"/>
      <c r="E22" s="537"/>
      <c r="F22" s="537"/>
      <c r="G22" s="538"/>
      <c r="H22" s="539"/>
      <c r="I22" s="536"/>
      <c r="J22" s="537"/>
      <c r="K22" s="537"/>
      <c r="L22" s="538"/>
      <c r="M22" s="539"/>
      <c r="N22" s="536"/>
      <c r="O22" s="537"/>
      <c r="P22" s="537"/>
      <c r="Q22" s="538"/>
      <c r="R22" s="539"/>
      <c r="S22" s="536"/>
      <c r="T22" s="537"/>
      <c r="U22" s="537"/>
      <c r="V22" s="538"/>
      <c r="W22" s="539"/>
      <c r="X22" s="536"/>
      <c r="Y22" s="537"/>
      <c r="Z22" s="537"/>
      <c r="AA22" s="538"/>
      <c r="AB22" s="539"/>
      <c r="AC22" s="536"/>
      <c r="AD22" s="537"/>
      <c r="AE22" s="537"/>
      <c r="AF22" s="538"/>
      <c r="AG22" s="539"/>
      <c r="AH22" s="536"/>
      <c r="AI22" s="537"/>
      <c r="AJ22" s="537"/>
      <c r="AK22" s="538"/>
      <c r="AL22" s="539"/>
      <c r="AM22" s="536"/>
      <c r="AN22" s="537"/>
      <c r="AO22" s="537"/>
      <c r="AP22" s="538"/>
      <c r="AQ22" s="539"/>
      <c r="AR22" s="536"/>
      <c r="AS22" s="537"/>
      <c r="AT22" s="537"/>
      <c r="AU22" s="538"/>
      <c r="AV22" s="539"/>
      <c r="AW22" s="536"/>
      <c r="AX22" s="537"/>
      <c r="AY22" s="537"/>
      <c r="AZ22" s="538"/>
      <c r="BA22" s="539"/>
      <c r="BB22" s="537"/>
      <c r="BC22" s="538"/>
      <c r="BD22" s="539"/>
      <c r="BE22" s="540">
        <f t="shared" si="0"/>
        <v>0</v>
      </c>
    </row>
    <row r="23" spans="2:57" ht="12.95" customHeight="1" x14ac:dyDescent="0.2">
      <c r="B23" s="182">
        <v>13</v>
      </c>
      <c r="C23" s="541"/>
      <c r="D23" s="536"/>
      <c r="E23" s="537"/>
      <c r="F23" s="537"/>
      <c r="G23" s="538"/>
      <c r="H23" s="539"/>
      <c r="I23" s="536"/>
      <c r="J23" s="537"/>
      <c r="K23" s="537"/>
      <c r="L23" s="538"/>
      <c r="M23" s="539"/>
      <c r="N23" s="536"/>
      <c r="O23" s="537"/>
      <c r="P23" s="537"/>
      <c r="Q23" s="538"/>
      <c r="R23" s="539"/>
      <c r="S23" s="536"/>
      <c r="T23" s="537"/>
      <c r="U23" s="537"/>
      <c r="V23" s="538"/>
      <c r="W23" s="539"/>
      <c r="X23" s="536"/>
      <c r="Y23" s="537"/>
      <c r="Z23" s="537"/>
      <c r="AA23" s="538"/>
      <c r="AB23" s="539"/>
      <c r="AC23" s="536"/>
      <c r="AD23" s="537"/>
      <c r="AE23" s="537"/>
      <c r="AF23" s="538"/>
      <c r="AG23" s="539"/>
      <c r="AH23" s="536"/>
      <c r="AI23" s="537"/>
      <c r="AJ23" s="537"/>
      <c r="AK23" s="538"/>
      <c r="AL23" s="539"/>
      <c r="AM23" s="536"/>
      <c r="AN23" s="537"/>
      <c r="AO23" s="537"/>
      <c r="AP23" s="538"/>
      <c r="AQ23" s="539"/>
      <c r="AR23" s="536"/>
      <c r="AS23" s="537"/>
      <c r="AT23" s="537"/>
      <c r="AU23" s="538"/>
      <c r="AV23" s="539"/>
      <c r="AW23" s="536"/>
      <c r="AX23" s="537"/>
      <c r="AY23" s="537"/>
      <c r="AZ23" s="538"/>
      <c r="BA23" s="539"/>
      <c r="BB23" s="537"/>
      <c r="BC23" s="538"/>
      <c r="BD23" s="539"/>
      <c r="BE23" s="540">
        <f t="shared" si="0"/>
        <v>0</v>
      </c>
    </row>
    <row r="24" spans="2:57" ht="12.95" customHeight="1" x14ac:dyDescent="0.2">
      <c r="B24" s="182">
        <v>14</v>
      </c>
      <c r="C24" s="541"/>
      <c r="D24" s="536"/>
      <c r="E24" s="537"/>
      <c r="F24" s="537"/>
      <c r="G24" s="538"/>
      <c r="H24" s="539"/>
      <c r="I24" s="536"/>
      <c r="J24" s="537"/>
      <c r="K24" s="537"/>
      <c r="L24" s="538"/>
      <c r="M24" s="539"/>
      <c r="N24" s="536"/>
      <c r="O24" s="537"/>
      <c r="P24" s="537"/>
      <c r="Q24" s="538"/>
      <c r="R24" s="539"/>
      <c r="S24" s="536"/>
      <c r="T24" s="537"/>
      <c r="U24" s="537"/>
      <c r="V24" s="538"/>
      <c r="W24" s="539"/>
      <c r="X24" s="536"/>
      <c r="Y24" s="537"/>
      <c r="Z24" s="537"/>
      <c r="AA24" s="538"/>
      <c r="AB24" s="539"/>
      <c r="AC24" s="536"/>
      <c r="AD24" s="537"/>
      <c r="AE24" s="537"/>
      <c r="AF24" s="538"/>
      <c r="AG24" s="539"/>
      <c r="AH24" s="536"/>
      <c r="AI24" s="537"/>
      <c r="AJ24" s="537"/>
      <c r="AK24" s="538"/>
      <c r="AL24" s="539"/>
      <c r="AM24" s="536"/>
      <c r="AN24" s="537"/>
      <c r="AO24" s="537"/>
      <c r="AP24" s="538"/>
      <c r="AQ24" s="539"/>
      <c r="AR24" s="536"/>
      <c r="AS24" s="537"/>
      <c r="AT24" s="537"/>
      <c r="AU24" s="538"/>
      <c r="AV24" s="539"/>
      <c r="AW24" s="536"/>
      <c r="AX24" s="537"/>
      <c r="AY24" s="537"/>
      <c r="AZ24" s="538"/>
      <c r="BA24" s="539"/>
      <c r="BB24" s="537"/>
      <c r="BC24" s="538"/>
      <c r="BD24" s="539"/>
      <c r="BE24" s="540">
        <f t="shared" si="0"/>
        <v>0</v>
      </c>
    </row>
    <row r="25" spans="2:57" ht="12.95" customHeight="1" x14ac:dyDescent="0.2">
      <c r="B25" s="182">
        <v>15</v>
      </c>
      <c r="C25" s="541"/>
      <c r="D25" s="536"/>
      <c r="E25" s="537"/>
      <c r="F25" s="537"/>
      <c r="G25" s="538"/>
      <c r="H25" s="539"/>
      <c r="I25" s="536"/>
      <c r="J25" s="537"/>
      <c r="K25" s="537"/>
      <c r="L25" s="538"/>
      <c r="M25" s="539"/>
      <c r="N25" s="536"/>
      <c r="O25" s="537"/>
      <c r="P25" s="537"/>
      <c r="Q25" s="538"/>
      <c r="R25" s="539"/>
      <c r="S25" s="536"/>
      <c r="T25" s="537"/>
      <c r="U25" s="537"/>
      <c r="V25" s="538"/>
      <c r="W25" s="539"/>
      <c r="X25" s="536"/>
      <c r="Y25" s="537"/>
      <c r="Z25" s="537"/>
      <c r="AA25" s="538"/>
      <c r="AB25" s="539"/>
      <c r="AC25" s="536"/>
      <c r="AD25" s="537"/>
      <c r="AE25" s="537"/>
      <c r="AF25" s="538"/>
      <c r="AG25" s="539"/>
      <c r="AH25" s="536"/>
      <c r="AI25" s="537"/>
      <c r="AJ25" s="537"/>
      <c r="AK25" s="538"/>
      <c r="AL25" s="539"/>
      <c r="AM25" s="536"/>
      <c r="AN25" s="537"/>
      <c r="AO25" s="537"/>
      <c r="AP25" s="538"/>
      <c r="AQ25" s="539"/>
      <c r="AR25" s="536"/>
      <c r="AS25" s="537"/>
      <c r="AT25" s="537"/>
      <c r="AU25" s="538"/>
      <c r="AV25" s="539"/>
      <c r="AW25" s="536"/>
      <c r="AX25" s="537"/>
      <c r="AY25" s="537"/>
      <c r="AZ25" s="538"/>
      <c r="BA25" s="539"/>
      <c r="BB25" s="537"/>
      <c r="BC25" s="538"/>
      <c r="BD25" s="539"/>
      <c r="BE25" s="540">
        <f t="shared" si="0"/>
        <v>0</v>
      </c>
    </row>
    <row r="26" spans="2:57" ht="12.95" customHeight="1" x14ac:dyDescent="0.2">
      <c r="B26" s="182">
        <v>16</v>
      </c>
      <c r="C26" s="541"/>
      <c r="D26" s="536"/>
      <c r="E26" s="537"/>
      <c r="F26" s="537"/>
      <c r="G26" s="538"/>
      <c r="H26" s="539"/>
      <c r="I26" s="536"/>
      <c r="J26" s="537"/>
      <c r="K26" s="537"/>
      <c r="L26" s="538"/>
      <c r="M26" s="539"/>
      <c r="N26" s="536"/>
      <c r="O26" s="537"/>
      <c r="P26" s="537"/>
      <c r="Q26" s="538"/>
      <c r="R26" s="539"/>
      <c r="S26" s="536"/>
      <c r="T26" s="537"/>
      <c r="U26" s="537"/>
      <c r="V26" s="538"/>
      <c r="W26" s="539"/>
      <c r="X26" s="536"/>
      <c r="Y26" s="537"/>
      <c r="Z26" s="537"/>
      <c r="AA26" s="538"/>
      <c r="AB26" s="539"/>
      <c r="AC26" s="536"/>
      <c r="AD26" s="537"/>
      <c r="AE26" s="537"/>
      <c r="AF26" s="538"/>
      <c r="AG26" s="539"/>
      <c r="AH26" s="536"/>
      <c r="AI26" s="537"/>
      <c r="AJ26" s="537"/>
      <c r="AK26" s="538"/>
      <c r="AL26" s="539"/>
      <c r="AM26" s="536"/>
      <c r="AN26" s="537"/>
      <c r="AO26" s="537"/>
      <c r="AP26" s="538"/>
      <c r="AQ26" s="539"/>
      <c r="AR26" s="536"/>
      <c r="AS26" s="537"/>
      <c r="AT26" s="537"/>
      <c r="AU26" s="538"/>
      <c r="AV26" s="539"/>
      <c r="AW26" s="536"/>
      <c r="AX26" s="537"/>
      <c r="AY26" s="537"/>
      <c r="AZ26" s="538"/>
      <c r="BA26" s="539"/>
      <c r="BB26" s="537"/>
      <c r="BC26" s="538"/>
      <c r="BD26" s="539"/>
      <c r="BE26" s="540">
        <f t="shared" si="0"/>
        <v>0</v>
      </c>
    </row>
    <row r="27" spans="2:57" ht="12.95" customHeight="1" x14ac:dyDescent="0.2">
      <c r="B27" s="182">
        <v>17</v>
      </c>
      <c r="C27" s="541"/>
      <c r="D27" s="536"/>
      <c r="E27" s="537"/>
      <c r="F27" s="537"/>
      <c r="G27" s="538"/>
      <c r="H27" s="539"/>
      <c r="I27" s="536"/>
      <c r="J27" s="537"/>
      <c r="K27" s="537"/>
      <c r="L27" s="538"/>
      <c r="M27" s="539"/>
      <c r="N27" s="536"/>
      <c r="O27" s="537"/>
      <c r="P27" s="537"/>
      <c r="Q27" s="538"/>
      <c r="R27" s="539"/>
      <c r="S27" s="536"/>
      <c r="T27" s="537"/>
      <c r="U27" s="537"/>
      <c r="V27" s="538"/>
      <c r="W27" s="539"/>
      <c r="X27" s="536"/>
      <c r="Y27" s="537"/>
      <c r="Z27" s="537"/>
      <c r="AA27" s="538"/>
      <c r="AB27" s="539"/>
      <c r="AC27" s="536"/>
      <c r="AD27" s="537"/>
      <c r="AE27" s="537"/>
      <c r="AF27" s="538"/>
      <c r="AG27" s="539"/>
      <c r="AH27" s="536"/>
      <c r="AI27" s="537"/>
      <c r="AJ27" s="537"/>
      <c r="AK27" s="538"/>
      <c r="AL27" s="539"/>
      <c r="AM27" s="536"/>
      <c r="AN27" s="537"/>
      <c r="AO27" s="537"/>
      <c r="AP27" s="538"/>
      <c r="AQ27" s="539"/>
      <c r="AR27" s="536"/>
      <c r="AS27" s="537"/>
      <c r="AT27" s="537"/>
      <c r="AU27" s="538"/>
      <c r="AV27" s="539"/>
      <c r="AW27" s="536"/>
      <c r="AX27" s="537"/>
      <c r="AY27" s="537"/>
      <c r="AZ27" s="538"/>
      <c r="BA27" s="539"/>
      <c r="BB27" s="537"/>
      <c r="BC27" s="538"/>
      <c r="BD27" s="539"/>
      <c r="BE27" s="540">
        <f t="shared" si="0"/>
        <v>0</v>
      </c>
    </row>
    <row r="28" spans="2:57" ht="12.95" customHeight="1" x14ac:dyDescent="0.2">
      <c r="B28" s="182">
        <v>18</v>
      </c>
      <c r="C28" s="541"/>
      <c r="D28" s="536"/>
      <c r="E28" s="537"/>
      <c r="F28" s="537"/>
      <c r="G28" s="538"/>
      <c r="H28" s="539"/>
      <c r="I28" s="536"/>
      <c r="J28" s="537"/>
      <c r="K28" s="537"/>
      <c r="L28" s="538"/>
      <c r="M28" s="539"/>
      <c r="N28" s="536"/>
      <c r="O28" s="537"/>
      <c r="P28" s="537"/>
      <c r="Q28" s="538"/>
      <c r="R28" s="539"/>
      <c r="S28" s="536"/>
      <c r="T28" s="537"/>
      <c r="U28" s="537"/>
      <c r="V28" s="538"/>
      <c r="W28" s="539"/>
      <c r="X28" s="536"/>
      <c r="Y28" s="537"/>
      <c r="Z28" s="537"/>
      <c r="AA28" s="538"/>
      <c r="AB28" s="539"/>
      <c r="AC28" s="536"/>
      <c r="AD28" s="537"/>
      <c r="AE28" s="537"/>
      <c r="AF28" s="538"/>
      <c r="AG28" s="539"/>
      <c r="AH28" s="536"/>
      <c r="AI28" s="537"/>
      <c r="AJ28" s="537"/>
      <c r="AK28" s="538"/>
      <c r="AL28" s="539"/>
      <c r="AM28" s="536"/>
      <c r="AN28" s="537"/>
      <c r="AO28" s="537"/>
      <c r="AP28" s="538"/>
      <c r="AQ28" s="539"/>
      <c r="AR28" s="536"/>
      <c r="AS28" s="537"/>
      <c r="AT28" s="537"/>
      <c r="AU28" s="538"/>
      <c r="AV28" s="539"/>
      <c r="AW28" s="536"/>
      <c r="AX28" s="537"/>
      <c r="AY28" s="537"/>
      <c r="AZ28" s="538"/>
      <c r="BA28" s="539"/>
      <c r="BB28" s="537"/>
      <c r="BC28" s="538"/>
      <c r="BD28" s="539"/>
      <c r="BE28" s="540">
        <f t="shared" si="0"/>
        <v>0</v>
      </c>
    </row>
    <row r="29" spans="2:57" ht="12.95" customHeight="1" x14ac:dyDescent="0.2">
      <c r="B29" s="182">
        <v>19</v>
      </c>
      <c r="C29" s="541"/>
      <c r="D29" s="536"/>
      <c r="E29" s="537"/>
      <c r="F29" s="537"/>
      <c r="G29" s="538"/>
      <c r="H29" s="539"/>
      <c r="I29" s="536"/>
      <c r="J29" s="537"/>
      <c r="K29" s="537"/>
      <c r="L29" s="538"/>
      <c r="M29" s="539"/>
      <c r="N29" s="536"/>
      <c r="O29" s="537"/>
      <c r="P29" s="537"/>
      <c r="Q29" s="538"/>
      <c r="R29" s="539"/>
      <c r="S29" s="536"/>
      <c r="T29" s="537"/>
      <c r="U29" s="537"/>
      <c r="V29" s="538"/>
      <c r="W29" s="539"/>
      <c r="X29" s="536"/>
      <c r="Y29" s="537"/>
      <c r="Z29" s="537"/>
      <c r="AA29" s="538"/>
      <c r="AB29" s="539"/>
      <c r="AC29" s="536"/>
      <c r="AD29" s="537"/>
      <c r="AE29" s="537"/>
      <c r="AF29" s="538"/>
      <c r="AG29" s="539"/>
      <c r="AH29" s="536"/>
      <c r="AI29" s="537"/>
      <c r="AJ29" s="537"/>
      <c r="AK29" s="538"/>
      <c r="AL29" s="539"/>
      <c r="AM29" s="536"/>
      <c r="AN29" s="537"/>
      <c r="AO29" s="537"/>
      <c r="AP29" s="538"/>
      <c r="AQ29" s="539"/>
      <c r="AR29" s="536"/>
      <c r="AS29" s="537"/>
      <c r="AT29" s="537"/>
      <c r="AU29" s="538"/>
      <c r="AV29" s="539"/>
      <c r="AW29" s="536"/>
      <c r="AX29" s="537"/>
      <c r="AY29" s="537"/>
      <c r="AZ29" s="538"/>
      <c r="BA29" s="539"/>
      <c r="BB29" s="537"/>
      <c r="BC29" s="538"/>
      <c r="BD29" s="539"/>
      <c r="BE29" s="540">
        <f t="shared" si="0"/>
        <v>0</v>
      </c>
    </row>
    <row r="30" spans="2:57" ht="12.95" customHeight="1" x14ac:dyDescent="0.2">
      <c r="B30" s="182">
        <v>20</v>
      </c>
      <c r="C30" s="541"/>
      <c r="D30" s="536"/>
      <c r="E30" s="537"/>
      <c r="F30" s="537"/>
      <c r="G30" s="538"/>
      <c r="H30" s="539"/>
      <c r="I30" s="536"/>
      <c r="J30" s="537"/>
      <c r="K30" s="537"/>
      <c r="L30" s="538"/>
      <c r="M30" s="539"/>
      <c r="N30" s="536"/>
      <c r="O30" s="537"/>
      <c r="P30" s="537"/>
      <c r="Q30" s="538"/>
      <c r="R30" s="539"/>
      <c r="S30" s="536"/>
      <c r="T30" s="537"/>
      <c r="U30" s="537"/>
      <c r="V30" s="538"/>
      <c r="W30" s="539"/>
      <c r="X30" s="536"/>
      <c r="Y30" s="537"/>
      <c r="Z30" s="537"/>
      <c r="AA30" s="538"/>
      <c r="AB30" s="539"/>
      <c r="AC30" s="536"/>
      <c r="AD30" s="537"/>
      <c r="AE30" s="537"/>
      <c r="AF30" s="538"/>
      <c r="AG30" s="539"/>
      <c r="AH30" s="536"/>
      <c r="AI30" s="537"/>
      <c r="AJ30" s="537"/>
      <c r="AK30" s="538"/>
      <c r="AL30" s="539"/>
      <c r="AM30" s="536"/>
      <c r="AN30" s="537"/>
      <c r="AO30" s="537"/>
      <c r="AP30" s="538"/>
      <c r="AQ30" s="539"/>
      <c r="AR30" s="536"/>
      <c r="AS30" s="537"/>
      <c r="AT30" s="537"/>
      <c r="AU30" s="538"/>
      <c r="AV30" s="539"/>
      <c r="AW30" s="536"/>
      <c r="AX30" s="537"/>
      <c r="AY30" s="537"/>
      <c r="AZ30" s="538"/>
      <c r="BA30" s="539"/>
      <c r="BB30" s="537"/>
      <c r="BC30" s="538"/>
      <c r="BD30" s="539"/>
      <c r="BE30" s="540">
        <f t="shared" si="0"/>
        <v>0</v>
      </c>
    </row>
    <row r="31" spans="2:57" ht="12.95" customHeight="1" x14ac:dyDescent="0.2">
      <c r="B31" s="182">
        <v>21</v>
      </c>
      <c r="C31" s="541"/>
      <c r="D31" s="536"/>
      <c r="E31" s="537"/>
      <c r="F31" s="537"/>
      <c r="G31" s="538"/>
      <c r="H31" s="539"/>
      <c r="I31" s="536"/>
      <c r="J31" s="537"/>
      <c r="K31" s="537"/>
      <c r="L31" s="538"/>
      <c r="M31" s="539"/>
      <c r="N31" s="536"/>
      <c r="O31" s="537"/>
      <c r="P31" s="537"/>
      <c r="Q31" s="538"/>
      <c r="R31" s="539"/>
      <c r="S31" s="536"/>
      <c r="T31" s="537"/>
      <c r="U31" s="537"/>
      <c r="V31" s="538"/>
      <c r="W31" s="539"/>
      <c r="X31" s="536"/>
      <c r="Y31" s="537"/>
      <c r="Z31" s="537"/>
      <c r="AA31" s="538"/>
      <c r="AB31" s="539"/>
      <c r="AC31" s="536"/>
      <c r="AD31" s="537"/>
      <c r="AE31" s="537"/>
      <c r="AF31" s="538"/>
      <c r="AG31" s="539"/>
      <c r="AH31" s="536"/>
      <c r="AI31" s="537"/>
      <c r="AJ31" s="537"/>
      <c r="AK31" s="538"/>
      <c r="AL31" s="539"/>
      <c r="AM31" s="536"/>
      <c r="AN31" s="537"/>
      <c r="AO31" s="537"/>
      <c r="AP31" s="538"/>
      <c r="AQ31" s="539"/>
      <c r="AR31" s="536"/>
      <c r="AS31" s="537"/>
      <c r="AT31" s="537"/>
      <c r="AU31" s="538"/>
      <c r="AV31" s="539"/>
      <c r="AW31" s="536"/>
      <c r="AX31" s="537"/>
      <c r="AY31" s="537"/>
      <c r="AZ31" s="538"/>
      <c r="BA31" s="539"/>
      <c r="BB31" s="537"/>
      <c r="BC31" s="538"/>
      <c r="BD31" s="539"/>
      <c r="BE31" s="540">
        <f t="shared" si="0"/>
        <v>0</v>
      </c>
    </row>
    <row r="32" spans="2:57" ht="12.95" customHeight="1" x14ac:dyDescent="0.2">
      <c r="B32" s="182">
        <v>22</v>
      </c>
      <c r="C32" s="541"/>
      <c r="D32" s="536"/>
      <c r="E32" s="537"/>
      <c r="F32" s="537"/>
      <c r="G32" s="538"/>
      <c r="H32" s="539"/>
      <c r="I32" s="536"/>
      <c r="J32" s="537"/>
      <c r="K32" s="537"/>
      <c r="L32" s="538"/>
      <c r="M32" s="539"/>
      <c r="N32" s="536"/>
      <c r="O32" s="537"/>
      <c r="P32" s="537"/>
      <c r="Q32" s="538"/>
      <c r="R32" s="539"/>
      <c r="S32" s="536"/>
      <c r="T32" s="537"/>
      <c r="U32" s="537"/>
      <c r="V32" s="538"/>
      <c r="W32" s="539"/>
      <c r="X32" s="536"/>
      <c r="Y32" s="537"/>
      <c r="Z32" s="537"/>
      <c r="AA32" s="538"/>
      <c r="AB32" s="539"/>
      <c r="AC32" s="536"/>
      <c r="AD32" s="537"/>
      <c r="AE32" s="537"/>
      <c r="AF32" s="538"/>
      <c r="AG32" s="539"/>
      <c r="AH32" s="536"/>
      <c r="AI32" s="537"/>
      <c r="AJ32" s="537"/>
      <c r="AK32" s="538"/>
      <c r="AL32" s="539"/>
      <c r="AM32" s="536"/>
      <c r="AN32" s="537"/>
      <c r="AO32" s="537"/>
      <c r="AP32" s="538"/>
      <c r="AQ32" s="539"/>
      <c r="AR32" s="536"/>
      <c r="AS32" s="537"/>
      <c r="AT32" s="537"/>
      <c r="AU32" s="538"/>
      <c r="AV32" s="539"/>
      <c r="AW32" s="536"/>
      <c r="AX32" s="537"/>
      <c r="AY32" s="537"/>
      <c r="AZ32" s="538"/>
      <c r="BA32" s="539"/>
      <c r="BB32" s="537"/>
      <c r="BC32" s="538"/>
      <c r="BD32" s="539"/>
      <c r="BE32" s="540">
        <f t="shared" si="0"/>
        <v>0</v>
      </c>
    </row>
    <row r="33" spans="2:57" ht="12.95" customHeight="1" x14ac:dyDescent="0.2">
      <c r="B33" s="182">
        <v>23</v>
      </c>
      <c r="C33" s="541"/>
      <c r="D33" s="536"/>
      <c r="E33" s="537"/>
      <c r="F33" s="537"/>
      <c r="G33" s="538"/>
      <c r="H33" s="539"/>
      <c r="I33" s="536"/>
      <c r="J33" s="537"/>
      <c r="K33" s="537"/>
      <c r="L33" s="538"/>
      <c r="M33" s="539"/>
      <c r="N33" s="536"/>
      <c r="O33" s="537"/>
      <c r="P33" s="537"/>
      <c r="Q33" s="538"/>
      <c r="R33" s="539"/>
      <c r="S33" s="536"/>
      <c r="T33" s="537"/>
      <c r="U33" s="537"/>
      <c r="V33" s="538"/>
      <c r="W33" s="539"/>
      <c r="X33" s="536"/>
      <c r="Y33" s="537"/>
      <c r="Z33" s="537"/>
      <c r="AA33" s="538"/>
      <c r="AB33" s="539"/>
      <c r="AC33" s="536"/>
      <c r="AD33" s="537"/>
      <c r="AE33" s="537"/>
      <c r="AF33" s="538"/>
      <c r="AG33" s="539"/>
      <c r="AH33" s="536"/>
      <c r="AI33" s="537"/>
      <c r="AJ33" s="537"/>
      <c r="AK33" s="538"/>
      <c r="AL33" s="539"/>
      <c r="AM33" s="536"/>
      <c r="AN33" s="537"/>
      <c r="AO33" s="537"/>
      <c r="AP33" s="538"/>
      <c r="AQ33" s="539"/>
      <c r="AR33" s="536"/>
      <c r="AS33" s="537"/>
      <c r="AT33" s="537"/>
      <c r="AU33" s="538"/>
      <c r="AV33" s="539"/>
      <c r="AW33" s="536"/>
      <c r="AX33" s="537"/>
      <c r="AY33" s="537"/>
      <c r="AZ33" s="538"/>
      <c r="BA33" s="539"/>
      <c r="BB33" s="537"/>
      <c r="BC33" s="538"/>
      <c r="BD33" s="539"/>
      <c r="BE33" s="540">
        <f t="shared" si="0"/>
        <v>0</v>
      </c>
    </row>
    <row r="34" spans="2:57" ht="12.95" customHeight="1" x14ac:dyDescent="0.2">
      <c r="B34" s="182">
        <v>24</v>
      </c>
      <c r="C34" s="541"/>
      <c r="D34" s="536"/>
      <c r="E34" s="537"/>
      <c r="F34" s="537"/>
      <c r="G34" s="538"/>
      <c r="H34" s="539"/>
      <c r="I34" s="536"/>
      <c r="J34" s="537"/>
      <c r="K34" s="537"/>
      <c r="L34" s="538"/>
      <c r="M34" s="539"/>
      <c r="N34" s="536"/>
      <c r="O34" s="537"/>
      <c r="P34" s="537"/>
      <c r="Q34" s="538"/>
      <c r="R34" s="539"/>
      <c r="S34" s="536"/>
      <c r="T34" s="537"/>
      <c r="U34" s="537"/>
      <c r="V34" s="538"/>
      <c r="W34" s="539"/>
      <c r="X34" s="536"/>
      <c r="Y34" s="537"/>
      <c r="Z34" s="537"/>
      <c r="AA34" s="538"/>
      <c r="AB34" s="539"/>
      <c r="AC34" s="536"/>
      <c r="AD34" s="537"/>
      <c r="AE34" s="537"/>
      <c r="AF34" s="538"/>
      <c r="AG34" s="539"/>
      <c r="AH34" s="536"/>
      <c r="AI34" s="537"/>
      <c r="AJ34" s="537"/>
      <c r="AK34" s="538"/>
      <c r="AL34" s="539"/>
      <c r="AM34" s="536"/>
      <c r="AN34" s="537"/>
      <c r="AO34" s="537"/>
      <c r="AP34" s="538"/>
      <c r="AQ34" s="539"/>
      <c r="AR34" s="536"/>
      <c r="AS34" s="537"/>
      <c r="AT34" s="537"/>
      <c r="AU34" s="538"/>
      <c r="AV34" s="539"/>
      <c r="AW34" s="536"/>
      <c r="AX34" s="537"/>
      <c r="AY34" s="537"/>
      <c r="AZ34" s="538"/>
      <c r="BA34" s="539"/>
      <c r="BB34" s="537"/>
      <c r="BC34" s="538"/>
      <c r="BD34" s="539"/>
      <c r="BE34" s="540">
        <f t="shared" si="0"/>
        <v>0</v>
      </c>
    </row>
    <row r="35" spans="2:57" ht="12.95" customHeight="1" thickBot="1" x14ac:dyDescent="0.25">
      <c r="B35" s="182">
        <v>25</v>
      </c>
      <c r="C35" s="542"/>
      <c r="D35" s="543"/>
      <c r="E35" s="544"/>
      <c r="F35" s="544"/>
      <c r="G35" s="545"/>
      <c r="H35" s="546"/>
      <c r="I35" s="543"/>
      <c r="J35" s="544"/>
      <c r="K35" s="544"/>
      <c r="L35" s="545"/>
      <c r="M35" s="546"/>
      <c r="N35" s="543"/>
      <c r="O35" s="544"/>
      <c r="P35" s="544"/>
      <c r="Q35" s="545"/>
      <c r="R35" s="546"/>
      <c r="S35" s="543"/>
      <c r="T35" s="544"/>
      <c r="U35" s="544"/>
      <c r="V35" s="545"/>
      <c r="W35" s="546"/>
      <c r="X35" s="543"/>
      <c r="Y35" s="544"/>
      <c r="Z35" s="544"/>
      <c r="AA35" s="545"/>
      <c r="AB35" s="546"/>
      <c r="AC35" s="543"/>
      <c r="AD35" s="544"/>
      <c r="AE35" s="544"/>
      <c r="AF35" s="545"/>
      <c r="AG35" s="546"/>
      <c r="AH35" s="543"/>
      <c r="AI35" s="544"/>
      <c r="AJ35" s="544"/>
      <c r="AK35" s="545"/>
      <c r="AL35" s="546"/>
      <c r="AM35" s="543"/>
      <c r="AN35" s="544"/>
      <c r="AO35" s="544"/>
      <c r="AP35" s="545"/>
      <c r="AQ35" s="546"/>
      <c r="AR35" s="543"/>
      <c r="AS35" s="544"/>
      <c r="AT35" s="544"/>
      <c r="AU35" s="545"/>
      <c r="AV35" s="546"/>
      <c r="AW35" s="543"/>
      <c r="AX35" s="544"/>
      <c r="AY35" s="544"/>
      <c r="AZ35" s="545"/>
      <c r="BA35" s="546"/>
      <c r="BB35" s="544"/>
      <c r="BC35" s="545"/>
      <c r="BD35" s="546"/>
      <c r="BE35" s="547">
        <f t="shared" si="0"/>
        <v>0</v>
      </c>
    </row>
    <row r="36" spans="2:57" ht="18" customHeight="1" x14ac:dyDescent="0.25">
      <c r="B36" s="1939" t="s">
        <v>207</v>
      </c>
      <c r="C36" s="1940"/>
      <c r="D36" s="1940"/>
      <c r="E36" s="1940"/>
      <c r="F36" s="1940"/>
      <c r="G36" s="1940"/>
      <c r="H36" s="1940"/>
      <c r="I36" s="1940"/>
      <c r="J36" s="1940"/>
      <c r="K36" s="1940"/>
      <c r="L36" s="1940"/>
      <c r="M36" s="1940"/>
      <c r="N36" s="1940"/>
      <c r="O36" s="1940"/>
      <c r="P36" s="1940"/>
      <c r="Q36" s="1940"/>
      <c r="R36" s="1940"/>
      <c r="S36" s="1940"/>
      <c r="T36" s="1940"/>
      <c r="U36" s="1940"/>
      <c r="V36" s="1940"/>
      <c r="W36" s="1940"/>
      <c r="X36" s="1940"/>
      <c r="Y36" s="1940"/>
      <c r="Z36" s="1940"/>
      <c r="AA36" s="1940"/>
      <c r="AB36" s="1940"/>
      <c r="AC36" s="1940"/>
    </row>
    <row r="38" spans="2:57" x14ac:dyDescent="0.2"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</row>
    <row r="39" spans="2:57" x14ac:dyDescent="0.2">
      <c r="D39" s="549"/>
      <c r="E39" s="549"/>
      <c r="F39" s="549"/>
      <c r="G39" s="549"/>
      <c r="H39" s="549"/>
      <c r="I39" s="549"/>
      <c r="J39" s="549"/>
      <c r="K39" s="549"/>
      <c r="L39" s="549"/>
      <c r="M39" s="549"/>
      <c r="N39" s="549"/>
      <c r="O39" s="549"/>
      <c r="P39" s="549"/>
      <c r="Q39" s="549"/>
      <c r="R39" s="549"/>
      <c r="S39" s="549"/>
      <c r="T39" s="549"/>
      <c r="U39" s="549"/>
      <c r="V39" s="549"/>
      <c r="W39" s="549"/>
    </row>
  </sheetData>
  <sheetProtection formatRows="0"/>
  <mergeCells count="49">
    <mergeCell ref="AW6:BA6"/>
    <mergeCell ref="D3:BE3"/>
    <mergeCell ref="D4:BE4"/>
    <mergeCell ref="D5:AG5"/>
    <mergeCell ref="AH5:BA5"/>
    <mergeCell ref="BB5:BD8"/>
    <mergeCell ref="BE5:BE8"/>
    <mergeCell ref="D6:H6"/>
    <mergeCell ref="I6:M6"/>
    <mergeCell ref="N6:R6"/>
    <mergeCell ref="S6:W6"/>
    <mergeCell ref="X6:AB6"/>
    <mergeCell ref="AC6:AG6"/>
    <mergeCell ref="AH6:AL6"/>
    <mergeCell ref="AM6:AQ6"/>
    <mergeCell ref="AR6:AV6"/>
    <mergeCell ref="AH7:AL7"/>
    <mergeCell ref="AM7:AQ7"/>
    <mergeCell ref="AR7:AV7"/>
    <mergeCell ref="AW7:BA7"/>
    <mergeCell ref="D8:H8"/>
    <mergeCell ref="I8:M8"/>
    <mergeCell ref="N8:R8"/>
    <mergeCell ref="S8:W8"/>
    <mergeCell ref="X8:AB8"/>
    <mergeCell ref="AC8:AG8"/>
    <mergeCell ref="D7:H7"/>
    <mergeCell ref="I7:M7"/>
    <mergeCell ref="N7:R7"/>
    <mergeCell ref="S7:W7"/>
    <mergeCell ref="X7:AB7"/>
    <mergeCell ref="AC7:AG7"/>
    <mergeCell ref="BB9:BD9"/>
    <mergeCell ref="BE9:BE10"/>
    <mergeCell ref="AH8:AL8"/>
    <mergeCell ref="AM8:AQ8"/>
    <mergeCell ref="AR8:AV8"/>
    <mergeCell ref="AW8:BA8"/>
    <mergeCell ref="B36:AC36"/>
    <mergeCell ref="AH9:AL9"/>
    <mergeCell ref="AM9:AQ9"/>
    <mergeCell ref="AR9:AV9"/>
    <mergeCell ref="AW9:BA9"/>
    <mergeCell ref="D9:H9"/>
    <mergeCell ref="I9:M9"/>
    <mergeCell ref="N9:R9"/>
    <mergeCell ref="S9:W9"/>
    <mergeCell ref="X9:AB9"/>
    <mergeCell ref="AC9:AG9"/>
  </mergeCells>
  <printOptions horizontalCentered="1"/>
  <pageMargins left="0.59055118110236227" right="0.51181102362204722" top="1.1811023622047245" bottom="0.98425196850393704" header="0.51181102362204722" footer="0.51181102362204722"/>
  <pageSetup paperSize="9" scale="64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6380-0C08-49BE-83F6-3E54641EC3F8}">
  <sheetPr>
    <tabColor theme="3" tint="0.59999389629810485"/>
    <pageSetUpPr fitToPage="1"/>
  </sheetPr>
  <dimension ref="B1:AL42"/>
  <sheetViews>
    <sheetView showGridLines="0" view="pageBreakPreview" zoomScale="90" zoomScaleNormal="100" zoomScaleSheetLayoutView="90" workbookViewId="0">
      <selection activeCell="AQ14" sqref="AQ14"/>
    </sheetView>
  </sheetViews>
  <sheetFormatPr defaultColWidth="3" defaultRowHeight="12.75" x14ac:dyDescent="0.2"/>
  <cols>
    <col min="1" max="1" width="4.125" style="152" customWidth="1"/>
    <col min="2" max="2" width="3.875" style="152" customWidth="1"/>
    <col min="3" max="3" width="26.375" style="152" customWidth="1"/>
    <col min="4" max="37" width="2.375" style="152" customWidth="1"/>
    <col min="38" max="38" width="9.125" style="152" customWidth="1"/>
    <col min="39" max="16384" width="3" style="152"/>
  </cols>
  <sheetData>
    <row r="1" spans="2:38" ht="30.75" customHeight="1" x14ac:dyDescent="0.35">
      <c r="B1" s="604" t="s">
        <v>208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 t="s">
        <v>209</v>
      </c>
      <c r="AG1" s="511"/>
      <c r="AH1" s="511"/>
      <c r="AI1" s="511"/>
      <c r="AJ1" s="511"/>
      <c r="AK1" s="511"/>
      <c r="AL1" s="511"/>
    </row>
    <row r="2" spans="2:38" ht="31.5" customHeight="1" x14ac:dyDescent="0.25">
      <c r="B2" s="512"/>
      <c r="C2" s="299">
        <f>'Strona Tytułowa'!$G$5</f>
        <v>0</v>
      </c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S2" s="208"/>
      <c r="T2" s="208"/>
      <c r="U2" s="208"/>
      <c r="V2" s="206" t="s">
        <v>210</v>
      </c>
      <c r="W2" s="1301" t="str">
        <f>'Strona Tytułowa'!$D$2</f>
        <v>2023/2024</v>
      </c>
      <c r="AJ2" s="517"/>
      <c r="AK2" s="1988"/>
      <c r="AL2" s="1989"/>
    </row>
    <row r="3" spans="2:38" ht="22.5" customHeight="1" thickBot="1" x14ac:dyDescent="0.25">
      <c r="B3" s="520"/>
      <c r="C3" s="606" t="s">
        <v>211</v>
      </c>
      <c r="D3" s="1990" t="s">
        <v>190</v>
      </c>
      <c r="E3" s="1991"/>
      <c r="F3" s="1991"/>
      <c r="G3" s="1991"/>
      <c r="H3" s="1991"/>
      <c r="I3" s="1991"/>
      <c r="J3" s="1991"/>
      <c r="K3" s="1991"/>
      <c r="L3" s="1991"/>
      <c r="M3" s="1991"/>
      <c r="N3" s="1991"/>
      <c r="O3" s="1991"/>
      <c r="P3" s="1991"/>
      <c r="Q3" s="1991"/>
      <c r="R3" s="1991"/>
      <c r="S3" s="1991"/>
      <c r="T3" s="1991"/>
      <c r="U3" s="1991"/>
      <c r="V3" s="1991"/>
      <c r="W3" s="1991"/>
      <c r="X3" s="1991"/>
      <c r="Y3" s="1991"/>
      <c r="Z3" s="1991"/>
      <c r="AA3" s="1991"/>
      <c r="AB3" s="1991"/>
      <c r="AC3" s="1991"/>
      <c r="AD3" s="1991"/>
      <c r="AE3" s="1991"/>
      <c r="AF3" s="1991"/>
      <c r="AG3" s="1991"/>
      <c r="AH3" s="1991"/>
      <c r="AI3" s="1991"/>
      <c r="AJ3" s="1991"/>
      <c r="AK3" s="1991"/>
      <c r="AL3" s="1992"/>
    </row>
    <row r="4" spans="2:38" ht="14.25" customHeight="1" thickBot="1" x14ac:dyDescent="0.25">
      <c r="B4" s="522"/>
      <c r="C4" s="523" t="s">
        <v>121</v>
      </c>
      <c r="D4" s="1993" t="s">
        <v>165</v>
      </c>
      <c r="E4" s="1994"/>
      <c r="F4" s="1994"/>
      <c r="G4" s="1994"/>
      <c r="H4" s="1994"/>
      <c r="I4" s="1994"/>
      <c r="J4" s="1994"/>
      <c r="K4" s="1994"/>
      <c r="L4" s="1994"/>
      <c r="M4" s="1994"/>
      <c r="N4" s="1994"/>
      <c r="O4" s="1994"/>
      <c r="P4" s="1994"/>
      <c r="Q4" s="1994"/>
      <c r="R4" s="1994"/>
      <c r="S4" s="1994"/>
      <c r="T4" s="1994"/>
      <c r="U4" s="1994"/>
      <c r="V4" s="1994"/>
      <c r="W4" s="1994"/>
      <c r="X4" s="1994"/>
      <c r="Y4" s="1994"/>
      <c r="Z4" s="1994"/>
      <c r="AA4" s="1994"/>
      <c r="AB4" s="1994"/>
      <c r="AC4" s="1994"/>
      <c r="AD4" s="1994"/>
      <c r="AE4" s="1994"/>
      <c r="AF4" s="1994"/>
      <c r="AG4" s="1994"/>
      <c r="AH4" s="1995"/>
      <c r="AI4" s="1995"/>
      <c r="AJ4" s="1995"/>
      <c r="AK4" s="1995"/>
      <c r="AL4" s="1996"/>
    </row>
    <row r="5" spans="2:38" ht="14.25" customHeight="1" x14ac:dyDescent="0.2">
      <c r="B5" s="526"/>
      <c r="C5" s="607" t="s">
        <v>125</v>
      </c>
      <c r="D5" s="1997" t="s">
        <v>33</v>
      </c>
      <c r="E5" s="1998"/>
      <c r="F5" s="1998"/>
      <c r="G5" s="1999"/>
      <c r="H5" s="2000"/>
      <c r="I5" s="1997" t="s">
        <v>34</v>
      </c>
      <c r="J5" s="1998"/>
      <c r="K5" s="1998"/>
      <c r="L5" s="1999"/>
      <c r="M5" s="2000"/>
      <c r="N5" s="1997" t="s">
        <v>35</v>
      </c>
      <c r="O5" s="1998"/>
      <c r="P5" s="1998"/>
      <c r="Q5" s="1999"/>
      <c r="R5" s="2000"/>
      <c r="S5" s="1997" t="s">
        <v>36</v>
      </c>
      <c r="T5" s="1998"/>
      <c r="U5" s="1998"/>
      <c r="V5" s="1999"/>
      <c r="W5" s="2000"/>
      <c r="X5" s="1997" t="s">
        <v>37</v>
      </c>
      <c r="Y5" s="1998"/>
      <c r="Z5" s="1998"/>
      <c r="AA5" s="1999"/>
      <c r="AB5" s="2000"/>
      <c r="AC5" s="1997" t="s">
        <v>38</v>
      </c>
      <c r="AD5" s="1998"/>
      <c r="AE5" s="1998"/>
      <c r="AF5" s="1999"/>
      <c r="AG5" s="2001"/>
      <c r="AH5" s="2002" t="s">
        <v>212</v>
      </c>
      <c r="AI5" s="2003"/>
      <c r="AJ5" s="2003"/>
      <c r="AK5" s="2004"/>
      <c r="AL5" s="1987" t="s">
        <v>213</v>
      </c>
    </row>
    <row r="6" spans="2:38" ht="14.25" customHeight="1" x14ac:dyDescent="0.2">
      <c r="B6" s="526"/>
      <c r="C6" s="607" t="s">
        <v>126</v>
      </c>
      <c r="D6" s="1952">
        <f>SUM(D8:H8)</f>
        <v>0</v>
      </c>
      <c r="E6" s="1953"/>
      <c r="F6" s="1953"/>
      <c r="G6" s="1953"/>
      <c r="H6" s="1954"/>
      <c r="I6" s="1952">
        <f>SUM(I8:M8)</f>
        <v>0</v>
      </c>
      <c r="J6" s="1953"/>
      <c r="K6" s="1953"/>
      <c r="L6" s="1953"/>
      <c r="M6" s="1954"/>
      <c r="N6" s="1952">
        <f>SUM(N8:R8)</f>
        <v>0</v>
      </c>
      <c r="O6" s="1953"/>
      <c r="P6" s="1953"/>
      <c r="Q6" s="1953"/>
      <c r="R6" s="1954"/>
      <c r="S6" s="1952">
        <f>SUM(S8:W8)</f>
        <v>0</v>
      </c>
      <c r="T6" s="1953"/>
      <c r="U6" s="1953"/>
      <c r="V6" s="1953"/>
      <c r="W6" s="1954"/>
      <c r="X6" s="1952">
        <f>SUM(X8:AB8)</f>
        <v>0</v>
      </c>
      <c r="Y6" s="1953"/>
      <c r="Z6" s="1953"/>
      <c r="AA6" s="1953"/>
      <c r="AB6" s="1954"/>
      <c r="AC6" s="1952">
        <f>SUM(AC8:AG8)</f>
        <v>0</v>
      </c>
      <c r="AD6" s="1953"/>
      <c r="AE6" s="1953"/>
      <c r="AF6" s="1953"/>
      <c r="AG6" s="1954"/>
      <c r="AH6" s="2005"/>
      <c r="AI6" s="2006"/>
      <c r="AJ6" s="2006"/>
      <c r="AK6" s="2007"/>
      <c r="AL6" s="1987"/>
    </row>
    <row r="7" spans="2:38" ht="14.25" customHeight="1" x14ac:dyDescent="0.2">
      <c r="B7" s="526"/>
      <c r="C7" s="607" t="s">
        <v>197</v>
      </c>
      <c r="D7" s="1949"/>
      <c r="E7" s="1950"/>
      <c r="F7" s="1950"/>
      <c r="G7" s="1950"/>
      <c r="H7" s="1951"/>
      <c r="I7" s="1949"/>
      <c r="J7" s="1950"/>
      <c r="K7" s="1950"/>
      <c r="L7" s="1950"/>
      <c r="M7" s="1951"/>
      <c r="N7" s="1949"/>
      <c r="O7" s="1950"/>
      <c r="P7" s="1950"/>
      <c r="Q7" s="1950"/>
      <c r="R7" s="1951"/>
      <c r="S7" s="1949"/>
      <c r="T7" s="1950"/>
      <c r="U7" s="1950"/>
      <c r="V7" s="1950"/>
      <c r="W7" s="1951"/>
      <c r="X7" s="1949"/>
      <c r="Y7" s="1950"/>
      <c r="Z7" s="1950"/>
      <c r="AA7" s="1950"/>
      <c r="AB7" s="1951"/>
      <c r="AC7" s="1949"/>
      <c r="AD7" s="1950"/>
      <c r="AE7" s="1950"/>
      <c r="AF7" s="1950"/>
      <c r="AG7" s="1951"/>
      <c r="AH7" s="2005"/>
      <c r="AI7" s="2006"/>
      <c r="AJ7" s="2006"/>
      <c r="AK7" s="2007"/>
      <c r="AL7" s="1987"/>
    </row>
    <row r="8" spans="2:38" ht="16.5" customHeight="1" x14ac:dyDescent="0.2">
      <c r="B8" s="528"/>
      <c r="C8" s="608" t="s">
        <v>124</v>
      </c>
      <c r="D8" s="1980">
        <f>COUNTA(D10:H41)</f>
        <v>0</v>
      </c>
      <c r="E8" s="1985"/>
      <c r="F8" s="1985"/>
      <c r="G8" s="1981"/>
      <c r="H8" s="1982"/>
      <c r="I8" s="1980">
        <f>COUNTA(I10:M41)</f>
        <v>0</v>
      </c>
      <c r="J8" s="1985"/>
      <c r="K8" s="1985"/>
      <c r="L8" s="1981"/>
      <c r="M8" s="1982"/>
      <c r="N8" s="1980">
        <f>COUNTA(N10:R41)</f>
        <v>0</v>
      </c>
      <c r="O8" s="1985"/>
      <c r="P8" s="1985"/>
      <c r="Q8" s="1981"/>
      <c r="R8" s="1982"/>
      <c r="S8" s="1980">
        <f>COUNTA(S10:W41)</f>
        <v>0</v>
      </c>
      <c r="T8" s="1985"/>
      <c r="U8" s="1985"/>
      <c r="V8" s="1981"/>
      <c r="W8" s="1982"/>
      <c r="X8" s="1980">
        <f>COUNTA(X10:AB41)</f>
        <v>0</v>
      </c>
      <c r="Y8" s="1985"/>
      <c r="Z8" s="1985"/>
      <c r="AA8" s="1981"/>
      <c r="AB8" s="1982"/>
      <c r="AC8" s="1980">
        <f>COUNTA(AC10:AG41)</f>
        <v>0</v>
      </c>
      <c r="AD8" s="1985"/>
      <c r="AE8" s="1985"/>
      <c r="AF8" s="1981"/>
      <c r="AG8" s="1986"/>
      <c r="AH8" s="1980">
        <f>COUNTA(AH10:AK41)</f>
        <v>0</v>
      </c>
      <c r="AI8" s="1981"/>
      <c r="AJ8" s="1981"/>
      <c r="AK8" s="1982"/>
      <c r="AL8" s="1983">
        <f>SUM(AL10:AL41)</f>
        <v>0</v>
      </c>
    </row>
    <row r="9" spans="2:38" ht="16.5" customHeight="1" x14ac:dyDescent="0.2">
      <c r="B9" s="173" t="s">
        <v>130</v>
      </c>
      <c r="C9" s="609" t="s">
        <v>214</v>
      </c>
      <c r="D9" s="531">
        <v>1</v>
      </c>
      <c r="E9" s="532">
        <v>2</v>
      </c>
      <c r="F9" s="532">
        <v>3</v>
      </c>
      <c r="G9" s="533">
        <v>4</v>
      </c>
      <c r="H9" s="534">
        <v>5</v>
      </c>
      <c r="I9" s="531">
        <v>1</v>
      </c>
      <c r="J9" s="532">
        <v>2</v>
      </c>
      <c r="K9" s="532">
        <v>3</v>
      </c>
      <c r="L9" s="533">
        <v>4</v>
      </c>
      <c r="M9" s="534">
        <v>5</v>
      </c>
      <c r="N9" s="531">
        <v>1</v>
      </c>
      <c r="O9" s="532">
        <v>2</v>
      </c>
      <c r="P9" s="532">
        <v>3</v>
      </c>
      <c r="Q9" s="533">
        <v>4</v>
      </c>
      <c r="R9" s="534">
        <v>5</v>
      </c>
      <c r="S9" s="531">
        <v>1</v>
      </c>
      <c r="T9" s="532">
        <v>2</v>
      </c>
      <c r="U9" s="532">
        <v>3</v>
      </c>
      <c r="V9" s="533">
        <v>4</v>
      </c>
      <c r="W9" s="534">
        <v>5</v>
      </c>
      <c r="X9" s="531">
        <v>1</v>
      </c>
      <c r="Y9" s="532">
        <v>2</v>
      </c>
      <c r="Z9" s="532">
        <v>3</v>
      </c>
      <c r="AA9" s="533">
        <v>4</v>
      </c>
      <c r="AB9" s="534">
        <v>5</v>
      </c>
      <c r="AC9" s="531">
        <v>1</v>
      </c>
      <c r="AD9" s="532">
        <v>2</v>
      </c>
      <c r="AE9" s="532">
        <v>3</v>
      </c>
      <c r="AF9" s="533">
        <v>4</v>
      </c>
      <c r="AG9" s="610">
        <v>5</v>
      </c>
      <c r="AH9" s="531">
        <v>1</v>
      </c>
      <c r="AI9" s="533">
        <v>2</v>
      </c>
      <c r="AJ9" s="533">
        <v>3</v>
      </c>
      <c r="AK9" s="534">
        <v>4</v>
      </c>
      <c r="AL9" s="1984"/>
    </row>
    <row r="10" spans="2:38" ht="13.5" x14ac:dyDescent="0.2">
      <c r="B10" s="182">
        <v>1</v>
      </c>
      <c r="C10" s="611" t="s">
        <v>203</v>
      </c>
      <c r="D10" s="536"/>
      <c r="E10" s="537"/>
      <c r="F10" s="537"/>
      <c r="G10" s="538"/>
      <c r="H10" s="539"/>
      <c r="I10" s="536"/>
      <c r="J10" s="537"/>
      <c r="K10" s="537"/>
      <c r="L10" s="538"/>
      <c r="M10" s="539"/>
      <c r="N10" s="536"/>
      <c r="O10" s="537"/>
      <c r="P10" s="537"/>
      <c r="Q10" s="538"/>
      <c r="R10" s="539"/>
      <c r="S10" s="536"/>
      <c r="T10" s="537"/>
      <c r="U10" s="537"/>
      <c r="V10" s="538"/>
      <c r="W10" s="539"/>
      <c r="X10" s="536"/>
      <c r="Y10" s="537"/>
      <c r="Z10" s="537"/>
      <c r="AA10" s="538"/>
      <c r="AB10" s="539"/>
      <c r="AC10" s="536"/>
      <c r="AD10" s="537"/>
      <c r="AE10" s="537"/>
      <c r="AF10" s="538"/>
      <c r="AG10" s="567"/>
      <c r="AH10" s="536"/>
      <c r="AI10" s="538"/>
      <c r="AJ10" s="538"/>
      <c r="AK10" s="539"/>
      <c r="AL10" s="540">
        <f t="shared" ref="AL10:AL41" si="0">COUNTA(D10:AK10)</f>
        <v>0</v>
      </c>
    </row>
    <row r="11" spans="2:38" ht="13.5" x14ac:dyDescent="0.2">
      <c r="B11" s="182">
        <v>2</v>
      </c>
      <c r="C11" s="611" t="s">
        <v>215</v>
      </c>
      <c r="D11" s="536"/>
      <c r="E11" s="537"/>
      <c r="F11" s="537"/>
      <c r="G11" s="538"/>
      <c r="H11" s="539"/>
      <c r="I11" s="536"/>
      <c r="J11" s="537"/>
      <c r="K11" s="537"/>
      <c r="L11" s="538"/>
      <c r="M11" s="539"/>
      <c r="N11" s="536"/>
      <c r="O11" s="537"/>
      <c r="P11" s="537"/>
      <c r="Q11" s="538"/>
      <c r="R11" s="539"/>
      <c r="S11" s="536"/>
      <c r="T11" s="537"/>
      <c r="U11" s="537"/>
      <c r="V11" s="538"/>
      <c r="W11" s="539"/>
      <c r="X11" s="536"/>
      <c r="Y11" s="537"/>
      <c r="Z11" s="537"/>
      <c r="AA11" s="538"/>
      <c r="AB11" s="539"/>
      <c r="AC11" s="536"/>
      <c r="AD11" s="537"/>
      <c r="AE11" s="537"/>
      <c r="AF11" s="538"/>
      <c r="AG11" s="567"/>
      <c r="AH11" s="536"/>
      <c r="AI11" s="538"/>
      <c r="AJ11" s="538"/>
      <c r="AK11" s="539"/>
      <c r="AL11" s="540">
        <f t="shared" si="0"/>
        <v>0</v>
      </c>
    </row>
    <row r="12" spans="2:38" ht="13.5" x14ac:dyDescent="0.2">
      <c r="B12" s="182">
        <v>3</v>
      </c>
      <c r="C12" s="611" t="s">
        <v>216</v>
      </c>
      <c r="D12" s="536"/>
      <c r="E12" s="537"/>
      <c r="F12" s="537"/>
      <c r="G12" s="538"/>
      <c r="H12" s="539"/>
      <c r="I12" s="536"/>
      <c r="J12" s="537"/>
      <c r="K12" s="537"/>
      <c r="L12" s="538"/>
      <c r="M12" s="539"/>
      <c r="N12" s="536"/>
      <c r="O12" s="537"/>
      <c r="P12" s="537"/>
      <c r="Q12" s="538"/>
      <c r="R12" s="539"/>
      <c r="S12" s="536"/>
      <c r="T12" s="537"/>
      <c r="U12" s="537"/>
      <c r="V12" s="538"/>
      <c r="W12" s="539"/>
      <c r="X12" s="536"/>
      <c r="Y12" s="537"/>
      <c r="Z12" s="537"/>
      <c r="AA12" s="538"/>
      <c r="AB12" s="539"/>
      <c r="AC12" s="536"/>
      <c r="AD12" s="537"/>
      <c r="AE12" s="537"/>
      <c r="AF12" s="538"/>
      <c r="AG12" s="567"/>
      <c r="AH12" s="536"/>
      <c r="AI12" s="538"/>
      <c r="AJ12" s="538"/>
      <c r="AK12" s="539"/>
      <c r="AL12" s="540">
        <f t="shared" si="0"/>
        <v>0</v>
      </c>
    </row>
    <row r="13" spans="2:38" ht="13.5" x14ac:dyDescent="0.2">
      <c r="B13" s="182">
        <v>4</v>
      </c>
      <c r="C13" s="611" t="s">
        <v>217</v>
      </c>
      <c r="D13" s="536"/>
      <c r="E13" s="537"/>
      <c r="F13" s="537"/>
      <c r="G13" s="538"/>
      <c r="H13" s="539"/>
      <c r="I13" s="536"/>
      <c r="J13" s="537"/>
      <c r="K13" s="537"/>
      <c r="L13" s="538"/>
      <c r="M13" s="539"/>
      <c r="N13" s="536"/>
      <c r="O13" s="537"/>
      <c r="P13" s="537"/>
      <c r="Q13" s="538"/>
      <c r="R13" s="539"/>
      <c r="S13" s="536"/>
      <c r="T13" s="537"/>
      <c r="U13" s="537"/>
      <c r="V13" s="538"/>
      <c r="W13" s="539"/>
      <c r="X13" s="536"/>
      <c r="Y13" s="537"/>
      <c r="Z13" s="537"/>
      <c r="AA13" s="538"/>
      <c r="AB13" s="539"/>
      <c r="AC13" s="536"/>
      <c r="AD13" s="537"/>
      <c r="AE13" s="537"/>
      <c r="AF13" s="538"/>
      <c r="AG13" s="567"/>
      <c r="AH13" s="536"/>
      <c r="AI13" s="538"/>
      <c r="AJ13" s="538"/>
      <c r="AK13" s="539"/>
      <c r="AL13" s="540">
        <f t="shared" si="0"/>
        <v>0</v>
      </c>
    </row>
    <row r="14" spans="2:38" ht="13.5" x14ac:dyDescent="0.2">
      <c r="B14" s="182">
        <v>5</v>
      </c>
      <c r="C14" s="611" t="s">
        <v>218</v>
      </c>
      <c r="D14" s="536"/>
      <c r="E14" s="537"/>
      <c r="F14" s="537"/>
      <c r="G14" s="538"/>
      <c r="H14" s="539"/>
      <c r="I14" s="536"/>
      <c r="J14" s="537"/>
      <c r="K14" s="537"/>
      <c r="L14" s="538"/>
      <c r="M14" s="539"/>
      <c r="N14" s="536"/>
      <c r="O14" s="537"/>
      <c r="P14" s="537"/>
      <c r="Q14" s="538"/>
      <c r="R14" s="539"/>
      <c r="S14" s="536"/>
      <c r="T14" s="537"/>
      <c r="U14" s="537"/>
      <c r="V14" s="538"/>
      <c r="W14" s="539"/>
      <c r="X14" s="536"/>
      <c r="Y14" s="537"/>
      <c r="Z14" s="537"/>
      <c r="AA14" s="538"/>
      <c r="AB14" s="539"/>
      <c r="AC14" s="536"/>
      <c r="AD14" s="537"/>
      <c r="AE14" s="537"/>
      <c r="AF14" s="538"/>
      <c r="AG14" s="567"/>
      <c r="AH14" s="536"/>
      <c r="AI14" s="538"/>
      <c r="AJ14" s="538"/>
      <c r="AK14" s="539"/>
      <c r="AL14" s="540">
        <f t="shared" si="0"/>
        <v>0</v>
      </c>
    </row>
    <row r="15" spans="2:38" ht="13.5" x14ac:dyDescent="0.2">
      <c r="B15" s="182">
        <v>6</v>
      </c>
      <c r="C15" s="611" t="s">
        <v>219</v>
      </c>
      <c r="D15" s="536"/>
      <c r="E15" s="537"/>
      <c r="F15" s="537"/>
      <c r="G15" s="538"/>
      <c r="H15" s="539"/>
      <c r="I15" s="536"/>
      <c r="J15" s="537"/>
      <c r="K15" s="537"/>
      <c r="L15" s="538"/>
      <c r="M15" s="539"/>
      <c r="N15" s="536"/>
      <c r="O15" s="537"/>
      <c r="P15" s="537"/>
      <c r="Q15" s="538"/>
      <c r="R15" s="539"/>
      <c r="S15" s="536"/>
      <c r="T15" s="537"/>
      <c r="U15" s="537"/>
      <c r="V15" s="538"/>
      <c r="W15" s="539"/>
      <c r="X15" s="536"/>
      <c r="Y15" s="537"/>
      <c r="Z15" s="537"/>
      <c r="AA15" s="538"/>
      <c r="AB15" s="539"/>
      <c r="AC15" s="536"/>
      <c r="AD15" s="537"/>
      <c r="AE15" s="537"/>
      <c r="AF15" s="538"/>
      <c r="AG15" s="567"/>
      <c r="AH15" s="536"/>
      <c r="AI15" s="538"/>
      <c r="AJ15" s="538"/>
      <c r="AK15" s="539"/>
      <c r="AL15" s="540">
        <f t="shared" si="0"/>
        <v>0</v>
      </c>
    </row>
    <row r="16" spans="2:38" ht="13.5" x14ac:dyDescent="0.2">
      <c r="B16" s="182">
        <v>7</v>
      </c>
      <c r="C16" s="611" t="s">
        <v>220</v>
      </c>
      <c r="D16" s="536"/>
      <c r="E16" s="537"/>
      <c r="F16" s="537"/>
      <c r="G16" s="538"/>
      <c r="H16" s="539"/>
      <c r="I16" s="536"/>
      <c r="J16" s="537"/>
      <c r="K16" s="537"/>
      <c r="L16" s="538"/>
      <c r="M16" s="539"/>
      <c r="N16" s="536"/>
      <c r="O16" s="537"/>
      <c r="P16" s="537"/>
      <c r="Q16" s="538"/>
      <c r="R16" s="539"/>
      <c r="S16" s="536"/>
      <c r="T16" s="537"/>
      <c r="U16" s="537"/>
      <c r="V16" s="538"/>
      <c r="W16" s="539"/>
      <c r="X16" s="536"/>
      <c r="Y16" s="537"/>
      <c r="Z16" s="537"/>
      <c r="AA16" s="538"/>
      <c r="AB16" s="539"/>
      <c r="AC16" s="536"/>
      <c r="AD16" s="537"/>
      <c r="AE16" s="537"/>
      <c r="AF16" s="538"/>
      <c r="AG16" s="567"/>
      <c r="AH16" s="536"/>
      <c r="AI16" s="538"/>
      <c r="AJ16" s="538"/>
      <c r="AK16" s="539"/>
      <c r="AL16" s="540">
        <f t="shared" si="0"/>
        <v>0</v>
      </c>
    </row>
    <row r="17" spans="2:38" ht="13.5" x14ac:dyDescent="0.2">
      <c r="B17" s="182">
        <v>8</v>
      </c>
      <c r="C17" s="611" t="s">
        <v>221</v>
      </c>
      <c r="D17" s="536"/>
      <c r="E17" s="537"/>
      <c r="F17" s="537"/>
      <c r="G17" s="538"/>
      <c r="H17" s="539"/>
      <c r="I17" s="536"/>
      <c r="J17" s="537"/>
      <c r="K17" s="537"/>
      <c r="L17" s="538"/>
      <c r="M17" s="539"/>
      <c r="N17" s="536"/>
      <c r="O17" s="537"/>
      <c r="P17" s="537"/>
      <c r="Q17" s="538"/>
      <c r="R17" s="539"/>
      <c r="S17" s="536"/>
      <c r="T17" s="537"/>
      <c r="U17" s="537"/>
      <c r="V17" s="538"/>
      <c r="W17" s="539"/>
      <c r="X17" s="536"/>
      <c r="Y17" s="537"/>
      <c r="Z17" s="537"/>
      <c r="AA17" s="538"/>
      <c r="AB17" s="539"/>
      <c r="AC17" s="536"/>
      <c r="AD17" s="537"/>
      <c r="AE17" s="537"/>
      <c r="AF17" s="538"/>
      <c r="AG17" s="567"/>
      <c r="AH17" s="536"/>
      <c r="AI17" s="538"/>
      <c r="AJ17" s="538"/>
      <c r="AK17" s="539"/>
      <c r="AL17" s="540">
        <f t="shared" si="0"/>
        <v>0</v>
      </c>
    </row>
    <row r="18" spans="2:38" ht="13.5" x14ac:dyDescent="0.2">
      <c r="B18" s="182">
        <v>9</v>
      </c>
      <c r="C18" s="611" t="s">
        <v>222</v>
      </c>
      <c r="D18" s="536"/>
      <c r="E18" s="537"/>
      <c r="F18" s="537"/>
      <c r="G18" s="538"/>
      <c r="H18" s="539"/>
      <c r="I18" s="536"/>
      <c r="J18" s="537"/>
      <c r="K18" s="537"/>
      <c r="L18" s="538"/>
      <c r="M18" s="539"/>
      <c r="N18" s="536"/>
      <c r="O18" s="537"/>
      <c r="P18" s="537"/>
      <c r="Q18" s="538"/>
      <c r="R18" s="539"/>
      <c r="S18" s="536"/>
      <c r="T18" s="537"/>
      <c r="U18" s="537"/>
      <c r="V18" s="538"/>
      <c r="W18" s="539"/>
      <c r="X18" s="536"/>
      <c r="Y18" s="537"/>
      <c r="Z18" s="537"/>
      <c r="AA18" s="538"/>
      <c r="AB18" s="539"/>
      <c r="AC18" s="536"/>
      <c r="AD18" s="537"/>
      <c r="AE18" s="537"/>
      <c r="AF18" s="538"/>
      <c r="AG18" s="567"/>
      <c r="AH18" s="536"/>
      <c r="AI18" s="538"/>
      <c r="AJ18" s="538"/>
      <c r="AK18" s="539"/>
      <c r="AL18" s="540">
        <f t="shared" si="0"/>
        <v>0</v>
      </c>
    </row>
    <row r="19" spans="2:38" ht="13.5" x14ac:dyDescent="0.2">
      <c r="B19" s="182">
        <v>10</v>
      </c>
      <c r="C19" s="611" t="s">
        <v>223</v>
      </c>
      <c r="D19" s="536"/>
      <c r="E19" s="537"/>
      <c r="F19" s="537"/>
      <c r="G19" s="538"/>
      <c r="H19" s="539"/>
      <c r="I19" s="536"/>
      <c r="J19" s="537"/>
      <c r="K19" s="537"/>
      <c r="L19" s="538"/>
      <c r="M19" s="539"/>
      <c r="N19" s="536"/>
      <c r="O19" s="537"/>
      <c r="P19" s="537"/>
      <c r="Q19" s="538"/>
      <c r="R19" s="539"/>
      <c r="S19" s="536"/>
      <c r="T19" s="537"/>
      <c r="U19" s="537"/>
      <c r="V19" s="538"/>
      <c r="W19" s="539"/>
      <c r="X19" s="536"/>
      <c r="Y19" s="537"/>
      <c r="Z19" s="537"/>
      <c r="AA19" s="538"/>
      <c r="AB19" s="539"/>
      <c r="AC19" s="536"/>
      <c r="AD19" s="537"/>
      <c r="AE19" s="537"/>
      <c r="AF19" s="538"/>
      <c r="AG19" s="567"/>
      <c r="AH19" s="536"/>
      <c r="AI19" s="538"/>
      <c r="AJ19" s="538"/>
      <c r="AK19" s="539"/>
      <c r="AL19" s="540">
        <f t="shared" si="0"/>
        <v>0</v>
      </c>
    </row>
    <row r="20" spans="2:38" ht="13.5" x14ac:dyDescent="0.2">
      <c r="B20" s="182">
        <v>11</v>
      </c>
      <c r="C20" s="611" t="s">
        <v>224</v>
      </c>
      <c r="D20" s="536"/>
      <c r="E20" s="537"/>
      <c r="F20" s="537"/>
      <c r="G20" s="538"/>
      <c r="H20" s="539"/>
      <c r="I20" s="536"/>
      <c r="J20" s="537"/>
      <c r="K20" s="537"/>
      <c r="L20" s="538"/>
      <c r="M20" s="539"/>
      <c r="N20" s="536"/>
      <c r="O20" s="537"/>
      <c r="P20" s="537"/>
      <c r="Q20" s="538"/>
      <c r="R20" s="539"/>
      <c r="S20" s="536"/>
      <c r="T20" s="537"/>
      <c r="U20" s="537"/>
      <c r="V20" s="538"/>
      <c r="W20" s="539"/>
      <c r="X20" s="536"/>
      <c r="Y20" s="537"/>
      <c r="Z20" s="537"/>
      <c r="AA20" s="538"/>
      <c r="AB20" s="539"/>
      <c r="AC20" s="536"/>
      <c r="AD20" s="537"/>
      <c r="AE20" s="537"/>
      <c r="AF20" s="538"/>
      <c r="AG20" s="567"/>
      <c r="AH20" s="536"/>
      <c r="AI20" s="538"/>
      <c r="AJ20" s="538"/>
      <c r="AK20" s="539"/>
      <c r="AL20" s="540">
        <f t="shared" si="0"/>
        <v>0</v>
      </c>
    </row>
    <row r="21" spans="2:38" ht="13.5" x14ac:dyDescent="0.2">
      <c r="B21" s="182">
        <v>12</v>
      </c>
      <c r="C21" s="611" t="s">
        <v>225</v>
      </c>
      <c r="D21" s="536"/>
      <c r="E21" s="537"/>
      <c r="F21" s="537"/>
      <c r="G21" s="538"/>
      <c r="H21" s="539"/>
      <c r="I21" s="536"/>
      <c r="J21" s="537"/>
      <c r="K21" s="537"/>
      <c r="L21" s="538"/>
      <c r="M21" s="539"/>
      <c r="N21" s="536"/>
      <c r="O21" s="537"/>
      <c r="P21" s="537"/>
      <c r="Q21" s="538"/>
      <c r="R21" s="539"/>
      <c r="S21" s="536"/>
      <c r="T21" s="537"/>
      <c r="U21" s="537"/>
      <c r="V21" s="538"/>
      <c r="W21" s="539"/>
      <c r="X21" s="536"/>
      <c r="Y21" s="537"/>
      <c r="Z21" s="537"/>
      <c r="AA21" s="538"/>
      <c r="AB21" s="539"/>
      <c r="AC21" s="536"/>
      <c r="AD21" s="537"/>
      <c r="AE21" s="537"/>
      <c r="AF21" s="538"/>
      <c r="AG21" s="567"/>
      <c r="AH21" s="536"/>
      <c r="AI21" s="538"/>
      <c r="AJ21" s="538"/>
      <c r="AK21" s="539"/>
      <c r="AL21" s="540">
        <f t="shared" si="0"/>
        <v>0</v>
      </c>
    </row>
    <row r="22" spans="2:38" ht="13.5" x14ac:dyDescent="0.2">
      <c r="B22" s="182">
        <v>13</v>
      </c>
      <c r="C22" s="612" t="s">
        <v>226</v>
      </c>
      <c r="D22" s="536"/>
      <c r="E22" s="537"/>
      <c r="F22" s="537"/>
      <c r="G22" s="538"/>
      <c r="H22" s="539"/>
      <c r="I22" s="536"/>
      <c r="J22" s="537"/>
      <c r="K22" s="537"/>
      <c r="L22" s="538"/>
      <c r="M22" s="539"/>
      <c r="N22" s="536"/>
      <c r="O22" s="537"/>
      <c r="P22" s="537"/>
      <c r="Q22" s="538"/>
      <c r="R22" s="539"/>
      <c r="S22" s="536"/>
      <c r="T22" s="537"/>
      <c r="U22" s="537"/>
      <c r="V22" s="538"/>
      <c r="W22" s="539"/>
      <c r="X22" s="536"/>
      <c r="Y22" s="537"/>
      <c r="Z22" s="537"/>
      <c r="AA22" s="538"/>
      <c r="AB22" s="539"/>
      <c r="AC22" s="536"/>
      <c r="AD22" s="537"/>
      <c r="AE22" s="537"/>
      <c r="AF22" s="538"/>
      <c r="AG22" s="567"/>
      <c r="AH22" s="536"/>
      <c r="AI22" s="538"/>
      <c r="AJ22" s="538"/>
      <c r="AK22" s="539"/>
      <c r="AL22" s="540">
        <f t="shared" si="0"/>
        <v>0</v>
      </c>
    </row>
    <row r="23" spans="2:38" ht="13.5" x14ac:dyDescent="0.2">
      <c r="B23" s="182">
        <v>14</v>
      </c>
      <c r="C23" s="541"/>
      <c r="D23" s="536"/>
      <c r="E23" s="537"/>
      <c r="F23" s="537"/>
      <c r="G23" s="538"/>
      <c r="H23" s="539"/>
      <c r="I23" s="536"/>
      <c r="J23" s="537"/>
      <c r="K23" s="537"/>
      <c r="L23" s="538"/>
      <c r="M23" s="539"/>
      <c r="N23" s="536"/>
      <c r="O23" s="537"/>
      <c r="P23" s="537"/>
      <c r="Q23" s="538"/>
      <c r="R23" s="539"/>
      <c r="S23" s="536"/>
      <c r="T23" s="537"/>
      <c r="U23" s="537"/>
      <c r="V23" s="538"/>
      <c r="W23" s="539"/>
      <c r="X23" s="536"/>
      <c r="Y23" s="537"/>
      <c r="Z23" s="537"/>
      <c r="AA23" s="538"/>
      <c r="AB23" s="539"/>
      <c r="AC23" s="536"/>
      <c r="AD23" s="537"/>
      <c r="AE23" s="537"/>
      <c r="AF23" s="538"/>
      <c r="AG23" s="567"/>
      <c r="AH23" s="536"/>
      <c r="AI23" s="538"/>
      <c r="AJ23" s="538"/>
      <c r="AK23" s="539"/>
      <c r="AL23" s="540">
        <f t="shared" si="0"/>
        <v>0</v>
      </c>
    </row>
    <row r="24" spans="2:38" ht="13.5" x14ac:dyDescent="0.2">
      <c r="B24" s="182">
        <v>15</v>
      </c>
      <c r="C24" s="541"/>
      <c r="D24" s="536"/>
      <c r="E24" s="537"/>
      <c r="F24" s="537"/>
      <c r="G24" s="538"/>
      <c r="H24" s="539"/>
      <c r="I24" s="536"/>
      <c r="J24" s="537"/>
      <c r="K24" s="537"/>
      <c r="L24" s="538"/>
      <c r="M24" s="539"/>
      <c r="N24" s="536"/>
      <c r="O24" s="537"/>
      <c r="P24" s="537"/>
      <c r="Q24" s="538"/>
      <c r="R24" s="539"/>
      <c r="S24" s="536"/>
      <c r="T24" s="537"/>
      <c r="U24" s="537"/>
      <c r="V24" s="538"/>
      <c r="W24" s="539"/>
      <c r="X24" s="536"/>
      <c r="Y24" s="537"/>
      <c r="Z24" s="537"/>
      <c r="AA24" s="538"/>
      <c r="AB24" s="539"/>
      <c r="AC24" s="536"/>
      <c r="AD24" s="537"/>
      <c r="AE24" s="537"/>
      <c r="AF24" s="538"/>
      <c r="AG24" s="567"/>
      <c r="AH24" s="536"/>
      <c r="AI24" s="538"/>
      <c r="AJ24" s="538"/>
      <c r="AK24" s="539"/>
      <c r="AL24" s="540">
        <f t="shared" si="0"/>
        <v>0</v>
      </c>
    </row>
    <row r="25" spans="2:38" ht="13.5" x14ac:dyDescent="0.2">
      <c r="B25" s="182">
        <v>16</v>
      </c>
      <c r="C25" s="541"/>
      <c r="D25" s="536"/>
      <c r="E25" s="537"/>
      <c r="F25" s="537"/>
      <c r="G25" s="538"/>
      <c r="H25" s="539"/>
      <c r="I25" s="536"/>
      <c r="J25" s="537"/>
      <c r="K25" s="537"/>
      <c r="L25" s="538"/>
      <c r="M25" s="539"/>
      <c r="N25" s="536"/>
      <c r="O25" s="537"/>
      <c r="P25" s="537"/>
      <c r="Q25" s="538"/>
      <c r="R25" s="539"/>
      <c r="S25" s="536"/>
      <c r="T25" s="537"/>
      <c r="U25" s="537"/>
      <c r="V25" s="538"/>
      <c r="W25" s="539"/>
      <c r="X25" s="536"/>
      <c r="Y25" s="537"/>
      <c r="Z25" s="537"/>
      <c r="AA25" s="538"/>
      <c r="AB25" s="539"/>
      <c r="AC25" s="536"/>
      <c r="AD25" s="537"/>
      <c r="AE25" s="537"/>
      <c r="AF25" s="538"/>
      <c r="AG25" s="567"/>
      <c r="AH25" s="536"/>
      <c r="AI25" s="538"/>
      <c r="AJ25" s="538"/>
      <c r="AK25" s="539"/>
      <c r="AL25" s="540">
        <f t="shared" si="0"/>
        <v>0</v>
      </c>
    </row>
    <row r="26" spans="2:38" ht="13.5" x14ac:dyDescent="0.2">
      <c r="B26" s="182">
        <v>17</v>
      </c>
      <c r="C26" s="541"/>
      <c r="D26" s="536"/>
      <c r="E26" s="537"/>
      <c r="F26" s="537"/>
      <c r="G26" s="538"/>
      <c r="H26" s="539"/>
      <c r="I26" s="536"/>
      <c r="J26" s="537"/>
      <c r="K26" s="537"/>
      <c r="L26" s="538"/>
      <c r="M26" s="539"/>
      <c r="N26" s="536"/>
      <c r="O26" s="537"/>
      <c r="P26" s="537"/>
      <c r="Q26" s="538"/>
      <c r="R26" s="539"/>
      <c r="S26" s="536"/>
      <c r="T26" s="537"/>
      <c r="U26" s="537"/>
      <c r="V26" s="538"/>
      <c r="W26" s="539"/>
      <c r="X26" s="536"/>
      <c r="Y26" s="537"/>
      <c r="Z26" s="537"/>
      <c r="AA26" s="538"/>
      <c r="AB26" s="539"/>
      <c r="AC26" s="536"/>
      <c r="AD26" s="537"/>
      <c r="AE26" s="537"/>
      <c r="AF26" s="538"/>
      <c r="AG26" s="567"/>
      <c r="AH26" s="536"/>
      <c r="AI26" s="538"/>
      <c r="AJ26" s="538"/>
      <c r="AK26" s="539"/>
      <c r="AL26" s="540">
        <f t="shared" si="0"/>
        <v>0</v>
      </c>
    </row>
    <row r="27" spans="2:38" ht="13.5" x14ac:dyDescent="0.2">
      <c r="B27" s="182">
        <v>18</v>
      </c>
      <c r="C27" s="541"/>
      <c r="D27" s="536"/>
      <c r="E27" s="537"/>
      <c r="F27" s="537"/>
      <c r="G27" s="538"/>
      <c r="H27" s="539"/>
      <c r="I27" s="536"/>
      <c r="J27" s="537"/>
      <c r="K27" s="537"/>
      <c r="L27" s="538"/>
      <c r="M27" s="539"/>
      <c r="N27" s="536"/>
      <c r="O27" s="537"/>
      <c r="P27" s="537"/>
      <c r="Q27" s="538"/>
      <c r="R27" s="539"/>
      <c r="S27" s="536"/>
      <c r="T27" s="537"/>
      <c r="U27" s="537"/>
      <c r="V27" s="538"/>
      <c r="W27" s="539"/>
      <c r="X27" s="536"/>
      <c r="Y27" s="537"/>
      <c r="Z27" s="537"/>
      <c r="AA27" s="538"/>
      <c r="AB27" s="539"/>
      <c r="AC27" s="536"/>
      <c r="AD27" s="537"/>
      <c r="AE27" s="537"/>
      <c r="AF27" s="538"/>
      <c r="AG27" s="567"/>
      <c r="AH27" s="536"/>
      <c r="AI27" s="538"/>
      <c r="AJ27" s="538"/>
      <c r="AK27" s="539"/>
      <c r="AL27" s="540">
        <f t="shared" si="0"/>
        <v>0</v>
      </c>
    </row>
    <row r="28" spans="2:38" ht="13.5" x14ac:dyDescent="0.2">
      <c r="B28" s="182">
        <v>19</v>
      </c>
      <c r="C28" s="541"/>
      <c r="D28" s="536"/>
      <c r="E28" s="537"/>
      <c r="F28" s="537"/>
      <c r="G28" s="538"/>
      <c r="H28" s="539"/>
      <c r="I28" s="536"/>
      <c r="J28" s="537"/>
      <c r="K28" s="537"/>
      <c r="L28" s="538"/>
      <c r="M28" s="539"/>
      <c r="N28" s="536"/>
      <c r="O28" s="537"/>
      <c r="P28" s="537"/>
      <c r="Q28" s="538"/>
      <c r="R28" s="539"/>
      <c r="S28" s="536"/>
      <c r="T28" s="537"/>
      <c r="U28" s="537"/>
      <c r="V28" s="538"/>
      <c r="W28" s="539"/>
      <c r="X28" s="536"/>
      <c r="Y28" s="537"/>
      <c r="Z28" s="537"/>
      <c r="AA28" s="538"/>
      <c r="AB28" s="539"/>
      <c r="AC28" s="536"/>
      <c r="AD28" s="537"/>
      <c r="AE28" s="537"/>
      <c r="AF28" s="538"/>
      <c r="AG28" s="567"/>
      <c r="AH28" s="536"/>
      <c r="AI28" s="538"/>
      <c r="AJ28" s="538"/>
      <c r="AK28" s="539"/>
      <c r="AL28" s="540">
        <f t="shared" si="0"/>
        <v>0</v>
      </c>
    </row>
    <row r="29" spans="2:38" ht="13.5" x14ac:dyDescent="0.2">
      <c r="B29" s="182">
        <v>20</v>
      </c>
      <c r="C29" s="541"/>
      <c r="D29" s="536"/>
      <c r="E29" s="537"/>
      <c r="F29" s="537"/>
      <c r="G29" s="538"/>
      <c r="H29" s="539"/>
      <c r="I29" s="536"/>
      <c r="J29" s="537"/>
      <c r="K29" s="537"/>
      <c r="L29" s="538"/>
      <c r="M29" s="539"/>
      <c r="N29" s="536"/>
      <c r="O29" s="537"/>
      <c r="P29" s="537"/>
      <c r="Q29" s="538"/>
      <c r="R29" s="539"/>
      <c r="S29" s="536"/>
      <c r="T29" s="537"/>
      <c r="U29" s="537"/>
      <c r="V29" s="538"/>
      <c r="W29" s="539"/>
      <c r="X29" s="536"/>
      <c r="Y29" s="537"/>
      <c r="Z29" s="537"/>
      <c r="AA29" s="538"/>
      <c r="AB29" s="539"/>
      <c r="AC29" s="536"/>
      <c r="AD29" s="537"/>
      <c r="AE29" s="537"/>
      <c r="AF29" s="538"/>
      <c r="AG29" s="567"/>
      <c r="AH29" s="536"/>
      <c r="AI29" s="538"/>
      <c r="AJ29" s="538"/>
      <c r="AK29" s="539"/>
      <c r="AL29" s="540">
        <f t="shared" si="0"/>
        <v>0</v>
      </c>
    </row>
    <row r="30" spans="2:38" ht="13.5" x14ac:dyDescent="0.2">
      <c r="B30" s="182">
        <v>21</v>
      </c>
      <c r="C30" s="541"/>
      <c r="D30" s="536"/>
      <c r="E30" s="537"/>
      <c r="F30" s="537"/>
      <c r="G30" s="538"/>
      <c r="H30" s="539"/>
      <c r="I30" s="536"/>
      <c r="J30" s="537"/>
      <c r="K30" s="537"/>
      <c r="L30" s="538"/>
      <c r="M30" s="539"/>
      <c r="N30" s="536"/>
      <c r="O30" s="537"/>
      <c r="P30" s="537"/>
      <c r="Q30" s="538"/>
      <c r="R30" s="539"/>
      <c r="S30" s="536"/>
      <c r="T30" s="537"/>
      <c r="U30" s="537"/>
      <c r="V30" s="538"/>
      <c r="W30" s="539"/>
      <c r="X30" s="536"/>
      <c r="Y30" s="537"/>
      <c r="Z30" s="537"/>
      <c r="AA30" s="538"/>
      <c r="AB30" s="539"/>
      <c r="AC30" s="536"/>
      <c r="AD30" s="537"/>
      <c r="AE30" s="537"/>
      <c r="AF30" s="538"/>
      <c r="AG30" s="567"/>
      <c r="AH30" s="536"/>
      <c r="AI30" s="538"/>
      <c r="AJ30" s="538"/>
      <c r="AK30" s="539"/>
      <c r="AL30" s="540">
        <f t="shared" si="0"/>
        <v>0</v>
      </c>
    </row>
    <row r="31" spans="2:38" ht="13.5" x14ac:dyDescent="0.2">
      <c r="B31" s="182">
        <v>22</v>
      </c>
      <c r="C31" s="541"/>
      <c r="D31" s="536"/>
      <c r="E31" s="537"/>
      <c r="F31" s="537"/>
      <c r="G31" s="538"/>
      <c r="H31" s="539"/>
      <c r="I31" s="536"/>
      <c r="J31" s="537"/>
      <c r="K31" s="537"/>
      <c r="L31" s="538"/>
      <c r="M31" s="539"/>
      <c r="N31" s="536"/>
      <c r="O31" s="537"/>
      <c r="P31" s="537"/>
      <c r="Q31" s="538"/>
      <c r="R31" s="539"/>
      <c r="S31" s="536"/>
      <c r="T31" s="537"/>
      <c r="U31" s="537"/>
      <c r="V31" s="538"/>
      <c r="W31" s="539"/>
      <c r="X31" s="536"/>
      <c r="Y31" s="537"/>
      <c r="Z31" s="537"/>
      <c r="AA31" s="538"/>
      <c r="AB31" s="539"/>
      <c r="AC31" s="536"/>
      <c r="AD31" s="537"/>
      <c r="AE31" s="537"/>
      <c r="AF31" s="538"/>
      <c r="AG31" s="567"/>
      <c r="AH31" s="536"/>
      <c r="AI31" s="538"/>
      <c r="AJ31" s="538"/>
      <c r="AK31" s="539"/>
      <c r="AL31" s="540">
        <f t="shared" si="0"/>
        <v>0</v>
      </c>
    </row>
    <row r="32" spans="2:38" ht="13.5" x14ac:dyDescent="0.2">
      <c r="B32" s="182">
        <v>23</v>
      </c>
      <c r="C32" s="541"/>
      <c r="D32" s="536"/>
      <c r="E32" s="537"/>
      <c r="F32" s="537"/>
      <c r="G32" s="538"/>
      <c r="H32" s="539"/>
      <c r="I32" s="536"/>
      <c r="J32" s="537"/>
      <c r="K32" s="537"/>
      <c r="L32" s="538"/>
      <c r="M32" s="539"/>
      <c r="N32" s="536"/>
      <c r="O32" s="537"/>
      <c r="P32" s="537"/>
      <c r="Q32" s="538"/>
      <c r="R32" s="539"/>
      <c r="S32" s="536"/>
      <c r="T32" s="537"/>
      <c r="U32" s="537"/>
      <c r="V32" s="538"/>
      <c r="W32" s="539"/>
      <c r="X32" s="536"/>
      <c r="Y32" s="537"/>
      <c r="Z32" s="537"/>
      <c r="AA32" s="538"/>
      <c r="AB32" s="539"/>
      <c r="AC32" s="536"/>
      <c r="AD32" s="537"/>
      <c r="AE32" s="537"/>
      <c r="AF32" s="538"/>
      <c r="AG32" s="567"/>
      <c r="AH32" s="536"/>
      <c r="AI32" s="538"/>
      <c r="AJ32" s="538"/>
      <c r="AK32" s="539"/>
      <c r="AL32" s="540">
        <f t="shared" si="0"/>
        <v>0</v>
      </c>
    </row>
    <row r="33" spans="2:38" ht="13.5" x14ac:dyDescent="0.2">
      <c r="B33" s="182">
        <v>24</v>
      </c>
      <c r="C33" s="541"/>
      <c r="D33" s="536"/>
      <c r="E33" s="537"/>
      <c r="F33" s="537"/>
      <c r="G33" s="538"/>
      <c r="H33" s="539"/>
      <c r="I33" s="536"/>
      <c r="J33" s="537"/>
      <c r="K33" s="537"/>
      <c r="L33" s="538"/>
      <c r="M33" s="539"/>
      <c r="N33" s="536"/>
      <c r="O33" s="537"/>
      <c r="P33" s="537"/>
      <c r="Q33" s="538"/>
      <c r="R33" s="539"/>
      <c r="S33" s="536"/>
      <c r="T33" s="537"/>
      <c r="U33" s="537"/>
      <c r="V33" s="538"/>
      <c r="W33" s="539"/>
      <c r="X33" s="536"/>
      <c r="Y33" s="537"/>
      <c r="Z33" s="537"/>
      <c r="AA33" s="538"/>
      <c r="AB33" s="539"/>
      <c r="AC33" s="536"/>
      <c r="AD33" s="537"/>
      <c r="AE33" s="537"/>
      <c r="AF33" s="538"/>
      <c r="AG33" s="567"/>
      <c r="AH33" s="536"/>
      <c r="AI33" s="538"/>
      <c r="AJ33" s="538"/>
      <c r="AK33" s="539"/>
      <c r="AL33" s="540">
        <f t="shared" si="0"/>
        <v>0</v>
      </c>
    </row>
    <row r="34" spans="2:38" ht="12" customHeight="1" x14ac:dyDescent="0.2">
      <c r="B34" s="182">
        <v>25</v>
      </c>
      <c r="C34" s="541"/>
      <c r="D34" s="536"/>
      <c r="E34" s="537"/>
      <c r="F34" s="537"/>
      <c r="G34" s="538"/>
      <c r="H34" s="539"/>
      <c r="I34" s="536"/>
      <c r="J34" s="537"/>
      <c r="K34" s="537"/>
      <c r="L34" s="538"/>
      <c r="M34" s="539"/>
      <c r="N34" s="536"/>
      <c r="O34" s="537"/>
      <c r="P34" s="537"/>
      <c r="Q34" s="538"/>
      <c r="R34" s="539"/>
      <c r="S34" s="536"/>
      <c r="T34" s="537"/>
      <c r="U34" s="537"/>
      <c r="V34" s="538"/>
      <c r="W34" s="539"/>
      <c r="X34" s="536"/>
      <c r="Y34" s="537"/>
      <c r="Z34" s="537"/>
      <c r="AA34" s="538"/>
      <c r="AB34" s="539"/>
      <c r="AC34" s="536"/>
      <c r="AD34" s="537"/>
      <c r="AE34" s="537"/>
      <c r="AF34" s="538"/>
      <c r="AG34" s="567"/>
      <c r="AH34" s="536"/>
      <c r="AI34" s="538"/>
      <c r="AJ34" s="538"/>
      <c r="AK34" s="539"/>
      <c r="AL34" s="540">
        <f t="shared" si="0"/>
        <v>0</v>
      </c>
    </row>
    <row r="35" spans="2:38" ht="13.5" x14ac:dyDescent="0.2">
      <c r="B35" s="182">
        <v>26</v>
      </c>
      <c r="C35" s="541"/>
      <c r="D35" s="536"/>
      <c r="E35" s="537"/>
      <c r="F35" s="537"/>
      <c r="G35" s="538"/>
      <c r="H35" s="539"/>
      <c r="I35" s="536"/>
      <c r="J35" s="537"/>
      <c r="K35" s="537"/>
      <c r="L35" s="538"/>
      <c r="M35" s="539"/>
      <c r="N35" s="536"/>
      <c r="O35" s="537"/>
      <c r="P35" s="537"/>
      <c r="Q35" s="538"/>
      <c r="R35" s="539"/>
      <c r="S35" s="536"/>
      <c r="T35" s="537"/>
      <c r="U35" s="537"/>
      <c r="V35" s="538"/>
      <c r="W35" s="539"/>
      <c r="X35" s="536"/>
      <c r="Y35" s="537"/>
      <c r="Z35" s="537"/>
      <c r="AA35" s="538"/>
      <c r="AB35" s="539"/>
      <c r="AC35" s="536"/>
      <c r="AD35" s="537"/>
      <c r="AE35" s="537"/>
      <c r="AF35" s="538"/>
      <c r="AG35" s="567"/>
      <c r="AH35" s="536"/>
      <c r="AI35" s="538"/>
      <c r="AJ35" s="538"/>
      <c r="AK35" s="539"/>
      <c r="AL35" s="540">
        <f t="shared" si="0"/>
        <v>0</v>
      </c>
    </row>
    <row r="36" spans="2:38" ht="13.5" x14ac:dyDescent="0.2">
      <c r="B36" s="182">
        <v>27</v>
      </c>
      <c r="C36" s="541"/>
      <c r="D36" s="536"/>
      <c r="E36" s="537"/>
      <c r="F36" s="537"/>
      <c r="G36" s="538"/>
      <c r="H36" s="539"/>
      <c r="I36" s="536"/>
      <c r="J36" s="537"/>
      <c r="K36" s="537"/>
      <c r="L36" s="538"/>
      <c r="M36" s="539"/>
      <c r="N36" s="536"/>
      <c r="O36" s="537"/>
      <c r="P36" s="537"/>
      <c r="Q36" s="538"/>
      <c r="R36" s="539"/>
      <c r="S36" s="536"/>
      <c r="T36" s="537"/>
      <c r="U36" s="537"/>
      <c r="V36" s="538"/>
      <c r="W36" s="539"/>
      <c r="X36" s="536"/>
      <c r="Y36" s="537"/>
      <c r="Z36" s="537"/>
      <c r="AA36" s="538"/>
      <c r="AB36" s="539"/>
      <c r="AC36" s="536"/>
      <c r="AD36" s="537"/>
      <c r="AE36" s="537"/>
      <c r="AF36" s="538"/>
      <c r="AG36" s="567"/>
      <c r="AH36" s="536"/>
      <c r="AI36" s="538"/>
      <c r="AJ36" s="538"/>
      <c r="AK36" s="539"/>
      <c r="AL36" s="540">
        <f t="shared" si="0"/>
        <v>0</v>
      </c>
    </row>
    <row r="37" spans="2:38" ht="13.5" x14ac:dyDescent="0.2">
      <c r="B37" s="182">
        <v>28</v>
      </c>
      <c r="C37" s="541"/>
      <c r="D37" s="536"/>
      <c r="E37" s="537"/>
      <c r="F37" s="537"/>
      <c r="G37" s="538"/>
      <c r="H37" s="539"/>
      <c r="I37" s="536"/>
      <c r="J37" s="537"/>
      <c r="K37" s="537"/>
      <c r="L37" s="538"/>
      <c r="M37" s="539"/>
      <c r="N37" s="536"/>
      <c r="O37" s="537"/>
      <c r="P37" s="537"/>
      <c r="Q37" s="538"/>
      <c r="R37" s="539"/>
      <c r="S37" s="536"/>
      <c r="T37" s="537"/>
      <c r="U37" s="537"/>
      <c r="V37" s="538"/>
      <c r="W37" s="539"/>
      <c r="X37" s="536"/>
      <c r="Y37" s="537"/>
      <c r="Z37" s="537"/>
      <c r="AA37" s="538"/>
      <c r="AB37" s="539"/>
      <c r="AC37" s="536"/>
      <c r="AD37" s="537"/>
      <c r="AE37" s="537"/>
      <c r="AF37" s="538"/>
      <c r="AG37" s="567"/>
      <c r="AH37" s="536"/>
      <c r="AI37" s="538"/>
      <c r="AJ37" s="538"/>
      <c r="AK37" s="539"/>
      <c r="AL37" s="540">
        <f t="shared" si="0"/>
        <v>0</v>
      </c>
    </row>
    <row r="38" spans="2:38" ht="13.5" x14ac:dyDescent="0.2">
      <c r="B38" s="182">
        <v>29</v>
      </c>
      <c r="C38" s="541"/>
      <c r="D38" s="536"/>
      <c r="E38" s="537"/>
      <c r="F38" s="537"/>
      <c r="G38" s="538"/>
      <c r="H38" s="539"/>
      <c r="I38" s="536"/>
      <c r="J38" s="537"/>
      <c r="K38" s="537"/>
      <c r="L38" s="538"/>
      <c r="M38" s="539"/>
      <c r="N38" s="536"/>
      <c r="O38" s="537"/>
      <c r="P38" s="537"/>
      <c r="Q38" s="538"/>
      <c r="R38" s="539"/>
      <c r="S38" s="536"/>
      <c r="T38" s="537"/>
      <c r="U38" s="537"/>
      <c r="V38" s="538"/>
      <c r="W38" s="539"/>
      <c r="X38" s="536"/>
      <c r="Y38" s="537"/>
      <c r="Z38" s="537"/>
      <c r="AA38" s="538"/>
      <c r="AB38" s="539"/>
      <c r="AC38" s="536"/>
      <c r="AD38" s="537"/>
      <c r="AE38" s="537"/>
      <c r="AF38" s="538"/>
      <c r="AG38" s="567"/>
      <c r="AH38" s="536"/>
      <c r="AI38" s="538"/>
      <c r="AJ38" s="538"/>
      <c r="AK38" s="539"/>
      <c r="AL38" s="540">
        <f t="shared" si="0"/>
        <v>0</v>
      </c>
    </row>
    <row r="39" spans="2:38" ht="13.5" x14ac:dyDescent="0.2">
      <c r="B39" s="182">
        <v>30</v>
      </c>
      <c r="C39" s="541"/>
      <c r="D39" s="536"/>
      <c r="E39" s="537"/>
      <c r="F39" s="537"/>
      <c r="G39" s="538"/>
      <c r="H39" s="539"/>
      <c r="I39" s="536"/>
      <c r="J39" s="537"/>
      <c r="K39" s="537"/>
      <c r="L39" s="538"/>
      <c r="M39" s="539"/>
      <c r="N39" s="536"/>
      <c r="O39" s="537"/>
      <c r="P39" s="537"/>
      <c r="Q39" s="538"/>
      <c r="R39" s="539"/>
      <c r="S39" s="536"/>
      <c r="T39" s="537"/>
      <c r="U39" s="537"/>
      <c r="V39" s="538"/>
      <c r="W39" s="539"/>
      <c r="X39" s="536"/>
      <c r="Y39" s="537"/>
      <c r="Z39" s="537"/>
      <c r="AA39" s="538"/>
      <c r="AB39" s="539"/>
      <c r="AC39" s="536"/>
      <c r="AD39" s="537"/>
      <c r="AE39" s="537"/>
      <c r="AF39" s="538"/>
      <c r="AG39" s="567"/>
      <c r="AH39" s="536"/>
      <c r="AI39" s="538"/>
      <c r="AJ39" s="538"/>
      <c r="AK39" s="539"/>
      <c r="AL39" s="540">
        <f t="shared" si="0"/>
        <v>0</v>
      </c>
    </row>
    <row r="40" spans="2:38" ht="13.5" x14ac:dyDescent="0.2">
      <c r="B40" s="182">
        <v>31</v>
      </c>
      <c r="C40" s="541"/>
      <c r="D40" s="536"/>
      <c r="E40" s="537"/>
      <c r="F40" s="537"/>
      <c r="G40" s="538"/>
      <c r="H40" s="539"/>
      <c r="I40" s="536"/>
      <c r="J40" s="537"/>
      <c r="K40" s="537"/>
      <c r="L40" s="538"/>
      <c r="M40" s="539"/>
      <c r="N40" s="536"/>
      <c r="O40" s="537"/>
      <c r="P40" s="537"/>
      <c r="Q40" s="538"/>
      <c r="R40" s="539"/>
      <c r="S40" s="536"/>
      <c r="T40" s="537"/>
      <c r="U40" s="537"/>
      <c r="V40" s="538"/>
      <c r="W40" s="539"/>
      <c r="X40" s="536"/>
      <c r="Y40" s="537"/>
      <c r="Z40" s="537"/>
      <c r="AA40" s="538"/>
      <c r="AB40" s="539"/>
      <c r="AC40" s="536"/>
      <c r="AD40" s="537"/>
      <c r="AE40" s="537"/>
      <c r="AF40" s="538"/>
      <c r="AG40" s="567"/>
      <c r="AH40" s="536"/>
      <c r="AI40" s="538"/>
      <c r="AJ40" s="538"/>
      <c r="AK40" s="539"/>
      <c r="AL40" s="540">
        <f t="shared" si="0"/>
        <v>0</v>
      </c>
    </row>
    <row r="41" spans="2:38" ht="14.25" thickBot="1" x14ac:dyDescent="0.25">
      <c r="B41" s="182">
        <v>32</v>
      </c>
      <c r="C41" s="542"/>
      <c r="D41" s="543"/>
      <c r="E41" s="544"/>
      <c r="F41" s="544"/>
      <c r="G41" s="545"/>
      <c r="H41" s="546"/>
      <c r="I41" s="543"/>
      <c r="J41" s="544"/>
      <c r="K41" s="544"/>
      <c r="L41" s="545"/>
      <c r="M41" s="546"/>
      <c r="N41" s="543"/>
      <c r="O41" s="544"/>
      <c r="P41" s="544"/>
      <c r="Q41" s="545"/>
      <c r="R41" s="546"/>
      <c r="S41" s="543"/>
      <c r="T41" s="544"/>
      <c r="U41" s="544"/>
      <c r="V41" s="545"/>
      <c r="W41" s="546"/>
      <c r="X41" s="543"/>
      <c r="Y41" s="544"/>
      <c r="Z41" s="544"/>
      <c r="AA41" s="545"/>
      <c r="AB41" s="546"/>
      <c r="AC41" s="543"/>
      <c r="AD41" s="544"/>
      <c r="AE41" s="544"/>
      <c r="AF41" s="545"/>
      <c r="AG41" s="587"/>
      <c r="AH41" s="543"/>
      <c r="AI41" s="545"/>
      <c r="AJ41" s="545"/>
      <c r="AK41" s="546"/>
      <c r="AL41" s="613">
        <f t="shared" si="0"/>
        <v>0</v>
      </c>
    </row>
    <row r="42" spans="2:38" ht="18" customHeight="1" x14ac:dyDescent="0.25">
      <c r="B42" s="1939" t="s">
        <v>207</v>
      </c>
      <c r="C42" s="1940"/>
      <c r="D42" s="1940"/>
      <c r="E42" s="1940"/>
      <c r="F42" s="1940"/>
      <c r="G42" s="1940"/>
      <c r="H42" s="1940"/>
      <c r="I42" s="1940"/>
      <c r="J42" s="1940"/>
      <c r="K42" s="1940"/>
      <c r="L42" s="1940"/>
      <c r="M42" s="1940"/>
      <c r="N42" s="1940"/>
      <c r="O42" s="1940"/>
      <c r="P42" s="1940"/>
      <c r="Q42" s="1940"/>
      <c r="R42" s="1940"/>
      <c r="S42" s="1940"/>
      <c r="T42" s="1940"/>
      <c r="U42" s="1940"/>
      <c r="V42" s="1940"/>
      <c r="W42" s="1940"/>
      <c r="X42" s="1940"/>
      <c r="Y42" s="1940"/>
      <c r="Z42" s="1940"/>
      <c r="AA42" s="1940"/>
      <c r="AB42" s="1940"/>
      <c r="AC42" s="1940"/>
    </row>
  </sheetData>
  <mergeCells count="32">
    <mergeCell ref="AK2:AL2"/>
    <mergeCell ref="D3:AL3"/>
    <mergeCell ref="D4:AL4"/>
    <mergeCell ref="D5:H5"/>
    <mergeCell ref="I5:M5"/>
    <mergeCell ref="N5:R5"/>
    <mergeCell ref="S5:W5"/>
    <mergeCell ref="X5:AB5"/>
    <mergeCell ref="AC5:AG5"/>
    <mergeCell ref="AH5:AK7"/>
    <mergeCell ref="S6:W6"/>
    <mergeCell ref="X6:AB6"/>
    <mergeCell ref="AC6:AG6"/>
    <mergeCell ref="D7:H7"/>
    <mergeCell ref="I7:M7"/>
    <mergeCell ref="N7:R7"/>
    <mergeCell ref="AH8:AK8"/>
    <mergeCell ref="AL8:AL9"/>
    <mergeCell ref="B42:AC42"/>
    <mergeCell ref="S7:W7"/>
    <mergeCell ref="X7:AB7"/>
    <mergeCell ref="AC7:AG7"/>
    <mergeCell ref="D8:H8"/>
    <mergeCell ref="I8:M8"/>
    <mergeCell ref="N8:R8"/>
    <mergeCell ref="S8:W8"/>
    <mergeCell ref="X8:AB8"/>
    <mergeCell ref="AC8:AG8"/>
    <mergeCell ref="AL5:AL7"/>
    <mergeCell ref="D6:H6"/>
    <mergeCell ref="I6:M6"/>
    <mergeCell ref="N6:R6"/>
  </mergeCells>
  <printOptions horizontalCentered="1"/>
  <pageMargins left="0.59055118110236227" right="0.51181102362204722" top="1.1811023622047245" bottom="0.98425196850393704" header="0.51181102362204722" footer="0.51181102362204722"/>
  <pageSetup paperSize="9" scale="76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C665-8DA7-4AA2-A456-FEA565449FBE}">
  <sheetPr>
    <tabColor theme="3" tint="0.59999389629810485"/>
    <pageSetUpPr fitToPage="1"/>
  </sheetPr>
  <dimension ref="B1:AW61"/>
  <sheetViews>
    <sheetView showGridLines="0" view="pageBreakPreview" zoomScale="90" zoomScaleNormal="90" zoomScaleSheetLayoutView="90" workbookViewId="0">
      <selection activeCell="AS2" sqref="AS2:AV2"/>
    </sheetView>
  </sheetViews>
  <sheetFormatPr defaultColWidth="9" defaultRowHeight="12.75" x14ac:dyDescent="0.2"/>
  <cols>
    <col min="1" max="1" width="4.125" style="152" customWidth="1"/>
    <col min="2" max="2" width="3.875" style="152" customWidth="1"/>
    <col min="3" max="3" width="26.875" style="152" customWidth="1"/>
    <col min="4" max="47" width="2.625" style="152" customWidth="1"/>
    <col min="48" max="48" width="4.125" style="152" customWidth="1"/>
    <col min="49" max="49" width="9.5" style="152" customWidth="1"/>
    <col min="50" max="16384" width="9" style="152"/>
  </cols>
  <sheetData>
    <row r="1" spans="2:49" ht="30.75" customHeight="1" x14ac:dyDescent="0.2">
      <c r="B1" s="510" t="s">
        <v>227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  <c r="AV1" s="511"/>
      <c r="AW1" s="511"/>
    </row>
    <row r="2" spans="2:49" ht="30" customHeight="1" thickBot="1" x14ac:dyDescent="0.4">
      <c r="B2" s="512"/>
      <c r="C2" s="299">
        <f>'Strona Tytułowa'!$G$5</f>
        <v>0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R2" s="550"/>
      <c r="S2" s="550"/>
      <c r="T2" s="550"/>
      <c r="U2" s="550"/>
      <c r="V2" s="550"/>
      <c r="W2" s="550"/>
      <c r="X2" s="550"/>
      <c r="Y2" s="550"/>
      <c r="Z2" s="550"/>
      <c r="AA2" s="551" t="s">
        <v>188</v>
      </c>
      <c r="AB2" s="1301" t="str">
        <f>'Strona Tytułowa'!$D$2</f>
        <v>2023/2024</v>
      </c>
      <c r="AC2" s="552"/>
      <c r="AD2" s="552"/>
      <c r="AE2" s="552"/>
      <c r="AF2" s="552"/>
      <c r="AG2" s="552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517"/>
      <c r="AS2" s="1988"/>
      <c r="AT2" s="2020"/>
      <c r="AU2" s="2020"/>
      <c r="AV2" s="2020"/>
      <c r="AW2" s="518"/>
    </row>
    <row r="3" spans="2:49" ht="32.65" customHeight="1" thickBot="1" x14ac:dyDescent="0.25">
      <c r="B3" s="520"/>
      <c r="C3" s="554" t="s">
        <v>228</v>
      </c>
      <c r="D3" s="2021" t="s">
        <v>190</v>
      </c>
      <c r="E3" s="2022"/>
      <c r="F3" s="2022"/>
      <c r="G3" s="2022"/>
      <c r="H3" s="2022"/>
      <c r="I3" s="2022"/>
      <c r="J3" s="2022"/>
      <c r="K3" s="2022"/>
      <c r="L3" s="2022"/>
      <c r="M3" s="2022"/>
      <c r="N3" s="2022"/>
      <c r="O3" s="2022"/>
      <c r="P3" s="2022"/>
      <c r="Q3" s="2022"/>
      <c r="R3" s="2022"/>
      <c r="S3" s="2022"/>
      <c r="T3" s="2022"/>
      <c r="U3" s="2022"/>
      <c r="V3" s="2022"/>
      <c r="W3" s="2022"/>
      <c r="X3" s="2022"/>
      <c r="Y3" s="2022"/>
      <c r="Z3" s="2022"/>
      <c r="AA3" s="2022"/>
      <c r="AB3" s="2022"/>
      <c r="AC3" s="2022"/>
      <c r="AD3" s="2022"/>
      <c r="AE3" s="2022"/>
      <c r="AF3" s="2022"/>
      <c r="AG3" s="2022"/>
      <c r="AH3" s="2022"/>
      <c r="AI3" s="2022"/>
      <c r="AJ3" s="2022"/>
      <c r="AK3" s="2022"/>
      <c r="AL3" s="2022"/>
      <c r="AM3" s="2022"/>
      <c r="AN3" s="2022"/>
      <c r="AO3" s="2022"/>
      <c r="AP3" s="2022"/>
      <c r="AQ3" s="2022"/>
      <c r="AR3" s="2022"/>
      <c r="AS3" s="2022"/>
      <c r="AT3" s="2022"/>
      <c r="AU3" s="2022"/>
      <c r="AV3" s="2022"/>
      <c r="AW3" s="2023"/>
    </row>
    <row r="4" spans="2:49" ht="14.25" customHeight="1" x14ac:dyDescent="0.2">
      <c r="B4" s="522"/>
      <c r="C4" s="523" t="s">
        <v>121</v>
      </c>
      <c r="D4" s="1961" t="s">
        <v>191</v>
      </c>
      <c r="E4" s="1962"/>
      <c r="F4" s="1962"/>
      <c r="G4" s="1962"/>
      <c r="H4" s="1962"/>
      <c r="I4" s="1962"/>
      <c r="J4" s="1962"/>
      <c r="K4" s="1962"/>
      <c r="L4" s="1962"/>
      <c r="M4" s="1962"/>
      <c r="N4" s="1962"/>
      <c r="O4" s="1962"/>
      <c r="P4" s="1962"/>
      <c r="Q4" s="1962"/>
      <c r="R4" s="1962"/>
      <c r="S4" s="1962"/>
      <c r="T4" s="1962"/>
      <c r="U4" s="1962"/>
      <c r="V4" s="1962"/>
      <c r="W4" s="1962"/>
      <c r="X4" s="1962"/>
      <c r="Y4" s="1962"/>
      <c r="Z4" s="1962"/>
      <c r="AA4" s="1962"/>
      <c r="AB4" s="1962"/>
      <c r="AC4" s="1962"/>
      <c r="AD4" s="1962"/>
      <c r="AE4" s="1962"/>
      <c r="AF4" s="1962"/>
      <c r="AG4" s="1962"/>
      <c r="AH4" s="1962"/>
      <c r="AI4" s="1962"/>
      <c r="AJ4" s="1962"/>
      <c r="AK4" s="1962"/>
      <c r="AL4" s="1962"/>
      <c r="AM4" s="1962"/>
      <c r="AN4" s="1962"/>
      <c r="AO4" s="1962"/>
      <c r="AP4" s="1962"/>
      <c r="AQ4" s="1962"/>
      <c r="AR4" s="1962"/>
      <c r="AS4" s="1962"/>
      <c r="AT4" s="1962"/>
      <c r="AU4" s="1962"/>
      <c r="AV4" s="1962"/>
      <c r="AW4" s="2024"/>
    </row>
    <row r="5" spans="2:49" ht="14.25" customHeight="1" x14ac:dyDescent="0.2">
      <c r="B5" s="524"/>
      <c r="C5" s="525" t="s">
        <v>192</v>
      </c>
      <c r="D5" s="1955" t="s">
        <v>229</v>
      </c>
      <c r="E5" s="1956"/>
      <c r="F5" s="1956"/>
      <c r="G5" s="1956"/>
      <c r="H5" s="1956"/>
      <c r="I5" s="1956"/>
      <c r="J5" s="1956"/>
      <c r="K5" s="1956"/>
      <c r="L5" s="1956"/>
      <c r="M5" s="1956"/>
      <c r="N5" s="1956"/>
      <c r="O5" s="1956"/>
      <c r="P5" s="1956"/>
      <c r="Q5" s="1956"/>
      <c r="R5" s="1956"/>
      <c r="S5" s="1956"/>
      <c r="T5" s="1956"/>
      <c r="U5" s="1956"/>
      <c r="V5" s="1956"/>
      <c r="W5" s="1956"/>
      <c r="X5" s="1956"/>
      <c r="Y5" s="1956"/>
      <c r="Z5" s="1956"/>
      <c r="AA5" s="1956"/>
      <c r="AB5" s="1956"/>
      <c r="AC5" s="1956"/>
      <c r="AD5" s="1956"/>
      <c r="AE5" s="1956"/>
      <c r="AF5" s="1956"/>
      <c r="AG5" s="1956"/>
      <c r="AH5" s="1956"/>
      <c r="AI5" s="1956"/>
      <c r="AJ5" s="1956"/>
      <c r="AK5" s="1956"/>
      <c r="AL5" s="1956"/>
      <c r="AM5" s="1956"/>
      <c r="AN5" s="1956"/>
      <c r="AO5" s="1956"/>
      <c r="AP5" s="1956"/>
      <c r="AQ5" s="1956"/>
      <c r="AR5" s="2025" t="s">
        <v>230</v>
      </c>
      <c r="AS5" s="2026"/>
      <c r="AT5" s="2026"/>
      <c r="AU5" s="2026"/>
      <c r="AV5" s="2027"/>
      <c r="AW5" s="1977" t="s">
        <v>196</v>
      </c>
    </row>
    <row r="6" spans="2:49" ht="14.25" customHeight="1" x14ac:dyDescent="0.2">
      <c r="B6" s="526"/>
      <c r="C6" s="527" t="s">
        <v>125</v>
      </c>
      <c r="D6" s="1955" t="s">
        <v>33</v>
      </c>
      <c r="E6" s="1956"/>
      <c r="F6" s="1956"/>
      <c r="G6" s="1956"/>
      <c r="H6" s="1957"/>
      <c r="I6" s="1955" t="s">
        <v>34</v>
      </c>
      <c r="J6" s="1956"/>
      <c r="K6" s="1956"/>
      <c r="L6" s="1956"/>
      <c r="M6" s="1957"/>
      <c r="N6" s="1955" t="s">
        <v>35</v>
      </c>
      <c r="O6" s="1956"/>
      <c r="P6" s="1956"/>
      <c r="Q6" s="1956"/>
      <c r="R6" s="1957"/>
      <c r="S6" s="1955" t="s">
        <v>36</v>
      </c>
      <c r="T6" s="1956"/>
      <c r="U6" s="1956"/>
      <c r="V6" s="1956"/>
      <c r="W6" s="1957"/>
      <c r="X6" s="1955" t="s">
        <v>37</v>
      </c>
      <c r="Y6" s="1956"/>
      <c r="Z6" s="1956"/>
      <c r="AA6" s="1956"/>
      <c r="AB6" s="1957"/>
      <c r="AC6" s="1955" t="s">
        <v>38</v>
      </c>
      <c r="AD6" s="1956"/>
      <c r="AE6" s="1956"/>
      <c r="AF6" s="1956"/>
      <c r="AG6" s="1957"/>
      <c r="AH6" s="1955" t="s">
        <v>39</v>
      </c>
      <c r="AI6" s="1956"/>
      <c r="AJ6" s="1956"/>
      <c r="AK6" s="1956"/>
      <c r="AL6" s="1957"/>
      <c r="AM6" s="1955" t="s">
        <v>40</v>
      </c>
      <c r="AN6" s="1956"/>
      <c r="AO6" s="1956"/>
      <c r="AP6" s="1956"/>
      <c r="AQ6" s="1956"/>
      <c r="AR6" s="2025"/>
      <c r="AS6" s="2026"/>
      <c r="AT6" s="2026"/>
      <c r="AU6" s="2026"/>
      <c r="AV6" s="2027"/>
      <c r="AW6" s="1977"/>
    </row>
    <row r="7" spans="2:49" ht="14.25" customHeight="1" x14ac:dyDescent="0.2">
      <c r="B7" s="526"/>
      <c r="C7" s="527" t="s">
        <v>126</v>
      </c>
      <c r="D7" s="1952">
        <f>SUM(D9:H9)</f>
        <v>0</v>
      </c>
      <c r="E7" s="1953"/>
      <c r="F7" s="1953"/>
      <c r="G7" s="1953"/>
      <c r="H7" s="1954"/>
      <c r="I7" s="1952">
        <f t="shared" ref="I7" si="0">SUM(I9:M9)</f>
        <v>0</v>
      </c>
      <c r="J7" s="1953"/>
      <c r="K7" s="1953"/>
      <c r="L7" s="1953"/>
      <c r="M7" s="1954"/>
      <c r="N7" s="1952">
        <f t="shared" ref="N7" si="1">SUM(N9:R9)</f>
        <v>0</v>
      </c>
      <c r="O7" s="1953"/>
      <c r="P7" s="1953"/>
      <c r="Q7" s="1953"/>
      <c r="R7" s="1954"/>
      <c r="S7" s="1952">
        <f t="shared" ref="S7" si="2">SUM(S9:W9)</f>
        <v>0</v>
      </c>
      <c r="T7" s="1953"/>
      <c r="U7" s="1953"/>
      <c r="V7" s="1953"/>
      <c r="W7" s="1954"/>
      <c r="X7" s="1952">
        <f t="shared" ref="X7" si="3">SUM(X9:AB9)</f>
        <v>0</v>
      </c>
      <c r="Y7" s="1953"/>
      <c r="Z7" s="1953"/>
      <c r="AA7" s="1953"/>
      <c r="AB7" s="1954"/>
      <c r="AC7" s="1952">
        <f t="shared" ref="AC7" si="4">SUM(AC9:AG9)</f>
        <v>0</v>
      </c>
      <c r="AD7" s="1953"/>
      <c r="AE7" s="1953"/>
      <c r="AF7" s="1953"/>
      <c r="AG7" s="1954"/>
      <c r="AH7" s="1952">
        <f t="shared" ref="AH7" si="5">SUM(AH9:AL9)</f>
        <v>0</v>
      </c>
      <c r="AI7" s="1953"/>
      <c r="AJ7" s="1953"/>
      <c r="AK7" s="1953"/>
      <c r="AL7" s="1954"/>
      <c r="AM7" s="1952">
        <f t="shared" ref="AM7" si="6">SUM(AM9:AQ9)</f>
        <v>0</v>
      </c>
      <c r="AN7" s="1953"/>
      <c r="AO7" s="1953"/>
      <c r="AP7" s="1953"/>
      <c r="AQ7" s="1954"/>
      <c r="AR7" s="2025"/>
      <c r="AS7" s="2026"/>
      <c r="AT7" s="2026"/>
      <c r="AU7" s="2026"/>
      <c r="AV7" s="2027"/>
      <c r="AW7" s="1977"/>
    </row>
    <row r="8" spans="2:49" ht="14.25" customHeight="1" x14ac:dyDescent="0.2">
      <c r="B8" s="526"/>
      <c r="C8" s="527" t="s">
        <v>127</v>
      </c>
      <c r="D8" s="1952">
        <f>COUNTA(D9:H9)</f>
        <v>0</v>
      </c>
      <c r="E8" s="1953"/>
      <c r="F8" s="1953"/>
      <c r="G8" s="1953"/>
      <c r="H8" s="1954"/>
      <c r="I8" s="1952">
        <f t="shared" ref="I8" si="7">COUNTA(I9:M9)</f>
        <v>0</v>
      </c>
      <c r="J8" s="1953"/>
      <c r="K8" s="1953"/>
      <c r="L8" s="1953"/>
      <c r="M8" s="1954"/>
      <c r="N8" s="1952">
        <f t="shared" ref="N8" si="8">COUNTA(N9:R9)</f>
        <v>0</v>
      </c>
      <c r="O8" s="1953"/>
      <c r="P8" s="1953"/>
      <c r="Q8" s="1953"/>
      <c r="R8" s="1954"/>
      <c r="S8" s="1952">
        <f t="shared" ref="S8" si="9">COUNTA(S9:W9)</f>
        <v>0</v>
      </c>
      <c r="T8" s="1953"/>
      <c r="U8" s="1953"/>
      <c r="V8" s="1953"/>
      <c r="W8" s="1954"/>
      <c r="X8" s="1952">
        <f t="shared" ref="X8" si="10">COUNTA(X9:AB9)</f>
        <v>0</v>
      </c>
      <c r="Y8" s="1953"/>
      <c r="Z8" s="1953"/>
      <c r="AA8" s="1953"/>
      <c r="AB8" s="1954"/>
      <c r="AC8" s="1952">
        <f t="shared" ref="AC8" si="11">COUNTA(AC9:AG9)</f>
        <v>0</v>
      </c>
      <c r="AD8" s="1953"/>
      <c r="AE8" s="1953"/>
      <c r="AF8" s="1953"/>
      <c r="AG8" s="1954"/>
      <c r="AH8" s="1952">
        <f t="shared" ref="AH8" si="12">COUNTA(AH9:AL9)</f>
        <v>0</v>
      </c>
      <c r="AI8" s="1953"/>
      <c r="AJ8" s="1953"/>
      <c r="AK8" s="1953"/>
      <c r="AL8" s="1954"/>
      <c r="AM8" s="1952">
        <f t="shared" ref="AM8" si="13">COUNTA(AM9:AQ9)</f>
        <v>0</v>
      </c>
      <c r="AN8" s="1953"/>
      <c r="AO8" s="1953"/>
      <c r="AP8" s="1953"/>
      <c r="AQ8" s="1954"/>
      <c r="AR8" s="2025"/>
      <c r="AS8" s="2026"/>
      <c r="AT8" s="2026"/>
      <c r="AU8" s="2026"/>
      <c r="AV8" s="2027"/>
      <c r="AW8" s="1977"/>
    </row>
    <row r="9" spans="2:49" ht="14.25" customHeight="1" x14ac:dyDescent="0.2">
      <c r="B9" s="528"/>
      <c r="C9" s="555" t="s">
        <v>128</v>
      </c>
      <c r="D9" s="556"/>
      <c r="E9" s="557"/>
      <c r="F9" s="557"/>
      <c r="G9" s="557"/>
      <c r="H9" s="558"/>
      <c r="I9" s="556"/>
      <c r="J9" s="557"/>
      <c r="K9" s="557"/>
      <c r="L9" s="557"/>
      <c r="M9" s="558"/>
      <c r="N9" s="556"/>
      <c r="O9" s="557"/>
      <c r="P9" s="557"/>
      <c r="Q9" s="557"/>
      <c r="R9" s="558"/>
      <c r="S9" s="556"/>
      <c r="T9" s="557"/>
      <c r="U9" s="557"/>
      <c r="V9" s="557"/>
      <c r="W9" s="558"/>
      <c r="X9" s="556"/>
      <c r="Y9" s="559"/>
      <c r="Z9" s="557"/>
      <c r="AA9" s="557"/>
      <c r="AB9" s="558"/>
      <c r="AC9" s="556"/>
      <c r="AD9" s="559"/>
      <c r="AE9" s="557"/>
      <c r="AF9" s="557"/>
      <c r="AG9" s="558"/>
      <c r="AH9" s="556"/>
      <c r="AI9" s="559"/>
      <c r="AJ9" s="557"/>
      <c r="AK9" s="557"/>
      <c r="AL9" s="558"/>
      <c r="AM9" s="556"/>
      <c r="AN9" s="559"/>
      <c r="AO9" s="557"/>
      <c r="AP9" s="557"/>
      <c r="AQ9" s="560"/>
      <c r="AR9" s="2028"/>
      <c r="AS9" s="2029"/>
      <c r="AT9" s="2029"/>
      <c r="AU9" s="2029"/>
      <c r="AV9" s="2030"/>
      <c r="AW9" s="2031"/>
    </row>
    <row r="10" spans="2:49" ht="16.5" customHeight="1" x14ac:dyDescent="0.2">
      <c r="B10" s="2013" t="s">
        <v>124</v>
      </c>
      <c r="C10" s="2014"/>
      <c r="D10" s="2011">
        <f>COUNTA(D12:H18,D20:H54)+D19</f>
        <v>0</v>
      </c>
      <c r="E10" s="2012"/>
      <c r="F10" s="2012"/>
      <c r="G10" s="2012"/>
      <c r="H10" s="1984"/>
      <c r="I10" s="2011">
        <f>COUNTA(I12:M18,I20:M54)+I19</f>
        <v>0</v>
      </c>
      <c r="J10" s="2012"/>
      <c r="K10" s="2012"/>
      <c r="L10" s="2012"/>
      <c r="M10" s="1984"/>
      <c r="N10" s="2011">
        <f>COUNTA(N12:R18,N20:R54)+N19</f>
        <v>0</v>
      </c>
      <c r="O10" s="2012"/>
      <c r="P10" s="2012"/>
      <c r="Q10" s="2012"/>
      <c r="R10" s="1984"/>
      <c r="S10" s="2011">
        <f>COUNTA(S12:W18,S20:W54)+S19</f>
        <v>0</v>
      </c>
      <c r="T10" s="2012"/>
      <c r="U10" s="2012"/>
      <c r="V10" s="2012"/>
      <c r="W10" s="1984"/>
      <c r="X10" s="2011">
        <f>COUNTA(X12:AB18,X20:AB54)+X19</f>
        <v>0</v>
      </c>
      <c r="Y10" s="2012"/>
      <c r="Z10" s="2012"/>
      <c r="AA10" s="2012"/>
      <c r="AB10" s="1984"/>
      <c r="AC10" s="2011">
        <f>COUNTA(AC12:AG18,AC20:AG54)+AC19</f>
        <v>0</v>
      </c>
      <c r="AD10" s="2012"/>
      <c r="AE10" s="2012"/>
      <c r="AF10" s="2012"/>
      <c r="AG10" s="1984"/>
      <c r="AH10" s="2011">
        <f>COUNTA(AH12:AL18,AH20:AL54)+AH19</f>
        <v>0</v>
      </c>
      <c r="AI10" s="2012"/>
      <c r="AJ10" s="2012"/>
      <c r="AK10" s="2012"/>
      <c r="AL10" s="1984"/>
      <c r="AM10" s="2011">
        <f>COUNTA(AM12:AQ18,AM20:AQ54)+AM19</f>
        <v>0</v>
      </c>
      <c r="AN10" s="2012"/>
      <c r="AO10" s="2012"/>
      <c r="AP10" s="2012"/>
      <c r="AQ10" s="2012"/>
      <c r="AR10" s="2011">
        <f>COUNTA(AR12:AV18,AR20:AV54)+AR19</f>
        <v>0</v>
      </c>
      <c r="AS10" s="2012"/>
      <c r="AT10" s="2012"/>
      <c r="AU10" s="2012"/>
      <c r="AV10" s="1984"/>
      <c r="AW10" s="2015">
        <f>SUM(AW12:AW54)</f>
        <v>0</v>
      </c>
    </row>
    <row r="11" spans="2:49" ht="16.5" customHeight="1" x14ac:dyDescent="0.2">
      <c r="B11" s="173" t="s">
        <v>130</v>
      </c>
      <c r="C11" s="561" t="s">
        <v>231</v>
      </c>
      <c r="D11" s="562">
        <v>1</v>
      </c>
      <c r="E11" s="563">
        <v>2</v>
      </c>
      <c r="F11" s="563">
        <v>3</v>
      </c>
      <c r="G11" s="563">
        <v>4</v>
      </c>
      <c r="H11" s="564">
        <v>5</v>
      </c>
      <c r="I11" s="562">
        <v>1</v>
      </c>
      <c r="J11" s="563">
        <v>2</v>
      </c>
      <c r="K11" s="563">
        <v>3</v>
      </c>
      <c r="L11" s="563">
        <v>4</v>
      </c>
      <c r="M11" s="564">
        <v>5</v>
      </c>
      <c r="N11" s="562">
        <v>1</v>
      </c>
      <c r="O11" s="563">
        <v>2</v>
      </c>
      <c r="P11" s="563">
        <v>3</v>
      </c>
      <c r="Q11" s="563">
        <v>4</v>
      </c>
      <c r="R11" s="564">
        <v>5</v>
      </c>
      <c r="S11" s="562">
        <v>1</v>
      </c>
      <c r="T11" s="563">
        <v>2</v>
      </c>
      <c r="U11" s="563">
        <v>3</v>
      </c>
      <c r="V11" s="563">
        <v>4</v>
      </c>
      <c r="W11" s="564">
        <v>5</v>
      </c>
      <c r="X11" s="562">
        <v>1</v>
      </c>
      <c r="Y11" s="563">
        <v>2</v>
      </c>
      <c r="Z11" s="563">
        <v>3</v>
      </c>
      <c r="AA11" s="563">
        <v>4</v>
      </c>
      <c r="AB11" s="564">
        <v>5</v>
      </c>
      <c r="AC11" s="562">
        <v>1</v>
      </c>
      <c r="AD11" s="563">
        <v>2</v>
      </c>
      <c r="AE11" s="563">
        <v>3</v>
      </c>
      <c r="AF11" s="563">
        <v>4</v>
      </c>
      <c r="AG11" s="564">
        <v>5</v>
      </c>
      <c r="AH11" s="562">
        <v>1</v>
      </c>
      <c r="AI11" s="563">
        <v>2</v>
      </c>
      <c r="AJ11" s="563">
        <v>3</v>
      </c>
      <c r="AK11" s="563">
        <v>4</v>
      </c>
      <c r="AL11" s="564">
        <v>5</v>
      </c>
      <c r="AM11" s="562">
        <v>1</v>
      </c>
      <c r="AN11" s="563">
        <v>2</v>
      </c>
      <c r="AO11" s="563">
        <v>3</v>
      </c>
      <c r="AP11" s="563">
        <v>4</v>
      </c>
      <c r="AQ11" s="565">
        <v>5</v>
      </c>
      <c r="AR11" s="562">
        <v>1</v>
      </c>
      <c r="AS11" s="563">
        <v>2</v>
      </c>
      <c r="AT11" s="563">
        <v>3</v>
      </c>
      <c r="AU11" s="563">
        <v>4</v>
      </c>
      <c r="AV11" s="564">
        <v>5</v>
      </c>
      <c r="AW11" s="2016"/>
    </row>
    <row r="12" spans="2:49" ht="12.95" customHeight="1" x14ac:dyDescent="0.2">
      <c r="B12" s="182">
        <v>1</v>
      </c>
      <c r="C12" s="535" t="s">
        <v>202</v>
      </c>
      <c r="D12" s="536"/>
      <c r="E12" s="538"/>
      <c r="F12" s="538"/>
      <c r="G12" s="538"/>
      <c r="H12" s="539"/>
      <c r="I12" s="536"/>
      <c r="J12" s="538"/>
      <c r="K12" s="538"/>
      <c r="L12" s="538"/>
      <c r="M12" s="539"/>
      <c r="N12" s="536"/>
      <c r="O12" s="538"/>
      <c r="P12" s="538"/>
      <c r="Q12" s="538"/>
      <c r="R12" s="539"/>
      <c r="S12" s="536"/>
      <c r="T12" s="538"/>
      <c r="U12" s="538"/>
      <c r="V12" s="538"/>
      <c r="W12" s="539"/>
      <c r="X12" s="536"/>
      <c r="Y12" s="537"/>
      <c r="Z12" s="538"/>
      <c r="AA12" s="538"/>
      <c r="AB12" s="539"/>
      <c r="AC12" s="536"/>
      <c r="AD12" s="537"/>
      <c r="AE12" s="538"/>
      <c r="AF12" s="538"/>
      <c r="AG12" s="539"/>
      <c r="AH12" s="536"/>
      <c r="AI12" s="566"/>
      <c r="AJ12" s="567"/>
      <c r="AK12" s="567"/>
      <c r="AL12" s="539"/>
      <c r="AM12" s="568"/>
      <c r="AN12" s="567"/>
      <c r="AO12" s="567"/>
      <c r="AP12" s="538"/>
      <c r="AQ12" s="567"/>
      <c r="AR12" s="568"/>
      <c r="AS12" s="567"/>
      <c r="AT12" s="567"/>
      <c r="AU12" s="567"/>
      <c r="AV12" s="539"/>
      <c r="AW12" s="540">
        <f t="shared" ref="AW12:AW18" si="14">COUNTA(D12:AV12)</f>
        <v>0</v>
      </c>
    </row>
    <row r="13" spans="2:49" ht="12.95" customHeight="1" x14ac:dyDescent="0.2">
      <c r="B13" s="182">
        <v>2</v>
      </c>
      <c r="C13" s="535" t="s">
        <v>203</v>
      </c>
      <c r="D13" s="536"/>
      <c r="E13" s="538"/>
      <c r="F13" s="538"/>
      <c r="G13" s="538"/>
      <c r="H13" s="539"/>
      <c r="I13" s="536"/>
      <c r="J13" s="538"/>
      <c r="K13" s="538"/>
      <c r="L13" s="538"/>
      <c r="M13" s="539"/>
      <c r="N13" s="536"/>
      <c r="O13" s="538"/>
      <c r="P13" s="538"/>
      <c r="Q13" s="538"/>
      <c r="R13" s="539"/>
      <c r="S13" s="536"/>
      <c r="T13" s="538"/>
      <c r="U13" s="538"/>
      <c r="V13" s="538"/>
      <c r="W13" s="539"/>
      <c r="X13" s="536"/>
      <c r="Y13" s="537"/>
      <c r="Z13" s="538"/>
      <c r="AA13" s="538"/>
      <c r="AB13" s="539"/>
      <c r="AC13" s="536"/>
      <c r="AD13" s="537"/>
      <c r="AE13" s="538"/>
      <c r="AF13" s="538"/>
      <c r="AG13" s="539"/>
      <c r="AH13" s="536"/>
      <c r="AI13" s="566"/>
      <c r="AJ13" s="567"/>
      <c r="AK13" s="567"/>
      <c r="AL13" s="539"/>
      <c r="AM13" s="568"/>
      <c r="AN13" s="567"/>
      <c r="AO13" s="567"/>
      <c r="AP13" s="538"/>
      <c r="AQ13" s="567"/>
      <c r="AR13" s="568"/>
      <c r="AS13" s="567"/>
      <c r="AT13" s="567"/>
      <c r="AU13" s="567"/>
      <c r="AV13" s="539"/>
      <c r="AW13" s="540">
        <f t="shared" si="14"/>
        <v>0</v>
      </c>
    </row>
    <row r="14" spans="2:49" ht="12.95" customHeight="1" x14ac:dyDescent="0.2">
      <c r="B14" s="182">
        <v>3</v>
      </c>
      <c r="C14" s="535" t="s">
        <v>204</v>
      </c>
      <c r="D14" s="536"/>
      <c r="E14" s="538"/>
      <c r="F14" s="538"/>
      <c r="G14" s="538"/>
      <c r="H14" s="539"/>
      <c r="I14" s="536"/>
      <c r="J14" s="538"/>
      <c r="K14" s="538"/>
      <c r="L14" s="538"/>
      <c r="M14" s="539"/>
      <c r="N14" s="536"/>
      <c r="O14" s="538"/>
      <c r="P14" s="538"/>
      <c r="Q14" s="538"/>
      <c r="R14" s="539"/>
      <c r="S14" s="536"/>
      <c r="T14" s="538"/>
      <c r="U14" s="538"/>
      <c r="V14" s="538"/>
      <c r="W14" s="539"/>
      <c r="X14" s="536"/>
      <c r="Y14" s="537"/>
      <c r="Z14" s="538"/>
      <c r="AA14" s="538"/>
      <c r="AB14" s="539"/>
      <c r="AC14" s="536"/>
      <c r="AD14" s="537"/>
      <c r="AE14" s="538"/>
      <c r="AF14" s="538"/>
      <c r="AG14" s="539"/>
      <c r="AH14" s="536"/>
      <c r="AI14" s="566"/>
      <c r="AJ14" s="567"/>
      <c r="AK14" s="567"/>
      <c r="AL14" s="539"/>
      <c r="AM14" s="568"/>
      <c r="AN14" s="567"/>
      <c r="AO14" s="567"/>
      <c r="AP14" s="538"/>
      <c r="AQ14" s="567"/>
      <c r="AR14" s="568"/>
      <c r="AS14" s="567"/>
      <c r="AT14" s="567"/>
      <c r="AU14" s="567"/>
      <c r="AV14" s="539"/>
      <c r="AW14" s="540">
        <f t="shared" si="14"/>
        <v>0</v>
      </c>
    </row>
    <row r="15" spans="2:49" ht="12.95" customHeight="1" x14ac:dyDescent="0.2">
      <c r="B15" s="182">
        <v>4</v>
      </c>
      <c r="C15" s="535" t="s">
        <v>232</v>
      </c>
      <c r="D15" s="536"/>
      <c r="E15" s="538"/>
      <c r="F15" s="538"/>
      <c r="G15" s="538"/>
      <c r="H15" s="539"/>
      <c r="I15" s="536"/>
      <c r="J15" s="538"/>
      <c r="K15" s="538"/>
      <c r="L15" s="538"/>
      <c r="M15" s="539"/>
      <c r="N15" s="536"/>
      <c r="O15" s="538"/>
      <c r="P15" s="538"/>
      <c r="Q15" s="538"/>
      <c r="R15" s="539"/>
      <c r="S15" s="536"/>
      <c r="T15" s="538"/>
      <c r="U15" s="538"/>
      <c r="V15" s="538"/>
      <c r="W15" s="539"/>
      <c r="X15" s="536"/>
      <c r="Y15" s="537"/>
      <c r="Z15" s="538"/>
      <c r="AA15" s="538"/>
      <c r="AB15" s="539"/>
      <c r="AC15" s="536"/>
      <c r="AD15" s="537"/>
      <c r="AE15" s="538"/>
      <c r="AF15" s="538"/>
      <c r="AG15" s="539"/>
      <c r="AH15" s="536"/>
      <c r="AI15" s="566"/>
      <c r="AJ15" s="567"/>
      <c r="AK15" s="567"/>
      <c r="AL15" s="539"/>
      <c r="AM15" s="568"/>
      <c r="AN15" s="567"/>
      <c r="AO15" s="567"/>
      <c r="AP15" s="538"/>
      <c r="AQ15" s="567"/>
      <c r="AR15" s="568"/>
      <c r="AS15" s="567"/>
      <c r="AT15" s="567"/>
      <c r="AU15" s="567"/>
      <c r="AV15" s="539"/>
      <c r="AW15" s="540">
        <f t="shared" si="14"/>
        <v>0</v>
      </c>
    </row>
    <row r="16" spans="2:49" ht="12.95" customHeight="1" x14ac:dyDescent="0.2">
      <c r="B16" s="182">
        <v>5</v>
      </c>
      <c r="C16" s="535" t="s">
        <v>233</v>
      </c>
      <c r="D16" s="536"/>
      <c r="E16" s="538"/>
      <c r="F16" s="538"/>
      <c r="G16" s="538"/>
      <c r="H16" s="539"/>
      <c r="I16" s="536"/>
      <c r="J16" s="538"/>
      <c r="K16" s="538"/>
      <c r="L16" s="538"/>
      <c r="M16" s="539"/>
      <c r="N16" s="536"/>
      <c r="O16" s="538"/>
      <c r="P16" s="538"/>
      <c r="Q16" s="538"/>
      <c r="R16" s="539"/>
      <c r="S16" s="536"/>
      <c r="T16" s="538"/>
      <c r="U16" s="538"/>
      <c r="V16" s="538"/>
      <c r="W16" s="539"/>
      <c r="X16" s="536"/>
      <c r="Y16" s="537"/>
      <c r="Z16" s="538"/>
      <c r="AA16" s="538"/>
      <c r="AB16" s="539"/>
      <c r="AC16" s="536"/>
      <c r="AD16" s="537"/>
      <c r="AE16" s="538"/>
      <c r="AF16" s="538"/>
      <c r="AG16" s="539"/>
      <c r="AH16" s="536"/>
      <c r="AI16" s="566"/>
      <c r="AJ16" s="567"/>
      <c r="AK16" s="567"/>
      <c r="AL16" s="539"/>
      <c r="AM16" s="568"/>
      <c r="AN16" s="567"/>
      <c r="AO16" s="567"/>
      <c r="AP16" s="538"/>
      <c r="AQ16" s="567"/>
      <c r="AR16" s="568"/>
      <c r="AS16" s="567"/>
      <c r="AT16" s="567"/>
      <c r="AU16" s="567"/>
      <c r="AV16" s="539"/>
      <c r="AW16" s="540">
        <f t="shared" si="14"/>
        <v>0</v>
      </c>
    </row>
    <row r="17" spans="2:49" ht="12.95" customHeight="1" x14ac:dyDescent="0.2">
      <c r="B17" s="182">
        <v>6</v>
      </c>
      <c r="C17" s="535" t="s">
        <v>234</v>
      </c>
      <c r="D17" s="536"/>
      <c r="E17" s="538"/>
      <c r="F17" s="538"/>
      <c r="G17" s="538"/>
      <c r="H17" s="539"/>
      <c r="I17" s="536"/>
      <c r="J17" s="538"/>
      <c r="K17" s="538"/>
      <c r="L17" s="538"/>
      <c r="M17" s="539"/>
      <c r="N17" s="536"/>
      <c r="O17" s="538"/>
      <c r="P17" s="538"/>
      <c r="Q17" s="538"/>
      <c r="R17" s="539"/>
      <c r="S17" s="536"/>
      <c r="T17" s="538"/>
      <c r="U17" s="538"/>
      <c r="V17" s="538"/>
      <c r="W17" s="539"/>
      <c r="X17" s="536"/>
      <c r="Y17" s="537"/>
      <c r="Z17" s="538"/>
      <c r="AA17" s="538"/>
      <c r="AB17" s="539"/>
      <c r="AC17" s="536"/>
      <c r="AD17" s="537"/>
      <c r="AE17" s="538"/>
      <c r="AF17" s="538"/>
      <c r="AG17" s="539"/>
      <c r="AH17" s="536"/>
      <c r="AI17" s="566"/>
      <c r="AJ17" s="567"/>
      <c r="AK17" s="567"/>
      <c r="AL17" s="539"/>
      <c r="AM17" s="568"/>
      <c r="AN17" s="567"/>
      <c r="AO17" s="567"/>
      <c r="AP17" s="538"/>
      <c r="AQ17" s="567"/>
      <c r="AR17" s="568"/>
      <c r="AS17" s="567"/>
      <c r="AT17" s="567"/>
      <c r="AU17" s="567"/>
      <c r="AV17" s="539"/>
      <c r="AW17" s="540">
        <f t="shared" si="14"/>
        <v>0</v>
      </c>
    </row>
    <row r="18" spans="2:49" ht="12.95" customHeight="1" x14ac:dyDescent="0.2">
      <c r="B18" s="182">
        <v>7</v>
      </c>
      <c r="C18" s="535" t="s">
        <v>206</v>
      </c>
      <c r="D18" s="536"/>
      <c r="E18" s="538"/>
      <c r="F18" s="538"/>
      <c r="G18" s="538"/>
      <c r="H18" s="539"/>
      <c r="I18" s="536"/>
      <c r="J18" s="538"/>
      <c r="K18" s="538"/>
      <c r="L18" s="538"/>
      <c r="M18" s="539"/>
      <c r="N18" s="536"/>
      <c r="O18" s="538"/>
      <c r="P18" s="538"/>
      <c r="Q18" s="538"/>
      <c r="R18" s="539"/>
      <c r="S18" s="536"/>
      <c r="T18" s="538"/>
      <c r="U18" s="538"/>
      <c r="V18" s="538"/>
      <c r="W18" s="539"/>
      <c r="X18" s="536"/>
      <c r="Y18" s="537"/>
      <c r="Z18" s="538"/>
      <c r="AA18" s="538"/>
      <c r="AB18" s="539"/>
      <c r="AC18" s="536"/>
      <c r="AD18" s="537"/>
      <c r="AE18" s="538"/>
      <c r="AF18" s="538"/>
      <c r="AG18" s="539"/>
      <c r="AH18" s="536"/>
      <c r="AI18" s="566"/>
      <c r="AJ18" s="567"/>
      <c r="AK18" s="567"/>
      <c r="AL18" s="539"/>
      <c r="AM18" s="568"/>
      <c r="AN18" s="567"/>
      <c r="AO18" s="567"/>
      <c r="AP18" s="538"/>
      <c r="AQ18" s="567"/>
      <c r="AR18" s="568"/>
      <c r="AS18" s="567"/>
      <c r="AT18" s="567"/>
      <c r="AU18" s="567"/>
      <c r="AV18" s="539"/>
      <c r="AW18" s="540">
        <f t="shared" si="14"/>
        <v>0</v>
      </c>
    </row>
    <row r="19" spans="2:49" ht="12.95" customHeight="1" x14ac:dyDescent="0.2">
      <c r="B19" s="182">
        <v>8</v>
      </c>
      <c r="C19" s="569" t="s">
        <v>235</v>
      </c>
      <c r="D19" s="2017">
        <f>D56</f>
        <v>0</v>
      </c>
      <c r="E19" s="2018"/>
      <c r="F19" s="2018"/>
      <c r="G19" s="2018"/>
      <c r="H19" s="2019"/>
      <c r="I19" s="2017">
        <f>I56</f>
        <v>0</v>
      </c>
      <c r="J19" s="2018"/>
      <c r="K19" s="2018"/>
      <c r="L19" s="2018"/>
      <c r="M19" s="2019"/>
      <c r="N19" s="2017">
        <f>N56</f>
        <v>0</v>
      </c>
      <c r="O19" s="2018"/>
      <c r="P19" s="2018"/>
      <c r="Q19" s="2018"/>
      <c r="R19" s="2019"/>
      <c r="S19" s="570"/>
      <c r="T19" s="571"/>
      <c r="U19" s="571"/>
      <c r="V19" s="571"/>
      <c r="W19" s="572"/>
      <c r="X19" s="570"/>
      <c r="Y19" s="571"/>
      <c r="Z19" s="571"/>
      <c r="AA19" s="571"/>
      <c r="AB19" s="572"/>
      <c r="AC19" s="573"/>
      <c r="AD19" s="574"/>
      <c r="AE19" s="574"/>
      <c r="AF19" s="574"/>
      <c r="AG19" s="575"/>
      <c r="AH19" s="573"/>
      <c r="AI19" s="574"/>
      <c r="AJ19" s="574"/>
      <c r="AK19" s="574"/>
      <c r="AL19" s="575"/>
      <c r="AM19" s="573"/>
      <c r="AN19" s="576"/>
      <c r="AO19" s="574"/>
      <c r="AP19" s="574"/>
      <c r="AQ19" s="574"/>
      <c r="AR19" s="573"/>
      <c r="AS19" s="574"/>
      <c r="AT19" s="574"/>
      <c r="AU19" s="574"/>
      <c r="AV19" s="575"/>
      <c r="AW19" s="540">
        <f>SUM(D19:AV19)</f>
        <v>0</v>
      </c>
    </row>
    <row r="20" spans="2:49" ht="12.95" customHeight="1" x14ac:dyDescent="0.2">
      <c r="B20" s="182">
        <v>9</v>
      </c>
      <c r="C20" s="535" t="s">
        <v>143</v>
      </c>
      <c r="D20" s="536"/>
      <c r="E20" s="538"/>
      <c r="F20" s="538"/>
      <c r="G20" s="538"/>
      <c r="H20" s="539"/>
      <c r="I20" s="536"/>
      <c r="J20" s="538"/>
      <c r="K20" s="538"/>
      <c r="L20" s="538"/>
      <c r="M20" s="539"/>
      <c r="N20" s="536"/>
      <c r="O20" s="538"/>
      <c r="P20" s="538"/>
      <c r="Q20" s="538"/>
      <c r="R20" s="539"/>
      <c r="S20" s="536"/>
      <c r="T20" s="538"/>
      <c r="U20" s="538"/>
      <c r="V20" s="538"/>
      <c r="W20" s="539"/>
      <c r="X20" s="536"/>
      <c r="Y20" s="537"/>
      <c r="Z20" s="538"/>
      <c r="AA20" s="538"/>
      <c r="AB20" s="539"/>
      <c r="AC20" s="536"/>
      <c r="AD20" s="537"/>
      <c r="AE20" s="538"/>
      <c r="AF20" s="538"/>
      <c r="AG20" s="539"/>
      <c r="AH20" s="536"/>
      <c r="AI20" s="566"/>
      <c r="AJ20" s="567"/>
      <c r="AK20" s="567"/>
      <c r="AL20" s="539"/>
      <c r="AM20" s="568"/>
      <c r="AN20" s="567"/>
      <c r="AO20" s="567"/>
      <c r="AP20" s="538"/>
      <c r="AQ20" s="567"/>
      <c r="AR20" s="568"/>
      <c r="AS20" s="567"/>
      <c r="AT20" s="567"/>
      <c r="AU20" s="567"/>
      <c r="AV20" s="539"/>
      <c r="AW20" s="540">
        <f t="shared" ref="AW20:AW54" si="15">COUNTA(D20:AV20)</f>
        <v>0</v>
      </c>
    </row>
    <row r="21" spans="2:49" ht="12.95" customHeight="1" x14ac:dyDescent="0.2">
      <c r="B21" s="182">
        <v>10</v>
      </c>
      <c r="C21" s="535" t="s">
        <v>141</v>
      </c>
      <c r="D21" s="536"/>
      <c r="E21" s="538"/>
      <c r="F21" s="538"/>
      <c r="G21" s="538"/>
      <c r="H21" s="539"/>
      <c r="I21" s="536"/>
      <c r="J21" s="538"/>
      <c r="K21" s="538"/>
      <c r="L21" s="538"/>
      <c r="M21" s="539"/>
      <c r="N21" s="536"/>
      <c r="O21" s="538"/>
      <c r="P21" s="538"/>
      <c r="Q21" s="538"/>
      <c r="R21" s="539"/>
      <c r="S21" s="536"/>
      <c r="T21" s="538"/>
      <c r="U21" s="538"/>
      <c r="V21" s="538"/>
      <c r="W21" s="539"/>
      <c r="X21" s="536"/>
      <c r="Y21" s="537"/>
      <c r="Z21" s="538"/>
      <c r="AA21" s="538"/>
      <c r="AB21" s="539"/>
      <c r="AC21" s="536"/>
      <c r="AD21" s="537"/>
      <c r="AE21" s="538"/>
      <c r="AF21" s="538"/>
      <c r="AG21" s="539"/>
      <c r="AH21" s="536"/>
      <c r="AI21" s="566"/>
      <c r="AJ21" s="567"/>
      <c r="AK21" s="567"/>
      <c r="AL21" s="539"/>
      <c r="AM21" s="568"/>
      <c r="AN21" s="567"/>
      <c r="AO21" s="567"/>
      <c r="AP21" s="538"/>
      <c r="AQ21" s="567"/>
      <c r="AR21" s="568"/>
      <c r="AS21" s="567"/>
      <c r="AT21" s="567"/>
      <c r="AU21" s="567"/>
      <c r="AV21" s="539"/>
      <c r="AW21" s="540">
        <f t="shared" si="15"/>
        <v>0</v>
      </c>
    </row>
    <row r="22" spans="2:49" ht="12.95" customHeight="1" x14ac:dyDescent="0.2">
      <c r="B22" s="182">
        <v>11</v>
      </c>
      <c r="C22" s="535" t="s">
        <v>142</v>
      </c>
      <c r="D22" s="536"/>
      <c r="E22" s="538"/>
      <c r="F22" s="538"/>
      <c r="G22" s="538"/>
      <c r="H22" s="539"/>
      <c r="I22" s="536"/>
      <c r="J22" s="538"/>
      <c r="K22" s="538"/>
      <c r="L22" s="538"/>
      <c r="M22" s="539"/>
      <c r="N22" s="536"/>
      <c r="O22" s="538"/>
      <c r="P22" s="538"/>
      <c r="Q22" s="538"/>
      <c r="R22" s="539"/>
      <c r="S22" s="536"/>
      <c r="T22" s="538"/>
      <c r="U22" s="538"/>
      <c r="V22" s="538"/>
      <c r="W22" s="539"/>
      <c r="X22" s="536"/>
      <c r="Y22" s="537"/>
      <c r="Z22" s="538"/>
      <c r="AA22" s="538"/>
      <c r="AB22" s="539"/>
      <c r="AC22" s="536"/>
      <c r="AD22" s="537"/>
      <c r="AE22" s="538"/>
      <c r="AF22" s="538"/>
      <c r="AG22" s="539"/>
      <c r="AH22" s="536"/>
      <c r="AI22" s="566"/>
      <c r="AJ22" s="567"/>
      <c r="AK22" s="567"/>
      <c r="AL22" s="539"/>
      <c r="AM22" s="568"/>
      <c r="AN22" s="567"/>
      <c r="AO22" s="567"/>
      <c r="AP22" s="538"/>
      <c r="AQ22" s="567"/>
      <c r="AR22" s="568"/>
      <c r="AS22" s="567"/>
      <c r="AT22" s="567"/>
      <c r="AU22" s="567"/>
      <c r="AV22" s="539"/>
      <c r="AW22" s="540">
        <f t="shared" si="15"/>
        <v>0</v>
      </c>
    </row>
    <row r="23" spans="2:49" ht="12.95" customHeight="1" x14ac:dyDescent="0.2">
      <c r="B23" s="182">
        <v>12</v>
      </c>
      <c r="C23" s="535" t="s">
        <v>236</v>
      </c>
      <c r="D23" s="536"/>
      <c r="E23" s="538"/>
      <c r="F23" s="538"/>
      <c r="G23" s="538"/>
      <c r="H23" s="539"/>
      <c r="I23" s="536"/>
      <c r="J23" s="538"/>
      <c r="K23" s="538"/>
      <c r="L23" s="538"/>
      <c r="M23" s="539"/>
      <c r="N23" s="536"/>
      <c r="O23" s="538"/>
      <c r="P23" s="538"/>
      <c r="Q23" s="538"/>
      <c r="R23" s="539"/>
      <c r="S23" s="536"/>
      <c r="T23" s="538"/>
      <c r="U23" s="538"/>
      <c r="V23" s="538"/>
      <c r="W23" s="539"/>
      <c r="X23" s="536"/>
      <c r="Y23" s="537"/>
      <c r="Z23" s="538"/>
      <c r="AA23" s="538"/>
      <c r="AB23" s="539"/>
      <c r="AC23" s="536"/>
      <c r="AD23" s="537"/>
      <c r="AE23" s="538"/>
      <c r="AF23" s="538"/>
      <c r="AG23" s="539"/>
      <c r="AH23" s="536"/>
      <c r="AI23" s="566"/>
      <c r="AJ23" s="567"/>
      <c r="AK23" s="567"/>
      <c r="AL23" s="539"/>
      <c r="AM23" s="568"/>
      <c r="AN23" s="567"/>
      <c r="AO23" s="567"/>
      <c r="AP23" s="538"/>
      <c r="AQ23" s="567"/>
      <c r="AR23" s="568"/>
      <c r="AS23" s="567"/>
      <c r="AT23" s="567"/>
      <c r="AU23" s="567"/>
      <c r="AV23" s="539"/>
      <c r="AW23" s="540">
        <f t="shared" si="15"/>
        <v>0</v>
      </c>
    </row>
    <row r="24" spans="2:49" ht="12.95" customHeight="1" x14ac:dyDescent="0.2">
      <c r="B24" s="182">
        <v>13</v>
      </c>
      <c r="C24" s="535" t="s">
        <v>137</v>
      </c>
      <c r="D24" s="536"/>
      <c r="E24" s="538"/>
      <c r="F24" s="538"/>
      <c r="G24" s="538"/>
      <c r="H24" s="539"/>
      <c r="I24" s="536"/>
      <c r="J24" s="538"/>
      <c r="K24" s="538"/>
      <c r="L24" s="538"/>
      <c r="M24" s="539"/>
      <c r="N24" s="536"/>
      <c r="O24" s="538"/>
      <c r="P24" s="538"/>
      <c r="Q24" s="538"/>
      <c r="R24" s="539"/>
      <c r="S24" s="536"/>
      <c r="T24" s="538"/>
      <c r="U24" s="538"/>
      <c r="V24" s="538"/>
      <c r="W24" s="539"/>
      <c r="X24" s="536"/>
      <c r="Y24" s="537"/>
      <c r="Z24" s="538"/>
      <c r="AA24" s="538"/>
      <c r="AB24" s="539"/>
      <c r="AC24" s="536"/>
      <c r="AD24" s="537"/>
      <c r="AE24" s="538"/>
      <c r="AF24" s="538"/>
      <c r="AG24" s="539"/>
      <c r="AH24" s="536"/>
      <c r="AI24" s="566"/>
      <c r="AJ24" s="567"/>
      <c r="AK24" s="567"/>
      <c r="AL24" s="539"/>
      <c r="AM24" s="568"/>
      <c r="AN24" s="567"/>
      <c r="AO24" s="567"/>
      <c r="AP24" s="538"/>
      <c r="AQ24" s="567"/>
      <c r="AR24" s="568"/>
      <c r="AS24" s="567"/>
      <c r="AT24" s="567"/>
      <c r="AU24" s="567"/>
      <c r="AV24" s="539"/>
      <c r="AW24" s="540">
        <f t="shared" si="15"/>
        <v>0</v>
      </c>
    </row>
    <row r="25" spans="2:49" ht="12.95" customHeight="1" x14ac:dyDescent="0.2">
      <c r="B25" s="182">
        <v>14</v>
      </c>
      <c r="C25" s="535" t="s">
        <v>154</v>
      </c>
      <c r="D25" s="536"/>
      <c r="E25" s="538"/>
      <c r="F25" s="538"/>
      <c r="G25" s="538"/>
      <c r="H25" s="539"/>
      <c r="I25" s="536"/>
      <c r="J25" s="538"/>
      <c r="K25" s="538"/>
      <c r="L25" s="538"/>
      <c r="M25" s="539"/>
      <c r="N25" s="536"/>
      <c r="O25" s="538"/>
      <c r="P25" s="538"/>
      <c r="Q25" s="538"/>
      <c r="R25" s="539"/>
      <c r="S25" s="536"/>
      <c r="T25" s="538"/>
      <c r="U25" s="538"/>
      <c r="V25" s="538"/>
      <c r="W25" s="539"/>
      <c r="X25" s="536"/>
      <c r="Y25" s="537"/>
      <c r="Z25" s="538"/>
      <c r="AA25" s="538"/>
      <c r="AB25" s="539"/>
      <c r="AC25" s="536"/>
      <c r="AD25" s="537"/>
      <c r="AE25" s="538"/>
      <c r="AF25" s="538"/>
      <c r="AG25" s="539"/>
      <c r="AH25" s="536"/>
      <c r="AI25" s="566"/>
      <c r="AJ25" s="567"/>
      <c r="AK25" s="567"/>
      <c r="AL25" s="539"/>
      <c r="AM25" s="568"/>
      <c r="AN25" s="567"/>
      <c r="AO25" s="567"/>
      <c r="AP25" s="538"/>
      <c r="AQ25" s="567"/>
      <c r="AR25" s="568"/>
      <c r="AS25" s="567"/>
      <c r="AT25" s="567"/>
      <c r="AU25" s="567"/>
      <c r="AV25" s="539"/>
      <c r="AW25" s="540">
        <f t="shared" si="15"/>
        <v>0</v>
      </c>
    </row>
    <row r="26" spans="2:49" ht="12.95" customHeight="1" x14ac:dyDescent="0.2">
      <c r="B26" s="182">
        <v>15</v>
      </c>
      <c r="C26" s="535" t="s">
        <v>237</v>
      </c>
      <c r="D26" s="536"/>
      <c r="E26" s="538"/>
      <c r="F26" s="538"/>
      <c r="G26" s="538"/>
      <c r="H26" s="539"/>
      <c r="I26" s="536"/>
      <c r="J26" s="538"/>
      <c r="K26" s="538"/>
      <c r="L26" s="538"/>
      <c r="M26" s="539"/>
      <c r="N26" s="536"/>
      <c r="O26" s="538"/>
      <c r="P26" s="538"/>
      <c r="Q26" s="538"/>
      <c r="R26" s="539"/>
      <c r="S26" s="536"/>
      <c r="T26" s="538"/>
      <c r="U26" s="538"/>
      <c r="V26" s="538"/>
      <c r="W26" s="539"/>
      <c r="X26" s="536"/>
      <c r="Y26" s="537"/>
      <c r="Z26" s="538"/>
      <c r="AA26" s="538"/>
      <c r="AB26" s="539"/>
      <c r="AC26" s="536"/>
      <c r="AD26" s="537"/>
      <c r="AE26" s="538"/>
      <c r="AF26" s="538"/>
      <c r="AG26" s="539"/>
      <c r="AH26" s="536"/>
      <c r="AI26" s="566"/>
      <c r="AJ26" s="567"/>
      <c r="AK26" s="567"/>
      <c r="AL26" s="539"/>
      <c r="AM26" s="568"/>
      <c r="AN26" s="567"/>
      <c r="AO26" s="567"/>
      <c r="AP26" s="538"/>
      <c r="AQ26" s="567"/>
      <c r="AR26" s="568"/>
      <c r="AS26" s="567"/>
      <c r="AT26" s="567"/>
      <c r="AU26" s="567"/>
      <c r="AV26" s="539"/>
      <c r="AW26" s="540">
        <f t="shared" si="15"/>
        <v>0</v>
      </c>
    </row>
    <row r="27" spans="2:49" ht="12.95" customHeight="1" x14ac:dyDescent="0.2">
      <c r="B27" s="182">
        <v>16</v>
      </c>
      <c r="C27" s="535" t="s">
        <v>136</v>
      </c>
      <c r="D27" s="536"/>
      <c r="E27" s="538"/>
      <c r="F27" s="538"/>
      <c r="G27" s="538"/>
      <c r="H27" s="539"/>
      <c r="I27" s="536"/>
      <c r="J27" s="538"/>
      <c r="K27" s="538"/>
      <c r="L27" s="538"/>
      <c r="M27" s="539"/>
      <c r="N27" s="536"/>
      <c r="O27" s="538"/>
      <c r="P27" s="538"/>
      <c r="Q27" s="538"/>
      <c r="R27" s="539"/>
      <c r="S27" s="536"/>
      <c r="T27" s="538"/>
      <c r="U27" s="538"/>
      <c r="V27" s="538"/>
      <c r="W27" s="539"/>
      <c r="X27" s="536"/>
      <c r="Y27" s="537"/>
      <c r="Z27" s="538"/>
      <c r="AA27" s="538"/>
      <c r="AB27" s="539"/>
      <c r="AC27" s="536"/>
      <c r="AD27" s="537"/>
      <c r="AE27" s="538"/>
      <c r="AF27" s="538"/>
      <c r="AG27" s="539"/>
      <c r="AH27" s="536"/>
      <c r="AI27" s="566"/>
      <c r="AJ27" s="567"/>
      <c r="AK27" s="567"/>
      <c r="AL27" s="539"/>
      <c r="AM27" s="568"/>
      <c r="AN27" s="567"/>
      <c r="AO27" s="567"/>
      <c r="AP27" s="538"/>
      <c r="AQ27" s="567"/>
      <c r="AR27" s="568"/>
      <c r="AS27" s="567"/>
      <c r="AT27" s="567"/>
      <c r="AU27" s="567"/>
      <c r="AV27" s="539"/>
      <c r="AW27" s="540">
        <f t="shared" si="15"/>
        <v>0</v>
      </c>
    </row>
    <row r="28" spans="2:49" ht="12.95" customHeight="1" x14ac:dyDescent="0.2">
      <c r="B28" s="182">
        <v>17</v>
      </c>
      <c r="C28" s="535" t="s">
        <v>132</v>
      </c>
      <c r="D28" s="536"/>
      <c r="E28" s="538"/>
      <c r="F28" s="538"/>
      <c r="G28" s="538"/>
      <c r="H28" s="539"/>
      <c r="I28" s="536"/>
      <c r="J28" s="538"/>
      <c r="K28" s="538"/>
      <c r="L28" s="538"/>
      <c r="M28" s="539"/>
      <c r="N28" s="536"/>
      <c r="O28" s="538"/>
      <c r="P28" s="538"/>
      <c r="Q28" s="538"/>
      <c r="R28" s="539"/>
      <c r="S28" s="536"/>
      <c r="T28" s="538"/>
      <c r="U28" s="538"/>
      <c r="V28" s="538"/>
      <c r="W28" s="539"/>
      <c r="X28" s="536"/>
      <c r="Y28" s="537"/>
      <c r="Z28" s="538"/>
      <c r="AA28" s="538"/>
      <c r="AB28" s="539"/>
      <c r="AC28" s="536"/>
      <c r="AD28" s="537"/>
      <c r="AE28" s="538"/>
      <c r="AF28" s="538"/>
      <c r="AG28" s="539"/>
      <c r="AH28" s="536"/>
      <c r="AI28" s="566"/>
      <c r="AJ28" s="567"/>
      <c r="AK28" s="567"/>
      <c r="AL28" s="539"/>
      <c r="AM28" s="568"/>
      <c r="AN28" s="567"/>
      <c r="AO28" s="567"/>
      <c r="AP28" s="538"/>
      <c r="AQ28" s="567"/>
      <c r="AR28" s="568"/>
      <c r="AS28" s="567"/>
      <c r="AT28" s="567"/>
      <c r="AU28" s="567"/>
      <c r="AV28" s="539"/>
      <c r="AW28" s="540">
        <f t="shared" si="15"/>
        <v>0</v>
      </c>
    </row>
    <row r="29" spans="2:49" ht="12.95" customHeight="1" x14ac:dyDescent="0.2">
      <c r="B29" s="182">
        <v>18</v>
      </c>
      <c r="C29" s="535" t="s">
        <v>133</v>
      </c>
      <c r="D29" s="536"/>
      <c r="E29" s="538"/>
      <c r="F29" s="538"/>
      <c r="G29" s="538"/>
      <c r="H29" s="539"/>
      <c r="I29" s="536"/>
      <c r="J29" s="538"/>
      <c r="K29" s="538"/>
      <c r="L29" s="538"/>
      <c r="M29" s="539"/>
      <c r="N29" s="536"/>
      <c r="O29" s="538"/>
      <c r="P29" s="538"/>
      <c r="Q29" s="538"/>
      <c r="R29" s="539"/>
      <c r="S29" s="536"/>
      <c r="T29" s="538"/>
      <c r="U29" s="538"/>
      <c r="V29" s="538"/>
      <c r="W29" s="539"/>
      <c r="X29" s="536"/>
      <c r="Y29" s="537"/>
      <c r="Z29" s="538"/>
      <c r="AA29" s="538"/>
      <c r="AB29" s="539"/>
      <c r="AC29" s="536"/>
      <c r="AD29" s="537"/>
      <c r="AE29" s="538"/>
      <c r="AF29" s="538"/>
      <c r="AG29" s="539"/>
      <c r="AH29" s="536"/>
      <c r="AI29" s="566"/>
      <c r="AJ29" s="567"/>
      <c r="AK29" s="567"/>
      <c r="AL29" s="539"/>
      <c r="AM29" s="568"/>
      <c r="AN29" s="567"/>
      <c r="AO29" s="567"/>
      <c r="AP29" s="538"/>
      <c r="AQ29" s="567"/>
      <c r="AR29" s="568"/>
      <c r="AS29" s="567"/>
      <c r="AT29" s="567"/>
      <c r="AU29" s="567"/>
      <c r="AV29" s="539"/>
      <c r="AW29" s="540">
        <f t="shared" si="15"/>
        <v>0</v>
      </c>
    </row>
    <row r="30" spans="2:49" ht="12.95" customHeight="1" x14ac:dyDescent="0.2">
      <c r="B30" s="182">
        <v>19</v>
      </c>
      <c r="C30" s="535" t="s">
        <v>135</v>
      </c>
      <c r="D30" s="536"/>
      <c r="E30" s="538"/>
      <c r="F30" s="538"/>
      <c r="G30" s="538"/>
      <c r="H30" s="539"/>
      <c r="I30" s="536"/>
      <c r="J30" s="538"/>
      <c r="K30" s="538"/>
      <c r="L30" s="538"/>
      <c r="M30" s="539"/>
      <c r="N30" s="536"/>
      <c r="O30" s="538"/>
      <c r="P30" s="538"/>
      <c r="Q30" s="538"/>
      <c r="R30" s="539"/>
      <c r="S30" s="536"/>
      <c r="T30" s="538"/>
      <c r="U30" s="538"/>
      <c r="V30" s="538"/>
      <c r="W30" s="539"/>
      <c r="X30" s="536"/>
      <c r="Y30" s="537"/>
      <c r="Z30" s="538"/>
      <c r="AA30" s="538"/>
      <c r="AB30" s="539"/>
      <c r="AC30" s="536"/>
      <c r="AD30" s="537"/>
      <c r="AE30" s="538"/>
      <c r="AF30" s="538"/>
      <c r="AG30" s="539"/>
      <c r="AH30" s="536"/>
      <c r="AI30" s="566"/>
      <c r="AJ30" s="567"/>
      <c r="AK30" s="567"/>
      <c r="AL30" s="539"/>
      <c r="AM30" s="568"/>
      <c r="AN30" s="567"/>
      <c r="AO30" s="567"/>
      <c r="AP30" s="538"/>
      <c r="AQ30" s="567"/>
      <c r="AR30" s="568"/>
      <c r="AS30" s="567"/>
      <c r="AT30" s="567"/>
      <c r="AU30" s="567"/>
      <c r="AV30" s="539"/>
      <c r="AW30" s="540">
        <f t="shared" si="15"/>
        <v>0</v>
      </c>
    </row>
    <row r="31" spans="2:49" ht="12.95" customHeight="1" x14ac:dyDescent="0.2">
      <c r="B31" s="182">
        <v>20</v>
      </c>
      <c r="C31" s="535" t="s">
        <v>144</v>
      </c>
      <c r="D31" s="577"/>
      <c r="E31" s="578"/>
      <c r="F31" s="578"/>
      <c r="G31" s="578"/>
      <c r="H31" s="579"/>
      <c r="I31" s="577"/>
      <c r="J31" s="578"/>
      <c r="K31" s="578"/>
      <c r="L31" s="578"/>
      <c r="M31" s="579"/>
      <c r="N31" s="577"/>
      <c r="O31" s="578"/>
      <c r="P31" s="578"/>
      <c r="Q31" s="578"/>
      <c r="R31" s="579"/>
      <c r="S31" s="577"/>
      <c r="T31" s="578"/>
      <c r="U31" s="578"/>
      <c r="V31" s="578"/>
      <c r="W31" s="579"/>
      <c r="X31" s="577"/>
      <c r="Y31" s="580"/>
      <c r="Z31" s="578"/>
      <c r="AA31" s="578"/>
      <c r="AB31" s="579"/>
      <c r="AC31" s="577"/>
      <c r="AD31" s="580"/>
      <c r="AE31" s="578"/>
      <c r="AF31" s="578"/>
      <c r="AG31" s="579"/>
      <c r="AH31" s="577"/>
      <c r="AI31" s="581"/>
      <c r="AJ31" s="582"/>
      <c r="AK31" s="582"/>
      <c r="AL31" s="579"/>
      <c r="AM31" s="583"/>
      <c r="AN31" s="582"/>
      <c r="AO31" s="582"/>
      <c r="AP31" s="578"/>
      <c r="AQ31" s="582"/>
      <c r="AR31" s="583"/>
      <c r="AS31" s="582"/>
      <c r="AT31" s="582"/>
      <c r="AU31" s="582"/>
      <c r="AV31" s="579"/>
      <c r="AW31" s="540">
        <f t="shared" si="15"/>
        <v>0</v>
      </c>
    </row>
    <row r="32" spans="2:49" ht="12.95" customHeight="1" x14ac:dyDescent="0.2">
      <c r="B32" s="182">
        <v>21</v>
      </c>
      <c r="C32" s="584" t="s">
        <v>140</v>
      </c>
      <c r="D32" s="577"/>
      <c r="E32" s="578"/>
      <c r="F32" s="578"/>
      <c r="G32" s="578"/>
      <c r="H32" s="579"/>
      <c r="I32" s="577"/>
      <c r="J32" s="578"/>
      <c r="K32" s="578"/>
      <c r="L32" s="578"/>
      <c r="M32" s="579"/>
      <c r="N32" s="577"/>
      <c r="O32" s="578"/>
      <c r="P32" s="578"/>
      <c r="Q32" s="578"/>
      <c r="R32" s="579"/>
      <c r="S32" s="577"/>
      <c r="T32" s="578"/>
      <c r="U32" s="578"/>
      <c r="V32" s="578"/>
      <c r="W32" s="579"/>
      <c r="X32" s="577"/>
      <c r="Y32" s="580"/>
      <c r="Z32" s="578"/>
      <c r="AA32" s="578"/>
      <c r="AB32" s="579"/>
      <c r="AC32" s="577"/>
      <c r="AD32" s="580"/>
      <c r="AE32" s="578"/>
      <c r="AF32" s="578"/>
      <c r="AG32" s="579"/>
      <c r="AH32" s="577"/>
      <c r="AI32" s="581"/>
      <c r="AJ32" s="582"/>
      <c r="AK32" s="582"/>
      <c r="AL32" s="579"/>
      <c r="AM32" s="583"/>
      <c r="AN32" s="582"/>
      <c r="AO32" s="582"/>
      <c r="AP32" s="578"/>
      <c r="AQ32" s="582"/>
      <c r="AR32" s="583"/>
      <c r="AS32" s="582"/>
      <c r="AT32" s="582"/>
      <c r="AU32" s="582"/>
      <c r="AV32" s="579"/>
      <c r="AW32" s="540">
        <f t="shared" si="15"/>
        <v>0</v>
      </c>
    </row>
    <row r="33" spans="2:49" ht="12.95" customHeight="1" x14ac:dyDescent="0.2">
      <c r="B33" s="182">
        <v>22</v>
      </c>
      <c r="C33" s="585" t="s">
        <v>238</v>
      </c>
      <c r="D33" s="577"/>
      <c r="E33" s="578"/>
      <c r="F33" s="578"/>
      <c r="G33" s="578"/>
      <c r="H33" s="579"/>
      <c r="I33" s="577"/>
      <c r="J33" s="578"/>
      <c r="K33" s="578"/>
      <c r="L33" s="578"/>
      <c r="M33" s="579"/>
      <c r="N33" s="577"/>
      <c r="O33" s="578"/>
      <c r="P33" s="578"/>
      <c r="Q33" s="578"/>
      <c r="R33" s="579"/>
      <c r="S33" s="577"/>
      <c r="T33" s="578"/>
      <c r="U33" s="578"/>
      <c r="V33" s="578"/>
      <c r="W33" s="579"/>
      <c r="X33" s="577"/>
      <c r="Y33" s="580"/>
      <c r="Z33" s="578"/>
      <c r="AA33" s="578"/>
      <c r="AB33" s="579"/>
      <c r="AC33" s="577"/>
      <c r="AD33" s="580"/>
      <c r="AE33" s="578"/>
      <c r="AF33" s="578"/>
      <c r="AG33" s="579"/>
      <c r="AH33" s="577"/>
      <c r="AI33" s="581"/>
      <c r="AJ33" s="582"/>
      <c r="AK33" s="582"/>
      <c r="AL33" s="579"/>
      <c r="AM33" s="583"/>
      <c r="AN33" s="582"/>
      <c r="AO33" s="582"/>
      <c r="AP33" s="578"/>
      <c r="AQ33" s="582"/>
      <c r="AR33" s="583"/>
      <c r="AS33" s="582"/>
      <c r="AT33" s="582"/>
      <c r="AU33" s="582"/>
      <c r="AV33" s="579"/>
      <c r="AW33" s="540">
        <f t="shared" si="15"/>
        <v>0</v>
      </c>
    </row>
    <row r="34" spans="2:49" ht="12.95" customHeight="1" x14ac:dyDescent="0.2">
      <c r="B34" s="182">
        <v>23</v>
      </c>
      <c r="C34" s="585" t="s">
        <v>156</v>
      </c>
      <c r="D34" s="577"/>
      <c r="E34" s="578"/>
      <c r="F34" s="578"/>
      <c r="G34" s="578"/>
      <c r="H34" s="579"/>
      <c r="I34" s="577"/>
      <c r="J34" s="578"/>
      <c r="K34" s="578"/>
      <c r="L34" s="578"/>
      <c r="M34" s="579"/>
      <c r="N34" s="577"/>
      <c r="O34" s="578"/>
      <c r="P34" s="578"/>
      <c r="Q34" s="578"/>
      <c r="R34" s="579"/>
      <c r="S34" s="577"/>
      <c r="T34" s="578"/>
      <c r="U34" s="578"/>
      <c r="V34" s="578"/>
      <c r="W34" s="579"/>
      <c r="X34" s="577"/>
      <c r="Y34" s="580"/>
      <c r="Z34" s="578"/>
      <c r="AA34" s="578"/>
      <c r="AB34" s="579"/>
      <c r="AC34" s="577"/>
      <c r="AD34" s="580"/>
      <c r="AE34" s="578"/>
      <c r="AF34" s="578"/>
      <c r="AG34" s="579"/>
      <c r="AH34" s="577"/>
      <c r="AI34" s="581"/>
      <c r="AJ34" s="582"/>
      <c r="AK34" s="582"/>
      <c r="AL34" s="579"/>
      <c r="AM34" s="583"/>
      <c r="AN34" s="582"/>
      <c r="AO34" s="582"/>
      <c r="AP34" s="578"/>
      <c r="AQ34" s="582"/>
      <c r="AR34" s="583"/>
      <c r="AS34" s="582"/>
      <c r="AT34" s="582"/>
      <c r="AU34" s="582"/>
      <c r="AV34" s="579"/>
      <c r="AW34" s="540">
        <f t="shared" si="15"/>
        <v>0</v>
      </c>
    </row>
    <row r="35" spans="2:49" ht="12.95" customHeight="1" x14ac:dyDescent="0.2">
      <c r="B35" s="182">
        <v>24</v>
      </c>
      <c r="C35" s="585" t="s">
        <v>134</v>
      </c>
      <c r="D35" s="577"/>
      <c r="E35" s="578"/>
      <c r="F35" s="578"/>
      <c r="G35" s="578"/>
      <c r="H35" s="579"/>
      <c r="I35" s="577"/>
      <c r="J35" s="578"/>
      <c r="K35" s="578"/>
      <c r="L35" s="578"/>
      <c r="M35" s="579"/>
      <c r="N35" s="577"/>
      <c r="O35" s="578"/>
      <c r="P35" s="578"/>
      <c r="Q35" s="578"/>
      <c r="R35" s="579"/>
      <c r="S35" s="577"/>
      <c r="T35" s="578"/>
      <c r="U35" s="578"/>
      <c r="V35" s="578"/>
      <c r="W35" s="579"/>
      <c r="X35" s="577"/>
      <c r="Y35" s="580"/>
      <c r="Z35" s="578"/>
      <c r="AA35" s="578"/>
      <c r="AB35" s="579"/>
      <c r="AC35" s="577"/>
      <c r="AD35" s="580"/>
      <c r="AE35" s="578"/>
      <c r="AF35" s="578"/>
      <c r="AG35" s="579"/>
      <c r="AH35" s="577"/>
      <c r="AI35" s="581"/>
      <c r="AJ35" s="582"/>
      <c r="AK35" s="582"/>
      <c r="AL35" s="579"/>
      <c r="AM35" s="583"/>
      <c r="AN35" s="582"/>
      <c r="AO35" s="582"/>
      <c r="AP35" s="578"/>
      <c r="AQ35" s="582"/>
      <c r="AR35" s="583"/>
      <c r="AS35" s="582"/>
      <c r="AT35" s="582"/>
      <c r="AU35" s="582"/>
      <c r="AV35" s="579"/>
      <c r="AW35" s="540">
        <f t="shared" si="15"/>
        <v>0</v>
      </c>
    </row>
    <row r="36" spans="2:49" ht="12.95" customHeight="1" x14ac:dyDescent="0.2">
      <c r="B36" s="182">
        <v>25</v>
      </c>
      <c r="C36" s="535" t="s">
        <v>157</v>
      </c>
      <c r="D36" s="577"/>
      <c r="E36" s="578"/>
      <c r="F36" s="578"/>
      <c r="G36" s="578"/>
      <c r="H36" s="579"/>
      <c r="I36" s="577"/>
      <c r="J36" s="578"/>
      <c r="K36" s="578"/>
      <c r="L36" s="578"/>
      <c r="M36" s="579"/>
      <c r="N36" s="577"/>
      <c r="O36" s="578"/>
      <c r="P36" s="578"/>
      <c r="Q36" s="578"/>
      <c r="R36" s="579"/>
      <c r="S36" s="577"/>
      <c r="T36" s="578"/>
      <c r="U36" s="578"/>
      <c r="V36" s="578"/>
      <c r="W36" s="579"/>
      <c r="X36" s="577"/>
      <c r="Y36" s="580"/>
      <c r="Z36" s="578"/>
      <c r="AA36" s="578"/>
      <c r="AB36" s="579"/>
      <c r="AC36" s="577"/>
      <c r="AD36" s="580"/>
      <c r="AE36" s="578"/>
      <c r="AF36" s="578"/>
      <c r="AG36" s="579"/>
      <c r="AH36" s="577"/>
      <c r="AI36" s="581"/>
      <c r="AJ36" s="582"/>
      <c r="AK36" s="582"/>
      <c r="AL36" s="579"/>
      <c r="AM36" s="583"/>
      <c r="AN36" s="582"/>
      <c r="AO36" s="582"/>
      <c r="AP36" s="578"/>
      <c r="AQ36" s="582"/>
      <c r="AR36" s="583"/>
      <c r="AS36" s="582"/>
      <c r="AT36" s="582"/>
      <c r="AU36" s="582"/>
      <c r="AV36" s="579"/>
      <c r="AW36" s="540">
        <f t="shared" si="15"/>
        <v>0</v>
      </c>
    </row>
    <row r="37" spans="2:49" ht="12.95" customHeight="1" x14ac:dyDescent="0.2">
      <c r="B37" s="182">
        <v>26</v>
      </c>
      <c r="C37" s="585" t="s">
        <v>150</v>
      </c>
      <c r="D37" s="577"/>
      <c r="E37" s="578"/>
      <c r="F37" s="578"/>
      <c r="G37" s="578"/>
      <c r="H37" s="579"/>
      <c r="I37" s="577"/>
      <c r="J37" s="578"/>
      <c r="K37" s="578"/>
      <c r="L37" s="578"/>
      <c r="M37" s="579"/>
      <c r="N37" s="577"/>
      <c r="O37" s="578"/>
      <c r="P37" s="578"/>
      <c r="Q37" s="578"/>
      <c r="R37" s="579"/>
      <c r="S37" s="577"/>
      <c r="T37" s="578"/>
      <c r="U37" s="578"/>
      <c r="V37" s="578"/>
      <c r="W37" s="579"/>
      <c r="X37" s="577"/>
      <c r="Y37" s="580"/>
      <c r="Z37" s="578"/>
      <c r="AA37" s="578"/>
      <c r="AB37" s="579"/>
      <c r="AC37" s="577"/>
      <c r="AD37" s="580"/>
      <c r="AE37" s="578"/>
      <c r="AF37" s="578"/>
      <c r="AG37" s="579"/>
      <c r="AH37" s="577"/>
      <c r="AI37" s="581"/>
      <c r="AJ37" s="582"/>
      <c r="AK37" s="582"/>
      <c r="AL37" s="579"/>
      <c r="AM37" s="583"/>
      <c r="AN37" s="582"/>
      <c r="AO37" s="582"/>
      <c r="AP37" s="578"/>
      <c r="AQ37" s="582"/>
      <c r="AR37" s="583"/>
      <c r="AS37" s="582"/>
      <c r="AT37" s="582"/>
      <c r="AU37" s="582"/>
      <c r="AV37" s="579"/>
      <c r="AW37" s="540">
        <f t="shared" si="15"/>
        <v>0</v>
      </c>
    </row>
    <row r="38" spans="2:49" ht="12.95" customHeight="1" x14ac:dyDescent="0.2">
      <c r="B38" s="182">
        <v>27</v>
      </c>
      <c r="C38" s="535" t="s">
        <v>239</v>
      </c>
      <c r="D38" s="577"/>
      <c r="E38" s="578"/>
      <c r="F38" s="578"/>
      <c r="G38" s="578"/>
      <c r="H38" s="579"/>
      <c r="I38" s="577"/>
      <c r="J38" s="578"/>
      <c r="K38" s="578"/>
      <c r="L38" s="578"/>
      <c r="M38" s="579"/>
      <c r="N38" s="577"/>
      <c r="O38" s="578"/>
      <c r="P38" s="578"/>
      <c r="Q38" s="578"/>
      <c r="R38" s="579"/>
      <c r="S38" s="577"/>
      <c r="T38" s="578"/>
      <c r="U38" s="578"/>
      <c r="V38" s="578"/>
      <c r="W38" s="579"/>
      <c r="X38" s="577"/>
      <c r="Y38" s="580"/>
      <c r="Z38" s="578"/>
      <c r="AA38" s="578"/>
      <c r="AB38" s="579"/>
      <c r="AC38" s="577"/>
      <c r="AD38" s="580"/>
      <c r="AE38" s="578"/>
      <c r="AF38" s="578"/>
      <c r="AG38" s="579"/>
      <c r="AH38" s="577"/>
      <c r="AI38" s="581"/>
      <c r="AJ38" s="582"/>
      <c r="AK38" s="582"/>
      <c r="AL38" s="579"/>
      <c r="AM38" s="583"/>
      <c r="AN38" s="582"/>
      <c r="AO38" s="582"/>
      <c r="AP38" s="578"/>
      <c r="AQ38" s="582"/>
      <c r="AR38" s="583"/>
      <c r="AS38" s="582"/>
      <c r="AT38" s="582"/>
      <c r="AU38" s="582"/>
      <c r="AV38" s="579"/>
      <c r="AW38" s="540">
        <f t="shared" si="15"/>
        <v>0</v>
      </c>
    </row>
    <row r="39" spans="2:49" ht="12.95" customHeight="1" x14ac:dyDescent="0.2">
      <c r="B39" s="182">
        <v>28</v>
      </c>
      <c r="C39" s="541"/>
      <c r="D39" s="577"/>
      <c r="E39" s="578"/>
      <c r="F39" s="578"/>
      <c r="G39" s="578"/>
      <c r="H39" s="579"/>
      <c r="I39" s="577"/>
      <c r="J39" s="578"/>
      <c r="K39" s="578"/>
      <c r="L39" s="578"/>
      <c r="M39" s="579"/>
      <c r="N39" s="577"/>
      <c r="O39" s="578"/>
      <c r="P39" s="578"/>
      <c r="Q39" s="578"/>
      <c r="R39" s="579"/>
      <c r="S39" s="577"/>
      <c r="T39" s="578"/>
      <c r="U39" s="578"/>
      <c r="V39" s="578"/>
      <c r="W39" s="579"/>
      <c r="X39" s="577"/>
      <c r="Y39" s="580"/>
      <c r="Z39" s="578"/>
      <c r="AA39" s="578"/>
      <c r="AB39" s="579"/>
      <c r="AC39" s="577"/>
      <c r="AD39" s="580"/>
      <c r="AE39" s="578"/>
      <c r="AF39" s="578"/>
      <c r="AG39" s="579"/>
      <c r="AH39" s="577"/>
      <c r="AI39" s="581"/>
      <c r="AJ39" s="582"/>
      <c r="AK39" s="582"/>
      <c r="AL39" s="579"/>
      <c r="AM39" s="583"/>
      <c r="AN39" s="582"/>
      <c r="AO39" s="582"/>
      <c r="AP39" s="578"/>
      <c r="AQ39" s="582"/>
      <c r="AR39" s="583"/>
      <c r="AS39" s="582"/>
      <c r="AT39" s="582"/>
      <c r="AU39" s="582"/>
      <c r="AV39" s="579"/>
      <c r="AW39" s="540">
        <f t="shared" si="15"/>
        <v>0</v>
      </c>
    </row>
    <row r="40" spans="2:49" ht="12.95" customHeight="1" x14ac:dyDescent="0.2">
      <c r="B40" s="182">
        <v>29</v>
      </c>
      <c r="C40" s="541"/>
      <c r="D40" s="577"/>
      <c r="E40" s="578"/>
      <c r="F40" s="578"/>
      <c r="G40" s="578"/>
      <c r="H40" s="579"/>
      <c r="I40" s="577"/>
      <c r="J40" s="578"/>
      <c r="K40" s="578"/>
      <c r="L40" s="578"/>
      <c r="M40" s="579"/>
      <c r="N40" s="577"/>
      <c r="O40" s="578"/>
      <c r="P40" s="578"/>
      <c r="Q40" s="578"/>
      <c r="R40" s="579"/>
      <c r="S40" s="577"/>
      <c r="T40" s="578"/>
      <c r="U40" s="578"/>
      <c r="V40" s="578"/>
      <c r="W40" s="579"/>
      <c r="X40" s="577"/>
      <c r="Y40" s="580"/>
      <c r="Z40" s="578"/>
      <c r="AA40" s="578"/>
      <c r="AB40" s="579"/>
      <c r="AC40" s="577"/>
      <c r="AD40" s="580"/>
      <c r="AE40" s="578"/>
      <c r="AF40" s="578"/>
      <c r="AG40" s="579"/>
      <c r="AH40" s="577"/>
      <c r="AI40" s="581"/>
      <c r="AJ40" s="582"/>
      <c r="AK40" s="582"/>
      <c r="AL40" s="579"/>
      <c r="AM40" s="583"/>
      <c r="AN40" s="582"/>
      <c r="AO40" s="582"/>
      <c r="AP40" s="578"/>
      <c r="AQ40" s="582"/>
      <c r="AR40" s="583"/>
      <c r="AS40" s="582"/>
      <c r="AT40" s="582"/>
      <c r="AU40" s="582"/>
      <c r="AV40" s="579"/>
      <c r="AW40" s="540">
        <f t="shared" si="15"/>
        <v>0</v>
      </c>
    </row>
    <row r="41" spans="2:49" ht="12.95" customHeight="1" x14ac:dyDescent="0.2">
      <c r="B41" s="182">
        <v>30</v>
      </c>
      <c r="C41" s="541"/>
      <c r="D41" s="577"/>
      <c r="E41" s="578"/>
      <c r="F41" s="578"/>
      <c r="G41" s="578"/>
      <c r="H41" s="579"/>
      <c r="I41" s="577"/>
      <c r="J41" s="578"/>
      <c r="K41" s="578"/>
      <c r="L41" s="578"/>
      <c r="M41" s="579"/>
      <c r="N41" s="577"/>
      <c r="O41" s="578"/>
      <c r="P41" s="578"/>
      <c r="Q41" s="578"/>
      <c r="R41" s="579"/>
      <c r="S41" s="577"/>
      <c r="T41" s="578"/>
      <c r="U41" s="578"/>
      <c r="V41" s="578"/>
      <c r="W41" s="579"/>
      <c r="X41" s="577"/>
      <c r="Y41" s="580"/>
      <c r="Z41" s="578"/>
      <c r="AA41" s="578"/>
      <c r="AB41" s="579"/>
      <c r="AC41" s="577"/>
      <c r="AD41" s="580"/>
      <c r="AE41" s="578"/>
      <c r="AF41" s="578"/>
      <c r="AG41" s="579"/>
      <c r="AH41" s="577"/>
      <c r="AI41" s="581"/>
      <c r="AJ41" s="582"/>
      <c r="AK41" s="582"/>
      <c r="AL41" s="579"/>
      <c r="AM41" s="583"/>
      <c r="AN41" s="582"/>
      <c r="AO41" s="582"/>
      <c r="AP41" s="578"/>
      <c r="AQ41" s="582"/>
      <c r="AR41" s="583"/>
      <c r="AS41" s="582"/>
      <c r="AT41" s="582"/>
      <c r="AU41" s="582"/>
      <c r="AV41" s="579"/>
      <c r="AW41" s="540">
        <f t="shared" si="15"/>
        <v>0</v>
      </c>
    </row>
    <row r="42" spans="2:49" ht="12.95" customHeight="1" x14ac:dyDescent="0.2">
      <c r="B42" s="182">
        <v>31</v>
      </c>
      <c r="C42" s="541"/>
      <c r="D42" s="577"/>
      <c r="E42" s="578"/>
      <c r="F42" s="578"/>
      <c r="G42" s="578"/>
      <c r="H42" s="579"/>
      <c r="I42" s="577"/>
      <c r="J42" s="578"/>
      <c r="K42" s="578"/>
      <c r="L42" s="578"/>
      <c r="M42" s="579"/>
      <c r="N42" s="577"/>
      <c r="O42" s="578"/>
      <c r="P42" s="578"/>
      <c r="Q42" s="578"/>
      <c r="R42" s="579"/>
      <c r="S42" s="577"/>
      <c r="T42" s="578"/>
      <c r="U42" s="578"/>
      <c r="V42" s="578"/>
      <c r="W42" s="579"/>
      <c r="X42" s="577"/>
      <c r="Y42" s="580"/>
      <c r="Z42" s="578"/>
      <c r="AA42" s="578"/>
      <c r="AB42" s="579"/>
      <c r="AC42" s="577"/>
      <c r="AD42" s="580"/>
      <c r="AE42" s="578"/>
      <c r="AF42" s="578"/>
      <c r="AG42" s="579"/>
      <c r="AH42" s="577"/>
      <c r="AI42" s="581"/>
      <c r="AJ42" s="582"/>
      <c r="AK42" s="582"/>
      <c r="AL42" s="579"/>
      <c r="AM42" s="583"/>
      <c r="AN42" s="582"/>
      <c r="AO42" s="582"/>
      <c r="AP42" s="578"/>
      <c r="AQ42" s="582"/>
      <c r="AR42" s="583"/>
      <c r="AS42" s="582"/>
      <c r="AT42" s="582"/>
      <c r="AU42" s="582"/>
      <c r="AV42" s="579"/>
      <c r="AW42" s="540">
        <f t="shared" si="15"/>
        <v>0</v>
      </c>
    </row>
    <row r="43" spans="2:49" ht="12.95" customHeight="1" x14ac:dyDescent="0.2">
      <c r="B43" s="182">
        <v>32</v>
      </c>
      <c r="C43" s="541"/>
      <c r="D43" s="577"/>
      <c r="E43" s="578"/>
      <c r="F43" s="578"/>
      <c r="G43" s="578"/>
      <c r="H43" s="579"/>
      <c r="I43" s="577"/>
      <c r="J43" s="578"/>
      <c r="K43" s="578"/>
      <c r="L43" s="578"/>
      <c r="M43" s="579"/>
      <c r="N43" s="577"/>
      <c r="O43" s="578"/>
      <c r="P43" s="578"/>
      <c r="Q43" s="578"/>
      <c r="R43" s="579"/>
      <c r="S43" s="577"/>
      <c r="T43" s="578"/>
      <c r="U43" s="578"/>
      <c r="V43" s="578"/>
      <c r="W43" s="579"/>
      <c r="X43" s="577"/>
      <c r="Y43" s="580"/>
      <c r="Z43" s="578"/>
      <c r="AA43" s="578"/>
      <c r="AB43" s="579"/>
      <c r="AC43" s="577"/>
      <c r="AD43" s="580"/>
      <c r="AE43" s="578"/>
      <c r="AF43" s="578"/>
      <c r="AG43" s="579"/>
      <c r="AH43" s="577"/>
      <c r="AI43" s="581"/>
      <c r="AJ43" s="582"/>
      <c r="AK43" s="582"/>
      <c r="AL43" s="579"/>
      <c r="AM43" s="583"/>
      <c r="AN43" s="582"/>
      <c r="AO43" s="582"/>
      <c r="AP43" s="578"/>
      <c r="AQ43" s="582"/>
      <c r="AR43" s="583"/>
      <c r="AS43" s="582"/>
      <c r="AT43" s="582"/>
      <c r="AU43" s="582"/>
      <c r="AV43" s="579"/>
      <c r="AW43" s="540">
        <f t="shared" si="15"/>
        <v>0</v>
      </c>
    </row>
    <row r="44" spans="2:49" ht="12.95" customHeight="1" x14ac:dyDescent="0.2">
      <c r="B44" s="182">
        <v>33</v>
      </c>
      <c r="C44" s="541"/>
      <c r="D44" s="577"/>
      <c r="E44" s="578"/>
      <c r="F44" s="578"/>
      <c r="G44" s="578"/>
      <c r="H44" s="579"/>
      <c r="I44" s="577"/>
      <c r="J44" s="578"/>
      <c r="K44" s="578"/>
      <c r="L44" s="578"/>
      <c r="M44" s="579"/>
      <c r="N44" s="577"/>
      <c r="O44" s="578"/>
      <c r="P44" s="578"/>
      <c r="Q44" s="578"/>
      <c r="R44" s="579"/>
      <c r="S44" s="577"/>
      <c r="T44" s="578"/>
      <c r="U44" s="578"/>
      <c r="V44" s="578"/>
      <c r="W44" s="579"/>
      <c r="X44" s="577"/>
      <c r="Y44" s="580"/>
      <c r="Z44" s="578"/>
      <c r="AA44" s="578"/>
      <c r="AB44" s="579"/>
      <c r="AC44" s="577"/>
      <c r="AD44" s="580"/>
      <c r="AE44" s="578"/>
      <c r="AF44" s="578"/>
      <c r="AG44" s="579"/>
      <c r="AH44" s="577"/>
      <c r="AI44" s="581"/>
      <c r="AJ44" s="582"/>
      <c r="AK44" s="582"/>
      <c r="AL44" s="579"/>
      <c r="AM44" s="583"/>
      <c r="AN44" s="582"/>
      <c r="AO44" s="582"/>
      <c r="AP44" s="578"/>
      <c r="AQ44" s="582"/>
      <c r="AR44" s="583"/>
      <c r="AS44" s="582"/>
      <c r="AT44" s="582"/>
      <c r="AU44" s="582"/>
      <c r="AV44" s="579"/>
      <c r="AW44" s="540">
        <f t="shared" si="15"/>
        <v>0</v>
      </c>
    </row>
    <row r="45" spans="2:49" ht="12.95" customHeight="1" x14ac:dyDescent="0.2">
      <c r="B45" s="182">
        <v>34</v>
      </c>
      <c r="C45" s="541"/>
      <c r="D45" s="577"/>
      <c r="E45" s="578"/>
      <c r="F45" s="578"/>
      <c r="G45" s="578"/>
      <c r="H45" s="579"/>
      <c r="I45" s="577"/>
      <c r="J45" s="578"/>
      <c r="K45" s="578"/>
      <c r="L45" s="578"/>
      <c r="M45" s="579"/>
      <c r="N45" s="577"/>
      <c r="O45" s="578"/>
      <c r="P45" s="578"/>
      <c r="Q45" s="578"/>
      <c r="R45" s="579"/>
      <c r="S45" s="577"/>
      <c r="T45" s="578"/>
      <c r="U45" s="578"/>
      <c r="V45" s="578"/>
      <c r="W45" s="579"/>
      <c r="X45" s="577"/>
      <c r="Y45" s="580"/>
      <c r="Z45" s="578"/>
      <c r="AA45" s="578"/>
      <c r="AB45" s="579"/>
      <c r="AC45" s="577"/>
      <c r="AD45" s="580"/>
      <c r="AE45" s="578"/>
      <c r="AF45" s="578"/>
      <c r="AG45" s="579"/>
      <c r="AH45" s="577"/>
      <c r="AI45" s="581"/>
      <c r="AJ45" s="582"/>
      <c r="AK45" s="582"/>
      <c r="AL45" s="579"/>
      <c r="AM45" s="583"/>
      <c r="AN45" s="582"/>
      <c r="AO45" s="582"/>
      <c r="AP45" s="578"/>
      <c r="AQ45" s="582"/>
      <c r="AR45" s="583"/>
      <c r="AS45" s="582"/>
      <c r="AT45" s="582"/>
      <c r="AU45" s="582"/>
      <c r="AV45" s="579"/>
      <c r="AW45" s="540">
        <f t="shared" si="15"/>
        <v>0</v>
      </c>
    </row>
    <row r="46" spans="2:49" ht="12.95" customHeight="1" x14ac:dyDescent="0.2">
      <c r="B46" s="182">
        <v>35</v>
      </c>
      <c r="C46" s="541"/>
      <c r="D46" s="577"/>
      <c r="E46" s="578"/>
      <c r="F46" s="578"/>
      <c r="G46" s="578"/>
      <c r="H46" s="579"/>
      <c r="I46" s="577"/>
      <c r="J46" s="578"/>
      <c r="K46" s="578"/>
      <c r="L46" s="578"/>
      <c r="M46" s="579"/>
      <c r="N46" s="577"/>
      <c r="O46" s="578"/>
      <c r="P46" s="578"/>
      <c r="Q46" s="578"/>
      <c r="R46" s="579"/>
      <c r="S46" s="577"/>
      <c r="T46" s="578"/>
      <c r="U46" s="578"/>
      <c r="V46" s="578"/>
      <c r="W46" s="579"/>
      <c r="X46" s="577"/>
      <c r="Y46" s="580"/>
      <c r="Z46" s="578"/>
      <c r="AA46" s="578"/>
      <c r="AB46" s="579"/>
      <c r="AC46" s="577"/>
      <c r="AD46" s="580"/>
      <c r="AE46" s="578"/>
      <c r="AF46" s="578"/>
      <c r="AG46" s="579"/>
      <c r="AH46" s="577"/>
      <c r="AI46" s="581"/>
      <c r="AJ46" s="582"/>
      <c r="AK46" s="582"/>
      <c r="AL46" s="579"/>
      <c r="AM46" s="583"/>
      <c r="AN46" s="582"/>
      <c r="AO46" s="582"/>
      <c r="AP46" s="578"/>
      <c r="AQ46" s="582"/>
      <c r="AR46" s="583"/>
      <c r="AS46" s="582"/>
      <c r="AT46" s="582"/>
      <c r="AU46" s="582"/>
      <c r="AV46" s="579"/>
      <c r="AW46" s="540">
        <f t="shared" si="15"/>
        <v>0</v>
      </c>
    </row>
    <row r="47" spans="2:49" ht="12.95" customHeight="1" x14ac:dyDescent="0.2">
      <c r="B47" s="182">
        <v>36</v>
      </c>
      <c r="C47" s="541"/>
      <c r="D47" s="577"/>
      <c r="E47" s="578"/>
      <c r="F47" s="578"/>
      <c r="G47" s="578"/>
      <c r="H47" s="579"/>
      <c r="I47" s="577"/>
      <c r="J47" s="578"/>
      <c r="K47" s="578"/>
      <c r="L47" s="578"/>
      <c r="M47" s="579"/>
      <c r="N47" s="577"/>
      <c r="O47" s="578"/>
      <c r="P47" s="578"/>
      <c r="Q47" s="578"/>
      <c r="R47" s="579"/>
      <c r="S47" s="577"/>
      <c r="T47" s="578"/>
      <c r="U47" s="578"/>
      <c r="V47" s="578"/>
      <c r="W47" s="579"/>
      <c r="X47" s="577"/>
      <c r="Y47" s="580"/>
      <c r="Z47" s="578"/>
      <c r="AA47" s="578"/>
      <c r="AB47" s="579"/>
      <c r="AC47" s="577"/>
      <c r="AD47" s="580"/>
      <c r="AE47" s="578"/>
      <c r="AF47" s="578"/>
      <c r="AG47" s="579"/>
      <c r="AH47" s="577"/>
      <c r="AI47" s="581"/>
      <c r="AJ47" s="582"/>
      <c r="AK47" s="582"/>
      <c r="AL47" s="579"/>
      <c r="AM47" s="583"/>
      <c r="AN47" s="582"/>
      <c r="AO47" s="582"/>
      <c r="AP47" s="578"/>
      <c r="AQ47" s="582"/>
      <c r="AR47" s="583"/>
      <c r="AS47" s="582"/>
      <c r="AT47" s="582"/>
      <c r="AU47" s="582"/>
      <c r="AV47" s="579"/>
      <c r="AW47" s="540">
        <f t="shared" si="15"/>
        <v>0</v>
      </c>
    </row>
    <row r="48" spans="2:49" ht="12.95" customHeight="1" x14ac:dyDescent="0.2">
      <c r="B48" s="182">
        <v>37</v>
      </c>
      <c r="C48" s="541"/>
      <c r="D48" s="577"/>
      <c r="E48" s="578"/>
      <c r="F48" s="578"/>
      <c r="G48" s="578"/>
      <c r="H48" s="579"/>
      <c r="I48" s="577"/>
      <c r="J48" s="578"/>
      <c r="K48" s="578"/>
      <c r="L48" s="578"/>
      <c r="M48" s="579"/>
      <c r="N48" s="577"/>
      <c r="O48" s="578"/>
      <c r="P48" s="578"/>
      <c r="Q48" s="578"/>
      <c r="R48" s="579"/>
      <c r="S48" s="577"/>
      <c r="T48" s="578"/>
      <c r="U48" s="578"/>
      <c r="V48" s="578"/>
      <c r="W48" s="579"/>
      <c r="X48" s="577"/>
      <c r="Y48" s="580"/>
      <c r="Z48" s="578"/>
      <c r="AA48" s="578"/>
      <c r="AB48" s="579"/>
      <c r="AC48" s="577"/>
      <c r="AD48" s="580"/>
      <c r="AE48" s="578"/>
      <c r="AF48" s="578"/>
      <c r="AG48" s="579"/>
      <c r="AH48" s="577"/>
      <c r="AI48" s="581"/>
      <c r="AJ48" s="582"/>
      <c r="AK48" s="582"/>
      <c r="AL48" s="579"/>
      <c r="AM48" s="583"/>
      <c r="AN48" s="582"/>
      <c r="AO48" s="582"/>
      <c r="AP48" s="578"/>
      <c r="AQ48" s="582"/>
      <c r="AR48" s="583"/>
      <c r="AS48" s="582"/>
      <c r="AT48" s="582"/>
      <c r="AU48" s="582"/>
      <c r="AV48" s="579"/>
      <c r="AW48" s="540">
        <f t="shared" si="15"/>
        <v>0</v>
      </c>
    </row>
    <row r="49" spans="2:49" ht="12.95" customHeight="1" x14ac:dyDescent="0.2">
      <c r="B49" s="182">
        <v>38</v>
      </c>
      <c r="C49" s="541"/>
      <c r="D49" s="577"/>
      <c r="E49" s="578"/>
      <c r="F49" s="578"/>
      <c r="G49" s="578"/>
      <c r="H49" s="579"/>
      <c r="I49" s="577"/>
      <c r="J49" s="578"/>
      <c r="K49" s="578"/>
      <c r="L49" s="578"/>
      <c r="M49" s="579"/>
      <c r="N49" s="577"/>
      <c r="O49" s="578"/>
      <c r="P49" s="578"/>
      <c r="Q49" s="578"/>
      <c r="R49" s="579"/>
      <c r="S49" s="577"/>
      <c r="T49" s="578"/>
      <c r="U49" s="578"/>
      <c r="V49" s="578"/>
      <c r="W49" s="579"/>
      <c r="X49" s="577"/>
      <c r="Y49" s="580"/>
      <c r="Z49" s="578"/>
      <c r="AA49" s="578"/>
      <c r="AB49" s="579"/>
      <c r="AC49" s="577"/>
      <c r="AD49" s="580"/>
      <c r="AE49" s="578"/>
      <c r="AF49" s="578"/>
      <c r="AG49" s="579"/>
      <c r="AH49" s="577"/>
      <c r="AI49" s="581"/>
      <c r="AJ49" s="582"/>
      <c r="AK49" s="582"/>
      <c r="AL49" s="579"/>
      <c r="AM49" s="583"/>
      <c r="AN49" s="582"/>
      <c r="AO49" s="582"/>
      <c r="AP49" s="578"/>
      <c r="AQ49" s="582"/>
      <c r="AR49" s="583"/>
      <c r="AS49" s="582"/>
      <c r="AT49" s="582"/>
      <c r="AU49" s="582"/>
      <c r="AV49" s="579"/>
      <c r="AW49" s="540">
        <f t="shared" si="15"/>
        <v>0</v>
      </c>
    </row>
    <row r="50" spans="2:49" ht="12.95" customHeight="1" x14ac:dyDescent="0.2">
      <c r="B50" s="182">
        <v>39</v>
      </c>
      <c r="C50" s="541"/>
      <c r="D50" s="577"/>
      <c r="E50" s="578"/>
      <c r="F50" s="578"/>
      <c r="G50" s="578"/>
      <c r="H50" s="579"/>
      <c r="I50" s="577"/>
      <c r="J50" s="578"/>
      <c r="K50" s="578"/>
      <c r="L50" s="578"/>
      <c r="M50" s="579"/>
      <c r="N50" s="577"/>
      <c r="O50" s="578"/>
      <c r="P50" s="578"/>
      <c r="Q50" s="578"/>
      <c r="R50" s="579"/>
      <c r="S50" s="577"/>
      <c r="T50" s="578"/>
      <c r="U50" s="578"/>
      <c r="V50" s="578"/>
      <c r="W50" s="579"/>
      <c r="X50" s="577"/>
      <c r="Y50" s="580"/>
      <c r="Z50" s="578"/>
      <c r="AA50" s="578"/>
      <c r="AB50" s="579"/>
      <c r="AC50" s="577"/>
      <c r="AD50" s="580"/>
      <c r="AE50" s="578"/>
      <c r="AF50" s="578"/>
      <c r="AG50" s="579"/>
      <c r="AH50" s="577"/>
      <c r="AI50" s="581"/>
      <c r="AJ50" s="582"/>
      <c r="AK50" s="582"/>
      <c r="AL50" s="579"/>
      <c r="AM50" s="583"/>
      <c r="AN50" s="582"/>
      <c r="AO50" s="582"/>
      <c r="AP50" s="578"/>
      <c r="AQ50" s="582"/>
      <c r="AR50" s="583"/>
      <c r="AS50" s="582"/>
      <c r="AT50" s="582"/>
      <c r="AU50" s="582"/>
      <c r="AV50" s="579"/>
      <c r="AW50" s="540">
        <f t="shared" si="15"/>
        <v>0</v>
      </c>
    </row>
    <row r="51" spans="2:49" ht="12.95" customHeight="1" x14ac:dyDescent="0.2">
      <c r="B51" s="182">
        <v>40</v>
      </c>
      <c r="C51" s="541"/>
      <c r="D51" s="577"/>
      <c r="E51" s="578"/>
      <c r="F51" s="578"/>
      <c r="G51" s="578"/>
      <c r="H51" s="579"/>
      <c r="I51" s="577"/>
      <c r="J51" s="578"/>
      <c r="K51" s="578"/>
      <c r="L51" s="578"/>
      <c r="M51" s="579"/>
      <c r="N51" s="577"/>
      <c r="O51" s="578"/>
      <c r="P51" s="578"/>
      <c r="Q51" s="578"/>
      <c r="R51" s="579"/>
      <c r="S51" s="577"/>
      <c r="T51" s="578"/>
      <c r="U51" s="578"/>
      <c r="V51" s="578"/>
      <c r="W51" s="579"/>
      <c r="X51" s="577"/>
      <c r="Y51" s="580"/>
      <c r="Z51" s="578"/>
      <c r="AA51" s="578"/>
      <c r="AB51" s="579"/>
      <c r="AC51" s="577"/>
      <c r="AD51" s="580"/>
      <c r="AE51" s="578"/>
      <c r="AF51" s="578"/>
      <c r="AG51" s="579"/>
      <c r="AH51" s="577"/>
      <c r="AI51" s="581"/>
      <c r="AJ51" s="582"/>
      <c r="AK51" s="582"/>
      <c r="AL51" s="579"/>
      <c r="AM51" s="583"/>
      <c r="AN51" s="582"/>
      <c r="AO51" s="582"/>
      <c r="AP51" s="578"/>
      <c r="AQ51" s="582"/>
      <c r="AR51" s="583"/>
      <c r="AS51" s="582"/>
      <c r="AT51" s="582"/>
      <c r="AU51" s="582"/>
      <c r="AV51" s="579"/>
      <c r="AW51" s="540">
        <f t="shared" si="15"/>
        <v>0</v>
      </c>
    </row>
    <row r="52" spans="2:49" ht="12.95" customHeight="1" x14ac:dyDescent="0.2">
      <c r="B52" s="182">
        <v>41</v>
      </c>
      <c r="C52" s="541"/>
      <c r="D52" s="577"/>
      <c r="E52" s="578"/>
      <c r="F52" s="578"/>
      <c r="G52" s="578"/>
      <c r="H52" s="579"/>
      <c r="I52" s="577"/>
      <c r="J52" s="578"/>
      <c r="K52" s="578"/>
      <c r="L52" s="578"/>
      <c r="M52" s="579"/>
      <c r="N52" s="577"/>
      <c r="O52" s="578"/>
      <c r="P52" s="578"/>
      <c r="Q52" s="578"/>
      <c r="R52" s="579"/>
      <c r="S52" s="577"/>
      <c r="T52" s="578"/>
      <c r="U52" s="578"/>
      <c r="V52" s="578"/>
      <c r="W52" s="579"/>
      <c r="X52" s="577"/>
      <c r="Y52" s="580"/>
      <c r="Z52" s="578"/>
      <c r="AA52" s="578"/>
      <c r="AB52" s="579"/>
      <c r="AC52" s="577"/>
      <c r="AD52" s="580"/>
      <c r="AE52" s="578"/>
      <c r="AF52" s="578"/>
      <c r="AG52" s="579"/>
      <c r="AH52" s="577"/>
      <c r="AI52" s="581"/>
      <c r="AJ52" s="582"/>
      <c r="AK52" s="582"/>
      <c r="AL52" s="579"/>
      <c r="AM52" s="583"/>
      <c r="AN52" s="582"/>
      <c r="AO52" s="582"/>
      <c r="AP52" s="578"/>
      <c r="AQ52" s="582"/>
      <c r="AR52" s="583"/>
      <c r="AS52" s="582"/>
      <c r="AT52" s="582"/>
      <c r="AU52" s="582"/>
      <c r="AV52" s="579"/>
      <c r="AW52" s="540">
        <f t="shared" si="15"/>
        <v>0</v>
      </c>
    </row>
    <row r="53" spans="2:49" ht="12.95" customHeight="1" x14ac:dyDescent="0.2">
      <c r="B53" s="182">
        <v>42</v>
      </c>
      <c r="C53" s="541"/>
      <c r="D53" s="577"/>
      <c r="E53" s="578"/>
      <c r="F53" s="578"/>
      <c r="G53" s="578"/>
      <c r="H53" s="579"/>
      <c r="I53" s="577"/>
      <c r="J53" s="578"/>
      <c r="K53" s="578"/>
      <c r="L53" s="578"/>
      <c r="M53" s="579"/>
      <c r="N53" s="577"/>
      <c r="O53" s="578"/>
      <c r="P53" s="578"/>
      <c r="Q53" s="578"/>
      <c r="R53" s="579"/>
      <c r="S53" s="577"/>
      <c r="T53" s="578"/>
      <c r="U53" s="578"/>
      <c r="V53" s="578"/>
      <c r="W53" s="579"/>
      <c r="X53" s="577"/>
      <c r="Y53" s="580"/>
      <c r="Z53" s="578"/>
      <c r="AA53" s="578"/>
      <c r="AB53" s="579"/>
      <c r="AC53" s="577"/>
      <c r="AD53" s="580"/>
      <c r="AE53" s="578"/>
      <c r="AF53" s="578"/>
      <c r="AG53" s="579"/>
      <c r="AH53" s="577"/>
      <c r="AI53" s="581"/>
      <c r="AJ53" s="582"/>
      <c r="AK53" s="582"/>
      <c r="AL53" s="579"/>
      <c r="AM53" s="583"/>
      <c r="AN53" s="582"/>
      <c r="AO53" s="582"/>
      <c r="AP53" s="578"/>
      <c r="AQ53" s="582"/>
      <c r="AR53" s="583"/>
      <c r="AS53" s="582"/>
      <c r="AT53" s="582"/>
      <c r="AU53" s="582"/>
      <c r="AV53" s="579"/>
      <c r="AW53" s="540">
        <f t="shared" si="15"/>
        <v>0</v>
      </c>
    </row>
    <row r="54" spans="2:49" ht="12.95" customHeight="1" thickBot="1" x14ac:dyDescent="0.25">
      <c r="B54" s="182">
        <v>43</v>
      </c>
      <c r="C54" s="542"/>
      <c r="D54" s="543"/>
      <c r="E54" s="545"/>
      <c r="F54" s="545"/>
      <c r="G54" s="545"/>
      <c r="H54" s="546"/>
      <c r="I54" s="543"/>
      <c r="J54" s="545"/>
      <c r="K54" s="545"/>
      <c r="L54" s="545"/>
      <c r="M54" s="546"/>
      <c r="N54" s="543"/>
      <c r="O54" s="545"/>
      <c r="P54" s="545"/>
      <c r="Q54" s="545"/>
      <c r="R54" s="546"/>
      <c r="S54" s="543"/>
      <c r="T54" s="545"/>
      <c r="U54" s="545"/>
      <c r="V54" s="545"/>
      <c r="W54" s="546"/>
      <c r="X54" s="543"/>
      <c r="Y54" s="544"/>
      <c r="Z54" s="545"/>
      <c r="AA54" s="545"/>
      <c r="AB54" s="546"/>
      <c r="AC54" s="543"/>
      <c r="AD54" s="544"/>
      <c r="AE54" s="545"/>
      <c r="AF54" s="545"/>
      <c r="AG54" s="546"/>
      <c r="AH54" s="543"/>
      <c r="AI54" s="586"/>
      <c r="AJ54" s="587"/>
      <c r="AK54" s="587"/>
      <c r="AL54" s="546"/>
      <c r="AM54" s="588"/>
      <c r="AN54" s="587"/>
      <c r="AO54" s="587"/>
      <c r="AP54" s="545"/>
      <c r="AQ54" s="587"/>
      <c r="AR54" s="588"/>
      <c r="AS54" s="587"/>
      <c r="AT54" s="587"/>
      <c r="AU54" s="587"/>
      <c r="AV54" s="546"/>
      <c r="AW54" s="547">
        <f t="shared" si="15"/>
        <v>0</v>
      </c>
    </row>
    <row r="55" spans="2:49" ht="8.25" customHeight="1" thickBot="1" x14ac:dyDescent="0.25"/>
    <row r="56" spans="2:49" ht="16.5" thickBot="1" x14ac:dyDescent="0.25">
      <c r="B56" s="589" t="s">
        <v>91</v>
      </c>
      <c r="C56" s="590" t="s">
        <v>240</v>
      </c>
      <c r="D56" s="2008">
        <f>COUNTA(D57:H60)</f>
        <v>0</v>
      </c>
      <c r="E56" s="2009"/>
      <c r="F56" s="2009"/>
      <c r="G56" s="2009"/>
      <c r="H56" s="2010"/>
      <c r="I56" s="2008">
        <f>COUNTA(I57:M60)</f>
        <v>0</v>
      </c>
      <c r="J56" s="2009"/>
      <c r="K56" s="2009"/>
      <c r="L56" s="2009"/>
      <c r="M56" s="2010"/>
      <c r="N56" s="2008">
        <f>COUNTA(N57:R60)</f>
        <v>0</v>
      </c>
      <c r="O56" s="2009"/>
      <c r="P56" s="2009"/>
      <c r="Q56" s="2009"/>
      <c r="R56" s="2010"/>
      <c r="S56" s="172" t="s">
        <v>241</v>
      </c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H56" s="172"/>
      <c r="AI56" s="172"/>
      <c r="AJ56" s="172"/>
      <c r="AK56" s="172"/>
    </row>
    <row r="57" spans="2:49" ht="25.5" x14ac:dyDescent="0.2">
      <c r="B57" s="592">
        <v>1</v>
      </c>
      <c r="C57" s="593" t="s">
        <v>242</v>
      </c>
      <c r="D57" s="594"/>
      <c r="E57" s="595"/>
      <c r="F57" s="595"/>
      <c r="G57" s="595"/>
      <c r="H57" s="596"/>
      <c r="I57" s="594"/>
      <c r="J57" s="595"/>
      <c r="K57" s="595"/>
      <c r="L57" s="595"/>
      <c r="M57" s="596"/>
      <c r="N57" s="594"/>
      <c r="O57" s="595"/>
      <c r="P57" s="595"/>
      <c r="Q57" s="595"/>
      <c r="R57" s="596"/>
      <c r="S57" s="597"/>
      <c r="T57" s="597"/>
      <c r="U57" s="597"/>
      <c r="V57" s="597"/>
      <c r="W57" s="597"/>
      <c r="X57" s="597"/>
      <c r="Y57" s="597"/>
      <c r="Z57" s="597"/>
      <c r="AA57" s="597"/>
      <c r="AB57" s="597"/>
      <c r="AC57" s="597"/>
      <c r="AD57" s="597"/>
      <c r="AE57" s="597"/>
      <c r="AF57" s="597"/>
      <c r="AG57" s="548"/>
      <c r="AH57" s="548"/>
      <c r="AI57" s="548"/>
      <c r="AJ57" s="548"/>
      <c r="AK57" s="548"/>
    </row>
    <row r="58" spans="2:49" ht="13.5" x14ac:dyDescent="0.2">
      <c r="B58" s="598">
        <v>2</v>
      </c>
      <c r="C58" s="599" t="s">
        <v>243</v>
      </c>
      <c r="D58" s="600"/>
      <c r="E58" s="601"/>
      <c r="F58" s="601"/>
      <c r="G58" s="601"/>
      <c r="H58" s="602"/>
      <c r="I58" s="600"/>
      <c r="J58" s="601"/>
      <c r="K58" s="601"/>
      <c r="L58" s="601"/>
      <c r="M58" s="602"/>
      <c r="N58" s="600"/>
      <c r="O58" s="601"/>
      <c r="P58" s="601"/>
      <c r="Q58" s="601"/>
      <c r="R58" s="602"/>
      <c r="S58" s="597"/>
      <c r="T58" s="597"/>
      <c r="U58" s="597"/>
      <c r="V58" s="597"/>
      <c r="W58" s="597"/>
      <c r="X58" s="597"/>
      <c r="Y58" s="597"/>
      <c r="Z58" s="597"/>
      <c r="AA58" s="597"/>
      <c r="AB58" s="597"/>
      <c r="AC58" s="597"/>
      <c r="AD58" s="597"/>
      <c r="AE58" s="597"/>
      <c r="AF58" s="597"/>
      <c r="AG58" s="549"/>
      <c r="AH58" s="549"/>
      <c r="AI58" s="549"/>
      <c r="AJ58" s="549"/>
      <c r="AK58" s="549"/>
    </row>
    <row r="59" spans="2:49" ht="13.5" x14ac:dyDescent="0.2">
      <c r="B59" s="598">
        <v>3</v>
      </c>
      <c r="C59" s="599" t="s">
        <v>244</v>
      </c>
      <c r="D59" s="600"/>
      <c r="E59" s="601"/>
      <c r="F59" s="601"/>
      <c r="G59" s="601"/>
      <c r="H59" s="602"/>
      <c r="I59" s="600"/>
      <c r="J59" s="601"/>
      <c r="K59" s="601"/>
      <c r="L59" s="601"/>
      <c r="M59" s="602"/>
      <c r="N59" s="600"/>
      <c r="O59" s="601"/>
      <c r="P59" s="601"/>
      <c r="Q59" s="601"/>
      <c r="R59" s="602"/>
      <c r="S59" s="597"/>
      <c r="T59" s="597"/>
      <c r="U59" s="597"/>
      <c r="V59" s="597"/>
      <c r="W59" s="597"/>
      <c r="X59" s="597"/>
      <c r="Y59" s="597"/>
      <c r="Z59" s="597"/>
      <c r="AA59" s="597"/>
      <c r="AB59" s="597"/>
      <c r="AC59" s="597"/>
      <c r="AD59" s="597"/>
      <c r="AE59" s="597"/>
      <c r="AF59" s="597"/>
    </row>
    <row r="60" spans="2:49" ht="13.5" x14ac:dyDescent="0.2">
      <c r="B60" s="598">
        <v>4</v>
      </c>
      <c r="C60" s="603" t="s">
        <v>245</v>
      </c>
      <c r="D60" s="600"/>
      <c r="E60" s="601"/>
      <c r="F60" s="601"/>
      <c r="G60" s="601"/>
      <c r="H60" s="602"/>
      <c r="I60" s="600"/>
      <c r="J60" s="601"/>
      <c r="K60" s="601"/>
      <c r="L60" s="601"/>
      <c r="M60" s="602"/>
      <c r="N60" s="600"/>
      <c r="O60" s="601"/>
      <c r="P60" s="601"/>
      <c r="Q60" s="601"/>
      <c r="R60" s="602"/>
      <c r="S60" s="597"/>
      <c r="T60" s="597"/>
      <c r="U60" s="597"/>
      <c r="V60" s="597"/>
      <c r="W60" s="597"/>
      <c r="X60" s="597"/>
      <c r="Y60" s="597"/>
      <c r="Z60" s="597"/>
      <c r="AA60" s="597"/>
      <c r="AB60" s="597"/>
      <c r="AC60" s="597"/>
      <c r="AD60" s="597"/>
      <c r="AE60" s="597"/>
      <c r="AF60" s="597"/>
    </row>
    <row r="61" spans="2:49" ht="18" customHeight="1" x14ac:dyDescent="0.25">
      <c r="B61" s="1939" t="s">
        <v>207</v>
      </c>
      <c r="C61" s="1940"/>
      <c r="D61" s="1940"/>
      <c r="E61" s="1940"/>
      <c r="F61" s="1940"/>
      <c r="G61" s="1940"/>
      <c r="H61" s="1940"/>
      <c r="I61" s="1940"/>
      <c r="J61" s="1940"/>
      <c r="K61" s="1940"/>
      <c r="L61" s="1940"/>
      <c r="M61" s="1940"/>
      <c r="N61" s="1940"/>
      <c r="O61" s="1940"/>
      <c r="P61" s="1940"/>
      <c r="Q61" s="1940"/>
      <c r="R61" s="1940"/>
      <c r="S61" s="1940"/>
      <c r="T61" s="1940"/>
      <c r="U61" s="1940"/>
      <c r="V61" s="1940"/>
      <c r="W61" s="1940"/>
      <c r="X61" s="1940"/>
      <c r="Y61" s="1940"/>
      <c r="Z61" s="1940"/>
      <c r="AA61" s="1940"/>
      <c r="AB61" s="1940"/>
      <c r="AC61" s="1940"/>
    </row>
  </sheetData>
  <sheetProtection formatRows="0"/>
  <mergeCells count="48">
    <mergeCell ref="AS2:AV2"/>
    <mergeCell ref="D3:AW3"/>
    <mergeCell ref="D4:AW4"/>
    <mergeCell ref="D5:AQ5"/>
    <mergeCell ref="AR5:AV9"/>
    <mergeCell ref="AW5:AW9"/>
    <mergeCell ref="D6:H6"/>
    <mergeCell ref="I6:M6"/>
    <mergeCell ref="N6:R6"/>
    <mergeCell ref="S6:W6"/>
    <mergeCell ref="X6:AB6"/>
    <mergeCell ref="AC6:AG6"/>
    <mergeCell ref="AH6:AL6"/>
    <mergeCell ref="AM6:AQ6"/>
    <mergeCell ref="D7:H7"/>
    <mergeCell ref="I7:M7"/>
    <mergeCell ref="AM7:AQ7"/>
    <mergeCell ref="D8:H8"/>
    <mergeCell ref="I8:M8"/>
    <mergeCell ref="N8:R8"/>
    <mergeCell ref="S8:W8"/>
    <mergeCell ref="X8:AB8"/>
    <mergeCell ref="AC8:AG8"/>
    <mergeCell ref="AH8:AL8"/>
    <mergeCell ref="AM8:AQ8"/>
    <mergeCell ref="N7:R7"/>
    <mergeCell ref="S7:W7"/>
    <mergeCell ref="X7:AB7"/>
    <mergeCell ref="AC7:AG7"/>
    <mergeCell ref="AH7:AL7"/>
    <mergeCell ref="AH10:AL10"/>
    <mergeCell ref="AM10:AQ10"/>
    <mergeCell ref="AR10:AV10"/>
    <mergeCell ref="AW10:AW11"/>
    <mergeCell ref="D19:H19"/>
    <mergeCell ref="I19:M19"/>
    <mergeCell ref="N19:R19"/>
    <mergeCell ref="D10:H10"/>
    <mergeCell ref="I10:M10"/>
    <mergeCell ref="N10:R10"/>
    <mergeCell ref="S10:W10"/>
    <mergeCell ref="X10:AB10"/>
    <mergeCell ref="D56:H56"/>
    <mergeCell ref="I56:M56"/>
    <mergeCell ref="N56:R56"/>
    <mergeCell ref="B61:AC61"/>
    <mergeCell ref="AC10:AG10"/>
    <mergeCell ref="B10:C10"/>
  </mergeCells>
  <dataValidations count="1">
    <dataValidation allowBlank="1" showInputMessage="1" showErrorMessage="1" sqref="C39:C54" xr:uid="{878E0928-D305-459B-8C4B-CD5E9AEB1FF1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53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DC76-2694-4EFD-A8C8-0D3F24059D28}">
  <sheetPr>
    <tabColor theme="3" tint="0.59999389629810485"/>
    <pageSetUpPr fitToPage="1"/>
  </sheetPr>
  <dimension ref="B1:BA70"/>
  <sheetViews>
    <sheetView showGridLines="0" view="pageBreakPreview" zoomScale="80" zoomScaleNormal="80" zoomScaleSheetLayoutView="80" workbookViewId="0">
      <selection activeCell="AV2" sqref="AV2"/>
    </sheetView>
  </sheetViews>
  <sheetFormatPr defaultColWidth="9" defaultRowHeight="12.75" x14ac:dyDescent="0.2"/>
  <cols>
    <col min="1" max="1" width="4.125" style="152" customWidth="1"/>
    <col min="2" max="2" width="3.875" style="152" customWidth="1"/>
    <col min="3" max="3" width="29.625" style="152" customWidth="1"/>
    <col min="4" max="52" width="2.25" style="152" customWidth="1"/>
    <col min="53" max="53" width="9" style="152" customWidth="1"/>
    <col min="54" max="16384" width="9" style="152"/>
  </cols>
  <sheetData>
    <row r="1" spans="2:53" ht="30.75" customHeight="1" x14ac:dyDescent="0.2">
      <c r="B1" s="510" t="s">
        <v>246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  <c r="AV1" s="511"/>
      <c r="AW1" s="511"/>
      <c r="AX1" s="511"/>
      <c r="AY1" s="511"/>
      <c r="AZ1" s="511"/>
      <c r="BA1" s="511"/>
    </row>
    <row r="2" spans="2:53" ht="31.5" customHeight="1" x14ac:dyDescent="0.35">
      <c r="C2" s="299">
        <f>'Strona Tytułowa'!$G$5</f>
        <v>0</v>
      </c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5"/>
      <c r="T2" s="615"/>
      <c r="U2" s="615"/>
      <c r="V2" s="615"/>
      <c r="W2" s="615"/>
      <c r="X2" s="615"/>
      <c r="Y2" s="615"/>
      <c r="Z2" s="615"/>
      <c r="AA2" s="616" t="s">
        <v>188</v>
      </c>
      <c r="AB2" s="1301" t="str">
        <f>'Strona Tytułowa'!$D$2</f>
        <v>2023/2024</v>
      </c>
      <c r="AC2" s="617"/>
      <c r="AD2" s="617"/>
      <c r="AE2" s="617"/>
      <c r="AF2" s="617"/>
      <c r="AG2" s="617"/>
      <c r="AH2" s="614"/>
      <c r="AI2" s="614"/>
      <c r="AJ2" s="614"/>
      <c r="AK2" s="614"/>
      <c r="AQ2" s="614"/>
      <c r="AR2" s="618"/>
      <c r="AS2" s="619"/>
      <c r="AT2" s="619"/>
      <c r="AU2" s="619"/>
      <c r="AV2" s="619"/>
      <c r="AW2" s="619"/>
      <c r="AX2" s="619"/>
      <c r="AY2" s="619"/>
      <c r="AZ2" s="619"/>
      <c r="BA2" s="620"/>
    </row>
    <row r="3" spans="2:53" ht="28.5" customHeight="1" thickBot="1" x14ac:dyDescent="0.25">
      <c r="B3" s="553"/>
      <c r="C3" s="621" t="s">
        <v>247</v>
      </c>
      <c r="D3" s="2052" t="s">
        <v>190</v>
      </c>
      <c r="E3" s="2053"/>
      <c r="F3" s="2053"/>
      <c r="G3" s="2053"/>
      <c r="H3" s="2053"/>
      <c r="I3" s="2053"/>
      <c r="J3" s="2053"/>
      <c r="K3" s="2053"/>
      <c r="L3" s="2053"/>
      <c r="M3" s="2053"/>
      <c r="N3" s="2053"/>
      <c r="O3" s="2053"/>
      <c r="P3" s="2053"/>
      <c r="Q3" s="2053"/>
      <c r="R3" s="2053"/>
      <c r="S3" s="2053"/>
      <c r="T3" s="2053"/>
      <c r="U3" s="2053"/>
      <c r="V3" s="2053"/>
      <c r="W3" s="2053"/>
      <c r="X3" s="2053"/>
      <c r="Y3" s="2053"/>
      <c r="Z3" s="2053"/>
      <c r="AA3" s="2053"/>
      <c r="AB3" s="2053"/>
      <c r="AC3" s="2053"/>
      <c r="AD3" s="2053"/>
      <c r="AE3" s="2053"/>
      <c r="AF3" s="2053"/>
      <c r="AG3" s="2053"/>
      <c r="AH3" s="2053"/>
      <c r="AI3" s="2053"/>
      <c r="AJ3" s="2053"/>
      <c r="AK3" s="2053"/>
      <c r="AL3" s="2053"/>
      <c r="AM3" s="2053"/>
      <c r="AN3" s="2053"/>
      <c r="AO3" s="2053"/>
      <c r="AP3" s="2053"/>
      <c r="AQ3" s="2053"/>
      <c r="AR3" s="2053"/>
      <c r="AS3" s="2053"/>
      <c r="AT3" s="2053"/>
      <c r="AU3" s="2053"/>
      <c r="AV3" s="2053"/>
      <c r="AW3" s="2053"/>
      <c r="AX3" s="2053"/>
      <c r="AY3" s="2053"/>
      <c r="AZ3" s="2053"/>
      <c r="BA3" s="2054"/>
    </row>
    <row r="4" spans="2:53" ht="14.25" customHeight="1" thickBot="1" x14ac:dyDescent="0.25">
      <c r="B4" s="622"/>
      <c r="C4" s="623" t="s">
        <v>121</v>
      </c>
      <c r="D4" s="2055" t="s">
        <v>165</v>
      </c>
      <c r="E4" s="2056"/>
      <c r="F4" s="2056"/>
      <c r="G4" s="2056"/>
      <c r="H4" s="2056"/>
      <c r="I4" s="2056"/>
      <c r="J4" s="2056"/>
      <c r="K4" s="2056"/>
      <c r="L4" s="2056"/>
      <c r="M4" s="2056"/>
      <c r="N4" s="2056"/>
      <c r="O4" s="2056"/>
      <c r="P4" s="2056"/>
      <c r="Q4" s="2056"/>
      <c r="R4" s="2056"/>
      <c r="S4" s="2056"/>
      <c r="T4" s="2056"/>
      <c r="U4" s="2056"/>
      <c r="V4" s="2056"/>
      <c r="W4" s="2056"/>
      <c r="X4" s="2056"/>
      <c r="Y4" s="2056"/>
      <c r="Z4" s="2056"/>
      <c r="AA4" s="2056"/>
      <c r="AB4" s="2056"/>
      <c r="AC4" s="2056"/>
      <c r="AD4" s="2056"/>
      <c r="AE4" s="2056"/>
      <c r="AF4" s="2056"/>
      <c r="AG4" s="2056"/>
      <c r="AH4" s="2056"/>
      <c r="AI4" s="2056"/>
      <c r="AJ4" s="2056"/>
      <c r="AK4" s="2056"/>
      <c r="AL4" s="2056"/>
      <c r="AM4" s="2056"/>
      <c r="AN4" s="2056"/>
      <c r="AO4" s="2056"/>
      <c r="AP4" s="2056"/>
      <c r="AQ4" s="2056"/>
      <c r="AR4" s="2056"/>
      <c r="AS4" s="2056"/>
      <c r="AT4" s="2056"/>
      <c r="AU4" s="2056"/>
      <c r="AV4" s="2056"/>
      <c r="AW4" s="2056"/>
      <c r="AX4" s="2056"/>
      <c r="AY4" s="2056"/>
      <c r="AZ4" s="2056"/>
      <c r="BA4" s="2057"/>
    </row>
    <row r="5" spans="2:53" ht="14.25" customHeight="1" x14ac:dyDescent="0.2">
      <c r="B5" s="624"/>
      <c r="C5" s="625" t="s">
        <v>125</v>
      </c>
      <c r="D5" s="2058" t="s">
        <v>33</v>
      </c>
      <c r="E5" s="2059"/>
      <c r="F5" s="2059"/>
      <c r="G5" s="2059"/>
      <c r="H5" s="2059"/>
      <c r="I5" s="2058"/>
      <c r="J5" s="2060"/>
      <c r="K5" s="2061" t="s">
        <v>34</v>
      </c>
      <c r="L5" s="2062"/>
      <c r="M5" s="2062"/>
      <c r="N5" s="2062"/>
      <c r="O5" s="2062"/>
      <c r="P5" s="2062"/>
      <c r="Q5" s="2063"/>
      <c r="R5" s="2061" t="s">
        <v>35</v>
      </c>
      <c r="S5" s="2062"/>
      <c r="T5" s="2062"/>
      <c r="U5" s="2062"/>
      <c r="V5" s="2062"/>
      <c r="W5" s="2062"/>
      <c r="X5" s="2063"/>
      <c r="Y5" s="2061" t="s">
        <v>36</v>
      </c>
      <c r="Z5" s="2062"/>
      <c r="AA5" s="2062"/>
      <c r="AB5" s="2062"/>
      <c r="AC5" s="2062"/>
      <c r="AD5" s="2062"/>
      <c r="AE5" s="2063"/>
      <c r="AF5" s="2061" t="s">
        <v>37</v>
      </c>
      <c r="AG5" s="2062"/>
      <c r="AH5" s="2062"/>
      <c r="AI5" s="2062"/>
      <c r="AJ5" s="2062"/>
      <c r="AK5" s="2062"/>
      <c r="AL5" s="2063"/>
      <c r="AM5" s="2061" t="s">
        <v>38</v>
      </c>
      <c r="AN5" s="2062"/>
      <c r="AO5" s="2062"/>
      <c r="AP5" s="2062"/>
      <c r="AQ5" s="2062"/>
      <c r="AR5" s="2062"/>
      <c r="AS5" s="2062"/>
      <c r="AT5" s="2064" t="s">
        <v>230</v>
      </c>
      <c r="AU5" s="2065"/>
      <c r="AV5" s="2065"/>
      <c r="AW5" s="2065"/>
      <c r="AX5" s="2065"/>
      <c r="AY5" s="2065"/>
      <c r="AZ5" s="2065"/>
      <c r="BA5" s="2068" t="s">
        <v>248</v>
      </c>
    </row>
    <row r="6" spans="2:53" ht="16.5" customHeight="1" x14ac:dyDescent="0.2">
      <c r="B6" s="624"/>
      <c r="C6" s="625" t="s">
        <v>126</v>
      </c>
      <c r="D6" s="2049">
        <f>SUM(D12:J69)</f>
        <v>0</v>
      </c>
      <c r="E6" s="2050"/>
      <c r="F6" s="2050"/>
      <c r="G6" s="2050"/>
      <c r="H6" s="2050"/>
      <c r="I6" s="2049"/>
      <c r="J6" s="2051"/>
      <c r="K6" s="2049">
        <f t="shared" ref="K6" si="0">SUM(K12:Q69)</f>
        <v>0</v>
      </c>
      <c r="L6" s="2050"/>
      <c r="M6" s="2050"/>
      <c r="N6" s="2050"/>
      <c r="O6" s="2050"/>
      <c r="P6" s="2049"/>
      <c r="Q6" s="2051"/>
      <c r="R6" s="2049">
        <f t="shared" ref="R6" si="1">SUM(R12:X69)</f>
        <v>0</v>
      </c>
      <c r="S6" s="2050"/>
      <c r="T6" s="2050"/>
      <c r="U6" s="2050"/>
      <c r="V6" s="2050"/>
      <c r="W6" s="2049"/>
      <c r="X6" s="2051"/>
      <c r="Y6" s="2049">
        <f t="shared" ref="Y6" si="2">SUM(Y12:AE69)</f>
        <v>0</v>
      </c>
      <c r="Z6" s="2050"/>
      <c r="AA6" s="2050"/>
      <c r="AB6" s="2050"/>
      <c r="AC6" s="2050"/>
      <c r="AD6" s="2049"/>
      <c r="AE6" s="2051"/>
      <c r="AF6" s="2049">
        <f t="shared" ref="AF6" si="3">SUM(AF12:AL69)</f>
        <v>0</v>
      </c>
      <c r="AG6" s="2050"/>
      <c r="AH6" s="2050"/>
      <c r="AI6" s="2050"/>
      <c r="AJ6" s="2050"/>
      <c r="AK6" s="2049"/>
      <c r="AL6" s="2051"/>
      <c r="AM6" s="2049">
        <f t="shared" ref="AM6" si="4">SUM(AM12:AS69)</f>
        <v>0</v>
      </c>
      <c r="AN6" s="2050"/>
      <c r="AO6" s="2050"/>
      <c r="AP6" s="2050"/>
      <c r="AQ6" s="2050"/>
      <c r="AR6" s="2049"/>
      <c r="AS6" s="2051"/>
      <c r="AT6" s="2064"/>
      <c r="AU6" s="2065"/>
      <c r="AV6" s="2065"/>
      <c r="AW6" s="2065"/>
      <c r="AX6" s="2065"/>
      <c r="AY6" s="2065"/>
      <c r="AZ6" s="2065"/>
      <c r="BA6" s="2069"/>
    </row>
    <row r="7" spans="2:53" ht="16.5" customHeight="1" x14ac:dyDescent="0.2">
      <c r="B7" s="624"/>
      <c r="C7" s="626" t="s">
        <v>127</v>
      </c>
      <c r="D7" s="2049"/>
      <c r="E7" s="2050"/>
      <c r="F7" s="2050"/>
      <c r="G7" s="2050"/>
      <c r="H7" s="2050"/>
      <c r="I7" s="2049"/>
      <c r="J7" s="2051"/>
      <c r="K7" s="2049"/>
      <c r="L7" s="2050"/>
      <c r="M7" s="2050"/>
      <c r="N7" s="2050"/>
      <c r="O7" s="2050"/>
      <c r="P7" s="2049"/>
      <c r="Q7" s="2051"/>
      <c r="R7" s="2049"/>
      <c r="S7" s="2050"/>
      <c r="T7" s="2050"/>
      <c r="U7" s="2050"/>
      <c r="V7" s="2050"/>
      <c r="W7" s="2049"/>
      <c r="X7" s="2051"/>
      <c r="Y7" s="2049"/>
      <c r="Z7" s="2050"/>
      <c r="AA7" s="2050"/>
      <c r="AB7" s="2050"/>
      <c r="AC7" s="2050"/>
      <c r="AD7" s="2049"/>
      <c r="AE7" s="2051"/>
      <c r="AF7" s="2049"/>
      <c r="AG7" s="2050"/>
      <c r="AH7" s="2050"/>
      <c r="AI7" s="2050"/>
      <c r="AJ7" s="2050"/>
      <c r="AK7" s="2049"/>
      <c r="AL7" s="2051"/>
      <c r="AM7" s="2049"/>
      <c r="AN7" s="2050"/>
      <c r="AO7" s="2050"/>
      <c r="AP7" s="2050"/>
      <c r="AQ7" s="2050"/>
      <c r="AR7" s="2049"/>
      <c r="AS7" s="2051"/>
      <c r="AT7" s="2064"/>
      <c r="AU7" s="2065"/>
      <c r="AV7" s="2065"/>
      <c r="AW7" s="2065"/>
      <c r="AX7" s="2065"/>
      <c r="AY7" s="2065"/>
      <c r="AZ7" s="2065"/>
      <c r="BA7" s="2069"/>
    </row>
    <row r="8" spans="2:53" ht="16.5" customHeight="1" x14ac:dyDescent="0.2">
      <c r="B8" s="627"/>
      <c r="C8" s="628" t="s">
        <v>249</v>
      </c>
      <c r="D8" s="538"/>
      <c r="E8" s="537"/>
      <c r="F8" s="537"/>
      <c r="G8" s="537"/>
      <c r="H8" s="537"/>
      <c r="I8" s="538"/>
      <c r="J8" s="539"/>
      <c r="K8" s="566"/>
      <c r="L8" s="538"/>
      <c r="M8" s="538"/>
      <c r="N8" s="538"/>
      <c r="O8" s="538"/>
      <c r="P8" s="567"/>
      <c r="Q8" s="539"/>
      <c r="R8" s="566"/>
      <c r="S8" s="538"/>
      <c r="T8" s="537"/>
      <c r="U8" s="537"/>
      <c r="V8" s="537"/>
      <c r="W8" s="538"/>
      <c r="X8" s="539"/>
      <c r="Y8" s="566"/>
      <c r="Z8" s="538"/>
      <c r="AA8" s="537"/>
      <c r="AB8" s="537"/>
      <c r="AC8" s="537"/>
      <c r="AD8" s="538"/>
      <c r="AE8" s="539"/>
      <c r="AF8" s="536"/>
      <c r="AG8" s="537"/>
      <c r="AH8" s="537"/>
      <c r="AI8" s="537"/>
      <c r="AJ8" s="537"/>
      <c r="AK8" s="538"/>
      <c r="AL8" s="539"/>
      <c r="AM8" s="536"/>
      <c r="AN8" s="537"/>
      <c r="AO8" s="537"/>
      <c r="AP8" s="537"/>
      <c r="AQ8" s="537"/>
      <c r="AR8" s="538"/>
      <c r="AS8" s="567"/>
      <c r="AT8" s="2066"/>
      <c r="AU8" s="2067"/>
      <c r="AV8" s="2067"/>
      <c r="AW8" s="2067"/>
      <c r="AX8" s="2067"/>
      <c r="AY8" s="2067"/>
      <c r="AZ8" s="2067"/>
      <c r="BA8" s="2070"/>
    </row>
    <row r="9" spans="2:53" ht="16.5" customHeight="1" x14ac:dyDescent="0.2">
      <c r="B9" s="627"/>
      <c r="C9" s="628" t="s">
        <v>250</v>
      </c>
      <c r="D9" s="2047">
        <f>COUNTA(D12:J69)</f>
        <v>0</v>
      </c>
      <c r="E9" s="2037"/>
      <c r="F9" s="2037"/>
      <c r="G9" s="2037"/>
      <c r="H9" s="2037"/>
      <c r="I9" s="2037"/>
      <c r="J9" s="2048"/>
      <c r="K9" s="2036">
        <v>0</v>
      </c>
      <c r="L9" s="2037"/>
      <c r="M9" s="2037"/>
      <c r="N9" s="2037"/>
      <c r="O9" s="2037"/>
      <c r="P9" s="2037"/>
      <c r="Q9" s="2048"/>
      <c r="R9" s="2036">
        <v>0</v>
      </c>
      <c r="S9" s="2037"/>
      <c r="T9" s="2037"/>
      <c r="U9" s="2037"/>
      <c r="V9" s="2037"/>
      <c r="W9" s="2037"/>
      <c r="X9" s="2048"/>
      <c r="Y9" s="2036">
        <f>COUNTA(Y12:AE69)</f>
        <v>0</v>
      </c>
      <c r="Z9" s="2037"/>
      <c r="AA9" s="2037"/>
      <c r="AB9" s="2037"/>
      <c r="AC9" s="2037"/>
      <c r="AD9" s="2037"/>
      <c r="AE9" s="2048"/>
      <c r="AF9" s="2036">
        <f>COUNTA(AF12:AL69)</f>
        <v>0</v>
      </c>
      <c r="AG9" s="2037"/>
      <c r="AH9" s="2037"/>
      <c r="AI9" s="2037"/>
      <c r="AJ9" s="2037"/>
      <c r="AK9" s="2037"/>
      <c r="AL9" s="2048"/>
      <c r="AM9" s="2036">
        <f>COUNTA(AM12:AS69)</f>
        <v>0</v>
      </c>
      <c r="AN9" s="2037"/>
      <c r="AO9" s="2037"/>
      <c r="AP9" s="2037"/>
      <c r="AQ9" s="2037"/>
      <c r="AR9" s="2037"/>
      <c r="AS9" s="2037"/>
      <c r="AT9" s="2036">
        <f>COUNTA(AT12:AZ69)</f>
        <v>0</v>
      </c>
      <c r="AU9" s="2037"/>
      <c r="AV9" s="2037"/>
      <c r="AW9" s="2037"/>
      <c r="AX9" s="2037"/>
      <c r="AY9" s="2037"/>
      <c r="AZ9" s="2037"/>
      <c r="BA9" s="2038"/>
    </row>
    <row r="10" spans="2:53" ht="12.75" customHeight="1" x14ac:dyDescent="0.2">
      <c r="B10" s="2041" t="s">
        <v>130</v>
      </c>
      <c r="C10" s="2043" t="s">
        <v>251</v>
      </c>
      <c r="D10" s="2045">
        <v>1</v>
      </c>
      <c r="E10" s="2045">
        <v>2</v>
      </c>
      <c r="F10" s="2045">
        <v>3</v>
      </c>
      <c r="G10" s="2045">
        <v>4</v>
      </c>
      <c r="H10" s="2045">
        <v>5</v>
      </c>
      <c r="I10" s="2045">
        <v>6</v>
      </c>
      <c r="J10" s="2032">
        <v>7</v>
      </c>
      <c r="K10" s="629">
        <v>1</v>
      </c>
      <c r="L10" s="630">
        <v>2</v>
      </c>
      <c r="M10" s="630">
        <v>3</v>
      </c>
      <c r="N10" s="630">
        <v>4</v>
      </c>
      <c r="O10" s="630">
        <v>5</v>
      </c>
      <c r="P10" s="630">
        <v>6</v>
      </c>
      <c r="Q10" s="631">
        <v>7</v>
      </c>
      <c r="R10" s="629">
        <v>1</v>
      </c>
      <c r="S10" s="630">
        <v>2</v>
      </c>
      <c r="T10" s="630">
        <v>3</v>
      </c>
      <c r="U10" s="630">
        <v>4</v>
      </c>
      <c r="V10" s="630">
        <v>5</v>
      </c>
      <c r="W10" s="630">
        <v>6</v>
      </c>
      <c r="X10" s="631">
        <v>7</v>
      </c>
      <c r="Y10" s="629">
        <v>1</v>
      </c>
      <c r="Z10" s="630">
        <v>2</v>
      </c>
      <c r="AA10" s="630">
        <v>3</v>
      </c>
      <c r="AB10" s="630">
        <v>4</v>
      </c>
      <c r="AC10" s="630">
        <v>5</v>
      </c>
      <c r="AD10" s="630">
        <v>6</v>
      </c>
      <c r="AE10" s="631">
        <v>7</v>
      </c>
      <c r="AF10" s="629">
        <v>1</v>
      </c>
      <c r="AG10" s="630">
        <v>2</v>
      </c>
      <c r="AH10" s="630">
        <v>3</v>
      </c>
      <c r="AI10" s="630">
        <v>4</v>
      </c>
      <c r="AJ10" s="630">
        <v>5</v>
      </c>
      <c r="AK10" s="630">
        <v>6</v>
      </c>
      <c r="AL10" s="631">
        <v>7</v>
      </c>
      <c r="AM10" s="629">
        <v>1</v>
      </c>
      <c r="AN10" s="630">
        <v>2</v>
      </c>
      <c r="AO10" s="630">
        <v>3</v>
      </c>
      <c r="AP10" s="630">
        <v>4</v>
      </c>
      <c r="AQ10" s="630">
        <v>5</v>
      </c>
      <c r="AR10" s="630">
        <v>6</v>
      </c>
      <c r="AS10" s="632">
        <v>7</v>
      </c>
      <c r="AT10" s="633">
        <v>1</v>
      </c>
      <c r="AU10" s="634">
        <v>2</v>
      </c>
      <c r="AV10" s="634">
        <v>3</v>
      </c>
      <c r="AW10" s="634">
        <v>4</v>
      </c>
      <c r="AX10" s="634">
        <v>5</v>
      </c>
      <c r="AY10" s="634">
        <v>6</v>
      </c>
      <c r="AZ10" s="635">
        <v>7</v>
      </c>
      <c r="BA10" s="2039"/>
    </row>
    <row r="11" spans="2:53" ht="27" customHeight="1" x14ac:dyDescent="0.2">
      <c r="B11" s="2042"/>
      <c r="C11" s="2044"/>
      <c r="D11" s="2046"/>
      <c r="E11" s="2046"/>
      <c r="F11" s="2046"/>
      <c r="G11" s="2046"/>
      <c r="H11" s="2046"/>
      <c r="I11" s="2046"/>
      <c r="J11" s="2033"/>
      <c r="K11" s="636"/>
      <c r="L11" s="630"/>
      <c r="M11" s="630"/>
      <c r="N11" s="630"/>
      <c r="O11" s="630"/>
      <c r="P11" s="632"/>
      <c r="Q11" s="631"/>
      <c r="R11" s="636"/>
      <c r="S11" s="630"/>
      <c r="T11" s="637"/>
      <c r="U11" s="637"/>
      <c r="V11" s="637"/>
      <c r="W11" s="630"/>
      <c r="X11" s="631"/>
      <c r="Y11" s="636"/>
      <c r="Z11" s="630"/>
      <c r="AA11" s="637"/>
      <c r="AB11" s="637"/>
      <c r="AC11" s="637"/>
      <c r="AD11" s="630"/>
      <c r="AE11" s="631"/>
      <c r="AF11" s="629"/>
      <c r="AG11" s="637"/>
      <c r="AH11" s="637"/>
      <c r="AI11" s="637"/>
      <c r="AJ11" s="637"/>
      <c r="AK11" s="630"/>
      <c r="AL11" s="631"/>
      <c r="AM11" s="629"/>
      <c r="AN11" s="637"/>
      <c r="AO11" s="637"/>
      <c r="AP11" s="637"/>
      <c r="AQ11" s="637"/>
      <c r="AR11" s="630"/>
      <c r="AS11" s="632"/>
      <c r="AT11" s="633"/>
      <c r="AU11" s="634"/>
      <c r="AV11" s="634"/>
      <c r="AW11" s="634"/>
      <c r="AX11" s="634"/>
      <c r="AY11" s="634"/>
      <c r="AZ11" s="635"/>
      <c r="BA11" s="2040"/>
    </row>
    <row r="12" spans="2:53" ht="13.5" x14ac:dyDescent="0.2">
      <c r="B12" s="638">
        <v>1</v>
      </c>
      <c r="C12" s="639" t="s">
        <v>132</v>
      </c>
      <c r="D12" s="538"/>
      <c r="E12" s="537"/>
      <c r="F12" s="537"/>
      <c r="G12" s="537"/>
      <c r="H12" s="537"/>
      <c r="I12" s="538"/>
      <c r="J12" s="539"/>
      <c r="K12" s="566"/>
      <c r="L12" s="538"/>
      <c r="M12" s="538"/>
      <c r="N12" s="538"/>
      <c r="O12" s="538"/>
      <c r="P12" s="567"/>
      <c r="Q12" s="539"/>
      <c r="R12" s="566"/>
      <c r="S12" s="538"/>
      <c r="T12" s="537"/>
      <c r="U12" s="537"/>
      <c r="V12" s="537"/>
      <c r="W12" s="538"/>
      <c r="X12" s="539"/>
      <c r="Y12" s="566"/>
      <c r="Z12" s="538"/>
      <c r="AA12" s="537"/>
      <c r="AB12" s="537"/>
      <c r="AC12" s="537"/>
      <c r="AD12" s="538"/>
      <c r="AE12" s="539"/>
      <c r="AF12" s="536"/>
      <c r="AG12" s="537"/>
      <c r="AH12" s="537"/>
      <c r="AI12" s="537"/>
      <c r="AJ12" s="537"/>
      <c r="AK12" s="538"/>
      <c r="AL12" s="539"/>
      <c r="AM12" s="536"/>
      <c r="AN12" s="537"/>
      <c r="AO12" s="537"/>
      <c r="AP12" s="537"/>
      <c r="AQ12" s="537"/>
      <c r="AR12" s="538"/>
      <c r="AS12" s="567"/>
      <c r="AT12" s="536"/>
      <c r="AU12" s="538"/>
      <c r="AV12" s="538"/>
      <c r="AW12" s="538"/>
      <c r="AX12" s="538"/>
      <c r="AY12" s="538"/>
      <c r="AZ12" s="567"/>
      <c r="BA12" s="640">
        <f t="shared" ref="BA12:BA69" si="5">COUNTA(D12:AZ12)</f>
        <v>0</v>
      </c>
    </row>
    <row r="13" spans="2:53" ht="13.5" x14ac:dyDescent="0.2">
      <c r="B13" s="638">
        <v>2</v>
      </c>
      <c r="C13" s="639" t="s">
        <v>252</v>
      </c>
      <c r="D13" s="538"/>
      <c r="E13" s="537"/>
      <c r="F13" s="537"/>
      <c r="G13" s="537"/>
      <c r="H13" s="537"/>
      <c r="I13" s="538"/>
      <c r="J13" s="539"/>
      <c r="K13" s="566"/>
      <c r="L13" s="538"/>
      <c r="M13" s="538"/>
      <c r="N13" s="538"/>
      <c r="O13" s="538"/>
      <c r="P13" s="567"/>
      <c r="Q13" s="539"/>
      <c r="R13" s="566"/>
      <c r="S13" s="538"/>
      <c r="T13" s="537"/>
      <c r="U13" s="537"/>
      <c r="V13" s="537"/>
      <c r="W13" s="538"/>
      <c r="X13" s="539"/>
      <c r="Y13" s="566"/>
      <c r="Z13" s="538"/>
      <c r="AA13" s="537"/>
      <c r="AB13" s="537"/>
      <c r="AC13" s="537"/>
      <c r="AD13" s="538"/>
      <c r="AE13" s="539"/>
      <c r="AF13" s="536"/>
      <c r="AG13" s="537"/>
      <c r="AH13" s="537"/>
      <c r="AI13" s="537"/>
      <c r="AJ13" s="537"/>
      <c r="AK13" s="538"/>
      <c r="AL13" s="539"/>
      <c r="AM13" s="536"/>
      <c r="AN13" s="537"/>
      <c r="AO13" s="537"/>
      <c r="AP13" s="537"/>
      <c r="AQ13" s="537"/>
      <c r="AR13" s="538"/>
      <c r="AS13" s="567"/>
      <c r="AT13" s="536"/>
      <c r="AU13" s="538"/>
      <c r="AV13" s="538"/>
      <c r="AW13" s="538"/>
      <c r="AX13" s="538"/>
      <c r="AY13" s="538"/>
      <c r="AZ13" s="567"/>
      <c r="BA13" s="640">
        <f t="shared" si="5"/>
        <v>0</v>
      </c>
    </row>
    <row r="14" spans="2:53" ht="13.5" x14ac:dyDescent="0.2">
      <c r="B14" s="638">
        <v>3</v>
      </c>
      <c r="C14" s="639" t="s">
        <v>253</v>
      </c>
      <c r="D14" s="538"/>
      <c r="E14" s="537"/>
      <c r="F14" s="537"/>
      <c r="G14" s="537"/>
      <c r="H14" s="537"/>
      <c r="I14" s="538"/>
      <c r="J14" s="539"/>
      <c r="K14" s="566"/>
      <c r="L14" s="538"/>
      <c r="M14" s="538"/>
      <c r="N14" s="538"/>
      <c r="O14" s="538"/>
      <c r="P14" s="567"/>
      <c r="Q14" s="539"/>
      <c r="R14" s="566"/>
      <c r="S14" s="538"/>
      <c r="T14" s="537"/>
      <c r="U14" s="537"/>
      <c r="V14" s="537"/>
      <c r="W14" s="538"/>
      <c r="X14" s="539"/>
      <c r="Y14" s="566"/>
      <c r="Z14" s="538"/>
      <c r="AA14" s="537"/>
      <c r="AB14" s="537"/>
      <c r="AC14" s="537"/>
      <c r="AD14" s="538"/>
      <c r="AE14" s="539"/>
      <c r="AF14" s="536"/>
      <c r="AG14" s="537"/>
      <c r="AH14" s="537"/>
      <c r="AI14" s="537"/>
      <c r="AJ14" s="537"/>
      <c r="AK14" s="538"/>
      <c r="AL14" s="539"/>
      <c r="AM14" s="536"/>
      <c r="AN14" s="537"/>
      <c r="AO14" s="537"/>
      <c r="AP14" s="537"/>
      <c r="AQ14" s="537"/>
      <c r="AR14" s="538"/>
      <c r="AS14" s="567"/>
      <c r="AT14" s="536"/>
      <c r="AU14" s="538"/>
      <c r="AV14" s="538"/>
      <c r="AW14" s="538"/>
      <c r="AX14" s="538"/>
      <c r="AY14" s="538"/>
      <c r="AZ14" s="567"/>
      <c r="BA14" s="640">
        <f t="shared" si="5"/>
        <v>0</v>
      </c>
    </row>
    <row r="15" spans="2:53" ht="13.5" x14ac:dyDescent="0.2">
      <c r="B15" s="638">
        <v>4</v>
      </c>
      <c r="C15" s="639" t="s">
        <v>254</v>
      </c>
      <c r="D15" s="538"/>
      <c r="E15" s="537"/>
      <c r="F15" s="537"/>
      <c r="G15" s="537"/>
      <c r="H15" s="537"/>
      <c r="I15" s="538"/>
      <c r="J15" s="539"/>
      <c r="K15" s="566"/>
      <c r="L15" s="538"/>
      <c r="M15" s="538"/>
      <c r="N15" s="538"/>
      <c r="O15" s="538"/>
      <c r="P15" s="567"/>
      <c r="Q15" s="539"/>
      <c r="R15" s="566"/>
      <c r="S15" s="538"/>
      <c r="T15" s="537"/>
      <c r="U15" s="537"/>
      <c r="V15" s="537"/>
      <c r="W15" s="538"/>
      <c r="X15" s="539"/>
      <c r="Y15" s="566"/>
      <c r="Z15" s="538"/>
      <c r="AA15" s="537"/>
      <c r="AB15" s="537"/>
      <c r="AC15" s="537"/>
      <c r="AD15" s="538"/>
      <c r="AE15" s="539"/>
      <c r="AF15" s="536"/>
      <c r="AG15" s="537"/>
      <c r="AH15" s="537"/>
      <c r="AI15" s="537"/>
      <c r="AJ15" s="537"/>
      <c r="AK15" s="538"/>
      <c r="AL15" s="539"/>
      <c r="AM15" s="536"/>
      <c r="AN15" s="537"/>
      <c r="AO15" s="537"/>
      <c r="AP15" s="537"/>
      <c r="AQ15" s="537"/>
      <c r="AR15" s="538"/>
      <c r="AS15" s="567"/>
      <c r="AT15" s="536"/>
      <c r="AU15" s="538"/>
      <c r="AV15" s="538"/>
      <c r="AW15" s="538"/>
      <c r="AX15" s="538"/>
      <c r="AY15" s="538"/>
      <c r="AZ15" s="567"/>
      <c r="BA15" s="640">
        <f t="shared" si="5"/>
        <v>0</v>
      </c>
    </row>
    <row r="16" spans="2:53" ht="13.5" x14ac:dyDescent="0.2">
      <c r="B16" s="638">
        <v>5</v>
      </c>
      <c r="C16" s="639" t="s">
        <v>134</v>
      </c>
      <c r="D16" s="538"/>
      <c r="E16" s="537"/>
      <c r="F16" s="537"/>
      <c r="G16" s="537"/>
      <c r="H16" s="537"/>
      <c r="I16" s="538"/>
      <c r="J16" s="539"/>
      <c r="K16" s="566"/>
      <c r="L16" s="538"/>
      <c r="M16" s="641"/>
      <c r="N16" s="641"/>
      <c r="O16" s="641"/>
      <c r="P16" s="641"/>
      <c r="Q16" s="539"/>
      <c r="R16" s="566"/>
      <c r="S16" s="538"/>
      <c r="T16" s="537"/>
      <c r="U16" s="537"/>
      <c r="V16" s="537"/>
      <c r="W16" s="538"/>
      <c r="X16" s="539"/>
      <c r="Y16" s="566"/>
      <c r="Z16" s="538"/>
      <c r="AA16" s="537"/>
      <c r="AB16" s="537"/>
      <c r="AC16" s="537"/>
      <c r="AD16" s="538"/>
      <c r="AE16" s="539"/>
      <c r="AF16" s="536"/>
      <c r="AG16" s="537"/>
      <c r="AH16" s="537"/>
      <c r="AI16" s="537"/>
      <c r="AJ16" s="537"/>
      <c r="AK16" s="538"/>
      <c r="AL16" s="539"/>
      <c r="AM16" s="536"/>
      <c r="AN16" s="537"/>
      <c r="AO16" s="537"/>
      <c r="AP16" s="537"/>
      <c r="AQ16" s="537"/>
      <c r="AR16" s="538"/>
      <c r="AS16" s="567"/>
      <c r="AT16" s="536"/>
      <c r="AU16" s="538"/>
      <c r="AV16" s="538"/>
      <c r="AW16" s="538"/>
      <c r="AX16" s="538"/>
      <c r="AY16" s="538"/>
      <c r="AZ16" s="567"/>
      <c r="BA16" s="640">
        <f t="shared" si="5"/>
        <v>0</v>
      </c>
    </row>
    <row r="17" spans="2:53" ht="13.5" x14ac:dyDescent="0.2">
      <c r="B17" s="638">
        <v>6</v>
      </c>
      <c r="C17" s="639" t="s">
        <v>239</v>
      </c>
      <c r="D17" s="538"/>
      <c r="E17" s="537"/>
      <c r="F17" s="537"/>
      <c r="G17" s="537"/>
      <c r="H17" s="537"/>
      <c r="I17" s="538"/>
      <c r="J17" s="539"/>
      <c r="K17" s="566"/>
      <c r="L17" s="538"/>
      <c r="M17" s="538"/>
      <c r="N17" s="538"/>
      <c r="O17" s="538"/>
      <c r="P17" s="567"/>
      <c r="Q17" s="539"/>
      <c r="R17" s="566"/>
      <c r="S17" s="538"/>
      <c r="T17" s="537"/>
      <c r="U17" s="537"/>
      <c r="V17" s="537"/>
      <c r="W17" s="538"/>
      <c r="X17" s="539"/>
      <c r="Y17" s="566"/>
      <c r="Z17" s="538"/>
      <c r="AA17" s="537"/>
      <c r="AB17" s="537"/>
      <c r="AC17" s="537"/>
      <c r="AD17" s="538"/>
      <c r="AE17" s="539"/>
      <c r="AF17" s="536"/>
      <c r="AG17" s="537"/>
      <c r="AH17" s="537"/>
      <c r="AI17" s="537"/>
      <c r="AJ17" s="537"/>
      <c r="AK17" s="538"/>
      <c r="AL17" s="539"/>
      <c r="AM17" s="536"/>
      <c r="AN17" s="537"/>
      <c r="AO17" s="537"/>
      <c r="AP17" s="537"/>
      <c r="AQ17" s="537"/>
      <c r="AR17" s="538"/>
      <c r="AS17" s="567"/>
      <c r="AT17" s="536"/>
      <c r="AU17" s="538"/>
      <c r="AV17" s="538"/>
      <c r="AW17" s="538"/>
      <c r="AX17" s="538"/>
      <c r="AY17" s="538"/>
      <c r="AZ17" s="567"/>
      <c r="BA17" s="640">
        <f t="shared" si="5"/>
        <v>0</v>
      </c>
    </row>
    <row r="18" spans="2:53" ht="13.5" x14ac:dyDescent="0.2">
      <c r="B18" s="638">
        <v>7</v>
      </c>
      <c r="C18" s="639" t="s">
        <v>255</v>
      </c>
      <c r="D18" s="538"/>
      <c r="E18" s="537"/>
      <c r="F18" s="537"/>
      <c r="G18" s="537"/>
      <c r="H18" s="537"/>
      <c r="I18" s="538"/>
      <c r="J18" s="539"/>
      <c r="K18" s="566"/>
      <c r="L18" s="538"/>
      <c r="M18" s="538"/>
      <c r="N18" s="538"/>
      <c r="O18" s="538"/>
      <c r="P18" s="567"/>
      <c r="Q18" s="539"/>
      <c r="R18" s="566"/>
      <c r="S18" s="538"/>
      <c r="T18" s="537"/>
      <c r="U18" s="537"/>
      <c r="V18" s="537"/>
      <c r="W18" s="538"/>
      <c r="X18" s="539"/>
      <c r="Y18" s="566"/>
      <c r="Z18" s="538"/>
      <c r="AA18" s="537"/>
      <c r="AB18" s="537"/>
      <c r="AC18" s="537"/>
      <c r="AD18" s="538"/>
      <c r="AE18" s="539"/>
      <c r="AF18" s="536"/>
      <c r="AG18" s="537"/>
      <c r="AH18" s="537"/>
      <c r="AI18" s="537"/>
      <c r="AJ18" s="537"/>
      <c r="AK18" s="538"/>
      <c r="AL18" s="539"/>
      <c r="AM18" s="536"/>
      <c r="AN18" s="537"/>
      <c r="AO18" s="537"/>
      <c r="AP18" s="537"/>
      <c r="AQ18" s="537"/>
      <c r="AR18" s="538"/>
      <c r="AS18" s="567"/>
      <c r="AT18" s="536"/>
      <c r="AU18" s="538"/>
      <c r="AV18" s="538"/>
      <c r="AW18" s="538"/>
      <c r="AX18" s="538"/>
      <c r="AY18" s="538"/>
      <c r="AZ18" s="567"/>
      <c r="BA18" s="640">
        <f t="shared" si="5"/>
        <v>0</v>
      </c>
    </row>
    <row r="19" spans="2:53" ht="13.5" x14ac:dyDescent="0.2">
      <c r="B19" s="638">
        <v>8</v>
      </c>
      <c r="C19" s="639" t="s">
        <v>135</v>
      </c>
      <c r="D19" s="538"/>
      <c r="E19" s="537"/>
      <c r="F19" s="537"/>
      <c r="G19" s="537"/>
      <c r="H19" s="537"/>
      <c r="I19" s="538"/>
      <c r="J19" s="539"/>
      <c r="K19" s="566"/>
      <c r="L19" s="538"/>
      <c r="M19" s="538"/>
      <c r="N19" s="538"/>
      <c r="O19" s="538"/>
      <c r="P19" s="567"/>
      <c r="Q19" s="539"/>
      <c r="R19" s="566"/>
      <c r="S19" s="538"/>
      <c r="T19" s="537"/>
      <c r="U19" s="537"/>
      <c r="V19" s="537"/>
      <c r="W19" s="538"/>
      <c r="X19" s="539"/>
      <c r="Y19" s="566"/>
      <c r="Z19" s="538"/>
      <c r="AA19" s="537"/>
      <c r="AB19" s="537"/>
      <c r="AC19" s="537"/>
      <c r="AD19" s="538"/>
      <c r="AE19" s="539"/>
      <c r="AF19" s="536"/>
      <c r="AG19" s="537"/>
      <c r="AH19" s="537"/>
      <c r="AI19" s="537"/>
      <c r="AJ19" s="537"/>
      <c r="AK19" s="538"/>
      <c r="AL19" s="539"/>
      <c r="AM19" s="536"/>
      <c r="AN19" s="537"/>
      <c r="AO19" s="537"/>
      <c r="AP19" s="537"/>
      <c r="AQ19" s="537"/>
      <c r="AR19" s="538"/>
      <c r="AS19" s="567"/>
      <c r="AT19" s="536"/>
      <c r="AU19" s="538"/>
      <c r="AV19" s="538"/>
      <c r="AW19" s="538"/>
      <c r="AX19" s="538"/>
      <c r="AY19" s="538"/>
      <c r="AZ19" s="567"/>
      <c r="BA19" s="640">
        <f t="shared" si="5"/>
        <v>0</v>
      </c>
    </row>
    <row r="20" spans="2:53" ht="13.5" x14ac:dyDescent="0.2">
      <c r="B20" s="638">
        <v>9</v>
      </c>
      <c r="C20" s="639" t="s">
        <v>223</v>
      </c>
      <c r="D20" s="538"/>
      <c r="E20" s="537"/>
      <c r="F20" s="537"/>
      <c r="G20" s="537"/>
      <c r="H20" s="537"/>
      <c r="I20" s="538"/>
      <c r="J20" s="539"/>
      <c r="K20" s="566"/>
      <c r="L20" s="538"/>
      <c r="M20" s="538"/>
      <c r="N20" s="538"/>
      <c r="O20" s="538"/>
      <c r="P20" s="567"/>
      <c r="Q20" s="539"/>
      <c r="R20" s="566"/>
      <c r="S20" s="538"/>
      <c r="T20" s="537"/>
      <c r="U20" s="537"/>
      <c r="V20" s="537"/>
      <c r="W20" s="538"/>
      <c r="X20" s="539"/>
      <c r="Y20" s="566"/>
      <c r="Z20" s="538"/>
      <c r="AA20" s="537"/>
      <c r="AB20" s="537"/>
      <c r="AC20" s="537"/>
      <c r="AD20" s="538"/>
      <c r="AE20" s="539"/>
      <c r="AF20" s="536"/>
      <c r="AG20" s="537"/>
      <c r="AH20" s="537"/>
      <c r="AI20" s="537"/>
      <c r="AJ20" s="537"/>
      <c r="AK20" s="538"/>
      <c r="AL20" s="539"/>
      <c r="AM20" s="536"/>
      <c r="AN20" s="537"/>
      <c r="AO20" s="537"/>
      <c r="AP20" s="537"/>
      <c r="AQ20" s="537"/>
      <c r="AR20" s="538"/>
      <c r="AS20" s="567"/>
      <c r="AT20" s="536"/>
      <c r="AU20" s="538"/>
      <c r="AV20" s="538"/>
      <c r="AW20" s="538"/>
      <c r="AX20" s="538"/>
      <c r="AY20" s="538"/>
      <c r="AZ20" s="567"/>
      <c r="BA20" s="640">
        <f t="shared" si="5"/>
        <v>0</v>
      </c>
    </row>
    <row r="21" spans="2:53" ht="13.5" x14ac:dyDescent="0.2">
      <c r="B21" s="638">
        <v>10</v>
      </c>
      <c r="C21" s="639" t="s">
        <v>136</v>
      </c>
      <c r="D21" s="538"/>
      <c r="E21" s="537"/>
      <c r="F21" s="537"/>
      <c r="G21" s="537"/>
      <c r="H21" s="537"/>
      <c r="I21" s="538"/>
      <c r="J21" s="539"/>
      <c r="K21" s="566"/>
      <c r="L21" s="538"/>
      <c r="M21" s="538"/>
      <c r="N21" s="538"/>
      <c r="O21" s="538"/>
      <c r="P21" s="567"/>
      <c r="Q21" s="539"/>
      <c r="R21" s="566"/>
      <c r="S21" s="538"/>
      <c r="T21" s="537"/>
      <c r="U21" s="537"/>
      <c r="V21" s="537"/>
      <c r="W21" s="538"/>
      <c r="X21" s="539"/>
      <c r="Y21" s="566"/>
      <c r="Z21" s="538"/>
      <c r="AA21" s="537"/>
      <c r="AB21" s="537"/>
      <c r="AC21" s="537"/>
      <c r="AD21" s="538"/>
      <c r="AE21" s="539"/>
      <c r="AF21" s="536"/>
      <c r="AG21" s="537"/>
      <c r="AH21" s="537"/>
      <c r="AI21" s="537"/>
      <c r="AJ21" s="537"/>
      <c r="AK21" s="538"/>
      <c r="AL21" s="539"/>
      <c r="AM21" s="536"/>
      <c r="AN21" s="537"/>
      <c r="AO21" s="537"/>
      <c r="AP21" s="537"/>
      <c r="AQ21" s="537"/>
      <c r="AR21" s="538"/>
      <c r="AS21" s="567"/>
      <c r="AT21" s="536"/>
      <c r="AU21" s="538"/>
      <c r="AV21" s="538"/>
      <c r="AW21" s="538"/>
      <c r="AX21" s="538"/>
      <c r="AY21" s="538"/>
      <c r="AZ21" s="567"/>
      <c r="BA21" s="640">
        <f t="shared" si="5"/>
        <v>0</v>
      </c>
    </row>
    <row r="22" spans="2:53" ht="13.5" x14ac:dyDescent="0.2">
      <c r="B22" s="638">
        <v>11</v>
      </c>
      <c r="C22" s="639" t="s">
        <v>215</v>
      </c>
      <c r="D22" s="538"/>
      <c r="E22" s="537"/>
      <c r="F22" s="537"/>
      <c r="G22" s="537"/>
      <c r="H22" s="537"/>
      <c r="I22" s="538"/>
      <c r="J22" s="539"/>
      <c r="K22" s="566"/>
      <c r="L22" s="538"/>
      <c r="M22" s="538"/>
      <c r="N22" s="538"/>
      <c r="O22" s="538"/>
      <c r="P22" s="567"/>
      <c r="Q22" s="539"/>
      <c r="R22" s="566"/>
      <c r="S22" s="538"/>
      <c r="T22" s="537"/>
      <c r="U22" s="537"/>
      <c r="V22" s="537"/>
      <c r="W22" s="538"/>
      <c r="X22" s="539"/>
      <c r="Y22" s="566"/>
      <c r="Z22" s="538"/>
      <c r="AA22" s="537"/>
      <c r="AB22" s="537"/>
      <c r="AC22" s="537"/>
      <c r="AD22" s="538"/>
      <c r="AE22" s="539"/>
      <c r="AF22" s="536"/>
      <c r="AG22" s="537"/>
      <c r="AH22" s="537"/>
      <c r="AI22" s="537"/>
      <c r="AJ22" s="537"/>
      <c r="AK22" s="538"/>
      <c r="AL22" s="539"/>
      <c r="AM22" s="536"/>
      <c r="AN22" s="537"/>
      <c r="AO22" s="537"/>
      <c r="AP22" s="537"/>
      <c r="AQ22" s="537"/>
      <c r="AR22" s="538"/>
      <c r="AS22" s="567"/>
      <c r="AT22" s="536"/>
      <c r="AU22" s="538"/>
      <c r="AV22" s="538"/>
      <c r="AW22" s="538"/>
      <c r="AX22" s="538"/>
      <c r="AY22" s="538"/>
      <c r="AZ22" s="567"/>
      <c r="BA22" s="640">
        <f t="shared" si="5"/>
        <v>0</v>
      </c>
    </row>
    <row r="23" spans="2:53" ht="13.5" x14ac:dyDescent="0.2">
      <c r="B23" s="638">
        <v>12</v>
      </c>
      <c r="C23" s="639" t="s">
        <v>137</v>
      </c>
      <c r="D23" s="538"/>
      <c r="E23" s="537"/>
      <c r="F23" s="537"/>
      <c r="G23" s="537"/>
      <c r="H23" s="537"/>
      <c r="I23" s="538"/>
      <c r="J23" s="539"/>
      <c r="K23" s="566"/>
      <c r="L23" s="538"/>
      <c r="M23" s="538"/>
      <c r="N23" s="538"/>
      <c r="O23" s="538"/>
      <c r="P23" s="567"/>
      <c r="Q23" s="539"/>
      <c r="R23" s="566"/>
      <c r="S23" s="538"/>
      <c r="T23" s="537"/>
      <c r="U23" s="537"/>
      <c r="V23" s="537"/>
      <c r="W23" s="538"/>
      <c r="X23" s="539"/>
      <c r="Y23" s="566"/>
      <c r="Z23" s="538"/>
      <c r="AA23" s="537"/>
      <c r="AB23" s="537"/>
      <c r="AC23" s="537"/>
      <c r="AD23" s="538"/>
      <c r="AE23" s="539"/>
      <c r="AF23" s="536"/>
      <c r="AG23" s="537"/>
      <c r="AH23" s="537"/>
      <c r="AI23" s="537"/>
      <c r="AJ23" s="537"/>
      <c r="AK23" s="538"/>
      <c r="AL23" s="539"/>
      <c r="AM23" s="536"/>
      <c r="AN23" s="537"/>
      <c r="AO23" s="537"/>
      <c r="AP23" s="537"/>
      <c r="AQ23" s="537"/>
      <c r="AR23" s="538"/>
      <c r="AS23" s="567"/>
      <c r="AT23" s="536"/>
      <c r="AU23" s="538"/>
      <c r="AV23" s="538"/>
      <c r="AW23" s="538"/>
      <c r="AX23" s="538"/>
      <c r="AY23" s="538"/>
      <c r="AZ23" s="567"/>
      <c r="BA23" s="640">
        <f t="shared" si="5"/>
        <v>0</v>
      </c>
    </row>
    <row r="24" spans="2:53" ht="13.5" x14ac:dyDescent="0.2">
      <c r="B24" s="638">
        <v>13</v>
      </c>
      <c r="C24" s="639" t="s">
        <v>256</v>
      </c>
      <c r="D24" s="538"/>
      <c r="E24" s="537"/>
      <c r="F24" s="537"/>
      <c r="G24" s="537"/>
      <c r="H24" s="537"/>
      <c r="I24" s="538"/>
      <c r="J24" s="539"/>
      <c r="K24" s="566"/>
      <c r="L24" s="538"/>
      <c r="M24" s="538"/>
      <c r="N24" s="538"/>
      <c r="O24" s="538"/>
      <c r="P24" s="567"/>
      <c r="Q24" s="539"/>
      <c r="R24" s="566"/>
      <c r="S24" s="538"/>
      <c r="T24" s="537"/>
      <c r="U24" s="537"/>
      <c r="V24" s="537"/>
      <c r="W24" s="538"/>
      <c r="X24" s="539"/>
      <c r="Y24" s="566"/>
      <c r="Z24" s="538"/>
      <c r="AA24" s="537"/>
      <c r="AB24" s="537"/>
      <c r="AC24" s="537"/>
      <c r="AD24" s="538"/>
      <c r="AE24" s="539"/>
      <c r="AF24" s="536"/>
      <c r="AG24" s="537"/>
      <c r="AH24" s="537"/>
      <c r="AI24" s="537"/>
      <c r="AJ24" s="537"/>
      <c r="AK24" s="538"/>
      <c r="AL24" s="539"/>
      <c r="AM24" s="536"/>
      <c r="AN24" s="537"/>
      <c r="AO24" s="537"/>
      <c r="AP24" s="537"/>
      <c r="AQ24" s="537"/>
      <c r="AR24" s="538"/>
      <c r="AS24" s="567"/>
      <c r="AT24" s="536"/>
      <c r="AU24" s="538"/>
      <c r="AV24" s="538"/>
      <c r="AW24" s="538"/>
      <c r="AX24" s="538"/>
      <c r="AY24" s="538"/>
      <c r="AZ24" s="567"/>
      <c r="BA24" s="640">
        <f t="shared" si="5"/>
        <v>0</v>
      </c>
    </row>
    <row r="25" spans="2:53" ht="13.5" x14ac:dyDescent="0.2">
      <c r="B25" s="638">
        <v>14</v>
      </c>
      <c r="C25" s="639" t="s">
        <v>257</v>
      </c>
      <c r="D25" s="538"/>
      <c r="E25" s="537"/>
      <c r="F25" s="537"/>
      <c r="G25" s="537"/>
      <c r="H25" s="537"/>
      <c r="I25" s="538"/>
      <c r="J25" s="539"/>
      <c r="K25" s="566"/>
      <c r="L25" s="538"/>
      <c r="M25" s="538"/>
      <c r="N25" s="538"/>
      <c r="O25" s="538"/>
      <c r="P25" s="567"/>
      <c r="Q25" s="539"/>
      <c r="R25" s="566"/>
      <c r="S25" s="538"/>
      <c r="T25" s="537"/>
      <c r="U25" s="537"/>
      <c r="V25" s="537"/>
      <c r="W25" s="538"/>
      <c r="X25" s="539"/>
      <c r="Y25" s="566"/>
      <c r="Z25" s="538"/>
      <c r="AA25" s="537"/>
      <c r="AB25" s="537"/>
      <c r="AC25" s="537"/>
      <c r="AD25" s="538"/>
      <c r="AE25" s="539"/>
      <c r="AF25" s="536"/>
      <c r="AG25" s="537"/>
      <c r="AH25" s="537"/>
      <c r="AI25" s="537"/>
      <c r="AJ25" s="537"/>
      <c r="AK25" s="538"/>
      <c r="AL25" s="539"/>
      <c r="AM25" s="536"/>
      <c r="AN25" s="537"/>
      <c r="AO25" s="537"/>
      <c r="AP25" s="537"/>
      <c r="AQ25" s="537"/>
      <c r="AR25" s="538"/>
      <c r="AS25" s="567"/>
      <c r="AT25" s="536"/>
      <c r="AU25" s="538"/>
      <c r="AV25" s="538"/>
      <c r="AW25" s="538"/>
      <c r="AX25" s="538"/>
      <c r="AY25" s="538"/>
      <c r="AZ25" s="567"/>
      <c r="BA25" s="640">
        <f t="shared" si="5"/>
        <v>0</v>
      </c>
    </row>
    <row r="26" spans="2:53" ht="13.5" x14ac:dyDescent="0.2">
      <c r="B26" s="638">
        <v>15</v>
      </c>
      <c r="C26" s="639" t="s">
        <v>139</v>
      </c>
      <c r="D26" s="538"/>
      <c r="E26" s="537"/>
      <c r="F26" s="537"/>
      <c r="G26" s="537"/>
      <c r="H26" s="537"/>
      <c r="I26" s="538"/>
      <c r="J26" s="539"/>
      <c r="K26" s="566"/>
      <c r="L26" s="538"/>
      <c r="M26" s="538"/>
      <c r="N26" s="538"/>
      <c r="O26" s="538"/>
      <c r="P26" s="567"/>
      <c r="Q26" s="539"/>
      <c r="R26" s="566"/>
      <c r="S26" s="538"/>
      <c r="T26" s="537"/>
      <c r="U26" s="537"/>
      <c r="V26" s="537"/>
      <c r="W26" s="538"/>
      <c r="X26" s="539"/>
      <c r="Y26" s="566"/>
      <c r="Z26" s="538"/>
      <c r="AA26" s="537"/>
      <c r="AB26" s="537"/>
      <c r="AC26" s="537"/>
      <c r="AD26" s="538"/>
      <c r="AE26" s="539"/>
      <c r="AF26" s="536"/>
      <c r="AG26" s="537"/>
      <c r="AH26" s="537"/>
      <c r="AI26" s="537"/>
      <c r="AJ26" s="537"/>
      <c r="AK26" s="538"/>
      <c r="AL26" s="539"/>
      <c r="AM26" s="536"/>
      <c r="AN26" s="537"/>
      <c r="AO26" s="537"/>
      <c r="AP26" s="537"/>
      <c r="AQ26" s="537"/>
      <c r="AR26" s="538"/>
      <c r="AS26" s="567"/>
      <c r="AT26" s="536"/>
      <c r="AU26" s="538"/>
      <c r="AV26" s="538"/>
      <c r="AW26" s="538"/>
      <c r="AX26" s="538"/>
      <c r="AY26" s="538"/>
      <c r="AZ26" s="567"/>
      <c r="BA26" s="640">
        <f t="shared" si="5"/>
        <v>0</v>
      </c>
    </row>
    <row r="27" spans="2:53" ht="13.5" x14ac:dyDescent="0.2">
      <c r="B27" s="638">
        <v>16</v>
      </c>
      <c r="C27" s="639" t="s">
        <v>140</v>
      </c>
      <c r="D27" s="538"/>
      <c r="E27" s="537"/>
      <c r="F27" s="537"/>
      <c r="G27" s="537"/>
      <c r="H27" s="537"/>
      <c r="I27" s="538"/>
      <c r="J27" s="539"/>
      <c r="K27" s="566"/>
      <c r="L27" s="538"/>
      <c r="M27" s="538"/>
      <c r="N27" s="538"/>
      <c r="O27" s="538"/>
      <c r="P27" s="567"/>
      <c r="Q27" s="539"/>
      <c r="R27" s="566"/>
      <c r="S27" s="538"/>
      <c r="T27" s="537"/>
      <c r="U27" s="537"/>
      <c r="V27" s="537"/>
      <c r="W27" s="538"/>
      <c r="X27" s="539"/>
      <c r="Y27" s="566"/>
      <c r="Z27" s="538"/>
      <c r="AA27" s="537"/>
      <c r="AB27" s="537"/>
      <c r="AC27" s="537"/>
      <c r="AD27" s="538"/>
      <c r="AE27" s="539"/>
      <c r="AF27" s="536"/>
      <c r="AG27" s="537"/>
      <c r="AH27" s="537"/>
      <c r="AI27" s="537"/>
      <c r="AJ27" s="537"/>
      <c r="AK27" s="538"/>
      <c r="AL27" s="539"/>
      <c r="AM27" s="536"/>
      <c r="AN27" s="537"/>
      <c r="AO27" s="537"/>
      <c r="AP27" s="537"/>
      <c r="AQ27" s="537"/>
      <c r="AR27" s="538"/>
      <c r="AS27" s="567"/>
      <c r="AT27" s="536"/>
      <c r="AU27" s="538"/>
      <c r="AV27" s="538"/>
      <c r="AW27" s="538"/>
      <c r="AX27" s="538"/>
      <c r="AY27" s="538"/>
      <c r="AZ27" s="567"/>
      <c r="BA27" s="640">
        <f t="shared" si="5"/>
        <v>0</v>
      </c>
    </row>
    <row r="28" spans="2:53" ht="13.5" x14ac:dyDescent="0.2">
      <c r="B28" s="638">
        <v>17</v>
      </c>
      <c r="C28" s="639" t="s">
        <v>258</v>
      </c>
      <c r="D28" s="538"/>
      <c r="E28" s="537"/>
      <c r="F28" s="537"/>
      <c r="G28" s="537"/>
      <c r="H28" s="537"/>
      <c r="I28" s="538"/>
      <c r="J28" s="539"/>
      <c r="K28" s="566"/>
      <c r="L28" s="538"/>
      <c r="M28" s="538"/>
      <c r="N28" s="538"/>
      <c r="O28" s="538"/>
      <c r="P28" s="567"/>
      <c r="Q28" s="539"/>
      <c r="R28" s="566"/>
      <c r="S28" s="538"/>
      <c r="T28" s="537"/>
      <c r="U28" s="537"/>
      <c r="V28" s="537"/>
      <c r="W28" s="538"/>
      <c r="X28" s="539"/>
      <c r="Y28" s="566"/>
      <c r="Z28" s="538"/>
      <c r="AA28" s="537"/>
      <c r="AB28" s="537"/>
      <c r="AC28" s="537"/>
      <c r="AD28" s="538"/>
      <c r="AE28" s="539"/>
      <c r="AF28" s="536"/>
      <c r="AG28" s="537"/>
      <c r="AH28" s="537"/>
      <c r="AI28" s="537"/>
      <c r="AJ28" s="537"/>
      <c r="AK28" s="538"/>
      <c r="AL28" s="539"/>
      <c r="AM28" s="536"/>
      <c r="AN28" s="537"/>
      <c r="AO28" s="537"/>
      <c r="AP28" s="537"/>
      <c r="AQ28" s="537"/>
      <c r="AR28" s="538"/>
      <c r="AS28" s="567"/>
      <c r="AT28" s="536"/>
      <c r="AU28" s="538"/>
      <c r="AV28" s="538"/>
      <c r="AW28" s="538"/>
      <c r="AX28" s="538"/>
      <c r="AY28" s="538"/>
      <c r="AZ28" s="567"/>
      <c r="BA28" s="640">
        <f t="shared" si="5"/>
        <v>0</v>
      </c>
    </row>
    <row r="29" spans="2:53" ht="13.5" x14ac:dyDescent="0.2">
      <c r="B29" s="638">
        <v>18</v>
      </c>
      <c r="C29" s="642" t="s">
        <v>141</v>
      </c>
      <c r="D29" s="538"/>
      <c r="E29" s="537"/>
      <c r="F29" s="537"/>
      <c r="G29" s="537"/>
      <c r="H29" s="537"/>
      <c r="I29" s="538"/>
      <c r="J29" s="539"/>
      <c r="K29" s="566"/>
      <c r="L29" s="538"/>
      <c r="M29" s="538"/>
      <c r="N29" s="538"/>
      <c r="O29" s="538"/>
      <c r="P29" s="567"/>
      <c r="Q29" s="539"/>
      <c r="R29" s="566"/>
      <c r="S29" s="538"/>
      <c r="T29" s="537"/>
      <c r="U29" s="537"/>
      <c r="V29" s="537"/>
      <c r="W29" s="538"/>
      <c r="X29" s="539"/>
      <c r="Y29" s="566"/>
      <c r="Z29" s="538"/>
      <c r="AA29" s="537"/>
      <c r="AB29" s="537"/>
      <c r="AC29" s="537"/>
      <c r="AD29" s="538"/>
      <c r="AE29" s="539"/>
      <c r="AF29" s="536"/>
      <c r="AG29" s="537"/>
      <c r="AH29" s="537"/>
      <c r="AI29" s="537"/>
      <c r="AJ29" s="537"/>
      <c r="AK29" s="538"/>
      <c r="AL29" s="539"/>
      <c r="AM29" s="536"/>
      <c r="AN29" s="537"/>
      <c r="AO29" s="537"/>
      <c r="AP29" s="537"/>
      <c r="AQ29" s="537"/>
      <c r="AR29" s="538"/>
      <c r="AS29" s="567"/>
      <c r="AT29" s="536"/>
      <c r="AU29" s="538"/>
      <c r="AV29" s="538"/>
      <c r="AW29" s="538"/>
      <c r="AX29" s="538"/>
      <c r="AY29" s="538"/>
      <c r="AZ29" s="567"/>
      <c r="BA29" s="640">
        <f t="shared" si="5"/>
        <v>0</v>
      </c>
    </row>
    <row r="30" spans="2:53" ht="13.5" x14ac:dyDescent="0.2">
      <c r="B30" s="638">
        <v>19</v>
      </c>
      <c r="C30" s="639" t="s">
        <v>142</v>
      </c>
      <c r="D30" s="538"/>
      <c r="E30" s="537"/>
      <c r="F30" s="537"/>
      <c r="G30" s="537"/>
      <c r="H30" s="537"/>
      <c r="I30" s="538"/>
      <c r="J30" s="539"/>
      <c r="K30" s="566"/>
      <c r="L30" s="538"/>
      <c r="M30" s="538"/>
      <c r="N30" s="538"/>
      <c r="O30" s="538"/>
      <c r="P30" s="567"/>
      <c r="Q30" s="539"/>
      <c r="R30" s="566"/>
      <c r="S30" s="538"/>
      <c r="T30" s="537"/>
      <c r="U30" s="537"/>
      <c r="V30" s="537"/>
      <c r="W30" s="538"/>
      <c r="X30" s="539"/>
      <c r="Y30" s="566"/>
      <c r="Z30" s="538"/>
      <c r="AA30" s="537"/>
      <c r="AB30" s="537"/>
      <c r="AC30" s="537"/>
      <c r="AD30" s="538"/>
      <c r="AE30" s="539"/>
      <c r="AF30" s="536"/>
      <c r="AG30" s="537"/>
      <c r="AH30" s="537"/>
      <c r="AI30" s="537"/>
      <c r="AJ30" s="537"/>
      <c r="AK30" s="538"/>
      <c r="AL30" s="539"/>
      <c r="AM30" s="536"/>
      <c r="AN30" s="537"/>
      <c r="AO30" s="537"/>
      <c r="AP30" s="537"/>
      <c r="AQ30" s="537"/>
      <c r="AR30" s="538"/>
      <c r="AS30" s="567"/>
      <c r="AT30" s="536"/>
      <c r="AU30" s="538"/>
      <c r="AV30" s="538"/>
      <c r="AW30" s="538"/>
      <c r="AX30" s="538"/>
      <c r="AY30" s="538"/>
      <c r="AZ30" s="567"/>
      <c r="BA30" s="640">
        <f t="shared" si="5"/>
        <v>0</v>
      </c>
    </row>
    <row r="31" spans="2:53" ht="13.5" x14ac:dyDescent="0.2">
      <c r="B31" s="638">
        <v>20</v>
      </c>
      <c r="C31" s="639" t="s">
        <v>143</v>
      </c>
      <c r="D31" s="538"/>
      <c r="E31" s="537"/>
      <c r="F31" s="537"/>
      <c r="G31" s="537"/>
      <c r="H31" s="537"/>
      <c r="I31" s="538"/>
      <c r="J31" s="539"/>
      <c r="K31" s="566"/>
      <c r="L31" s="538"/>
      <c r="M31" s="538"/>
      <c r="N31" s="538"/>
      <c r="O31" s="538"/>
      <c r="P31" s="567"/>
      <c r="Q31" s="539"/>
      <c r="R31" s="566"/>
      <c r="S31" s="538"/>
      <c r="T31" s="537"/>
      <c r="U31" s="537"/>
      <c r="V31" s="537"/>
      <c r="W31" s="538"/>
      <c r="X31" s="539"/>
      <c r="Y31" s="566"/>
      <c r="Z31" s="538"/>
      <c r="AA31" s="537"/>
      <c r="AB31" s="537"/>
      <c r="AC31" s="537"/>
      <c r="AD31" s="538"/>
      <c r="AE31" s="539"/>
      <c r="AF31" s="536"/>
      <c r="AG31" s="537"/>
      <c r="AH31" s="537"/>
      <c r="AI31" s="537"/>
      <c r="AJ31" s="537"/>
      <c r="AK31" s="538"/>
      <c r="AL31" s="539"/>
      <c r="AM31" s="536"/>
      <c r="AN31" s="537"/>
      <c r="AO31" s="537"/>
      <c r="AP31" s="537"/>
      <c r="AQ31" s="537"/>
      <c r="AR31" s="538"/>
      <c r="AS31" s="567"/>
      <c r="AT31" s="536"/>
      <c r="AU31" s="538"/>
      <c r="AV31" s="538"/>
      <c r="AW31" s="538"/>
      <c r="AX31" s="538"/>
      <c r="AY31" s="538"/>
      <c r="AZ31" s="567"/>
      <c r="BA31" s="640">
        <f t="shared" si="5"/>
        <v>0</v>
      </c>
    </row>
    <row r="32" spans="2:53" ht="13.5" x14ac:dyDescent="0.2">
      <c r="B32" s="638">
        <v>21</v>
      </c>
      <c r="C32" s="639" t="s">
        <v>203</v>
      </c>
      <c r="D32" s="538"/>
      <c r="E32" s="537"/>
      <c r="F32" s="537"/>
      <c r="G32" s="537"/>
      <c r="H32" s="537"/>
      <c r="I32" s="538"/>
      <c r="J32" s="539"/>
      <c r="K32" s="566"/>
      <c r="L32" s="538"/>
      <c r="M32" s="538"/>
      <c r="N32" s="538"/>
      <c r="O32" s="538"/>
      <c r="P32" s="567"/>
      <c r="Q32" s="539"/>
      <c r="R32" s="566"/>
      <c r="S32" s="538"/>
      <c r="T32" s="537"/>
      <c r="U32" s="537"/>
      <c r="V32" s="537"/>
      <c r="W32" s="538"/>
      <c r="X32" s="539"/>
      <c r="Y32" s="566"/>
      <c r="Z32" s="538"/>
      <c r="AA32" s="537"/>
      <c r="AB32" s="537"/>
      <c r="AC32" s="537"/>
      <c r="AD32" s="538"/>
      <c r="AE32" s="539"/>
      <c r="AF32" s="536"/>
      <c r="AG32" s="537"/>
      <c r="AH32" s="537"/>
      <c r="AI32" s="537"/>
      <c r="AJ32" s="537"/>
      <c r="AK32" s="538"/>
      <c r="AL32" s="539"/>
      <c r="AM32" s="536"/>
      <c r="AN32" s="537"/>
      <c r="AO32" s="537"/>
      <c r="AP32" s="537"/>
      <c r="AQ32" s="537"/>
      <c r="AR32" s="538"/>
      <c r="AS32" s="567"/>
      <c r="AT32" s="536"/>
      <c r="AU32" s="538"/>
      <c r="AV32" s="538"/>
      <c r="AW32" s="538"/>
      <c r="AX32" s="538"/>
      <c r="AY32" s="538"/>
      <c r="AZ32" s="567"/>
      <c r="BA32" s="640">
        <f t="shared" si="5"/>
        <v>0</v>
      </c>
    </row>
    <row r="33" spans="2:53" ht="13.5" x14ac:dyDescent="0.2">
      <c r="B33" s="638">
        <v>22</v>
      </c>
      <c r="C33" s="639" t="s">
        <v>220</v>
      </c>
      <c r="D33" s="538"/>
      <c r="E33" s="537"/>
      <c r="F33" s="537"/>
      <c r="G33" s="537"/>
      <c r="H33" s="537"/>
      <c r="I33" s="538"/>
      <c r="J33" s="539"/>
      <c r="K33" s="566"/>
      <c r="L33" s="643"/>
      <c r="M33" s="644"/>
      <c r="N33" s="644"/>
      <c r="O33" s="644"/>
      <c r="P33" s="645"/>
      <c r="Q33" s="539"/>
      <c r="R33" s="566"/>
      <c r="S33" s="538"/>
      <c r="T33" s="537"/>
      <c r="U33" s="537"/>
      <c r="V33" s="537"/>
      <c r="W33" s="538"/>
      <c r="X33" s="539"/>
      <c r="Y33" s="566"/>
      <c r="Z33" s="538"/>
      <c r="AA33" s="537"/>
      <c r="AB33" s="537"/>
      <c r="AC33" s="537"/>
      <c r="AD33" s="538"/>
      <c r="AE33" s="539"/>
      <c r="AF33" s="536"/>
      <c r="AG33" s="537"/>
      <c r="AH33" s="537"/>
      <c r="AI33" s="537"/>
      <c r="AJ33" s="537"/>
      <c r="AK33" s="538"/>
      <c r="AL33" s="539"/>
      <c r="AM33" s="536"/>
      <c r="AN33" s="537"/>
      <c r="AO33" s="537"/>
      <c r="AP33" s="537"/>
      <c r="AQ33" s="537"/>
      <c r="AR33" s="538"/>
      <c r="AS33" s="567"/>
      <c r="AT33" s="536"/>
      <c r="AU33" s="538"/>
      <c r="AV33" s="538"/>
      <c r="AW33" s="538"/>
      <c r="AX33" s="538"/>
      <c r="AY33" s="538"/>
      <c r="AZ33" s="567"/>
      <c r="BA33" s="640">
        <f t="shared" si="5"/>
        <v>0</v>
      </c>
    </row>
    <row r="34" spans="2:53" ht="13.5" x14ac:dyDescent="0.2">
      <c r="B34" s="638">
        <v>23</v>
      </c>
      <c r="C34" s="639" t="s">
        <v>144</v>
      </c>
      <c r="D34" s="538"/>
      <c r="E34" s="537"/>
      <c r="F34" s="537"/>
      <c r="G34" s="537"/>
      <c r="H34" s="537"/>
      <c r="I34" s="538"/>
      <c r="J34" s="539"/>
      <c r="K34" s="566"/>
      <c r="L34" s="538"/>
      <c r="M34" s="538"/>
      <c r="N34" s="538"/>
      <c r="O34" s="538"/>
      <c r="P34" s="567"/>
      <c r="Q34" s="539"/>
      <c r="R34" s="566"/>
      <c r="S34" s="538"/>
      <c r="T34" s="537"/>
      <c r="U34" s="537"/>
      <c r="V34" s="537"/>
      <c r="W34" s="538"/>
      <c r="X34" s="539"/>
      <c r="Y34" s="566"/>
      <c r="Z34" s="538"/>
      <c r="AA34" s="537"/>
      <c r="AB34" s="537"/>
      <c r="AC34" s="537"/>
      <c r="AD34" s="538"/>
      <c r="AE34" s="539"/>
      <c r="AF34" s="536"/>
      <c r="AG34" s="537"/>
      <c r="AH34" s="537"/>
      <c r="AI34" s="537"/>
      <c r="AJ34" s="537"/>
      <c r="AK34" s="538"/>
      <c r="AL34" s="539"/>
      <c r="AM34" s="536"/>
      <c r="AN34" s="537"/>
      <c r="AO34" s="537"/>
      <c r="AP34" s="537"/>
      <c r="AQ34" s="537"/>
      <c r="AR34" s="538"/>
      <c r="AS34" s="567"/>
      <c r="AT34" s="536"/>
      <c r="AU34" s="538"/>
      <c r="AV34" s="538"/>
      <c r="AW34" s="538"/>
      <c r="AX34" s="538"/>
      <c r="AY34" s="538"/>
      <c r="AZ34" s="567"/>
      <c r="BA34" s="640">
        <f t="shared" si="5"/>
        <v>0</v>
      </c>
    </row>
    <row r="35" spans="2:53" ht="13.5" x14ac:dyDescent="0.2">
      <c r="B35" s="638">
        <v>24</v>
      </c>
      <c r="C35" s="639" t="s">
        <v>236</v>
      </c>
      <c r="D35" s="538"/>
      <c r="E35" s="537"/>
      <c r="F35" s="537"/>
      <c r="G35" s="537"/>
      <c r="H35" s="537"/>
      <c r="I35" s="538"/>
      <c r="J35" s="539"/>
      <c r="K35" s="566"/>
      <c r="L35" s="538"/>
      <c r="M35" s="538"/>
      <c r="N35" s="538"/>
      <c r="O35" s="538"/>
      <c r="P35" s="567"/>
      <c r="Q35" s="539"/>
      <c r="R35" s="566"/>
      <c r="S35" s="538"/>
      <c r="T35" s="537"/>
      <c r="U35" s="537"/>
      <c r="V35" s="537"/>
      <c r="W35" s="538"/>
      <c r="X35" s="539"/>
      <c r="Y35" s="566"/>
      <c r="Z35" s="538"/>
      <c r="AA35" s="537"/>
      <c r="AB35" s="537"/>
      <c r="AC35" s="537"/>
      <c r="AD35" s="538"/>
      <c r="AE35" s="539"/>
      <c r="AF35" s="536"/>
      <c r="AG35" s="537"/>
      <c r="AH35" s="537"/>
      <c r="AI35" s="537"/>
      <c r="AJ35" s="537"/>
      <c r="AK35" s="538"/>
      <c r="AL35" s="539"/>
      <c r="AM35" s="536"/>
      <c r="AN35" s="537"/>
      <c r="AO35" s="537"/>
      <c r="AP35" s="537"/>
      <c r="AQ35" s="537"/>
      <c r="AR35" s="538"/>
      <c r="AS35" s="567"/>
      <c r="AT35" s="536"/>
      <c r="AU35" s="538"/>
      <c r="AV35" s="538"/>
      <c r="AW35" s="538"/>
      <c r="AX35" s="538"/>
      <c r="AY35" s="538"/>
      <c r="AZ35" s="567"/>
      <c r="BA35" s="640">
        <f t="shared" si="5"/>
        <v>0</v>
      </c>
    </row>
    <row r="36" spans="2:53" ht="13.5" x14ac:dyDescent="0.2">
      <c r="B36" s="638">
        <v>25</v>
      </c>
      <c r="C36" s="639" t="s">
        <v>147</v>
      </c>
      <c r="D36" s="538"/>
      <c r="E36" s="537"/>
      <c r="F36" s="537"/>
      <c r="G36" s="537"/>
      <c r="H36" s="537"/>
      <c r="I36" s="538"/>
      <c r="J36" s="539"/>
      <c r="K36" s="566"/>
      <c r="L36" s="538"/>
      <c r="M36" s="538"/>
      <c r="N36" s="538"/>
      <c r="O36" s="538"/>
      <c r="P36" s="567"/>
      <c r="Q36" s="539"/>
      <c r="R36" s="566"/>
      <c r="S36" s="538"/>
      <c r="T36" s="537"/>
      <c r="U36" s="537"/>
      <c r="V36" s="537"/>
      <c r="W36" s="538"/>
      <c r="X36" s="539"/>
      <c r="Y36" s="566"/>
      <c r="Z36" s="538"/>
      <c r="AA36" s="537"/>
      <c r="AB36" s="537"/>
      <c r="AC36" s="537"/>
      <c r="AD36" s="538"/>
      <c r="AE36" s="539"/>
      <c r="AF36" s="536"/>
      <c r="AG36" s="537"/>
      <c r="AH36" s="537"/>
      <c r="AI36" s="537"/>
      <c r="AJ36" s="537"/>
      <c r="AK36" s="538"/>
      <c r="AL36" s="539"/>
      <c r="AM36" s="536"/>
      <c r="AN36" s="537"/>
      <c r="AO36" s="537"/>
      <c r="AP36" s="537"/>
      <c r="AQ36" s="537"/>
      <c r="AR36" s="538"/>
      <c r="AS36" s="567"/>
      <c r="AT36" s="536"/>
      <c r="AU36" s="538"/>
      <c r="AV36" s="538"/>
      <c r="AW36" s="538"/>
      <c r="AX36" s="538"/>
      <c r="AY36" s="538"/>
      <c r="AZ36" s="567"/>
      <c r="BA36" s="640">
        <f t="shared" si="5"/>
        <v>0</v>
      </c>
    </row>
    <row r="37" spans="2:53" ht="13.5" x14ac:dyDescent="0.2">
      <c r="B37" s="638">
        <v>26</v>
      </c>
      <c r="C37" s="639" t="s">
        <v>259</v>
      </c>
      <c r="D37" s="538"/>
      <c r="E37" s="537"/>
      <c r="F37" s="537"/>
      <c r="G37" s="537"/>
      <c r="H37" s="537"/>
      <c r="I37" s="538"/>
      <c r="J37" s="539"/>
      <c r="K37" s="566"/>
      <c r="L37" s="538"/>
      <c r="M37" s="538"/>
      <c r="N37" s="538"/>
      <c r="O37" s="538"/>
      <c r="P37" s="567"/>
      <c r="Q37" s="539"/>
      <c r="R37" s="566"/>
      <c r="S37" s="538"/>
      <c r="T37" s="537"/>
      <c r="U37" s="537"/>
      <c r="V37" s="537"/>
      <c r="W37" s="538"/>
      <c r="X37" s="539"/>
      <c r="Y37" s="566"/>
      <c r="Z37" s="538"/>
      <c r="AA37" s="537"/>
      <c r="AB37" s="537"/>
      <c r="AC37" s="537"/>
      <c r="AD37" s="538"/>
      <c r="AE37" s="539"/>
      <c r="AF37" s="536"/>
      <c r="AG37" s="537"/>
      <c r="AH37" s="537"/>
      <c r="AI37" s="537"/>
      <c r="AJ37" s="537"/>
      <c r="AK37" s="538"/>
      <c r="AL37" s="539"/>
      <c r="AM37" s="536"/>
      <c r="AN37" s="537"/>
      <c r="AO37" s="537"/>
      <c r="AP37" s="537"/>
      <c r="AQ37" s="537"/>
      <c r="AR37" s="538"/>
      <c r="AS37" s="567"/>
      <c r="AT37" s="536"/>
      <c r="AU37" s="538"/>
      <c r="AV37" s="538"/>
      <c r="AW37" s="538"/>
      <c r="AX37" s="538"/>
      <c r="AY37" s="538"/>
      <c r="AZ37" s="567"/>
      <c r="BA37" s="640">
        <f t="shared" si="5"/>
        <v>0</v>
      </c>
    </row>
    <row r="38" spans="2:53" ht="13.5" x14ac:dyDescent="0.2">
      <c r="B38" s="638">
        <v>27</v>
      </c>
      <c r="C38" s="639" t="s">
        <v>237</v>
      </c>
      <c r="D38" s="538"/>
      <c r="E38" s="537"/>
      <c r="F38" s="537"/>
      <c r="G38" s="537"/>
      <c r="H38" s="537"/>
      <c r="I38" s="538"/>
      <c r="J38" s="539"/>
      <c r="K38" s="566"/>
      <c r="L38" s="538"/>
      <c r="M38" s="538"/>
      <c r="N38" s="538"/>
      <c r="O38" s="538"/>
      <c r="P38" s="567"/>
      <c r="Q38" s="539"/>
      <c r="R38" s="566"/>
      <c r="S38" s="538"/>
      <c r="T38" s="537"/>
      <c r="U38" s="537"/>
      <c r="V38" s="537"/>
      <c r="W38" s="538"/>
      <c r="X38" s="539"/>
      <c r="Y38" s="566"/>
      <c r="Z38" s="538"/>
      <c r="AA38" s="537"/>
      <c r="AB38" s="537"/>
      <c r="AC38" s="537"/>
      <c r="AD38" s="538"/>
      <c r="AE38" s="539"/>
      <c r="AF38" s="536"/>
      <c r="AG38" s="537"/>
      <c r="AH38" s="537"/>
      <c r="AI38" s="537"/>
      <c r="AJ38" s="537"/>
      <c r="AK38" s="538"/>
      <c r="AL38" s="539"/>
      <c r="AM38" s="536"/>
      <c r="AN38" s="537"/>
      <c r="AO38" s="537"/>
      <c r="AP38" s="537"/>
      <c r="AQ38" s="537"/>
      <c r="AR38" s="538"/>
      <c r="AS38" s="567"/>
      <c r="AT38" s="536"/>
      <c r="AU38" s="538"/>
      <c r="AV38" s="538"/>
      <c r="AW38" s="538"/>
      <c r="AX38" s="538"/>
      <c r="AY38" s="538"/>
      <c r="AZ38" s="567"/>
      <c r="BA38" s="640">
        <f t="shared" si="5"/>
        <v>0</v>
      </c>
    </row>
    <row r="39" spans="2:53" ht="13.5" x14ac:dyDescent="0.2">
      <c r="B39" s="638">
        <v>28</v>
      </c>
      <c r="C39" s="639" t="s">
        <v>150</v>
      </c>
      <c r="D39" s="538"/>
      <c r="E39" s="537"/>
      <c r="F39" s="537"/>
      <c r="G39" s="537"/>
      <c r="H39" s="537"/>
      <c r="I39" s="538"/>
      <c r="J39" s="539"/>
      <c r="K39" s="566"/>
      <c r="L39" s="538"/>
      <c r="M39" s="538"/>
      <c r="N39" s="538"/>
      <c r="O39" s="538"/>
      <c r="P39" s="567"/>
      <c r="Q39" s="539"/>
      <c r="R39" s="566"/>
      <c r="S39" s="538"/>
      <c r="T39" s="537"/>
      <c r="U39" s="537"/>
      <c r="V39" s="537"/>
      <c r="W39" s="538"/>
      <c r="X39" s="539"/>
      <c r="Y39" s="566"/>
      <c r="Z39" s="538"/>
      <c r="AA39" s="537"/>
      <c r="AB39" s="537"/>
      <c r="AC39" s="537"/>
      <c r="AD39" s="538"/>
      <c r="AE39" s="539"/>
      <c r="AF39" s="536"/>
      <c r="AG39" s="537"/>
      <c r="AH39" s="537"/>
      <c r="AI39" s="537"/>
      <c r="AJ39" s="537"/>
      <c r="AK39" s="538"/>
      <c r="AL39" s="539"/>
      <c r="AM39" s="536"/>
      <c r="AN39" s="537"/>
      <c r="AO39" s="537"/>
      <c r="AP39" s="537"/>
      <c r="AQ39" s="537"/>
      <c r="AR39" s="538"/>
      <c r="AS39" s="567"/>
      <c r="AT39" s="536"/>
      <c r="AU39" s="538"/>
      <c r="AV39" s="538"/>
      <c r="AW39" s="538"/>
      <c r="AX39" s="538"/>
      <c r="AY39" s="538"/>
      <c r="AZ39" s="567"/>
      <c r="BA39" s="640">
        <f t="shared" si="5"/>
        <v>0</v>
      </c>
    </row>
    <row r="40" spans="2:53" ht="13.5" x14ac:dyDescent="0.2">
      <c r="B40" s="638">
        <v>29</v>
      </c>
      <c r="C40" s="639" t="s">
        <v>232</v>
      </c>
      <c r="D40" s="538"/>
      <c r="E40" s="537"/>
      <c r="F40" s="537"/>
      <c r="G40" s="537"/>
      <c r="H40" s="537"/>
      <c r="I40" s="538"/>
      <c r="J40" s="539"/>
      <c r="K40" s="566"/>
      <c r="L40" s="538"/>
      <c r="M40" s="538"/>
      <c r="N40" s="538"/>
      <c r="O40" s="538"/>
      <c r="P40" s="567"/>
      <c r="Q40" s="539"/>
      <c r="R40" s="566"/>
      <c r="S40" s="538"/>
      <c r="T40" s="537"/>
      <c r="U40" s="537"/>
      <c r="V40" s="537"/>
      <c r="W40" s="538"/>
      <c r="X40" s="539"/>
      <c r="Y40" s="566"/>
      <c r="Z40" s="538"/>
      <c r="AA40" s="537"/>
      <c r="AB40" s="537"/>
      <c r="AC40" s="537"/>
      <c r="AD40" s="538"/>
      <c r="AE40" s="539"/>
      <c r="AF40" s="536"/>
      <c r="AG40" s="537"/>
      <c r="AH40" s="537"/>
      <c r="AI40" s="537"/>
      <c r="AJ40" s="537"/>
      <c r="AK40" s="538"/>
      <c r="AL40" s="539"/>
      <c r="AM40" s="536"/>
      <c r="AN40" s="537"/>
      <c r="AO40" s="537"/>
      <c r="AP40" s="537"/>
      <c r="AQ40" s="537"/>
      <c r="AR40" s="538"/>
      <c r="AS40" s="567"/>
      <c r="AT40" s="536"/>
      <c r="AU40" s="538"/>
      <c r="AV40" s="538"/>
      <c r="AW40" s="538"/>
      <c r="AX40" s="538"/>
      <c r="AY40" s="538"/>
      <c r="AZ40" s="567"/>
      <c r="BA40" s="640">
        <f t="shared" si="5"/>
        <v>0</v>
      </c>
    </row>
    <row r="41" spans="2:53" ht="13.5" x14ac:dyDescent="0.2">
      <c r="B41" s="638">
        <v>30</v>
      </c>
      <c r="C41" s="639" t="s">
        <v>225</v>
      </c>
      <c r="D41" s="538"/>
      <c r="E41" s="537"/>
      <c r="F41" s="537"/>
      <c r="G41" s="537"/>
      <c r="H41" s="537"/>
      <c r="I41" s="538"/>
      <c r="J41" s="539"/>
      <c r="K41" s="566"/>
      <c r="L41" s="538"/>
      <c r="M41" s="538"/>
      <c r="N41" s="538"/>
      <c r="O41" s="538"/>
      <c r="P41" s="567"/>
      <c r="Q41" s="539"/>
      <c r="R41" s="566"/>
      <c r="S41" s="538"/>
      <c r="T41" s="537"/>
      <c r="U41" s="537"/>
      <c r="V41" s="537"/>
      <c r="W41" s="538"/>
      <c r="X41" s="539"/>
      <c r="Y41" s="566"/>
      <c r="Z41" s="538"/>
      <c r="AA41" s="537"/>
      <c r="AB41" s="537"/>
      <c r="AC41" s="537"/>
      <c r="AD41" s="538"/>
      <c r="AE41" s="539"/>
      <c r="AF41" s="536"/>
      <c r="AG41" s="537"/>
      <c r="AH41" s="537"/>
      <c r="AI41" s="537"/>
      <c r="AJ41" s="537"/>
      <c r="AK41" s="538"/>
      <c r="AL41" s="539"/>
      <c r="AM41" s="536"/>
      <c r="AN41" s="537"/>
      <c r="AO41" s="537"/>
      <c r="AP41" s="537"/>
      <c r="AQ41" s="537"/>
      <c r="AR41" s="538"/>
      <c r="AS41" s="567"/>
      <c r="AT41" s="536"/>
      <c r="AU41" s="538"/>
      <c r="AV41" s="538"/>
      <c r="AW41" s="538"/>
      <c r="AX41" s="538"/>
      <c r="AY41" s="538"/>
      <c r="AZ41" s="567"/>
      <c r="BA41" s="640">
        <f t="shared" si="5"/>
        <v>0</v>
      </c>
    </row>
    <row r="42" spans="2:53" ht="13.5" x14ac:dyDescent="0.2">
      <c r="B42" s="638">
        <v>31</v>
      </c>
      <c r="C42" s="639" t="s">
        <v>154</v>
      </c>
      <c r="D42" s="538"/>
      <c r="E42" s="537"/>
      <c r="F42" s="537"/>
      <c r="G42" s="537"/>
      <c r="H42" s="537"/>
      <c r="I42" s="538"/>
      <c r="J42" s="539"/>
      <c r="K42" s="566"/>
      <c r="L42" s="538"/>
      <c r="M42" s="538"/>
      <c r="N42" s="538"/>
      <c r="O42" s="538"/>
      <c r="P42" s="567"/>
      <c r="Q42" s="539"/>
      <c r="R42" s="566"/>
      <c r="S42" s="538"/>
      <c r="T42" s="537"/>
      <c r="U42" s="537"/>
      <c r="V42" s="537"/>
      <c r="W42" s="538"/>
      <c r="X42" s="539"/>
      <c r="Y42" s="566"/>
      <c r="Z42" s="538"/>
      <c r="AA42" s="537"/>
      <c r="AB42" s="537"/>
      <c r="AC42" s="537"/>
      <c r="AD42" s="538"/>
      <c r="AE42" s="539"/>
      <c r="AF42" s="536"/>
      <c r="AG42" s="537"/>
      <c r="AH42" s="537"/>
      <c r="AI42" s="537"/>
      <c r="AJ42" s="537"/>
      <c r="AK42" s="538"/>
      <c r="AL42" s="539"/>
      <c r="AM42" s="536"/>
      <c r="AN42" s="537"/>
      <c r="AO42" s="537"/>
      <c r="AP42" s="537"/>
      <c r="AQ42" s="537"/>
      <c r="AR42" s="538"/>
      <c r="AS42" s="567"/>
      <c r="AT42" s="536"/>
      <c r="AU42" s="538"/>
      <c r="AV42" s="538"/>
      <c r="AW42" s="538"/>
      <c r="AX42" s="538"/>
      <c r="AY42" s="538"/>
      <c r="AZ42" s="567"/>
      <c r="BA42" s="640">
        <f t="shared" si="5"/>
        <v>0</v>
      </c>
    </row>
    <row r="43" spans="2:53" ht="13.5" x14ac:dyDescent="0.2">
      <c r="B43" s="638">
        <v>32</v>
      </c>
      <c r="C43" s="639" t="s">
        <v>155</v>
      </c>
      <c r="D43" s="538"/>
      <c r="E43" s="537"/>
      <c r="F43" s="537"/>
      <c r="G43" s="537"/>
      <c r="H43" s="537"/>
      <c r="I43" s="538"/>
      <c r="J43" s="539"/>
      <c r="K43" s="566"/>
      <c r="L43" s="538"/>
      <c r="M43" s="538"/>
      <c r="N43" s="538"/>
      <c r="O43" s="538"/>
      <c r="P43" s="567"/>
      <c r="Q43" s="539"/>
      <c r="R43" s="566"/>
      <c r="S43" s="538"/>
      <c r="T43" s="537"/>
      <c r="U43" s="537"/>
      <c r="V43" s="537"/>
      <c r="W43" s="538"/>
      <c r="X43" s="539"/>
      <c r="Y43" s="566"/>
      <c r="Z43" s="538"/>
      <c r="AA43" s="537"/>
      <c r="AB43" s="537"/>
      <c r="AC43" s="537"/>
      <c r="AD43" s="538"/>
      <c r="AE43" s="539"/>
      <c r="AF43" s="536"/>
      <c r="AG43" s="537"/>
      <c r="AH43" s="537"/>
      <c r="AI43" s="537"/>
      <c r="AJ43" s="537"/>
      <c r="AK43" s="538"/>
      <c r="AL43" s="539"/>
      <c r="AM43" s="536"/>
      <c r="AN43" s="537"/>
      <c r="AO43" s="537"/>
      <c r="AP43" s="537"/>
      <c r="AQ43" s="537"/>
      <c r="AR43" s="538"/>
      <c r="AS43" s="567"/>
      <c r="AT43" s="536"/>
      <c r="AU43" s="538"/>
      <c r="AV43" s="538"/>
      <c r="AW43" s="538"/>
      <c r="AX43" s="538"/>
      <c r="AY43" s="538"/>
      <c r="AZ43" s="567"/>
      <c r="BA43" s="640">
        <f t="shared" si="5"/>
        <v>0</v>
      </c>
    </row>
    <row r="44" spans="2:53" ht="13.5" x14ac:dyDescent="0.2">
      <c r="B44" s="638">
        <v>33</v>
      </c>
      <c r="C44" s="639" t="s">
        <v>156</v>
      </c>
      <c r="D44" s="538"/>
      <c r="E44" s="537"/>
      <c r="F44" s="537"/>
      <c r="G44" s="537"/>
      <c r="H44" s="537"/>
      <c r="I44" s="538"/>
      <c r="J44" s="539"/>
      <c r="K44" s="566"/>
      <c r="L44" s="538"/>
      <c r="M44" s="538"/>
      <c r="N44" s="538"/>
      <c r="O44" s="538"/>
      <c r="P44" s="567"/>
      <c r="Q44" s="539"/>
      <c r="R44" s="566"/>
      <c r="S44" s="538"/>
      <c r="T44" s="537"/>
      <c r="U44" s="537"/>
      <c r="V44" s="537"/>
      <c r="W44" s="538"/>
      <c r="X44" s="539"/>
      <c r="Y44" s="566"/>
      <c r="Z44" s="538"/>
      <c r="AA44" s="537"/>
      <c r="AB44" s="537"/>
      <c r="AC44" s="537"/>
      <c r="AD44" s="538"/>
      <c r="AE44" s="539"/>
      <c r="AF44" s="536"/>
      <c r="AG44" s="537"/>
      <c r="AH44" s="537"/>
      <c r="AI44" s="537"/>
      <c r="AJ44" s="537"/>
      <c r="AK44" s="538"/>
      <c r="AL44" s="539"/>
      <c r="AM44" s="536"/>
      <c r="AN44" s="537"/>
      <c r="AO44" s="537"/>
      <c r="AP44" s="537"/>
      <c r="AQ44" s="537"/>
      <c r="AR44" s="538"/>
      <c r="AS44" s="567"/>
      <c r="AT44" s="536"/>
      <c r="AU44" s="538"/>
      <c r="AV44" s="538"/>
      <c r="AW44" s="538"/>
      <c r="AX44" s="538"/>
      <c r="AY44" s="538"/>
      <c r="AZ44" s="567"/>
      <c r="BA44" s="640">
        <f t="shared" si="5"/>
        <v>0</v>
      </c>
    </row>
    <row r="45" spans="2:53" ht="13.5" x14ac:dyDescent="0.2">
      <c r="B45" s="638">
        <v>34</v>
      </c>
      <c r="C45" s="639" t="s">
        <v>260</v>
      </c>
      <c r="D45" s="538"/>
      <c r="E45" s="537"/>
      <c r="F45" s="537"/>
      <c r="G45" s="537"/>
      <c r="H45" s="537"/>
      <c r="I45" s="538"/>
      <c r="J45" s="539"/>
      <c r="K45" s="566"/>
      <c r="L45" s="538"/>
      <c r="M45" s="538"/>
      <c r="N45" s="538"/>
      <c r="O45" s="538"/>
      <c r="P45" s="567"/>
      <c r="Q45" s="539"/>
      <c r="R45" s="566"/>
      <c r="S45" s="538"/>
      <c r="T45" s="537"/>
      <c r="U45" s="537"/>
      <c r="V45" s="537"/>
      <c r="W45" s="538"/>
      <c r="X45" s="539"/>
      <c r="Y45" s="566"/>
      <c r="Z45" s="538"/>
      <c r="AA45" s="537"/>
      <c r="AB45" s="537"/>
      <c r="AC45" s="537"/>
      <c r="AD45" s="538"/>
      <c r="AE45" s="539"/>
      <c r="AF45" s="536"/>
      <c r="AG45" s="537"/>
      <c r="AH45" s="537"/>
      <c r="AI45" s="537"/>
      <c r="AJ45" s="537"/>
      <c r="AK45" s="538"/>
      <c r="AL45" s="539"/>
      <c r="AM45" s="536"/>
      <c r="AN45" s="537"/>
      <c r="AO45" s="537"/>
      <c r="AP45" s="537"/>
      <c r="AQ45" s="537"/>
      <c r="AR45" s="538"/>
      <c r="AS45" s="567"/>
      <c r="AT45" s="536"/>
      <c r="AU45" s="538"/>
      <c r="AV45" s="538"/>
      <c r="AW45" s="538"/>
      <c r="AX45" s="538"/>
      <c r="AY45" s="538"/>
      <c r="AZ45" s="567"/>
      <c r="BA45" s="640">
        <f t="shared" si="5"/>
        <v>0</v>
      </c>
    </row>
    <row r="46" spans="2:53" ht="13.5" x14ac:dyDescent="0.2">
      <c r="B46" s="638">
        <v>35</v>
      </c>
      <c r="C46" s="639" t="s">
        <v>157</v>
      </c>
      <c r="D46" s="538"/>
      <c r="E46" s="537"/>
      <c r="F46" s="537"/>
      <c r="G46" s="537"/>
      <c r="H46" s="537"/>
      <c r="I46" s="538"/>
      <c r="J46" s="539"/>
      <c r="K46" s="566"/>
      <c r="L46" s="538"/>
      <c r="M46" s="538"/>
      <c r="N46" s="538"/>
      <c r="O46" s="538"/>
      <c r="P46" s="567"/>
      <c r="Q46" s="539"/>
      <c r="R46" s="566"/>
      <c r="S46" s="538"/>
      <c r="T46" s="537"/>
      <c r="U46" s="537"/>
      <c r="V46" s="537"/>
      <c r="W46" s="538"/>
      <c r="X46" s="539"/>
      <c r="Y46" s="566"/>
      <c r="Z46" s="538"/>
      <c r="AA46" s="537"/>
      <c r="AB46" s="537"/>
      <c r="AC46" s="537"/>
      <c r="AD46" s="538"/>
      <c r="AE46" s="539"/>
      <c r="AF46" s="536"/>
      <c r="AG46" s="537"/>
      <c r="AH46" s="537"/>
      <c r="AI46" s="537"/>
      <c r="AJ46" s="537"/>
      <c r="AK46" s="538"/>
      <c r="AL46" s="539"/>
      <c r="AM46" s="536"/>
      <c r="AN46" s="537"/>
      <c r="AO46" s="537"/>
      <c r="AP46" s="537"/>
      <c r="AQ46" s="537"/>
      <c r="AR46" s="538"/>
      <c r="AS46" s="567"/>
      <c r="AT46" s="536"/>
      <c r="AU46" s="538"/>
      <c r="AV46" s="538"/>
      <c r="AW46" s="538"/>
      <c r="AX46" s="538"/>
      <c r="AY46" s="538"/>
      <c r="AZ46" s="567"/>
      <c r="BA46" s="640">
        <f t="shared" si="5"/>
        <v>0</v>
      </c>
    </row>
    <row r="47" spans="2:53" ht="13.5" x14ac:dyDescent="0.2">
      <c r="B47" s="638">
        <v>36</v>
      </c>
      <c r="C47" s="646"/>
      <c r="D47" s="538"/>
      <c r="E47" s="537"/>
      <c r="F47" s="537"/>
      <c r="G47" s="537"/>
      <c r="H47" s="537"/>
      <c r="I47" s="538"/>
      <c r="J47" s="539"/>
      <c r="K47" s="566"/>
      <c r="L47" s="538"/>
      <c r="M47" s="538"/>
      <c r="N47" s="538"/>
      <c r="O47" s="538"/>
      <c r="P47" s="567"/>
      <c r="Q47" s="539"/>
      <c r="R47" s="566"/>
      <c r="S47" s="538"/>
      <c r="T47" s="537"/>
      <c r="U47" s="537"/>
      <c r="V47" s="537"/>
      <c r="W47" s="538"/>
      <c r="X47" s="539"/>
      <c r="Y47" s="566"/>
      <c r="Z47" s="538"/>
      <c r="AA47" s="537"/>
      <c r="AB47" s="537"/>
      <c r="AC47" s="537"/>
      <c r="AD47" s="538"/>
      <c r="AE47" s="539"/>
      <c r="AF47" s="536"/>
      <c r="AG47" s="537"/>
      <c r="AH47" s="537"/>
      <c r="AI47" s="537"/>
      <c r="AJ47" s="537"/>
      <c r="AK47" s="538"/>
      <c r="AL47" s="539"/>
      <c r="AM47" s="536"/>
      <c r="AN47" s="537"/>
      <c r="AO47" s="537"/>
      <c r="AP47" s="537"/>
      <c r="AQ47" s="537"/>
      <c r="AR47" s="538"/>
      <c r="AS47" s="567"/>
      <c r="AT47" s="536"/>
      <c r="AU47" s="538"/>
      <c r="AV47" s="538"/>
      <c r="AW47" s="538"/>
      <c r="AX47" s="538"/>
      <c r="AY47" s="538"/>
      <c r="AZ47" s="567"/>
      <c r="BA47" s="640">
        <f t="shared" si="5"/>
        <v>0</v>
      </c>
    </row>
    <row r="48" spans="2:53" ht="13.5" x14ac:dyDescent="0.2">
      <c r="B48" s="638">
        <v>37</v>
      </c>
      <c r="C48" s="646"/>
      <c r="D48" s="538"/>
      <c r="E48" s="537"/>
      <c r="F48" s="537"/>
      <c r="G48" s="537"/>
      <c r="H48" s="537"/>
      <c r="I48" s="538"/>
      <c r="J48" s="539"/>
      <c r="K48" s="566"/>
      <c r="L48" s="538"/>
      <c r="M48" s="538"/>
      <c r="N48" s="538"/>
      <c r="O48" s="538"/>
      <c r="P48" s="567"/>
      <c r="Q48" s="539"/>
      <c r="R48" s="566"/>
      <c r="S48" s="538"/>
      <c r="T48" s="537"/>
      <c r="U48" s="537"/>
      <c r="V48" s="537"/>
      <c r="W48" s="538"/>
      <c r="X48" s="539"/>
      <c r="Y48" s="566"/>
      <c r="Z48" s="538"/>
      <c r="AA48" s="537"/>
      <c r="AB48" s="537"/>
      <c r="AC48" s="537"/>
      <c r="AD48" s="538"/>
      <c r="AE48" s="539"/>
      <c r="AF48" s="536"/>
      <c r="AG48" s="537"/>
      <c r="AH48" s="537"/>
      <c r="AI48" s="537"/>
      <c r="AJ48" s="537"/>
      <c r="AK48" s="538"/>
      <c r="AL48" s="539"/>
      <c r="AM48" s="536"/>
      <c r="AN48" s="537"/>
      <c r="AO48" s="537"/>
      <c r="AP48" s="537"/>
      <c r="AQ48" s="537"/>
      <c r="AR48" s="538"/>
      <c r="AS48" s="567"/>
      <c r="AT48" s="536"/>
      <c r="AU48" s="538"/>
      <c r="AV48" s="538"/>
      <c r="AW48" s="538"/>
      <c r="AX48" s="538"/>
      <c r="AY48" s="538"/>
      <c r="AZ48" s="567"/>
      <c r="BA48" s="640">
        <f t="shared" si="5"/>
        <v>0</v>
      </c>
    </row>
    <row r="49" spans="2:53" ht="13.5" x14ac:dyDescent="0.2">
      <c r="B49" s="638">
        <v>38</v>
      </c>
      <c r="C49" s="646"/>
      <c r="D49" s="538"/>
      <c r="E49" s="537"/>
      <c r="F49" s="537"/>
      <c r="G49" s="537"/>
      <c r="H49" s="537"/>
      <c r="I49" s="538"/>
      <c r="J49" s="539"/>
      <c r="K49" s="566"/>
      <c r="L49" s="538"/>
      <c r="M49" s="538"/>
      <c r="N49" s="538"/>
      <c r="O49" s="538"/>
      <c r="P49" s="567"/>
      <c r="Q49" s="539"/>
      <c r="R49" s="566"/>
      <c r="S49" s="538"/>
      <c r="T49" s="537"/>
      <c r="U49" s="537"/>
      <c r="V49" s="537"/>
      <c r="W49" s="538"/>
      <c r="X49" s="539"/>
      <c r="Y49" s="566"/>
      <c r="Z49" s="538"/>
      <c r="AA49" s="537"/>
      <c r="AB49" s="537"/>
      <c r="AC49" s="537"/>
      <c r="AD49" s="538"/>
      <c r="AE49" s="539"/>
      <c r="AF49" s="536"/>
      <c r="AG49" s="537"/>
      <c r="AH49" s="537"/>
      <c r="AI49" s="537"/>
      <c r="AJ49" s="537"/>
      <c r="AK49" s="538"/>
      <c r="AL49" s="539"/>
      <c r="AM49" s="536"/>
      <c r="AN49" s="537"/>
      <c r="AO49" s="537"/>
      <c r="AP49" s="537"/>
      <c r="AQ49" s="537"/>
      <c r="AR49" s="538"/>
      <c r="AS49" s="567"/>
      <c r="AT49" s="536"/>
      <c r="AU49" s="538"/>
      <c r="AV49" s="538"/>
      <c r="AW49" s="538"/>
      <c r="AX49" s="538"/>
      <c r="AY49" s="538"/>
      <c r="AZ49" s="567"/>
      <c r="BA49" s="640">
        <f t="shared" si="5"/>
        <v>0</v>
      </c>
    </row>
    <row r="50" spans="2:53" ht="13.5" x14ac:dyDescent="0.2">
      <c r="B50" s="638">
        <v>39</v>
      </c>
      <c r="C50" s="646"/>
      <c r="D50" s="538"/>
      <c r="E50" s="537"/>
      <c r="F50" s="537"/>
      <c r="G50" s="537"/>
      <c r="H50" s="537"/>
      <c r="I50" s="538"/>
      <c r="J50" s="539"/>
      <c r="K50" s="566"/>
      <c r="L50" s="538"/>
      <c r="M50" s="538"/>
      <c r="N50" s="538"/>
      <c r="O50" s="538"/>
      <c r="P50" s="567"/>
      <c r="Q50" s="539"/>
      <c r="R50" s="566"/>
      <c r="S50" s="538"/>
      <c r="T50" s="537"/>
      <c r="U50" s="537"/>
      <c r="V50" s="537"/>
      <c r="W50" s="538"/>
      <c r="X50" s="539"/>
      <c r="Y50" s="566"/>
      <c r="Z50" s="538"/>
      <c r="AA50" s="537"/>
      <c r="AB50" s="537"/>
      <c r="AC50" s="537"/>
      <c r="AD50" s="538"/>
      <c r="AE50" s="539"/>
      <c r="AF50" s="536"/>
      <c r="AG50" s="537"/>
      <c r="AH50" s="537"/>
      <c r="AI50" s="537"/>
      <c r="AJ50" s="537"/>
      <c r="AK50" s="538"/>
      <c r="AL50" s="539"/>
      <c r="AM50" s="536"/>
      <c r="AN50" s="537"/>
      <c r="AO50" s="537"/>
      <c r="AP50" s="537"/>
      <c r="AQ50" s="537"/>
      <c r="AR50" s="538"/>
      <c r="AS50" s="567"/>
      <c r="AT50" s="536"/>
      <c r="AU50" s="538"/>
      <c r="AV50" s="538"/>
      <c r="AW50" s="538"/>
      <c r="AX50" s="538"/>
      <c r="AY50" s="538"/>
      <c r="AZ50" s="567"/>
      <c r="BA50" s="640">
        <f t="shared" si="5"/>
        <v>0</v>
      </c>
    </row>
    <row r="51" spans="2:53" ht="13.5" x14ac:dyDescent="0.2">
      <c r="B51" s="638">
        <v>40</v>
      </c>
      <c r="C51" s="646"/>
      <c r="D51" s="538"/>
      <c r="E51" s="537"/>
      <c r="F51" s="537"/>
      <c r="G51" s="537"/>
      <c r="H51" s="537"/>
      <c r="I51" s="538"/>
      <c r="J51" s="539"/>
      <c r="K51" s="566"/>
      <c r="L51" s="538"/>
      <c r="M51" s="538"/>
      <c r="N51" s="538"/>
      <c r="O51" s="538"/>
      <c r="P51" s="567"/>
      <c r="Q51" s="539"/>
      <c r="R51" s="566"/>
      <c r="S51" s="538"/>
      <c r="T51" s="537"/>
      <c r="U51" s="537"/>
      <c r="V51" s="537"/>
      <c r="W51" s="538"/>
      <c r="X51" s="539"/>
      <c r="Y51" s="566"/>
      <c r="Z51" s="538"/>
      <c r="AA51" s="537"/>
      <c r="AB51" s="537"/>
      <c r="AC51" s="537"/>
      <c r="AD51" s="538"/>
      <c r="AE51" s="539"/>
      <c r="AF51" s="536"/>
      <c r="AG51" s="537"/>
      <c r="AH51" s="537"/>
      <c r="AI51" s="537"/>
      <c r="AJ51" s="537"/>
      <c r="AK51" s="538"/>
      <c r="AL51" s="539"/>
      <c r="AM51" s="536"/>
      <c r="AN51" s="537"/>
      <c r="AO51" s="537"/>
      <c r="AP51" s="537"/>
      <c r="AQ51" s="537"/>
      <c r="AR51" s="538"/>
      <c r="AS51" s="567"/>
      <c r="AT51" s="536"/>
      <c r="AU51" s="538"/>
      <c r="AV51" s="538"/>
      <c r="AW51" s="538"/>
      <c r="AX51" s="538"/>
      <c r="AY51" s="538"/>
      <c r="AZ51" s="567"/>
      <c r="BA51" s="640">
        <f t="shared" si="5"/>
        <v>0</v>
      </c>
    </row>
    <row r="52" spans="2:53" ht="13.5" x14ac:dyDescent="0.2">
      <c r="B52" s="638">
        <v>41</v>
      </c>
      <c r="C52" s="646"/>
      <c r="D52" s="538"/>
      <c r="E52" s="537"/>
      <c r="F52" s="537"/>
      <c r="G52" s="537"/>
      <c r="H52" s="537"/>
      <c r="I52" s="538"/>
      <c r="J52" s="539"/>
      <c r="K52" s="566"/>
      <c r="L52" s="538"/>
      <c r="M52" s="538"/>
      <c r="N52" s="538"/>
      <c r="O52" s="538"/>
      <c r="P52" s="567"/>
      <c r="Q52" s="539"/>
      <c r="R52" s="566"/>
      <c r="S52" s="538"/>
      <c r="T52" s="537"/>
      <c r="U52" s="537"/>
      <c r="V52" s="537"/>
      <c r="W52" s="538"/>
      <c r="X52" s="539"/>
      <c r="Y52" s="566"/>
      <c r="Z52" s="538"/>
      <c r="AA52" s="537"/>
      <c r="AB52" s="537"/>
      <c r="AC52" s="537"/>
      <c r="AD52" s="538"/>
      <c r="AE52" s="539"/>
      <c r="AF52" s="536"/>
      <c r="AG52" s="537"/>
      <c r="AH52" s="537"/>
      <c r="AI52" s="537"/>
      <c r="AJ52" s="537"/>
      <c r="AK52" s="538"/>
      <c r="AL52" s="539"/>
      <c r="AM52" s="536"/>
      <c r="AN52" s="537"/>
      <c r="AO52" s="537"/>
      <c r="AP52" s="537"/>
      <c r="AQ52" s="537"/>
      <c r="AR52" s="538"/>
      <c r="AS52" s="567"/>
      <c r="AT52" s="536"/>
      <c r="AU52" s="538"/>
      <c r="AV52" s="538"/>
      <c r="AW52" s="538"/>
      <c r="AX52" s="538"/>
      <c r="AY52" s="538"/>
      <c r="AZ52" s="567"/>
      <c r="BA52" s="640">
        <f t="shared" si="5"/>
        <v>0</v>
      </c>
    </row>
    <row r="53" spans="2:53" ht="13.5" x14ac:dyDescent="0.2">
      <c r="B53" s="638">
        <v>42</v>
      </c>
      <c r="C53" s="646"/>
      <c r="D53" s="538"/>
      <c r="E53" s="537"/>
      <c r="F53" s="537"/>
      <c r="G53" s="537"/>
      <c r="H53" s="537"/>
      <c r="I53" s="538"/>
      <c r="J53" s="539"/>
      <c r="K53" s="566"/>
      <c r="L53" s="538"/>
      <c r="M53" s="538"/>
      <c r="N53" s="538"/>
      <c r="O53" s="538"/>
      <c r="P53" s="567"/>
      <c r="Q53" s="539"/>
      <c r="R53" s="566"/>
      <c r="S53" s="538"/>
      <c r="T53" s="537"/>
      <c r="U53" s="537"/>
      <c r="V53" s="537"/>
      <c r="W53" s="538"/>
      <c r="X53" s="539"/>
      <c r="Y53" s="566"/>
      <c r="Z53" s="538"/>
      <c r="AA53" s="537"/>
      <c r="AB53" s="537"/>
      <c r="AC53" s="537"/>
      <c r="AD53" s="538"/>
      <c r="AE53" s="539"/>
      <c r="AF53" s="536"/>
      <c r="AG53" s="537"/>
      <c r="AH53" s="537"/>
      <c r="AI53" s="537"/>
      <c r="AJ53" s="537"/>
      <c r="AK53" s="538"/>
      <c r="AL53" s="539"/>
      <c r="AM53" s="536"/>
      <c r="AN53" s="537"/>
      <c r="AO53" s="537"/>
      <c r="AP53" s="537"/>
      <c r="AQ53" s="537"/>
      <c r="AR53" s="538"/>
      <c r="AS53" s="567"/>
      <c r="AT53" s="536"/>
      <c r="AU53" s="538"/>
      <c r="AV53" s="538"/>
      <c r="AW53" s="538"/>
      <c r="AX53" s="538"/>
      <c r="AY53" s="538"/>
      <c r="AZ53" s="567"/>
      <c r="BA53" s="640">
        <f t="shared" si="5"/>
        <v>0</v>
      </c>
    </row>
    <row r="54" spans="2:53" ht="13.5" x14ac:dyDescent="0.2">
      <c r="B54" s="638">
        <v>43</v>
      </c>
      <c r="C54" s="646"/>
      <c r="D54" s="538"/>
      <c r="E54" s="537"/>
      <c r="F54" s="537"/>
      <c r="G54" s="537"/>
      <c r="H54" s="537"/>
      <c r="I54" s="538"/>
      <c r="J54" s="539"/>
      <c r="K54" s="566"/>
      <c r="L54" s="538"/>
      <c r="M54" s="538"/>
      <c r="N54" s="538"/>
      <c r="O54" s="538"/>
      <c r="P54" s="567"/>
      <c r="Q54" s="539"/>
      <c r="R54" s="566"/>
      <c r="S54" s="538"/>
      <c r="T54" s="537"/>
      <c r="U54" s="537"/>
      <c r="V54" s="537"/>
      <c r="W54" s="538"/>
      <c r="X54" s="539"/>
      <c r="Y54" s="566"/>
      <c r="Z54" s="538"/>
      <c r="AA54" s="537"/>
      <c r="AB54" s="537"/>
      <c r="AC54" s="537"/>
      <c r="AD54" s="538"/>
      <c r="AE54" s="539"/>
      <c r="AF54" s="536"/>
      <c r="AG54" s="537"/>
      <c r="AH54" s="537"/>
      <c r="AI54" s="537"/>
      <c r="AJ54" s="537"/>
      <c r="AK54" s="538"/>
      <c r="AL54" s="539"/>
      <c r="AM54" s="536"/>
      <c r="AN54" s="537"/>
      <c r="AO54" s="537"/>
      <c r="AP54" s="537"/>
      <c r="AQ54" s="537"/>
      <c r="AR54" s="538"/>
      <c r="AS54" s="567"/>
      <c r="AT54" s="536"/>
      <c r="AU54" s="538"/>
      <c r="AV54" s="538"/>
      <c r="AW54" s="538"/>
      <c r="AX54" s="538"/>
      <c r="AY54" s="538"/>
      <c r="AZ54" s="567"/>
      <c r="BA54" s="640">
        <f t="shared" si="5"/>
        <v>0</v>
      </c>
    </row>
    <row r="55" spans="2:53" ht="13.5" x14ac:dyDescent="0.2">
      <c r="B55" s="638">
        <v>44</v>
      </c>
      <c r="C55" s="646"/>
      <c r="D55" s="538"/>
      <c r="E55" s="537"/>
      <c r="F55" s="537"/>
      <c r="G55" s="537"/>
      <c r="H55" s="537"/>
      <c r="I55" s="538"/>
      <c r="J55" s="539"/>
      <c r="K55" s="566"/>
      <c r="L55" s="538"/>
      <c r="M55" s="538"/>
      <c r="N55" s="538"/>
      <c r="O55" s="538"/>
      <c r="P55" s="567"/>
      <c r="Q55" s="539"/>
      <c r="R55" s="566"/>
      <c r="S55" s="538"/>
      <c r="T55" s="537"/>
      <c r="U55" s="537"/>
      <c r="V55" s="537"/>
      <c r="W55" s="538"/>
      <c r="X55" s="539"/>
      <c r="Y55" s="566"/>
      <c r="Z55" s="538"/>
      <c r="AA55" s="537"/>
      <c r="AB55" s="537"/>
      <c r="AC55" s="537"/>
      <c r="AD55" s="538"/>
      <c r="AE55" s="539"/>
      <c r="AF55" s="536"/>
      <c r="AG55" s="537"/>
      <c r="AH55" s="537"/>
      <c r="AI55" s="537"/>
      <c r="AJ55" s="537"/>
      <c r="AK55" s="538"/>
      <c r="AL55" s="539"/>
      <c r="AM55" s="536"/>
      <c r="AN55" s="537"/>
      <c r="AO55" s="537"/>
      <c r="AP55" s="537"/>
      <c r="AQ55" s="537"/>
      <c r="AR55" s="538"/>
      <c r="AS55" s="567"/>
      <c r="AT55" s="536"/>
      <c r="AU55" s="538"/>
      <c r="AV55" s="538"/>
      <c r="AW55" s="538"/>
      <c r="AX55" s="538"/>
      <c r="AY55" s="538"/>
      <c r="AZ55" s="567"/>
      <c r="BA55" s="640">
        <f t="shared" si="5"/>
        <v>0</v>
      </c>
    </row>
    <row r="56" spans="2:53" ht="13.5" x14ac:dyDescent="0.2">
      <c r="B56" s="638">
        <v>45</v>
      </c>
      <c r="C56" s="646"/>
      <c r="D56" s="538"/>
      <c r="E56" s="537"/>
      <c r="F56" s="537"/>
      <c r="G56" s="537"/>
      <c r="H56" s="537"/>
      <c r="I56" s="538"/>
      <c r="J56" s="539"/>
      <c r="K56" s="566"/>
      <c r="L56" s="538"/>
      <c r="M56" s="538"/>
      <c r="N56" s="538"/>
      <c r="O56" s="538"/>
      <c r="P56" s="567"/>
      <c r="Q56" s="539"/>
      <c r="R56" s="566"/>
      <c r="S56" s="538"/>
      <c r="T56" s="537"/>
      <c r="U56" s="537"/>
      <c r="V56" s="537"/>
      <c r="W56" s="538"/>
      <c r="X56" s="539"/>
      <c r="Y56" s="566"/>
      <c r="Z56" s="538"/>
      <c r="AA56" s="537"/>
      <c r="AB56" s="537"/>
      <c r="AC56" s="537"/>
      <c r="AD56" s="538"/>
      <c r="AE56" s="539"/>
      <c r="AF56" s="536"/>
      <c r="AG56" s="537"/>
      <c r="AH56" s="537"/>
      <c r="AI56" s="537"/>
      <c r="AJ56" s="537"/>
      <c r="AK56" s="538"/>
      <c r="AL56" s="539"/>
      <c r="AM56" s="536"/>
      <c r="AN56" s="537"/>
      <c r="AO56" s="537"/>
      <c r="AP56" s="537"/>
      <c r="AQ56" s="537"/>
      <c r="AR56" s="538"/>
      <c r="AS56" s="567"/>
      <c r="AT56" s="536"/>
      <c r="AU56" s="538"/>
      <c r="AV56" s="538"/>
      <c r="AW56" s="538"/>
      <c r="AX56" s="538"/>
      <c r="AY56" s="538"/>
      <c r="AZ56" s="567"/>
      <c r="BA56" s="640">
        <f t="shared" si="5"/>
        <v>0</v>
      </c>
    </row>
    <row r="57" spans="2:53" ht="13.5" x14ac:dyDescent="0.2">
      <c r="B57" s="638">
        <v>46</v>
      </c>
      <c r="C57" s="646"/>
      <c r="D57" s="538"/>
      <c r="E57" s="537"/>
      <c r="F57" s="537"/>
      <c r="G57" s="537"/>
      <c r="H57" s="537"/>
      <c r="I57" s="538"/>
      <c r="J57" s="539"/>
      <c r="K57" s="566"/>
      <c r="L57" s="538"/>
      <c r="M57" s="538"/>
      <c r="N57" s="538"/>
      <c r="O57" s="538"/>
      <c r="P57" s="567"/>
      <c r="Q57" s="539"/>
      <c r="R57" s="566"/>
      <c r="S57" s="538"/>
      <c r="T57" s="537"/>
      <c r="U57" s="537"/>
      <c r="V57" s="537"/>
      <c r="W57" s="538"/>
      <c r="X57" s="539"/>
      <c r="Y57" s="566"/>
      <c r="Z57" s="538"/>
      <c r="AA57" s="537"/>
      <c r="AB57" s="537"/>
      <c r="AC57" s="537"/>
      <c r="AD57" s="538"/>
      <c r="AE57" s="539"/>
      <c r="AF57" s="536"/>
      <c r="AG57" s="537"/>
      <c r="AH57" s="537"/>
      <c r="AI57" s="537"/>
      <c r="AJ57" s="537"/>
      <c r="AK57" s="538"/>
      <c r="AL57" s="539"/>
      <c r="AM57" s="536"/>
      <c r="AN57" s="537"/>
      <c r="AO57" s="537"/>
      <c r="AP57" s="537"/>
      <c r="AQ57" s="537"/>
      <c r="AR57" s="538"/>
      <c r="AS57" s="567"/>
      <c r="AT57" s="536"/>
      <c r="AU57" s="538"/>
      <c r="AV57" s="538"/>
      <c r="AW57" s="538"/>
      <c r="AX57" s="538"/>
      <c r="AY57" s="538"/>
      <c r="AZ57" s="567"/>
      <c r="BA57" s="640">
        <f t="shared" si="5"/>
        <v>0</v>
      </c>
    </row>
    <row r="58" spans="2:53" ht="13.5" x14ac:dyDescent="0.2">
      <c r="B58" s="638">
        <v>47</v>
      </c>
      <c r="C58" s="646"/>
      <c r="D58" s="538"/>
      <c r="E58" s="537"/>
      <c r="F58" s="537"/>
      <c r="G58" s="537"/>
      <c r="H58" s="537"/>
      <c r="I58" s="538"/>
      <c r="J58" s="539"/>
      <c r="K58" s="566"/>
      <c r="L58" s="538"/>
      <c r="M58" s="538"/>
      <c r="N58" s="538"/>
      <c r="O58" s="538"/>
      <c r="P58" s="567"/>
      <c r="Q58" s="539"/>
      <c r="R58" s="566"/>
      <c r="S58" s="538"/>
      <c r="T58" s="537"/>
      <c r="U58" s="537"/>
      <c r="V58" s="537"/>
      <c r="W58" s="538"/>
      <c r="X58" s="539"/>
      <c r="Y58" s="566"/>
      <c r="Z58" s="538"/>
      <c r="AA58" s="537"/>
      <c r="AB58" s="537"/>
      <c r="AC58" s="537"/>
      <c r="AD58" s="538"/>
      <c r="AE58" s="539"/>
      <c r="AF58" s="536"/>
      <c r="AG58" s="537"/>
      <c r="AH58" s="537"/>
      <c r="AI58" s="537"/>
      <c r="AJ58" s="537"/>
      <c r="AK58" s="538"/>
      <c r="AL58" s="539"/>
      <c r="AM58" s="536"/>
      <c r="AN58" s="537"/>
      <c r="AO58" s="537"/>
      <c r="AP58" s="537"/>
      <c r="AQ58" s="537"/>
      <c r="AR58" s="538"/>
      <c r="AS58" s="567"/>
      <c r="AT58" s="536"/>
      <c r="AU58" s="538"/>
      <c r="AV58" s="538"/>
      <c r="AW58" s="538"/>
      <c r="AX58" s="538"/>
      <c r="AY58" s="538"/>
      <c r="AZ58" s="567"/>
      <c r="BA58" s="640">
        <f t="shared" si="5"/>
        <v>0</v>
      </c>
    </row>
    <row r="59" spans="2:53" ht="13.5" x14ac:dyDescent="0.2">
      <c r="B59" s="638">
        <v>48</v>
      </c>
      <c r="C59" s="646"/>
      <c r="D59" s="538"/>
      <c r="E59" s="537"/>
      <c r="F59" s="537"/>
      <c r="G59" s="537"/>
      <c r="H59" s="537"/>
      <c r="I59" s="538"/>
      <c r="J59" s="539"/>
      <c r="K59" s="566"/>
      <c r="L59" s="538"/>
      <c r="M59" s="538"/>
      <c r="N59" s="538"/>
      <c r="O59" s="538"/>
      <c r="P59" s="567"/>
      <c r="Q59" s="539"/>
      <c r="R59" s="566"/>
      <c r="S59" s="538"/>
      <c r="T59" s="537"/>
      <c r="U59" s="537"/>
      <c r="V59" s="537"/>
      <c r="W59" s="538"/>
      <c r="X59" s="539"/>
      <c r="Y59" s="566"/>
      <c r="Z59" s="538"/>
      <c r="AA59" s="537"/>
      <c r="AB59" s="537"/>
      <c r="AC59" s="537"/>
      <c r="AD59" s="538"/>
      <c r="AE59" s="539"/>
      <c r="AF59" s="536"/>
      <c r="AG59" s="537"/>
      <c r="AH59" s="537"/>
      <c r="AI59" s="537"/>
      <c r="AJ59" s="537"/>
      <c r="AK59" s="538"/>
      <c r="AL59" s="539"/>
      <c r="AM59" s="536"/>
      <c r="AN59" s="537"/>
      <c r="AO59" s="537"/>
      <c r="AP59" s="537"/>
      <c r="AQ59" s="537"/>
      <c r="AR59" s="538"/>
      <c r="AS59" s="567"/>
      <c r="AT59" s="536"/>
      <c r="AU59" s="538"/>
      <c r="AV59" s="538"/>
      <c r="AW59" s="538"/>
      <c r="AX59" s="538"/>
      <c r="AY59" s="538"/>
      <c r="AZ59" s="567"/>
      <c r="BA59" s="640">
        <f t="shared" si="5"/>
        <v>0</v>
      </c>
    </row>
    <row r="60" spans="2:53" ht="13.5" x14ac:dyDescent="0.2">
      <c r="B60" s="638">
        <v>49</v>
      </c>
      <c r="C60" s="646"/>
      <c r="D60" s="538"/>
      <c r="E60" s="537"/>
      <c r="F60" s="537"/>
      <c r="G60" s="537"/>
      <c r="H60" s="537"/>
      <c r="I60" s="538"/>
      <c r="J60" s="539"/>
      <c r="K60" s="566"/>
      <c r="L60" s="538"/>
      <c r="M60" s="538"/>
      <c r="N60" s="538"/>
      <c r="O60" s="538"/>
      <c r="P60" s="567"/>
      <c r="Q60" s="539"/>
      <c r="R60" s="566"/>
      <c r="S60" s="538"/>
      <c r="T60" s="537"/>
      <c r="U60" s="537"/>
      <c r="V60" s="537"/>
      <c r="W60" s="538"/>
      <c r="X60" s="539"/>
      <c r="Y60" s="566"/>
      <c r="Z60" s="538"/>
      <c r="AA60" s="537"/>
      <c r="AB60" s="537"/>
      <c r="AC60" s="537"/>
      <c r="AD60" s="538"/>
      <c r="AE60" s="539"/>
      <c r="AF60" s="536"/>
      <c r="AG60" s="537"/>
      <c r="AH60" s="537"/>
      <c r="AI60" s="537"/>
      <c r="AJ60" s="537"/>
      <c r="AK60" s="538"/>
      <c r="AL60" s="539"/>
      <c r="AM60" s="536"/>
      <c r="AN60" s="537"/>
      <c r="AO60" s="537"/>
      <c r="AP60" s="537"/>
      <c r="AQ60" s="537"/>
      <c r="AR60" s="538"/>
      <c r="AS60" s="567"/>
      <c r="AT60" s="536"/>
      <c r="AU60" s="538"/>
      <c r="AV60" s="538"/>
      <c r="AW60" s="538"/>
      <c r="AX60" s="538"/>
      <c r="AY60" s="538"/>
      <c r="AZ60" s="567"/>
      <c r="BA60" s="640">
        <f t="shared" si="5"/>
        <v>0</v>
      </c>
    </row>
    <row r="61" spans="2:53" ht="13.5" x14ac:dyDescent="0.2">
      <c r="B61" s="638">
        <v>50</v>
      </c>
      <c r="C61" s="646"/>
      <c r="D61" s="538"/>
      <c r="E61" s="537"/>
      <c r="F61" s="537"/>
      <c r="G61" s="537"/>
      <c r="H61" s="537"/>
      <c r="I61" s="538"/>
      <c r="J61" s="539"/>
      <c r="K61" s="566"/>
      <c r="L61" s="538"/>
      <c r="M61" s="538"/>
      <c r="N61" s="538"/>
      <c r="O61" s="538"/>
      <c r="P61" s="567"/>
      <c r="Q61" s="539"/>
      <c r="R61" s="566"/>
      <c r="S61" s="538"/>
      <c r="T61" s="537"/>
      <c r="U61" s="537"/>
      <c r="V61" s="537"/>
      <c r="W61" s="538"/>
      <c r="X61" s="539"/>
      <c r="Y61" s="566"/>
      <c r="Z61" s="538"/>
      <c r="AA61" s="537"/>
      <c r="AB61" s="537"/>
      <c r="AC61" s="537"/>
      <c r="AD61" s="538"/>
      <c r="AE61" s="539"/>
      <c r="AF61" s="536"/>
      <c r="AG61" s="537"/>
      <c r="AH61" s="537"/>
      <c r="AI61" s="537"/>
      <c r="AJ61" s="537"/>
      <c r="AK61" s="538"/>
      <c r="AL61" s="539"/>
      <c r="AM61" s="536"/>
      <c r="AN61" s="537"/>
      <c r="AO61" s="537"/>
      <c r="AP61" s="537"/>
      <c r="AQ61" s="537"/>
      <c r="AR61" s="538"/>
      <c r="AS61" s="567"/>
      <c r="AT61" s="536"/>
      <c r="AU61" s="538"/>
      <c r="AV61" s="538"/>
      <c r="AW61" s="538"/>
      <c r="AX61" s="538"/>
      <c r="AY61" s="538"/>
      <c r="AZ61" s="567"/>
      <c r="BA61" s="640">
        <f t="shared" si="5"/>
        <v>0</v>
      </c>
    </row>
    <row r="62" spans="2:53" ht="13.5" x14ac:dyDescent="0.2">
      <c r="B62" s="638">
        <v>51</v>
      </c>
      <c r="C62" s="646"/>
      <c r="D62" s="538"/>
      <c r="E62" s="537"/>
      <c r="F62" s="537"/>
      <c r="G62" s="537"/>
      <c r="H62" s="537"/>
      <c r="I62" s="538"/>
      <c r="J62" s="539"/>
      <c r="K62" s="566"/>
      <c r="L62" s="538"/>
      <c r="M62" s="538"/>
      <c r="N62" s="538"/>
      <c r="O62" s="538"/>
      <c r="P62" s="567"/>
      <c r="Q62" s="539"/>
      <c r="R62" s="566"/>
      <c r="S62" s="538"/>
      <c r="T62" s="537"/>
      <c r="U62" s="537"/>
      <c r="V62" s="537"/>
      <c r="W62" s="538"/>
      <c r="X62" s="539"/>
      <c r="Y62" s="566"/>
      <c r="Z62" s="538"/>
      <c r="AA62" s="537"/>
      <c r="AB62" s="537"/>
      <c r="AC62" s="537"/>
      <c r="AD62" s="538"/>
      <c r="AE62" s="539"/>
      <c r="AF62" s="536"/>
      <c r="AG62" s="537"/>
      <c r="AH62" s="537"/>
      <c r="AI62" s="537"/>
      <c r="AJ62" s="537"/>
      <c r="AK62" s="538"/>
      <c r="AL62" s="539"/>
      <c r="AM62" s="536"/>
      <c r="AN62" s="537"/>
      <c r="AO62" s="537"/>
      <c r="AP62" s="537"/>
      <c r="AQ62" s="537"/>
      <c r="AR62" s="538"/>
      <c r="AS62" s="567"/>
      <c r="AT62" s="536"/>
      <c r="AU62" s="538"/>
      <c r="AV62" s="538"/>
      <c r="AW62" s="538"/>
      <c r="AX62" s="538"/>
      <c r="AY62" s="538"/>
      <c r="AZ62" s="567"/>
      <c r="BA62" s="640">
        <f t="shared" si="5"/>
        <v>0</v>
      </c>
    </row>
    <row r="63" spans="2:53" ht="13.5" x14ac:dyDescent="0.2">
      <c r="B63" s="638">
        <v>52</v>
      </c>
      <c r="C63" s="646"/>
      <c r="D63" s="538"/>
      <c r="E63" s="537"/>
      <c r="F63" s="537"/>
      <c r="G63" s="537"/>
      <c r="H63" s="537"/>
      <c r="I63" s="538"/>
      <c r="J63" s="539"/>
      <c r="K63" s="566"/>
      <c r="L63" s="538"/>
      <c r="M63" s="538"/>
      <c r="N63" s="538"/>
      <c r="O63" s="538"/>
      <c r="P63" s="567"/>
      <c r="Q63" s="539"/>
      <c r="R63" s="566"/>
      <c r="S63" s="538"/>
      <c r="T63" s="537"/>
      <c r="U63" s="537"/>
      <c r="V63" s="537"/>
      <c r="W63" s="538"/>
      <c r="X63" s="539"/>
      <c r="Y63" s="566"/>
      <c r="Z63" s="538"/>
      <c r="AA63" s="537"/>
      <c r="AB63" s="537"/>
      <c r="AC63" s="537"/>
      <c r="AD63" s="538"/>
      <c r="AE63" s="539"/>
      <c r="AF63" s="536"/>
      <c r="AG63" s="537"/>
      <c r="AH63" s="537"/>
      <c r="AI63" s="537"/>
      <c r="AJ63" s="537"/>
      <c r="AK63" s="538"/>
      <c r="AL63" s="539"/>
      <c r="AM63" s="536"/>
      <c r="AN63" s="537"/>
      <c r="AO63" s="537"/>
      <c r="AP63" s="537"/>
      <c r="AQ63" s="537"/>
      <c r="AR63" s="538"/>
      <c r="AS63" s="567"/>
      <c r="AT63" s="536"/>
      <c r="AU63" s="538"/>
      <c r="AV63" s="538"/>
      <c r="AW63" s="538"/>
      <c r="AX63" s="538"/>
      <c r="AY63" s="538"/>
      <c r="AZ63" s="567"/>
      <c r="BA63" s="640">
        <f t="shared" si="5"/>
        <v>0</v>
      </c>
    </row>
    <row r="64" spans="2:53" ht="13.5" x14ac:dyDescent="0.2">
      <c r="B64" s="638">
        <v>53</v>
      </c>
      <c r="C64" s="646"/>
      <c r="D64" s="538"/>
      <c r="E64" s="537"/>
      <c r="F64" s="537"/>
      <c r="G64" s="537"/>
      <c r="H64" s="537"/>
      <c r="I64" s="538"/>
      <c r="J64" s="539"/>
      <c r="K64" s="566"/>
      <c r="L64" s="538"/>
      <c r="M64" s="538"/>
      <c r="N64" s="538"/>
      <c r="O64" s="538"/>
      <c r="P64" s="567"/>
      <c r="Q64" s="539"/>
      <c r="R64" s="566"/>
      <c r="S64" s="538"/>
      <c r="T64" s="537"/>
      <c r="U64" s="537"/>
      <c r="V64" s="537"/>
      <c r="W64" s="538"/>
      <c r="X64" s="539"/>
      <c r="Y64" s="566"/>
      <c r="Z64" s="538"/>
      <c r="AA64" s="537"/>
      <c r="AB64" s="537"/>
      <c r="AC64" s="537"/>
      <c r="AD64" s="538"/>
      <c r="AE64" s="539"/>
      <c r="AF64" s="536"/>
      <c r="AG64" s="537"/>
      <c r="AH64" s="537"/>
      <c r="AI64" s="537"/>
      <c r="AJ64" s="537"/>
      <c r="AK64" s="538"/>
      <c r="AL64" s="539"/>
      <c r="AM64" s="536"/>
      <c r="AN64" s="537"/>
      <c r="AO64" s="537"/>
      <c r="AP64" s="537"/>
      <c r="AQ64" s="537"/>
      <c r="AR64" s="538"/>
      <c r="AS64" s="567"/>
      <c r="AT64" s="536"/>
      <c r="AU64" s="538"/>
      <c r="AV64" s="538"/>
      <c r="AW64" s="538"/>
      <c r="AX64" s="538"/>
      <c r="AY64" s="538"/>
      <c r="AZ64" s="567"/>
      <c r="BA64" s="640">
        <f t="shared" si="5"/>
        <v>0</v>
      </c>
    </row>
    <row r="65" spans="2:53" ht="13.5" x14ac:dyDescent="0.2">
      <c r="B65" s="638">
        <v>54</v>
      </c>
      <c r="C65" s="646"/>
      <c r="D65" s="538"/>
      <c r="E65" s="537"/>
      <c r="F65" s="537"/>
      <c r="G65" s="537"/>
      <c r="H65" s="537"/>
      <c r="I65" s="538"/>
      <c r="J65" s="539"/>
      <c r="K65" s="566"/>
      <c r="L65" s="538"/>
      <c r="M65" s="538"/>
      <c r="N65" s="538"/>
      <c r="O65" s="538"/>
      <c r="P65" s="567"/>
      <c r="Q65" s="539"/>
      <c r="R65" s="566"/>
      <c r="S65" s="538"/>
      <c r="T65" s="537"/>
      <c r="U65" s="537"/>
      <c r="V65" s="537"/>
      <c r="W65" s="538"/>
      <c r="X65" s="539"/>
      <c r="Y65" s="566"/>
      <c r="Z65" s="538"/>
      <c r="AA65" s="537"/>
      <c r="AB65" s="537"/>
      <c r="AC65" s="537"/>
      <c r="AD65" s="538"/>
      <c r="AE65" s="539"/>
      <c r="AF65" s="536"/>
      <c r="AG65" s="537"/>
      <c r="AH65" s="537"/>
      <c r="AI65" s="537"/>
      <c r="AJ65" s="537"/>
      <c r="AK65" s="538"/>
      <c r="AL65" s="539"/>
      <c r="AM65" s="536"/>
      <c r="AN65" s="537"/>
      <c r="AO65" s="537"/>
      <c r="AP65" s="537"/>
      <c r="AQ65" s="537"/>
      <c r="AR65" s="538"/>
      <c r="AS65" s="567"/>
      <c r="AT65" s="536"/>
      <c r="AU65" s="538"/>
      <c r="AV65" s="538"/>
      <c r="AW65" s="538"/>
      <c r="AX65" s="538"/>
      <c r="AY65" s="538"/>
      <c r="AZ65" s="567"/>
      <c r="BA65" s="640">
        <f t="shared" si="5"/>
        <v>0</v>
      </c>
    </row>
    <row r="66" spans="2:53" ht="13.5" x14ac:dyDescent="0.2">
      <c r="B66" s="638">
        <v>55</v>
      </c>
      <c r="C66" s="646"/>
      <c r="D66" s="538"/>
      <c r="E66" s="537"/>
      <c r="F66" s="537"/>
      <c r="G66" s="537"/>
      <c r="H66" s="537"/>
      <c r="I66" s="538"/>
      <c r="J66" s="539"/>
      <c r="K66" s="566"/>
      <c r="L66" s="538"/>
      <c r="M66" s="538"/>
      <c r="N66" s="538"/>
      <c r="O66" s="538"/>
      <c r="P66" s="567"/>
      <c r="Q66" s="539"/>
      <c r="R66" s="566"/>
      <c r="S66" s="538"/>
      <c r="T66" s="537"/>
      <c r="U66" s="537"/>
      <c r="V66" s="537"/>
      <c r="W66" s="538"/>
      <c r="X66" s="539"/>
      <c r="Y66" s="566"/>
      <c r="Z66" s="538"/>
      <c r="AA66" s="537"/>
      <c r="AB66" s="537"/>
      <c r="AC66" s="537"/>
      <c r="AD66" s="538"/>
      <c r="AE66" s="539"/>
      <c r="AF66" s="536"/>
      <c r="AG66" s="537"/>
      <c r="AH66" s="537"/>
      <c r="AI66" s="537"/>
      <c r="AJ66" s="537"/>
      <c r="AK66" s="538"/>
      <c r="AL66" s="539"/>
      <c r="AM66" s="536"/>
      <c r="AN66" s="537"/>
      <c r="AO66" s="537"/>
      <c r="AP66" s="537"/>
      <c r="AQ66" s="537"/>
      <c r="AR66" s="538"/>
      <c r="AS66" s="567"/>
      <c r="AT66" s="536"/>
      <c r="AU66" s="538"/>
      <c r="AV66" s="538"/>
      <c r="AW66" s="538"/>
      <c r="AX66" s="538"/>
      <c r="AY66" s="538"/>
      <c r="AZ66" s="567"/>
      <c r="BA66" s="640">
        <f t="shared" si="5"/>
        <v>0</v>
      </c>
    </row>
    <row r="67" spans="2:53" ht="13.5" x14ac:dyDescent="0.2">
      <c r="B67" s="638">
        <v>56</v>
      </c>
      <c r="C67" s="646"/>
      <c r="D67" s="538"/>
      <c r="E67" s="537"/>
      <c r="F67" s="537"/>
      <c r="G67" s="537"/>
      <c r="H67" s="537"/>
      <c r="I67" s="538"/>
      <c r="J67" s="539"/>
      <c r="K67" s="566"/>
      <c r="L67" s="538"/>
      <c r="M67" s="538"/>
      <c r="N67" s="538"/>
      <c r="O67" s="538"/>
      <c r="P67" s="567"/>
      <c r="Q67" s="539"/>
      <c r="R67" s="566"/>
      <c r="S67" s="538"/>
      <c r="T67" s="537"/>
      <c r="U67" s="537"/>
      <c r="V67" s="537"/>
      <c r="W67" s="538"/>
      <c r="X67" s="539"/>
      <c r="Y67" s="566"/>
      <c r="Z67" s="538"/>
      <c r="AA67" s="537"/>
      <c r="AB67" s="537"/>
      <c r="AC67" s="537"/>
      <c r="AD67" s="538"/>
      <c r="AE67" s="539"/>
      <c r="AF67" s="536"/>
      <c r="AG67" s="537"/>
      <c r="AH67" s="537"/>
      <c r="AI67" s="537"/>
      <c r="AJ67" s="537"/>
      <c r="AK67" s="538"/>
      <c r="AL67" s="539"/>
      <c r="AM67" s="536"/>
      <c r="AN67" s="537"/>
      <c r="AO67" s="537"/>
      <c r="AP67" s="537"/>
      <c r="AQ67" s="537"/>
      <c r="AR67" s="538"/>
      <c r="AS67" s="567"/>
      <c r="AT67" s="536"/>
      <c r="AU67" s="538"/>
      <c r="AV67" s="538"/>
      <c r="AW67" s="538"/>
      <c r="AX67" s="538"/>
      <c r="AY67" s="538"/>
      <c r="AZ67" s="567"/>
      <c r="BA67" s="640">
        <f t="shared" si="5"/>
        <v>0</v>
      </c>
    </row>
    <row r="68" spans="2:53" ht="13.5" x14ac:dyDescent="0.2">
      <c r="B68" s="638">
        <v>57</v>
      </c>
      <c r="C68" s="646"/>
      <c r="D68" s="538"/>
      <c r="E68" s="537"/>
      <c r="F68" s="537"/>
      <c r="G68" s="537"/>
      <c r="H68" s="537"/>
      <c r="I68" s="538"/>
      <c r="J68" s="539"/>
      <c r="K68" s="566"/>
      <c r="L68" s="538"/>
      <c r="M68" s="538"/>
      <c r="N68" s="538"/>
      <c r="O68" s="538"/>
      <c r="P68" s="567"/>
      <c r="Q68" s="539"/>
      <c r="R68" s="566"/>
      <c r="S68" s="538"/>
      <c r="T68" s="537"/>
      <c r="U68" s="537"/>
      <c r="V68" s="537"/>
      <c r="W68" s="538"/>
      <c r="X68" s="539"/>
      <c r="Y68" s="566"/>
      <c r="Z68" s="538"/>
      <c r="AA68" s="537"/>
      <c r="AB68" s="537"/>
      <c r="AC68" s="537"/>
      <c r="AD68" s="538"/>
      <c r="AE68" s="539"/>
      <c r="AF68" s="536"/>
      <c r="AG68" s="537"/>
      <c r="AH68" s="537"/>
      <c r="AI68" s="537"/>
      <c r="AJ68" s="537"/>
      <c r="AK68" s="538"/>
      <c r="AL68" s="539"/>
      <c r="AM68" s="536"/>
      <c r="AN68" s="537"/>
      <c r="AO68" s="537"/>
      <c r="AP68" s="537"/>
      <c r="AQ68" s="537"/>
      <c r="AR68" s="538"/>
      <c r="AS68" s="567"/>
      <c r="AT68" s="536"/>
      <c r="AU68" s="538"/>
      <c r="AV68" s="538"/>
      <c r="AW68" s="538"/>
      <c r="AX68" s="538"/>
      <c r="AY68" s="538"/>
      <c r="AZ68" s="567"/>
      <c r="BA68" s="640">
        <f t="shared" si="5"/>
        <v>0</v>
      </c>
    </row>
    <row r="69" spans="2:53" ht="15" customHeight="1" thickBot="1" x14ac:dyDescent="0.25">
      <c r="B69" s="638">
        <v>58</v>
      </c>
      <c r="C69" s="646"/>
      <c r="D69" s="538"/>
      <c r="E69" s="537"/>
      <c r="F69" s="537"/>
      <c r="G69" s="537"/>
      <c r="H69" s="537"/>
      <c r="I69" s="538"/>
      <c r="J69" s="539"/>
      <c r="K69" s="566"/>
      <c r="L69" s="538"/>
      <c r="M69" s="538"/>
      <c r="N69" s="538"/>
      <c r="O69" s="538"/>
      <c r="P69" s="567"/>
      <c r="Q69" s="539"/>
      <c r="R69" s="566"/>
      <c r="S69" s="538"/>
      <c r="T69" s="537"/>
      <c r="U69" s="537"/>
      <c r="V69" s="537"/>
      <c r="W69" s="538"/>
      <c r="X69" s="539"/>
      <c r="Y69" s="566"/>
      <c r="Z69" s="538"/>
      <c r="AA69" s="537"/>
      <c r="AB69" s="537"/>
      <c r="AC69" s="537"/>
      <c r="AD69" s="538"/>
      <c r="AE69" s="539"/>
      <c r="AF69" s="536"/>
      <c r="AG69" s="537"/>
      <c r="AH69" s="537"/>
      <c r="AI69" s="537"/>
      <c r="AJ69" s="537"/>
      <c r="AK69" s="538"/>
      <c r="AL69" s="539"/>
      <c r="AM69" s="536"/>
      <c r="AN69" s="537"/>
      <c r="AO69" s="537"/>
      <c r="AP69" s="537"/>
      <c r="AQ69" s="537"/>
      <c r="AR69" s="538"/>
      <c r="AS69" s="567"/>
      <c r="AT69" s="543"/>
      <c r="AU69" s="545"/>
      <c r="AV69" s="545"/>
      <c r="AW69" s="545"/>
      <c r="AX69" s="545"/>
      <c r="AY69" s="545"/>
      <c r="AZ69" s="587"/>
      <c r="BA69" s="647">
        <f t="shared" si="5"/>
        <v>0</v>
      </c>
    </row>
    <row r="70" spans="2:53" ht="27.75" customHeight="1" x14ac:dyDescent="0.25">
      <c r="B70" s="2034" t="s">
        <v>207</v>
      </c>
      <c r="C70" s="2035"/>
      <c r="D70" s="2035"/>
      <c r="E70" s="2035"/>
      <c r="F70" s="2035"/>
      <c r="G70" s="2035"/>
      <c r="H70" s="2035"/>
      <c r="I70" s="2035"/>
      <c r="J70" s="2035"/>
      <c r="K70" s="2035"/>
      <c r="L70" s="2035"/>
      <c r="M70" s="2035"/>
      <c r="N70" s="2035"/>
      <c r="O70" s="2035"/>
      <c r="P70" s="2035"/>
      <c r="Q70" s="2035"/>
      <c r="R70" s="2035"/>
      <c r="S70" s="2035"/>
      <c r="T70" s="2035"/>
      <c r="U70" s="2035"/>
      <c r="V70" s="2035"/>
      <c r="W70" s="2035"/>
      <c r="X70" s="2035"/>
      <c r="Y70" s="2035"/>
      <c r="Z70" s="2035"/>
      <c r="AA70" s="2035"/>
      <c r="AB70" s="2035"/>
      <c r="AC70" s="2035"/>
    </row>
  </sheetData>
  <mergeCells count="40">
    <mergeCell ref="AM6:AS6"/>
    <mergeCell ref="D3:BA3"/>
    <mergeCell ref="D4:BA4"/>
    <mergeCell ref="D5:J5"/>
    <mergeCell ref="K5:Q5"/>
    <mergeCell ref="R5:X5"/>
    <mergeCell ref="Y5:AE5"/>
    <mergeCell ref="AF5:AL5"/>
    <mergeCell ref="AM5:AS5"/>
    <mergeCell ref="AT5:AZ8"/>
    <mergeCell ref="BA5:BA8"/>
    <mergeCell ref="D6:J6"/>
    <mergeCell ref="K6:Q6"/>
    <mergeCell ref="R6:X6"/>
    <mergeCell ref="Y6:AE6"/>
    <mergeCell ref="AF6:AL6"/>
    <mergeCell ref="AF9:AL9"/>
    <mergeCell ref="AM9:AS9"/>
    <mergeCell ref="D7:J7"/>
    <mergeCell ref="K7:Q7"/>
    <mergeCell ref="R7:X7"/>
    <mergeCell ref="Y7:AE7"/>
    <mergeCell ref="AF7:AL7"/>
    <mergeCell ref="AM7:AS7"/>
    <mergeCell ref="J10:J11"/>
    <mergeCell ref="B70:AC70"/>
    <mergeCell ref="AT9:AZ9"/>
    <mergeCell ref="BA9:BA11"/>
    <mergeCell ref="B10:B11"/>
    <mergeCell ref="C10:C11"/>
    <mergeCell ref="D10:D11"/>
    <mergeCell ref="E10:E11"/>
    <mergeCell ref="F10:F11"/>
    <mergeCell ref="G10:G11"/>
    <mergeCell ref="H10:H11"/>
    <mergeCell ref="I10:I11"/>
    <mergeCell ref="D9:J9"/>
    <mergeCell ref="K9:Q9"/>
    <mergeCell ref="R9:X9"/>
    <mergeCell ref="Y9:AE9"/>
  </mergeCells>
  <dataValidations count="1">
    <dataValidation allowBlank="1" showInputMessage="1" showErrorMessage="1" sqref="C47:C69" xr:uid="{CDB4819A-DD14-4AD0-9160-FA82CC4598A5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5" orientation="landscape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17F3-C12A-4566-8769-5E86C7AABD07}">
  <sheetPr>
    <tabColor rgb="FF92D050"/>
    <pageSetUpPr fitToPage="1"/>
  </sheetPr>
  <dimension ref="A1:BF33"/>
  <sheetViews>
    <sheetView view="pageBreakPreview" zoomScale="60" zoomScaleNormal="60" workbookViewId="0">
      <selection activeCell="L50" sqref="L50"/>
    </sheetView>
  </sheetViews>
  <sheetFormatPr defaultColWidth="9" defaultRowHeight="12.75" x14ac:dyDescent="0.2"/>
  <cols>
    <col min="1" max="1" width="13.5" style="152" customWidth="1"/>
    <col min="2" max="2" width="12.25" style="152" customWidth="1"/>
    <col min="3" max="3" width="4.5" style="152" customWidth="1"/>
    <col min="4" max="4" width="4.25" style="152" customWidth="1"/>
    <col min="5" max="5" width="4.375" style="152" customWidth="1"/>
    <col min="6" max="7" width="4.25" style="152" customWidth="1"/>
    <col min="8" max="8" width="4.625" style="152" customWidth="1"/>
    <col min="9" max="9" width="6" style="152" customWidth="1"/>
    <col min="10" max="10" width="4.25" style="152" customWidth="1"/>
    <col min="11" max="11" width="4.5" style="152" customWidth="1"/>
    <col min="12" max="12" width="4.625" style="152" customWidth="1"/>
    <col min="13" max="13" width="4.375" style="152" customWidth="1"/>
    <col min="14" max="14" width="5.375" style="152" customWidth="1"/>
    <col min="15" max="15" width="9.375" style="152" customWidth="1"/>
    <col min="16" max="16" width="4.875" style="152" customWidth="1"/>
    <col min="17" max="17" width="5.25" style="152" customWidth="1"/>
    <col min="18" max="18" width="6" style="152" customWidth="1"/>
    <col min="19" max="19" width="5.5" style="152" customWidth="1"/>
    <col min="20" max="20" width="5.125" style="152" customWidth="1"/>
    <col min="21" max="22" width="5.25" style="152" customWidth="1"/>
    <col min="23" max="23" width="5.5" style="152" customWidth="1"/>
    <col min="24" max="24" width="6.625" style="152" customWidth="1"/>
    <col min="25" max="25" width="8.75" style="152" customWidth="1"/>
    <col min="26" max="26" width="4.75" style="152" customWidth="1"/>
    <col min="27" max="27" width="5" style="152" customWidth="1"/>
    <col min="28" max="28" width="4.5" style="152" customWidth="1"/>
    <col min="29" max="30" width="5.125" style="152" customWidth="1"/>
    <col min="31" max="31" width="4.25" style="152" customWidth="1"/>
    <col min="32" max="32" width="5.125" style="152" customWidth="1"/>
    <col min="33" max="33" width="4.625" style="152" customWidth="1"/>
    <col min="34" max="34" width="5.625" style="152" customWidth="1"/>
    <col min="35" max="35" width="5.5" style="152" customWidth="1"/>
    <col min="36" max="36" width="4.875" style="152" customWidth="1"/>
    <col min="37" max="37" width="5" style="152" customWidth="1"/>
    <col min="38" max="38" width="9.75" style="152" customWidth="1"/>
    <col min="39" max="39" width="6" style="152" customWidth="1"/>
    <col min="40" max="40" width="5.625" style="152" customWidth="1"/>
    <col min="41" max="41" width="6" style="152" customWidth="1"/>
    <col min="42" max="42" width="6.125" style="152" customWidth="1"/>
    <col min="43" max="44" width="6" style="152" customWidth="1"/>
    <col min="45" max="45" width="6.125" style="152" customWidth="1"/>
    <col min="46" max="46" width="6" style="152" customWidth="1"/>
    <col min="47" max="47" width="6.125" style="152" customWidth="1"/>
    <col min="48" max="49" width="5.5" style="152" customWidth="1"/>
    <col min="50" max="50" width="6.75" style="152" customWidth="1"/>
    <col min="51" max="51" width="8.75" style="152" customWidth="1"/>
    <col min="52" max="52" width="18.125" style="152" customWidth="1"/>
    <col min="53" max="58" width="8" style="152" hidden="1" customWidth="1"/>
    <col min="59" max="16384" width="9" style="152"/>
  </cols>
  <sheetData>
    <row r="1" spans="1:58" ht="20.25" x14ac:dyDescent="0.2">
      <c r="A1" s="299">
        <f>'Strona Tytułowa'!$G$5</f>
        <v>0</v>
      </c>
      <c r="B1" s="514" t="s">
        <v>514</v>
      </c>
      <c r="C1" s="208"/>
      <c r="D1" s="208"/>
      <c r="E1" s="208"/>
      <c r="F1" s="208"/>
      <c r="G1" s="208"/>
      <c r="I1" s="208"/>
      <c r="J1" s="514"/>
      <c r="K1" s="516"/>
      <c r="L1" s="648"/>
      <c r="M1" s="514"/>
      <c r="N1" s="207"/>
      <c r="O1" s="649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2" spans="1:58" ht="21" x14ac:dyDescent="0.25">
      <c r="A2" s="650"/>
      <c r="B2" s="650"/>
      <c r="C2" s="2127"/>
      <c r="D2" s="2127"/>
      <c r="E2" s="2127"/>
      <c r="F2" s="2127"/>
      <c r="G2" s="2127"/>
      <c r="H2" s="2127"/>
      <c r="I2" s="2127"/>
      <c r="J2" s="2127"/>
      <c r="K2" s="2127"/>
      <c r="L2" s="2127"/>
      <c r="M2" s="651"/>
      <c r="N2" s="172"/>
      <c r="O2" s="652"/>
      <c r="P2" s="172"/>
      <c r="Q2" s="172"/>
      <c r="R2" s="172"/>
      <c r="S2" s="172"/>
      <c r="T2" s="172"/>
      <c r="U2" s="172"/>
      <c r="V2" s="172"/>
      <c r="W2" s="172"/>
      <c r="X2" s="517"/>
      <c r="Y2" s="2128"/>
      <c r="Z2" s="2020"/>
      <c r="AA2" s="2020"/>
    </row>
    <row r="3" spans="1:58" ht="51.95" customHeight="1" thickBot="1" x14ac:dyDescent="0.25">
      <c r="A3" s="2117" t="s">
        <v>189</v>
      </c>
      <c r="B3" s="2118"/>
      <c r="C3" s="2118"/>
      <c r="D3" s="2118"/>
      <c r="E3" s="2118"/>
      <c r="F3" s="2118"/>
      <c r="G3" s="2118"/>
      <c r="H3" s="2118"/>
      <c r="I3" s="2118"/>
      <c r="J3" s="2118"/>
      <c r="K3" s="2118"/>
      <c r="L3" s="2118"/>
      <c r="M3" s="2118"/>
      <c r="N3" s="2118"/>
      <c r="O3" s="2118"/>
      <c r="P3" s="2117" t="s">
        <v>228</v>
      </c>
      <c r="Q3" s="2118"/>
      <c r="R3" s="2118"/>
      <c r="S3" s="2118"/>
      <c r="T3" s="2118"/>
      <c r="U3" s="2118"/>
      <c r="V3" s="2118"/>
      <c r="W3" s="2118"/>
      <c r="X3" s="2118"/>
      <c r="Y3" s="2118"/>
      <c r="Z3" s="2129" t="s">
        <v>211</v>
      </c>
      <c r="AA3" s="2130"/>
      <c r="AB3" s="2130"/>
      <c r="AC3" s="2130"/>
      <c r="AD3" s="2130"/>
      <c r="AE3" s="2130"/>
      <c r="AF3" s="2130"/>
      <c r="AG3" s="2130"/>
      <c r="AH3" s="2130"/>
      <c r="AI3" s="2130"/>
      <c r="AJ3" s="2130"/>
      <c r="AK3" s="2130"/>
      <c r="AL3" s="2131"/>
      <c r="AM3" s="2117" t="s">
        <v>247</v>
      </c>
      <c r="AN3" s="2118"/>
      <c r="AO3" s="2118"/>
      <c r="AP3" s="2118"/>
      <c r="AQ3" s="2118"/>
      <c r="AR3" s="2118"/>
      <c r="AS3" s="2118"/>
      <c r="AT3" s="2118"/>
      <c r="AU3" s="2118"/>
      <c r="AV3" s="2118"/>
      <c r="AW3" s="2118"/>
      <c r="AX3" s="2118"/>
      <c r="AY3" s="2119"/>
      <c r="AZ3" s="2103" t="s">
        <v>261</v>
      </c>
      <c r="BA3" s="653"/>
      <c r="BB3" s="653"/>
    </row>
    <row r="4" spans="1:58" ht="17.100000000000001" customHeight="1" thickBot="1" x14ac:dyDescent="0.25">
      <c r="A4" s="2106" t="s">
        <v>192</v>
      </c>
      <c r="B4" s="2107"/>
      <c r="C4" s="2108" t="s">
        <v>262</v>
      </c>
      <c r="D4" s="2109"/>
      <c r="E4" s="2109"/>
      <c r="F4" s="2109"/>
      <c r="G4" s="2109"/>
      <c r="H4" s="2109"/>
      <c r="I4" s="2110"/>
      <c r="J4" s="2108" t="s">
        <v>263</v>
      </c>
      <c r="K4" s="2109"/>
      <c r="L4" s="2109"/>
      <c r="M4" s="2109"/>
      <c r="N4" s="2110"/>
      <c r="O4" s="2111" t="s">
        <v>264</v>
      </c>
      <c r="P4" s="2108"/>
      <c r="Q4" s="2109"/>
      <c r="R4" s="2109"/>
      <c r="S4" s="2109"/>
      <c r="T4" s="2109"/>
      <c r="U4" s="2109"/>
      <c r="V4" s="2109"/>
      <c r="W4" s="2109"/>
      <c r="X4" s="2110"/>
      <c r="Y4" s="2114" t="s">
        <v>265</v>
      </c>
      <c r="Z4" s="2108" t="s">
        <v>262</v>
      </c>
      <c r="AA4" s="2109"/>
      <c r="AB4" s="2109"/>
      <c r="AC4" s="2109"/>
      <c r="AD4" s="2109"/>
      <c r="AE4" s="2109"/>
      <c r="AF4" s="2110"/>
      <c r="AG4" s="2108" t="s">
        <v>263</v>
      </c>
      <c r="AH4" s="2109"/>
      <c r="AI4" s="2109"/>
      <c r="AJ4" s="2109"/>
      <c r="AK4" s="2110"/>
      <c r="AL4" s="2111" t="s">
        <v>266</v>
      </c>
      <c r="AM4" s="2108" t="s">
        <v>262</v>
      </c>
      <c r="AN4" s="2109"/>
      <c r="AO4" s="2109"/>
      <c r="AP4" s="2109"/>
      <c r="AQ4" s="2109"/>
      <c r="AR4" s="2109"/>
      <c r="AS4" s="2110"/>
      <c r="AT4" s="2108" t="s">
        <v>263</v>
      </c>
      <c r="AU4" s="2109"/>
      <c r="AV4" s="2109"/>
      <c r="AW4" s="2109"/>
      <c r="AX4" s="2110"/>
      <c r="AY4" s="2120" t="s">
        <v>267</v>
      </c>
      <c r="AZ4" s="2104"/>
      <c r="BA4" s="654"/>
      <c r="BB4" s="655"/>
      <c r="BC4" s="655"/>
      <c r="BD4" s="655"/>
      <c r="BE4" s="655"/>
      <c r="BF4" s="655"/>
    </row>
    <row r="5" spans="1:58" ht="18" customHeight="1" x14ac:dyDescent="0.2">
      <c r="A5" s="2123" t="s">
        <v>125</v>
      </c>
      <c r="B5" s="2124"/>
      <c r="C5" s="2092" t="s">
        <v>33</v>
      </c>
      <c r="D5" s="2092" t="s">
        <v>34</v>
      </c>
      <c r="E5" s="2092" t="s">
        <v>35</v>
      </c>
      <c r="F5" s="2092" t="s">
        <v>36</v>
      </c>
      <c r="G5" s="2092" t="s">
        <v>37</v>
      </c>
      <c r="H5" s="2092" t="s">
        <v>38</v>
      </c>
      <c r="I5" s="2099" t="s">
        <v>268</v>
      </c>
      <c r="J5" s="2102" t="s">
        <v>33</v>
      </c>
      <c r="K5" s="2092" t="s">
        <v>34</v>
      </c>
      <c r="L5" s="2092" t="s">
        <v>35</v>
      </c>
      <c r="M5" s="2092" t="s">
        <v>36</v>
      </c>
      <c r="N5" s="2099" t="s">
        <v>268</v>
      </c>
      <c r="O5" s="2112"/>
      <c r="P5" s="2097" t="s">
        <v>33</v>
      </c>
      <c r="Q5" s="2093" t="s">
        <v>34</v>
      </c>
      <c r="R5" s="2093" t="s">
        <v>35</v>
      </c>
      <c r="S5" s="2093" t="s">
        <v>36</v>
      </c>
      <c r="T5" s="2093" t="s">
        <v>37</v>
      </c>
      <c r="U5" s="2093" t="s">
        <v>38</v>
      </c>
      <c r="V5" s="2093" t="s">
        <v>39</v>
      </c>
      <c r="W5" s="2093" t="s">
        <v>40</v>
      </c>
      <c r="X5" s="2095" t="s">
        <v>269</v>
      </c>
      <c r="Y5" s="2115"/>
      <c r="Z5" s="2092" t="s">
        <v>33</v>
      </c>
      <c r="AA5" s="2092" t="s">
        <v>34</v>
      </c>
      <c r="AB5" s="2092" t="s">
        <v>35</v>
      </c>
      <c r="AC5" s="2092" t="s">
        <v>36</v>
      </c>
      <c r="AD5" s="2092" t="s">
        <v>37</v>
      </c>
      <c r="AE5" s="2092" t="s">
        <v>38</v>
      </c>
      <c r="AF5" s="2099" t="s">
        <v>268</v>
      </c>
      <c r="AG5" s="2102" t="s">
        <v>33</v>
      </c>
      <c r="AH5" s="2092" t="s">
        <v>34</v>
      </c>
      <c r="AI5" s="2092" t="s">
        <v>35</v>
      </c>
      <c r="AJ5" s="2092" t="s">
        <v>36</v>
      </c>
      <c r="AK5" s="2099" t="s">
        <v>268</v>
      </c>
      <c r="AL5" s="2112"/>
      <c r="AM5" s="2100" t="s">
        <v>33</v>
      </c>
      <c r="AN5" s="2100" t="s">
        <v>34</v>
      </c>
      <c r="AO5" s="2086" t="s">
        <v>35</v>
      </c>
      <c r="AP5" s="2086" t="s">
        <v>36</v>
      </c>
      <c r="AQ5" s="2086" t="s">
        <v>37</v>
      </c>
      <c r="AR5" s="2086" t="s">
        <v>38</v>
      </c>
      <c r="AS5" s="2088" t="s">
        <v>268</v>
      </c>
      <c r="AT5" s="2090" t="s">
        <v>33</v>
      </c>
      <c r="AU5" s="2086" t="s">
        <v>34</v>
      </c>
      <c r="AV5" s="2086" t="s">
        <v>35</v>
      </c>
      <c r="AW5" s="2086" t="s">
        <v>36</v>
      </c>
      <c r="AX5" s="2088" t="s">
        <v>268</v>
      </c>
      <c r="AY5" s="2121"/>
      <c r="AZ5" s="2104"/>
      <c r="BA5" s="656"/>
      <c r="BB5" s="657"/>
      <c r="BC5" s="657"/>
      <c r="BD5" s="657"/>
      <c r="BE5" s="657"/>
      <c r="BF5" s="657"/>
    </row>
    <row r="6" spans="1:58" ht="48" customHeight="1" thickBot="1" x14ac:dyDescent="0.25">
      <c r="A6" s="2125"/>
      <c r="B6" s="2126"/>
      <c r="C6" s="2087"/>
      <c r="D6" s="2087"/>
      <c r="E6" s="2087"/>
      <c r="F6" s="2087"/>
      <c r="G6" s="2087"/>
      <c r="H6" s="2087"/>
      <c r="I6" s="2089"/>
      <c r="J6" s="2091"/>
      <c r="K6" s="2087"/>
      <c r="L6" s="2087"/>
      <c r="M6" s="2087"/>
      <c r="N6" s="2089"/>
      <c r="O6" s="2113"/>
      <c r="P6" s="2098"/>
      <c r="Q6" s="2094"/>
      <c r="R6" s="2094"/>
      <c r="S6" s="2094"/>
      <c r="T6" s="2094"/>
      <c r="U6" s="2094"/>
      <c r="V6" s="2094"/>
      <c r="W6" s="2094"/>
      <c r="X6" s="2096"/>
      <c r="Y6" s="2116"/>
      <c r="Z6" s="2087"/>
      <c r="AA6" s="2087"/>
      <c r="AB6" s="2087"/>
      <c r="AC6" s="2087"/>
      <c r="AD6" s="2087"/>
      <c r="AE6" s="2087"/>
      <c r="AF6" s="2089"/>
      <c r="AG6" s="2091"/>
      <c r="AH6" s="2087"/>
      <c r="AI6" s="2087"/>
      <c r="AJ6" s="2087"/>
      <c r="AK6" s="2089"/>
      <c r="AL6" s="2113"/>
      <c r="AM6" s="2101"/>
      <c r="AN6" s="2101"/>
      <c r="AO6" s="2087"/>
      <c r="AP6" s="2087"/>
      <c r="AQ6" s="2087"/>
      <c r="AR6" s="2087"/>
      <c r="AS6" s="2089"/>
      <c r="AT6" s="2091"/>
      <c r="AU6" s="2087"/>
      <c r="AV6" s="2087"/>
      <c r="AW6" s="2087"/>
      <c r="AX6" s="2089"/>
      <c r="AY6" s="2122"/>
      <c r="AZ6" s="2105"/>
      <c r="BA6" s="658"/>
      <c r="BB6" s="659"/>
      <c r="BC6" s="659"/>
      <c r="BD6" s="659"/>
      <c r="BE6" s="659"/>
      <c r="BF6" s="659"/>
    </row>
    <row r="7" spans="1:58" ht="15.75" x14ac:dyDescent="0.2">
      <c r="A7" s="2084" t="s">
        <v>270</v>
      </c>
      <c r="B7" s="2085"/>
      <c r="C7" s="660"/>
      <c r="D7" s="660"/>
      <c r="E7" s="660"/>
      <c r="F7" s="660"/>
      <c r="G7" s="660"/>
      <c r="H7" s="661"/>
      <c r="I7" s="662">
        <f t="shared" ref="I7:I21" si="0">COUNTA(C7:H7)</f>
        <v>0</v>
      </c>
      <c r="J7" s="663"/>
      <c r="K7" s="660"/>
      <c r="L7" s="660"/>
      <c r="M7" s="661"/>
      <c r="N7" s="662">
        <f t="shared" ref="N7:N21" si="1">COUNTA(J7:M7)</f>
        <v>0</v>
      </c>
      <c r="O7" s="664">
        <f t="shared" ref="O7:O21" si="2">I7+N7</f>
        <v>0</v>
      </c>
      <c r="P7" s="665"/>
      <c r="Q7" s="665"/>
      <c r="R7" s="665"/>
      <c r="S7" s="665"/>
      <c r="T7" s="665"/>
      <c r="U7" s="665"/>
      <c r="V7" s="666"/>
      <c r="W7" s="665"/>
      <c r="X7" s="667">
        <f t="shared" ref="X7:X21" si="3">COUNTA(P7:W7)</f>
        <v>0</v>
      </c>
      <c r="Y7" s="668">
        <f t="shared" ref="Y7:Y21" si="4">X7</f>
        <v>0</v>
      </c>
      <c r="Z7" s="660"/>
      <c r="AA7" s="660"/>
      <c r="AB7" s="660"/>
      <c r="AC7" s="660"/>
      <c r="AD7" s="660"/>
      <c r="AE7" s="661"/>
      <c r="AF7" s="662">
        <f t="shared" ref="AF7:AF21" si="5">COUNTA(Z7:AE7)</f>
        <v>0</v>
      </c>
      <c r="AG7" s="663"/>
      <c r="AH7" s="660"/>
      <c r="AI7" s="660"/>
      <c r="AJ7" s="661"/>
      <c r="AK7" s="662">
        <f t="shared" ref="AK7:AK21" si="6">COUNTA(AG7:AJ7)</f>
        <v>0</v>
      </c>
      <c r="AL7" s="669">
        <f t="shared" ref="AL7:AL21" si="7">AF7+AK7</f>
        <v>0</v>
      </c>
      <c r="AM7" s="670"/>
      <c r="AN7" s="670"/>
      <c r="AO7" s="660"/>
      <c r="AP7" s="660"/>
      <c r="AQ7" s="660"/>
      <c r="AR7" s="661"/>
      <c r="AS7" s="662">
        <f t="shared" ref="AS7:AS21" si="8">COUNTA(AM7:AR7)</f>
        <v>0</v>
      </c>
      <c r="AT7" s="663"/>
      <c r="AU7" s="660"/>
      <c r="AV7" s="660"/>
      <c r="AW7" s="661"/>
      <c r="AX7" s="671">
        <f t="shared" ref="AX7:AX21" si="9">COUNTA(AT7:AW7)</f>
        <v>0</v>
      </c>
      <c r="AY7" s="672">
        <f t="shared" ref="AY7:AY21" si="10">AS7+AX7</f>
        <v>0</v>
      </c>
      <c r="AZ7" s="673">
        <f>+O7+Y7+AL7+AY7</f>
        <v>0</v>
      </c>
      <c r="BA7" s="674"/>
      <c r="BB7" s="674"/>
      <c r="BC7" s="674"/>
      <c r="BD7" s="674"/>
      <c r="BE7" s="674"/>
      <c r="BF7" s="674"/>
    </row>
    <row r="8" spans="1:58" ht="15.75" x14ac:dyDescent="0.2">
      <c r="A8" s="2084" t="s">
        <v>271</v>
      </c>
      <c r="B8" s="2085"/>
      <c r="C8" s="660"/>
      <c r="D8" s="660"/>
      <c r="E8" s="660"/>
      <c r="F8" s="660"/>
      <c r="G8" s="660"/>
      <c r="H8" s="661"/>
      <c r="I8" s="662">
        <f t="shared" si="0"/>
        <v>0</v>
      </c>
      <c r="J8" s="663"/>
      <c r="K8" s="660"/>
      <c r="L8" s="660"/>
      <c r="M8" s="661"/>
      <c r="N8" s="662">
        <f t="shared" si="1"/>
        <v>0</v>
      </c>
      <c r="O8" s="664">
        <f t="shared" si="2"/>
        <v>0</v>
      </c>
      <c r="P8" s="660"/>
      <c r="Q8" s="660"/>
      <c r="R8" s="660"/>
      <c r="S8" s="660"/>
      <c r="T8" s="660"/>
      <c r="U8" s="660"/>
      <c r="V8" s="663"/>
      <c r="W8" s="660"/>
      <c r="X8" s="667">
        <f t="shared" si="3"/>
        <v>0</v>
      </c>
      <c r="Y8" s="668">
        <f t="shared" si="4"/>
        <v>0</v>
      </c>
      <c r="Z8" s="660"/>
      <c r="AA8" s="660"/>
      <c r="AB8" s="660"/>
      <c r="AC8" s="660"/>
      <c r="AD8" s="660"/>
      <c r="AE8" s="661"/>
      <c r="AF8" s="662">
        <f t="shared" si="5"/>
        <v>0</v>
      </c>
      <c r="AG8" s="663"/>
      <c r="AH8" s="660"/>
      <c r="AI8" s="660"/>
      <c r="AJ8" s="661"/>
      <c r="AK8" s="662">
        <f t="shared" si="6"/>
        <v>0</v>
      </c>
      <c r="AL8" s="669">
        <f t="shared" si="7"/>
        <v>0</v>
      </c>
      <c r="AM8" s="670"/>
      <c r="AN8" s="670"/>
      <c r="AO8" s="660"/>
      <c r="AP8" s="660"/>
      <c r="AQ8" s="660"/>
      <c r="AR8" s="661"/>
      <c r="AS8" s="662">
        <f t="shared" si="8"/>
        <v>0</v>
      </c>
      <c r="AT8" s="663"/>
      <c r="AU8" s="660"/>
      <c r="AV8" s="660"/>
      <c r="AW8" s="661"/>
      <c r="AX8" s="671">
        <f t="shared" si="9"/>
        <v>0</v>
      </c>
      <c r="AY8" s="675">
        <f t="shared" si="10"/>
        <v>0</v>
      </c>
      <c r="AZ8" s="673">
        <f t="shared" ref="AZ8:AZ21" si="11">+O8+Y8+AL8+AY8</f>
        <v>0</v>
      </c>
      <c r="BA8" s="676"/>
      <c r="BB8" s="676"/>
      <c r="BC8" s="676"/>
      <c r="BD8" s="676"/>
      <c r="BE8" s="676"/>
      <c r="BF8" s="676"/>
    </row>
    <row r="9" spans="1:58" ht="15.75" x14ac:dyDescent="0.2">
      <c r="A9" s="2084" t="s">
        <v>272</v>
      </c>
      <c r="B9" s="2085"/>
      <c r="C9" s="660"/>
      <c r="D9" s="660"/>
      <c r="E9" s="660"/>
      <c r="F9" s="660"/>
      <c r="G9" s="660"/>
      <c r="H9" s="661"/>
      <c r="I9" s="662">
        <f t="shared" si="0"/>
        <v>0</v>
      </c>
      <c r="J9" s="663"/>
      <c r="K9" s="660"/>
      <c r="L9" s="660"/>
      <c r="M9" s="661"/>
      <c r="N9" s="662">
        <f t="shared" si="1"/>
        <v>0</v>
      </c>
      <c r="O9" s="664">
        <f t="shared" si="2"/>
        <v>0</v>
      </c>
      <c r="P9" s="660"/>
      <c r="Q9" s="660"/>
      <c r="R9" s="660"/>
      <c r="S9" s="660"/>
      <c r="T9" s="660"/>
      <c r="U9" s="660"/>
      <c r="V9" s="663"/>
      <c r="W9" s="660"/>
      <c r="X9" s="667">
        <f t="shared" si="3"/>
        <v>0</v>
      </c>
      <c r="Y9" s="668">
        <f t="shared" si="4"/>
        <v>0</v>
      </c>
      <c r="Z9" s="660"/>
      <c r="AA9" s="660"/>
      <c r="AB9" s="660"/>
      <c r="AC9" s="660"/>
      <c r="AD9" s="660"/>
      <c r="AE9" s="661"/>
      <c r="AF9" s="662">
        <f t="shared" si="5"/>
        <v>0</v>
      </c>
      <c r="AG9" s="663"/>
      <c r="AH9" s="660"/>
      <c r="AI9" s="660"/>
      <c r="AJ9" s="661"/>
      <c r="AK9" s="662">
        <f t="shared" si="6"/>
        <v>0</v>
      </c>
      <c r="AL9" s="669">
        <f t="shared" si="7"/>
        <v>0</v>
      </c>
      <c r="AM9" s="670"/>
      <c r="AN9" s="670"/>
      <c r="AO9" s="660"/>
      <c r="AP9" s="660"/>
      <c r="AQ9" s="660"/>
      <c r="AR9" s="661"/>
      <c r="AS9" s="662">
        <f t="shared" si="8"/>
        <v>0</v>
      </c>
      <c r="AT9" s="663"/>
      <c r="AU9" s="660"/>
      <c r="AV9" s="660"/>
      <c r="AW9" s="661"/>
      <c r="AX9" s="671">
        <f t="shared" si="9"/>
        <v>0</v>
      </c>
      <c r="AY9" s="675">
        <f t="shared" si="10"/>
        <v>0</v>
      </c>
      <c r="AZ9" s="673">
        <f t="shared" si="11"/>
        <v>0</v>
      </c>
      <c r="BA9" s="676"/>
      <c r="BB9" s="676"/>
      <c r="BC9" s="676"/>
      <c r="BD9" s="676"/>
      <c r="BE9" s="676"/>
      <c r="BF9" s="676"/>
    </row>
    <row r="10" spans="1:58" ht="15.75" x14ac:dyDescent="0.2">
      <c r="A10" s="2084" t="s">
        <v>273</v>
      </c>
      <c r="B10" s="2085"/>
      <c r="C10" s="660"/>
      <c r="D10" s="660"/>
      <c r="E10" s="660"/>
      <c r="F10" s="660"/>
      <c r="G10" s="660"/>
      <c r="H10" s="661"/>
      <c r="I10" s="662">
        <f t="shared" si="0"/>
        <v>0</v>
      </c>
      <c r="J10" s="663"/>
      <c r="K10" s="660"/>
      <c r="L10" s="660"/>
      <c r="M10" s="661"/>
      <c r="N10" s="662">
        <f t="shared" si="1"/>
        <v>0</v>
      </c>
      <c r="O10" s="664">
        <f t="shared" si="2"/>
        <v>0</v>
      </c>
      <c r="P10" s="660"/>
      <c r="Q10" s="660"/>
      <c r="R10" s="660"/>
      <c r="S10" s="660"/>
      <c r="T10" s="660"/>
      <c r="U10" s="660"/>
      <c r="V10" s="663"/>
      <c r="W10" s="660"/>
      <c r="X10" s="667">
        <f t="shared" si="3"/>
        <v>0</v>
      </c>
      <c r="Y10" s="668">
        <f t="shared" si="4"/>
        <v>0</v>
      </c>
      <c r="Z10" s="660"/>
      <c r="AA10" s="660"/>
      <c r="AB10" s="660"/>
      <c r="AC10" s="660"/>
      <c r="AD10" s="660"/>
      <c r="AE10" s="661"/>
      <c r="AF10" s="662">
        <f t="shared" si="5"/>
        <v>0</v>
      </c>
      <c r="AG10" s="663"/>
      <c r="AH10" s="660"/>
      <c r="AI10" s="660"/>
      <c r="AJ10" s="661"/>
      <c r="AK10" s="662">
        <f t="shared" si="6"/>
        <v>0</v>
      </c>
      <c r="AL10" s="669">
        <f t="shared" si="7"/>
        <v>0</v>
      </c>
      <c r="AM10" s="670"/>
      <c r="AN10" s="670"/>
      <c r="AO10" s="660"/>
      <c r="AP10" s="660"/>
      <c r="AQ10" s="660"/>
      <c r="AR10" s="661"/>
      <c r="AS10" s="662">
        <f t="shared" si="8"/>
        <v>0</v>
      </c>
      <c r="AT10" s="663"/>
      <c r="AU10" s="660"/>
      <c r="AV10" s="660"/>
      <c r="AW10" s="661"/>
      <c r="AX10" s="671">
        <f t="shared" si="9"/>
        <v>0</v>
      </c>
      <c r="AY10" s="675">
        <f t="shared" si="10"/>
        <v>0</v>
      </c>
      <c r="AZ10" s="673">
        <f t="shared" si="11"/>
        <v>0</v>
      </c>
      <c r="BA10" s="676"/>
      <c r="BB10" s="676"/>
      <c r="BC10" s="676"/>
      <c r="BD10" s="676"/>
      <c r="BE10" s="676"/>
      <c r="BF10" s="676"/>
    </row>
    <row r="11" spans="1:58" ht="15.75" x14ac:dyDescent="0.2">
      <c r="A11" s="2084" t="s">
        <v>274</v>
      </c>
      <c r="B11" s="2085"/>
      <c r="C11" s="677"/>
      <c r="D11" s="677"/>
      <c r="E11" s="677"/>
      <c r="F11" s="677"/>
      <c r="G11" s="677"/>
      <c r="H11" s="678"/>
      <c r="I11" s="662">
        <f t="shared" si="0"/>
        <v>0</v>
      </c>
      <c r="J11" s="679"/>
      <c r="K11" s="677"/>
      <c r="L11" s="677"/>
      <c r="M11" s="678"/>
      <c r="N11" s="662">
        <f t="shared" si="1"/>
        <v>0</v>
      </c>
      <c r="O11" s="664">
        <f t="shared" si="2"/>
        <v>0</v>
      </c>
      <c r="P11" s="677"/>
      <c r="Q11" s="677"/>
      <c r="R11" s="677"/>
      <c r="S11" s="677"/>
      <c r="T11" s="677"/>
      <c r="U11" s="677"/>
      <c r="V11" s="679"/>
      <c r="W11" s="677"/>
      <c r="X11" s="667">
        <f t="shared" si="3"/>
        <v>0</v>
      </c>
      <c r="Y11" s="668">
        <f t="shared" si="4"/>
        <v>0</v>
      </c>
      <c r="Z11" s="677"/>
      <c r="AA11" s="677"/>
      <c r="AB11" s="677"/>
      <c r="AC11" s="677"/>
      <c r="AD11" s="677"/>
      <c r="AE11" s="678"/>
      <c r="AF11" s="662">
        <f t="shared" si="5"/>
        <v>0</v>
      </c>
      <c r="AG11" s="679"/>
      <c r="AH11" s="677"/>
      <c r="AI11" s="677"/>
      <c r="AJ11" s="678"/>
      <c r="AK11" s="662">
        <f t="shared" si="6"/>
        <v>0</v>
      </c>
      <c r="AL11" s="669">
        <f t="shared" si="7"/>
        <v>0</v>
      </c>
      <c r="AM11" s="680"/>
      <c r="AN11" s="680"/>
      <c r="AO11" s="677"/>
      <c r="AP11" s="677"/>
      <c r="AQ11" s="677"/>
      <c r="AR11" s="678"/>
      <c r="AS11" s="662">
        <f t="shared" si="8"/>
        <v>0</v>
      </c>
      <c r="AT11" s="679"/>
      <c r="AU11" s="677"/>
      <c r="AV11" s="677"/>
      <c r="AW11" s="678"/>
      <c r="AX11" s="671">
        <f t="shared" si="9"/>
        <v>0</v>
      </c>
      <c r="AY11" s="675">
        <f t="shared" si="10"/>
        <v>0</v>
      </c>
      <c r="AZ11" s="673">
        <f t="shared" si="11"/>
        <v>0</v>
      </c>
      <c r="BA11" s="676"/>
      <c r="BB11" s="676"/>
      <c r="BC11" s="676"/>
      <c r="BD11" s="676"/>
      <c r="BE11" s="676"/>
      <c r="BF11" s="676"/>
    </row>
    <row r="12" spans="1:58" ht="15.75" x14ac:dyDescent="0.2">
      <c r="A12" s="2084" t="s">
        <v>275</v>
      </c>
      <c r="B12" s="2085"/>
      <c r="C12" s="677"/>
      <c r="D12" s="677"/>
      <c r="E12" s="677"/>
      <c r="F12" s="677"/>
      <c r="G12" s="677"/>
      <c r="H12" s="678"/>
      <c r="I12" s="662">
        <f t="shared" si="0"/>
        <v>0</v>
      </c>
      <c r="J12" s="679"/>
      <c r="K12" s="677"/>
      <c r="L12" s="677"/>
      <c r="M12" s="678"/>
      <c r="N12" s="662">
        <f t="shared" si="1"/>
        <v>0</v>
      </c>
      <c r="O12" s="664">
        <f t="shared" si="2"/>
        <v>0</v>
      </c>
      <c r="P12" s="677"/>
      <c r="Q12" s="677"/>
      <c r="R12" s="677"/>
      <c r="S12" s="677"/>
      <c r="T12" s="677"/>
      <c r="U12" s="677"/>
      <c r="V12" s="679"/>
      <c r="W12" s="677"/>
      <c r="X12" s="667">
        <f t="shared" si="3"/>
        <v>0</v>
      </c>
      <c r="Y12" s="668">
        <f t="shared" si="4"/>
        <v>0</v>
      </c>
      <c r="Z12" s="677"/>
      <c r="AA12" s="677"/>
      <c r="AB12" s="677"/>
      <c r="AC12" s="677"/>
      <c r="AD12" s="677"/>
      <c r="AE12" s="678"/>
      <c r="AF12" s="662">
        <f t="shared" si="5"/>
        <v>0</v>
      </c>
      <c r="AG12" s="679"/>
      <c r="AH12" s="677"/>
      <c r="AI12" s="677"/>
      <c r="AJ12" s="678"/>
      <c r="AK12" s="662">
        <f t="shared" si="6"/>
        <v>0</v>
      </c>
      <c r="AL12" s="669">
        <f t="shared" si="7"/>
        <v>0</v>
      </c>
      <c r="AM12" s="680"/>
      <c r="AN12" s="680"/>
      <c r="AO12" s="677"/>
      <c r="AP12" s="677"/>
      <c r="AQ12" s="677"/>
      <c r="AR12" s="678"/>
      <c r="AS12" s="662">
        <f t="shared" si="8"/>
        <v>0</v>
      </c>
      <c r="AT12" s="679"/>
      <c r="AU12" s="677"/>
      <c r="AV12" s="677"/>
      <c r="AW12" s="678"/>
      <c r="AX12" s="671">
        <f t="shared" si="9"/>
        <v>0</v>
      </c>
      <c r="AY12" s="675">
        <f t="shared" si="10"/>
        <v>0</v>
      </c>
      <c r="AZ12" s="673">
        <f t="shared" si="11"/>
        <v>0</v>
      </c>
      <c r="BA12" s="676"/>
      <c r="BB12" s="676"/>
      <c r="BC12" s="676"/>
      <c r="BD12" s="676"/>
      <c r="BE12" s="676"/>
      <c r="BF12" s="676"/>
    </row>
    <row r="13" spans="1:58" ht="15.75" x14ac:dyDescent="0.2">
      <c r="A13" s="2084" t="s">
        <v>276</v>
      </c>
      <c r="B13" s="2085"/>
      <c r="C13" s="677"/>
      <c r="D13" s="677"/>
      <c r="E13" s="677"/>
      <c r="F13" s="677"/>
      <c r="G13" s="677"/>
      <c r="H13" s="678"/>
      <c r="I13" s="662">
        <f t="shared" si="0"/>
        <v>0</v>
      </c>
      <c r="J13" s="679"/>
      <c r="K13" s="677"/>
      <c r="L13" s="677"/>
      <c r="M13" s="678"/>
      <c r="N13" s="662">
        <f t="shared" si="1"/>
        <v>0</v>
      </c>
      <c r="O13" s="664">
        <f t="shared" si="2"/>
        <v>0</v>
      </c>
      <c r="P13" s="677"/>
      <c r="Q13" s="677"/>
      <c r="R13" s="677"/>
      <c r="S13" s="677"/>
      <c r="T13" s="677"/>
      <c r="U13" s="677"/>
      <c r="V13" s="679"/>
      <c r="W13" s="677"/>
      <c r="X13" s="667">
        <f t="shared" si="3"/>
        <v>0</v>
      </c>
      <c r="Y13" s="668">
        <f t="shared" si="4"/>
        <v>0</v>
      </c>
      <c r="Z13" s="677"/>
      <c r="AA13" s="677"/>
      <c r="AB13" s="677"/>
      <c r="AC13" s="677"/>
      <c r="AD13" s="677"/>
      <c r="AE13" s="678"/>
      <c r="AF13" s="662">
        <f t="shared" si="5"/>
        <v>0</v>
      </c>
      <c r="AG13" s="679"/>
      <c r="AH13" s="677"/>
      <c r="AI13" s="677"/>
      <c r="AJ13" s="678"/>
      <c r="AK13" s="662">
        <f t="shared" si="6"/>
        <v>0</v>
      </c>
      <c r="AL13" s="669">
        <f t="shared" si="7"/>
        <v>0</v>
      </c>
      <c r="AM13" s="680"/>
      <c r="AN13" s="680"/>
      <c r="AO13" s="677"/>
      <c r="AP13" s="677"/>
      <c r="AQ13" s="677"/>
      <c r="AR13" s="678"/>
      <c r="AS13" s="662">
        <f t="shared" si="8"/>
        <v>0</v>
      </c>
      <c r="AT13" s="679"/>
      <c r="AU13" s="677"/>
      <c r="AV13" s="677"/>
      <c r="AW13" s="678"/>
      <c r="AX13" s="671">
        <f t="shared" si="9"/>
        <v>0</v>
      </c>
      <c r="AY13" s="675">
        <f t="shared" si="10"/>
        <v>0</v>
      </c>
      <c r="AZ13" s="673">
        <f t="shared" si="11"/>
        <v>0</v>
      </c>
      <c r="BA13" s="676"/>
      <c r="BB13" s="676"/>
      <c r="BC13" s="676"/>
      <c r="BD13" s="676"/>
      <c r="BE13" s="676"/>
      <c r="BF13" s="676"/>
    </row>
    <row r="14" spans="1:58" ht="15.75" x14ac:dyDescent="0.2">
      <c r="A14" s="2078"/>
      <c r="B14" s="2079"/>
      <c r="C14" s="677"/>
      <c r="D14" s="677"/>
      <c r="E14" s="677"/>
      <c r="F14" s="677"/>
      <c r="G14" s="677"/>
      <c r="H14" s="678"/>
      <c r="I14" s="662">
        <f t="shared" si="0"/>
        <v>0</v>
      </c>
      <c r="J14" s="679"/>
      <c r="K14" s="677"/>
      <c r="L14" s="677"/>
      <c r="M14" s="678"/>
      <c r="N14" s="662">
        <f t="shared" si="1"/>
        <v>0</v>
      </c>
      <c r="O14" s="664">
        <f t="shared" si="2"/>
        <v>0</v>
      </c>
      <c r="P14" s="677"/>
      <c r="Q14" s="677"/>
      <c r="R14" s="677"/>
      <c r="S14" s="677"/>
      <c r="T14" s="677"/>
      <c r="U14" s="677"/>
      <c r="V14" s="679"/>
      <c r="W14" s="677"/>
      <c r="X14" s="667">
        <f t="shared" si="3"/>
        <v>0</v>
      </c>
      <c r="Y14" s="668">
        <f t="shared" si="4"/>
        <v>0</v>
      </c>
      <c r="Z14" s="677"/>
      <c r="AA14" s="677"/>
      <c r="AB14" s="677"/>
      <c r="AC14" s="677"/>
      <c r="AD14" s="677"/>
      <c r="AE14" s="678"/>
      <c r="AF14" s="662">
        <f t="shared" si="5"/>
        <v>0</v>
      </c>
      <c r="AG14" s="679"/>
      <c r="AH14" s="677"/>
      <c r="AI14" s="677"/>
      <c r="AJ14" s="678"/>
      <c r="AK14" s="662">
        <f t="shared" si="6"/>
        <v>0</v>
      </c>
      <c r="AL14" s="669">
        <f t="shared" si="7"/>
        <v>0</v>
      </c>
      <c r="AM14" s="680"/>
      <c r="AN14" s="680"/>
      <c r="AO14" s="677"/>
      <c r="AP14" s="677"/>
      <c r="AQ14" s="677"/>
      <c r="AR14" s="678"/>
      <c r="AS14" s="662">
        <f t="shared" si="8"/>
        <v>0</v>
      </c>
      <c r="AT14" s="679"/>
      <c r="AU14" s="677"/>
      <c r="AV14" s="677"/>
      <c r="AW14" s="678"/>
      <c r="AX14" s="671">
        <f t="shared" si="9"/>
        <v>0</v>
      </c>
      <c r="AY14" s="675">
        <f t="shared" si="10"/>
        <v>0</v>
      </c>
      <c r="AZ14" s="673">
        <f t="shared" si="11"/>
        <v>0</v>
      </c>
      <c r="BA14" s="676"/>
      <c r="BB14" s="676"/>
      <c r="BC14" s="676"/>
      <c r="BD14" s="676"/>
      <c r="BE14" s="676"/>
      <c r="BF14" s="676"/>
    </row>
    <row r="15" spans="1:58" ht="15.75" x14ac:dyDescent="0.2">
      <c r="A15" s="2078"/>
      <c r="B15" s="2079"/>
      <c r="C15" s="677"/>
      <c r="D15" s="677"/>
      <c r="E15" s="677"/>
      <c r="F15" s="677"/>
      <c r="G15" s="677"/>
      <c r="H15" s="678"/>
      <c r="I15" s="662">
        <f t="shared" si="0"/>
        <v>0</v>
      </c>
      <c r="J15" s="679"/>
      <c r="K15" s="677"/>
      <c r="L15" s="677"/>
      <c r="M15" s="678"/>
      <c r="N15" s="662">
        <f t="shared" si="1"/>
        <v>0</v>
      </c>
      <c r="O15" s="664">
        <f t="shared" si="2"/>
        <v>0</v>
      </c>
      <c r="P15" s="677"/>
      <c r="Q15" s="677"/>
      <c r="R15" s="677"/>
      <c r="S15" s="677"/>
      <c r="T15" s="677"/>
      <c r="U15" s="677"/>
      <c r="V15" s="679"/>
      <c r="W15" s="677"/>
      <c r="X15" s="667">
        <f t="shared" si="3"/>
        <v>0</v>
      </c>
      <c r="Y15" s="668">
        <f t="shared" si="4"/>
        <v>0</v>
      </c>
      <c r="Z15" s="677"/>
      <c r="AA15" s="677"/>
      <c r="AB15" s="677"/>
      <c r="AC15" s="677"/>
      <c r="AD15" s="677"/>
      <c r="AE15" s="678"/>
      <c r="AF15" s="662">
        <f t="shared" si="5"/>
        <v>0</v>
      </c>
      <c r="AG15" s="679"/>
      <c r="AH15" s="677"/>
      <c r="AI15" s="677"/>
      <c r="AJ15" s="678"/>
      <c r="AK15" s="662">
        <f t="shared" si="6"/>
        <v>0</v>
      </c>
      <c r="AL15" s="669">
        <f t="shared" si="7"/>
        <v>0</v>
      </c>
      <c r="AM15" s="680"/>
      <c r="AN15" s="680"/>
      <c r="AO15" s="677"/>
      <c r="AP15" s="677"/>
      <c r="AQ15" s="677"/>
      <c r="AR15" s="678"/>
      <c r="AS15" s="662">
        <f t="shared" si="8"/>
        <v>0</v>
      </c>
      <c r="AT15" s="679"/>
      <c r="AU15" s="677"/>
      <c r="AV15" s="677"/>
      <c r="AW15" s="678"/>
      <c r="AX15" s="671">
        <f t="shared" si="9"/>
        <v>0</v>
      </c>
      <c r="AY15" s="675">
        <f t="shared" si="10"/>
        <v>0</v>
      </c>
      <c r="AZ15" s="673">
        <f t="shared" si="11"/>
        <v>0</v>
      </c>
      <c r="BA15" s="676"/>
      <c r="BB15" s="676"/>
      <c r="BC15" s="676"/>
      <c r="BD15" s="676"/>
      <c r="BE15" s="676"/>
      <c r="BF15" s="676"/>
    </row>
    <row r="16" spans="1:58" ht="15.75" x14ac:dyDescent="0.2">
      <c r="A16" s="2078"/>
      <c r="B16" s="2079"/>
      <c r="C16" s="677"/>
      <c r="D16" s="677"/>
      <c r="E16" s="677"/>
      <c r="F16" s="677"/>
      <c r="G16" s="677"/>
      <c r="H16" s="678"/>
      <c r="I16" s="662">
        <f t="shared" si="0"/>
        <v>0</v>
      </c>
      <c r="J16" s="679"/>
      <c r="K16" s="677"/>
      <c r="L16" s="677"/>
      <c r="M16" s="678"/>
      <c r="N16" s="662">
        <f t="shared" si="1"/>
        <v>0</v>
      </c>
      <c r="O16" s="664">
        <f t="shared" si="2"/>
        <v>0</v>
      </c>
      <c r="P16" s="677"/>
      <c r="Q16" s="677"/>
      <c r="R16" s="677"/>
      <c r="S16" s="677"/>
      <c r="T16" s="677"/>
      <c r="U16" s="677"/>
      <c r="V16" s="679"/>
      <c r="W16" s="677"/>
      <c r="X16" s="667">
        <f t="shared" si="3"/>
        <v>0</v>
      </c>
      <c r="Y16" s="668">
        <f t="shared" si="4"/>
        <v>0</v>
      </c>
      <c r="Z16" s="677"/>
      <c r="AA16" s="677"/>
      <c r="AB16" s="677"/>
      <c r="AC16" s="677"/>
      <c r="AD16" s="677"/>
      <c r="AE16" s="678"/>
      <c r="AF16" s="662">
        <f t="shared" si="5"/>
        <v>0</v>
      </c>
      <c r="AG16" s="679"/>
      <c r="AH16" s="677"/>
      <c r="AI16" s="677"/>
      <c r="AJ16" s="678"/>
      <c r="AK16" s="662">
        <f t="shared" si="6"/>
        <v>0</v>
      </c>
      <c r="AL16" s="669">
        <f t="shared" si="7"/>
        <v>0</v>
      </c>
      <c r="AM16" s="680"/>
      <c r="AN16" s="680"/>
      <c r="AO16" s="677"/>
      <c r="AP16" s="677"/>
      <c r="AQ16" s="677"/>
      <c r="AR16" s="678"/>
      <c r="AS16" s="662">
        <f t="shared" si="8"/>
        <v>0</v>
      </c>
      <c r="AT16" s="679"/>
      <c r="AU16" s="677"/>
      <c r="AV16" s="677"/>
      <c r="AW16" s="678"/>
      <c r="AX16" s="671">
        <f t="shared" si="9"/>
        <v>0</v>
      </c>
      <c r="AY16" s="675">
        <f t="shared" si="10"/>
        <v>0</v>
      </c>
      <c r="AZ16" s="673">
        <f t="shared" si="11"/>
        <v>0</v>
      </c>
      <c r="BA16" s="676"/>
      <c r="BB16" s="676"/>
      <c r="BC16" s="676"/>
      <c r="BD16" s="676"/>
      <c r="BE16" s="676"/>
      <c r="BF16" s="676"/>
    </row>
    <row r="17" spans="1:58" ht="15.75" x14ac:dyDescent="0.2">
      <c r="A17" s="2078"/>
      <c r="B17" s="2079"/>
      <c r="C17" s="677"/>
      <c r="D17" s="677"/>
      <c r="E17" s="677"/>
      <c r="F17" s="677"/>
      <c r="G17" s="677"/>
      <c r="H17" s="678"/>
      <c r="I17" s="662">
        <f t="shared" si="0"/>
        <v>0</v>
      </c>
      <c r="J17" s="679"/>
      <c r="K17" s="677"/>
      <c r="L17" s="677"/>
      <c r="M17" s="678"/>
      <c r="N17" s="662">
        <f t="shared" si="1"/>
        <v>0</v>
      </c>
      <c r="O17" s="664">
        <f t="shared" si="2"/>
        <v>0</v>
      </c>
      <c r="P17" s="677"/>
      <c r="Q17" s="677"/>
      <c r="R17" s="677"/>
      <c r="S17" s="677"/>
      <c r="T17" s="677"/>
      <c r="U17" s="677"/>
      <c r="V17" s="679"/>
      <c r="W17" s="677"/>
      <c r="X17" s="667">
        <f t="shared" si="3"/>
        <v>0</v>
      </c>
      <c r="Y17" s="668">
        <f t="shared" si="4"/>
        <v>0</v>
      </c>
      <c r="Z17" s="677"/>
      <c r="AA17" s="677"/>
      <c r="AB17" s="677"/>
      <c r="AC17" s="677"/>
      <c r="AD17" s="677"/>
      <c r="AE17" s="678"/>
      <c r="AF17" s="662">
        <f t="shared" si="5"/>
        <v>0</v>
      </c>
      <c r="AG17" s="679"/>
      <c r="AH17" s="677"/>
      <c r="AI17" s="677"/>
      <c r="AJ17" s="678"/>
      <c r="AK17" s="662">
        <f t="shared" si="6"/>
        <v>0</v>
      </c>
      <c r="AL17" s="669">
        <f t="shared" si="7"/>
        <v>0</v>
      </c>
      <c r="AM17" s="680"/>
      <c r="AN17" s="680"/>
      <c r="AO17" s="677"/>
      <c r="AP17" s="677"/>
      <c r="AQ17" s="677"/>
      <c r="AR17" s="678"/>
      <c r="AS17" s="662">
        <f t="shared" si="8"/>
        <v>0</v>
      </c>
      <c r="AT17" s="679"/>
      <c r="AU17" s="677"/>
      <c r="AV17" s="677"/>
      <c r="AW17" s="678"/>
      <c r="AX17" s="671">
        <f t="shared" si="9"/>
        <v>0</v>
      </c>
      <c r="AY17" s="675">
        <f t="shared" si="10"/>
        <v>0</v>
      </c>
      <c r="AZ17" s="673">
        <f t="shared" si="11"/>
        <v>0</v>
      </c>
      <c r="BA17" s="676"/>
      <c r="BB17" s="676"/>
      <c r="BC17" s="676"/>
      <c r="BD17" s="676"/>
      <c r="BE17" s="676"/>
      <c r="BF17" s="676"/>
    </row>
    <row r="18" spans="1:58" ht="15.75" x14ac:dyDescent="0.2">
      <c r="A18" s="2078"/>
      <c r="B18" s="2079"/>
      <c r="C18" s="677"/>
      <c r="D18" s="677"/>
      <c r="E18" s="677"/>
      <c r="F18" s="677"/>
      <c r="G18" s="677"/>
      <c r="H18" s="678"/>
      <c r="I18" s="662">
        <f t="shared" si="0"/>
        <v>0</v>
      </c>
      <c r="J18" s="679"/>
      <c r="K18" s="677"/>
      <c r="L18" s="677"/>
      <c r="M18" s="678"/>
      <c r="N18" s="662">
        <f t="shared" si="1"/>
        <v>0</v>
      </c>
      <c r="O18" s="664">
        <f t="shared" si="2"/>
        <v>0</v>
      </c>
      <c r="P18" s="677"/>
      <c r="Q18" s="677"/>
      <c r="R18" s="677"/>
      <c r="S18" s="677"/>
      <c r="T18" s="677"/>
      <c r="U18" s="677"/>
      <c r="V18" s="679"/>
      <c r="W18" s="677"/>
      <c r="X18" s="667">
        <f t="shared" si="3"/>
        <v>0</v>
      </c>
      <c r="Y18" s="668">
        <f t="shared" si="4"/>
        <v>0</v>
      </c>
      <c r="Z18" s="677"/>
      <c r="AA18" s="677"/>
      <c r="AB18" s="677"/>
      <c r="AC18" s="677"/>
      <c r="AD18" s="677"/>
      <c r="AE18" s="678"/>
      <c r="AF18" s="662">
        <f t="shared" si="5"/>
        <v>0</v>
      </c>
      <c r="AG18" s="679"/>
      <c r="AH18" s="677"/>
      <c r="AI18" s="677"/>
      <c r="AJ18" s="678"/>
      <c r="AK18" s="662">
        <f t="shared" si="6"/>
        <v>0</v>
      </c>
      <c r="AL18" s="669">
        <f t="shared" si="7"/>
        <v>0</v>
      </c>
      <c r="AM18" s="680"/>
      <c r="AN18" s="680"/>
      <c r="AO18" s="677"/>
      <c r="AP18" s="677"/>
      <c r="AQ18" s="677"/>
      <c r="AR18" s="678"/>
      <c r="AS18" s="662">
        <f t="shared" si="8"/>
        <v>0</v>
      </c>
      <c r="AT18" s="679"/>
      <c r="AU18" s="677"/>
      <c r="AV18" s="677"/>
      <c r="AW18" s="678"/>
      <c r="AX18" s="671">
        <f t="shared" si="9"/>
        <v>0</v>
      </c>
      <c r="AY18" s="675">
        <f t="shared" si="10"/>
        <v>0</v>
      </c>
      <c r="AZ18" s="673">
        <f t="shared" si="11"/>
        <v>0</v>
      </c>
      <c r="BA18" s="676"/>
      <c r="BB18" s="676"/>
      <c r="BC18" s="676"/>
      <c r="BD18" s="676"/>
      <c r="BE18" s="676"/>
      <c r="BF18" s="676"/>
    </row>
    <row r="19" spans="1:58" ht="15.75" x14ac:dyDescent="0.2">
      <c r="A19" s="2078"/>
      <c r="B19" s="2079"/>
      <c r="C19" s="677"/>
      <c r="D19" s="677"/>
      <c r="E19" s="677"/>
      <c r="F19" s="677"/>
      <c r="G19" s="677"/>
      <c r="H19" s="678"/>
      <c r="I19" s="662">
        <f t="shared" si="0"/>
        <v>0</v>
      </c>
      <c r="J19" s="679"/>
      <c r="K19" s="677"/>
      <c r="L19" s="677"/>
      <c r="M19" s="678"/>
      <c r="N19" s="662">
        <f t="shared" si="1"/>
        <v>0</v>
      </c>
      <c r="O19" s="664">
        <f t="shared" si="2"/>
        <v>0</v>
      </c>
      <c r="P19" s="677"/>
      <c r="Q19" s="677"/>
      <c r="R19" s="677"/>
      <c r="S19" s="677"/>
      <c r="T19" s="677"/>
      <c r="U19" s="677"/>
      <c r="V19" s="679"/>
      <c r="W19" s="677"/>
      <c r="X19" s="667">
        <f t="shared" si="3"/>
        <v>0</v>
      </c>
      <c r="Y19" s="668">
        <f t="shared" si="4"/>
        <v>0</v>
      </c>
      <c r="Z19" s="677"/>
      <c r="AA19" s="677"/>
      <c r="AB19" s="677"/>
      <c r="AC19" s="677"/>
      <c r="AD19" s="677"/>
      <c r="AE19" s="678"/>
      <c r="AF19" s="662">
        <f t="shared" si="5"/>
        <v>0</v>
      </c>
      <c r="AG19" s="679"/>
      <c r="AH19" s="677"/>
      <c r="AI19" s="677"/>
      <c r="AJ19" s="678"/>
      <c r="AK19" s="662">
        <f t="shared" si="6"/>
        <v>0</v>
      </c>
      <c r="AL19" s="669">
        <f t="shared" si="7"/>
        <v>0</v>
      </c>
      <c r="AM19" s="680"/>
      <c r="AN19" s="680"/>
      <c r="AO19" s="677"/>
      <c r="AP19" s="677"/>
      <c r="AQ19" s="677"/>
      <c r="AR19" s="678"/>
      <c r="AS19" s="662">
        <f t="shared" si="8"/>
        <v>0</v>
      </c>
      <c r="AT19" s="679"/>
      <c r="AU19" s="677"/>
      <c r="AV19" s="677"/>
      <c r="AW19" s="678"/>
      <c r="AX19" s="671">
        <f t="shared" si="9"/>
        <v>0</v>
      </c>
      <c r="AY19" s="675">
        <f t="shared" si="10"/>
        <v>0</v>
      </c>
      <c r="AZ19" s="673">
        <f t="shared" si="11"/>
        <v>0</v>
      </c>
      <c r="BA19" s="676"/>
      <c r="BB19" s="676"/>
      <c r="BC19" s="676"/>
      <c r="BD19" s="676"/>
      <c r="BE19" s="676"/>
      <c r="BF19" s="676"/>
    </row>
    <row r="20" spans="1:58" ht="15.75" x14ac:dyDescent="0.2">
      <c r="A20" s="2078"/>
      <c r="B20" s="2079"/>
      <c r="C20" s="677"/>
      <c r="D20" s="677"/>
      <c r="E20" s="677"/>
      <c r="F20" s="677"/>
      <c r="G20" s="677"/>
      <c r="H20" s="678"/>
      <c r="I20" s="662">
        <f t="shared" si="0"/>
        <v>0</v>
      </c>
      <c r="J20" s="679"/>
      <c r="K20" s="677"/>
      <c r="L20" s="677"/>
      <c r="M20" s="678"/>
      <c r="N20" s="662">
        <f t="shared" si="1"/>
        <v>0</v>
      </c>
      <c r="O20" s="664">
        <f t="shared" si="2"/>
        <v>0</v>
      </c>
      <c r="P20" s="677"/>
      <c r="Q20" s="677"/>
      <c r="R20" s="677"/>
      <c r="S20" s="677"/>
      <c r="T20" s="677"/>
      <c r="U20" s="677"/>
      <c r="V20" s="679"/>
      <c r="W20" s="677"/>
      <c r="X20" s="667">
        <f t="shared" si="3"/>
        <v>0</v>
      </c>
      <c r="Y20" s="668">
        <f t="shared" si="4"/>
        <v>0</v>
      </c>
      <c r="Z20" s="677"/>
      <c r="AA20" s="677"/>
      <c r="AB20" s="677"/>
      <c r="AC20" s="677"/>
      <c r="AD20" s="677"/>
      <c r="AE20" s="678"/>
      <c r="AF20" s="662">
        <f t="shared" si="5"/>
        <v>0</v>
      </c>
      <c r="AG20" s="679"/>
      <c r="AH20" s="677"/>
      <c r="AI20" s="677"/>
      <c r="AJ20" s="678"/>
      <c r="AK20" s="662">
        <f t="shared" si="6"/>
        <v>0</v>
      </c>
      <c r="AL20" s="669">
        <f t="shared" si="7"/>
        <v>0</v>
      </c>
      <c r="AM20" s="680"/>
      <c r="AN20" s="680"/>
      <c r="AO20" s="677"/>
      <c r="AP20" s="677"/>
      <c r="AQ20" s="677"/>
      <c r="AR20" s="678"/>
      <c r="AS20" s="662">
        <f t="shared" si="8"/>
        <v>0</v>
      </c>
      <c r="AT20" s="679"/>
      <c r="AU20" s="677"/>
      <c r="AV20" s="677"/>
      <c r="AW20" s="678"/>
      <c r="AX20" s="671">
        <f t="shared" si="9"/>
        <v>0</v>
      </c>
      <c r="AY20" s="675">
        <f t="shared" si="10"/>
        <v>0</v>
      </c>
      <c r="AZ20" s="673">
        <f t="shared" si="11"/>
        <v>0</v>
      </c>
      <c r="BA20" s="676"/>
      <c r="BB20" s="676"/>
      <c r="BC20" s="676"/>
      <c r="BD20" s="676"/>
      <c r="BE20" s="676"/>
      <c r="BF20" s="676"/>
    </row>
    <row r="21" spans="1:58" ht="15.75" x14ac:dyDescent="0.2">
      <c r="A21" s="2078"/>
      <c r="B21" s="2079"/>
      <c r="C21" s="677"/>
      <c r="D21" s="677"/>
      <c r="E21" s="677"/>
      <c r="F21" s="677"/>
      <c r="G21" s="677"/>
      <c r="H21" s="678"/>
      <c r="I21" s="662">
        <f t="shared" si="0"/>
        <v>0</v>
      </c>
      <c r="J21" s="679"/>
      <c r="K21" s="677"/>
      <c r="L21" s="677"/>
      <c r="M21" s="678"/>
      <c r="N21" s="662">
        <f t="shared" si="1"/>
        <v>0</v>
      </c>
      <c r="O21" s="664">
        <f t="shared" si="2"/>
        <v>0</v>
      </c>
      <c r="P21" s="660"/>
      <c r="Q21" s="660"/>
      <c r="R21" s="660"/>
      <c r="S21" s="660"/>
      <c r="T21" s="660"/>
      <c r="U21" s="660"/>
      <c r="V21" s="663"/>
      <c r="W21" s="660"/>
      <c r="X21" s="667">
        <f t="shared" si="3"/>
        <v>0</v>
      </c>
      <c r="Y21" s="668">
        <f t="shared" si="4"/>
        <v>0</v>
      </c>
      <c r="Z21" s="677"/>
      <c r="AA21" s="677"/>
      <c r="AB21" s="677"/>
      <c r="AC21" s="677"/>
      <c r="AD21" s="677"/>
      <c r="AE21" s="678"/>
      <c r="AF21" s="662">
        <f t="shared" si="5"/>
        <v>0</v>
      </c>
      <c r="AG21" s="679"/>
      <c r="AH21" s="677"/>
      <c r="AI21" s="677"/>
      <c r="AJ21" s="678"/>
      <c r="AK21" s="662">
        <f t="shared" si="6"/>
        <v>0</v>
      </c>
      <c r="AL21" s="669">
        <f t="shared" si="7"/>
        <v>0</v>
      </c>
      <c r="AM21" s="680"/>
      <c r="AN21" s="680"/>
      <c r="AO21" s="677"/>
      <c r="AP21" s="677"/>
      <c r="AQ21" s="677"/>
      <c r="AR21" s="678"/>
      <c r="AS21" s="662">
        <f t="shared" si="8"/>
        <v>0</v>
      </c>
      <c r="AT21" s="679"/>
      <c r="AU21" s="677"/>
      <c r="AV21" s="677"/>
      <c r="AW21" s="678"/>
      <c r="AX21" s="671">
        <f t="shared" si="9"/>
        <v>0</v>
      </c>
      <c r="AY21" s="681">
        <f t="shared" si="10"/>
        <v>0</v>
      </c>
      <c r="AZ21" s="673">
        <f t="shared" si="11"/>
        <v>0</v>
      </c>
      <c r="BA21" s="676"/>
      <c r="BB21" s="676"/>
      <c r="BC21" s="676"/>
      <c r="BD21" s="676"/>
      <c r="BE21" s="676"/>
      <c r="BF21" s="676"/>
    </row>
    <row r="22" spans="1:58" ht="24" customHeight="1" thickBot="1" x14ac:dyDescent="0.25">
      <c r="A22" s="2073" t="s">
        <v>277</v>
      </c>
      <c r="B22" s="2074"/>
      <c r="C22" s="682">
        <f t="shared" ref="C22:AH22" si="12">SUM(C7:C21)</f>
        <v>0</v>
      </c>
      <c r="D22" s="682">
        <f t="shared" si="12"/>
        <v>0</v>
      </c>
      <c r="E22" s="682">
        <f t="shared" si="12"/>
        <v>0</v>
      </c>
      <c r="F22" s="682">
        <f t="shared" si="12"/>
        <v>0</v>
      </c>
      <c r="G22" s="682">
        <f t="shared" si="12"/>
        <v>0</v>
      </c>
      <c r="H22" s="682">
        <f t="shared" si="12"/>
        <v>0</v>
      </c>
      <c r="I22" s="682">
        <f t="shared" si="12"/>
        <v>0</v>
      </c>
      <c r="J22" s="682">
        <f t="shared" si="12"/>
        <v>0</v>
      </c>
      <c r="K22" s="682">
        <f t="shared" si="12"/>
        <v>0</v>
      </c>
      <c r="L22" s="682">
        <f t="shared" si="12"/>
        <v>0</v>
      </c>
      <c r="M22" s="682">
        <f t="shared" si="12"/>
        <v>0</v>
      </c>
      <c r="N22" s="682">
        <f t="shared" si="12"/>
        <v>0</v>
      </c>
      <c r="O22" s="682">
        <f t="shared" si="12"/>
        <v>0</v>
      </c>
      <c r="P22" s="683">
        <f t="shared" si="12"/>
        <v>0</v>
      </c>
      <c r="Q22" s="683">
        <f t="shared" si="12"/>
        <v>0</v>
      </c>
      <c r="R22" s="683">
        <f t="shared" si="12"/>
        <v>0</v>
      </c>
      <c r="S22" s="683">
        <f t="shared" si="12"/>
        <v>0</v>
      </c>
      <c r="T22" s="683">
        <f t="shared" si="12"/>
        <v>0</v>
      </c>
      <c r="U22" s="683">
        <f t="shared" si="12"/>
        <v>0</v>
      </c>
      <c r="V22" s="683">
        <f t="shared" si="12"/>
        <v>0</v>
      </c>
      <c r="W22" s="683">
        <f t="shared" si="12"/>
        <v>0</v>
      </c>
      <c r="X22" s="683">
        <f t="shared" si="12"/>
        <v>0</v>
      </c>
      <c r="Y22" s="682">
        <f t="shared" si="12"/>
        <v>0</v>
      </c>
      <c r="Z22" s="682">
        <f t="shared" si="12"/>
        <v>0</v>
      </c>
      <c r="AA22" s="682">
        <f t="shared" si="12"/>
        <v>0</v>
      </c>
      <c r="AB22" s="682">
        <f t="shared" si="12"/>
        <v>0</v>
      </c>
      <c r="AC22" s="682">
        <f t="shared" si="12"/>
        <v>0</v>
      </c>
      <c r="AD22" s="682">
        <f t="shared" si="12"/>
        <v>0</v>
      </c>
      <c r="AE22" s="682">
        <f t="shared" si="12"/>
        <v>0</v>
      </c>
      <c r="AF22" s="682">
        <f t="shared" si="12"/>
        <v>0</v>
      </c>
      <c r="AG22" s="682">
        <f t="shared" si="12"/>
        <v>0</v>
      </c>
      <c r="AH22" s="682">
        <f t="shared" si="12"/>
        <v>0</v>
      </c>
      <c r="AI22" s="682">
        <f t="shared" ref="AI22:AY22" si="13">SUM(AI7:AI21)</f>
        <v>0</v>
      </c>
      <c r="AJ22" s="682">
        <f t="shared" si="13"/>
        <v>0</v>
      </c>
      <c r="AK22" s="682">
        <f t="shared" si="13"/>
        <v>0</v>
      </c>
      <c r="AL22" s="682">
        <f t="shared" si="13"/>
        <v>0</v>
      </c>
      <c r="AM22" s="684">
        <f t="shared" si="13"/>
        <v>0</v>
      </c>
      <c r="AN22" s="684">
        <f t="shared" si="13"/>
        <v>0</v>
      </c>
      <c r="AO22" s="682">
        <f t="shared" si="13"/>
        <v>0</v>
      </c>
      <c r="AP22" s="682">
        <f t="shared" si="13"/>
        <v>0</v>
      </c>
      <c r="AQ22" s="682">
        <f t="shared" si="13"/>
        <v>0</v>
      </c>
      <c r="AR22" s="682">
        <f t="shared" si="13"/>
        <v>0</v>
      </c>
      <c r="AS22" s="682">
        <f t="shared" si="13"/>
        <v>0</v>
      </c>
      <c r="AT22" s="682">
        <f t="shared" si="13"/>
        <v>0</v>
      </c>
      <c r="AU22" s="682">
        <f t="shared" si="13"/>
        <v>0</v>
      </c>
      <c r="AV22" s="682">
        <f t="shared" si="13"/>
        <v>0</v>
      </c>
      <c r="AW22" s="682">
        <f t="shared" si="13"/>
        <v>0</v>
      </c>
      <c r="AX22" s="682">
        <f t="shared" si="13"/>
        <v>0</v>
      </c>
      <c r="AY22" s="685">
        <f t="shared" si="13"/>
        <v>0</v>
      </c>
      <c r="AZ22" s="686">
        <f>SUM(AZ7:AZ21)</f>
        <v>0</v>
      </c>
      <c r="BA22" s="687"/>
      <c r="BB22" s="687"/>
      <c r="BC22" s="687"/>
      <c r="BD22" s="687"/>
      <c r="BE22" s="687"/>
      <c r="BF22" s="687"/>
    </row>
    <row r="23" spans="1:58" ht="15.75" customHeight="1" x14ac:dyDescent="0.2">
      <c r="A23" s="2075" t="s">
        <v>515</v>
      </c>
      <c r="B23" s="2076"/>
      <c r="C23" s="2076"/>
      <c r="D23" s="2076"/>
      <c r="E23" s="2076"/>
      <c r="F23" s="2076"/>
      <c r="G23" s="2076"/>
      <c r="H23" s="2076"/>
      <c r="I23" s="2076"/>
      <c r="J23" s="2076"/>
      <c r="K23" s="2076"/>
      <c r="L23" s="2076"/>
      <c r="M23" s="2076"/>
      <c r="N23" s="2076"/>
      <c r="O23" s="2076"/>
      <c r="P23" s="2076"/>
      <c r="Q23" s="2076"/>
      <c r="R23" s="2076"/>
      <c r="S23" s="2076"/>
      <c r="T23" s="2076"/>
      <c r="U23" s="2076"/>
      <c r="V23" s="2076"/>
      <c r="W23" s="2076"/>
      <c r="X23" s="2076"/>
      <c r="Y23" s="2076"/>
      <c r="Z23" s="2076"/>
      <c r="AA23" s="2076"/>
      <c r="AB23" s="2076"/>
      <c r="AC23" s="2076"/>
      <c r="AD23" s="2076"/>
      <c r="AE23" s="2076"/>
      <c r="AF23" s="2076"/>
      <c r="AG23" s="2076"/>
      <c r="AH23" s="2076"/>
      <c r="AI23" s="2076"/>
      <c r="AJ23" s="2076"/>
      <c r="AK23" s="2076"/>
      <c r="AL23" s="2076"/>
      <c r="AM23" s="2076"/>
      <c r="AN23" s="2076"/>
      <c r="AO23" s="2076"/>
      <c r="AP23" s="2076"/>
      <c r="AQ23" s="2076"/>
      <c r="AR23" s="2076"/>
      <c r="AS23" s="2076"/>
      <c r="AT23" s="2076"/>
      <c r="AU23" s="2076"/>
      <c r="AV23" s="2076"/>
      <c r="AW23" s="2076"/>
      <c r="AX23" s="2076"/>
      <c r="AY23" s="2076"/>
      <c r="AZ23" s="2077"/>
    </row>
    <row r="24" spans="1:58" ht="15.75" x14ac:dyDescent="0.2">
      <c r="A24" s="2078"/>
      <c r="B24" s="2079"/>
      <c r="C24" s="677"/>
      <c r="D24" s="677"/>
      <c r="E24" s="677"/>
      <c r="F24" s="677"/>
      <c r="G24" s="677"/>
      <c r="H24" s="678"/>
      <c r="I24" s="662">
        <f t="shared" ref="I24:I30" si="14">COUNTA(C24:H24)</f>
        <v>0</v>
      </c>
      <c r="J24" s="679"/>
      <c r="K24" s="677"/>
      <c r="L24" s="677"/>
      <c r="M24" s="678"/>
      <c r="N24" s="662">
        <f t="shared" ref="N24:N30" si="15">COUNTA(J24:M24)</f>
        <v>0</v>
      </c>
      <c r="O24" s="669">
        <f t="shared" ref="O24:O30" si="16">I24+N24</f>
        <v>0</v>
      </c>
      <c r="P24" s="688"/>
      <c r="Q24" s="677"/>
      <c r="R24" s="677"/>
      <c r="S24" s="677"/>
      <c r="T24" s="677"/>
      <c r="U24" s="677"/>
      <c r="V24" s="679"/>
      <c r="W24" s="677"/>
      <c r="X24" s="667">
        <f t="shared" ref="X24:X30" si="17">COUNTA(P24:W24)</f>
        <v>0</v>
      </c>
      <c r="Y24" s="668">
        <f t="shared" ref="Y24:Y30" si="18">X24</f>
        <v>0</v>
      </c>
      <c r="Z24" s="677"/>
      <c r="AA24" s="677"/>
      <c r="AB24" s="677"/>
      <c r="AC24" s="677"/>
      <c r="AD24" s="677"/>
      <c r="AE24" s="678"/>
      <c r="AF24" s="662">
        <f t="shared" ref="AF24:AF30" si="19">COUNTA(Z24:AE24)</f>
        <v>0</v>
      </c>
      <c r="AG24" s="679"/>
      <c r="AH24" s="677"/>
      <c r="AI24" s="677"/>
      <c r="AJ24" s="678"/>
      <c r="AK24" s="662">
        <f t="shared" ref="AK24:AK30" si="20">COUNTA(AG24:AJ24)</f>
        <v>0</v>
      </c>
      <c r="AL24" s="669">
        <f t="shared" ref="AL24:AL30" si="21">AF24+AK24</f>
        <v>0</v>
      </c>
      <c r="AM24" s="680"/>
      <c r="AN24" s="680"/>
      <c r="AO24" s="677"/>
      <c r="AP24" s="677"/>
      <c r="AQ24" s="677"/>
      <c r="AR24" s="678"/>
      <c r="AS24" s="662">
        <f t="shared" ref="AS24:AS30" si="22">COUNTA(AM24:AR24)</f>
        <v>0</v>
      </c>
      <c r="AT24" s="679"/>
      <c r="AU24" s="677"/>
      <c r="AV24" s="677"/>
      <c r="AW24" s="678"/>
      <c r="AX24" s="671">
        <f t="shared" ref="AX24:AX30" si="23">COUNTA(AT24:AW24)</f>
        <v>0</v>
      </c>
      <c r="AY24" s="664">
        <f t="shared" ref="AY24:AY30" si="24">AS24+AX24</f>
        <v>0</v>
      </c>
      <c r="AZ24" s="673">
        <f t="shared" ref="AZ24:AZ30" si="25">+O24+Y24+AL24+AY24</f>
        <v>0</v>
      </c>
    </row>
    <row r="25" spans="1:58" ht="15.75" x14ac:dyDescent="0.2">
      <c r="A25" s="2078"/>
      <c r="B25" s="2079"/>
      <c r="C25" s="677"/>
      <c r="D25" s="677"/>
      <c r="E25" s="677"/>
      <c r="F25" s="677"/>
      <c r="G25" s="677"/>
      <c r="H25" s="678"/>
      <c r="I25" s="662">
        <f t="shared" si="14"/>
        <v>0</v>
      </c>
      <c r="J25" s="679"/>
      <c r="K25" s="677"/>
      <c r="L25" s="677"/>
      <c r="M25" s="678"/>
      <c r="N25" s="662">
        <f t="shared" si="15"/>
        <v>0</v>
      </c>
      <c r="O25" s="669">
        <f t="shared" si="16"/>
        <v>0</v>
      </c>
      <c r="P25" s="688"/>
      <c r="Q25" s="677"/>
      <c r="R25" s="677"/>
      <c r="S25" s="677"/>
      <c r="T25" s="677"/>
      <c r="U25" s="677"/>
      <c r="V25" s="679"/>
      <c r="W25" s="677"/>
      <c r="X25" s="667">
        <f t="shared" si="17"/>
        <v>0</v>
      </c>
      <c r="Y25" s="668">
        <f t="shared" si="18"/>
        <v>0</v>
      </c>
      <c r="Z25" s="677"/>
      <c r="AA25" s="677"/>
      <c r="AB25" s="677"/>
      <c r="AC25" s="677"/>
      <c r="AD25" s="677"/>
      <c r="AE25" s="678"/>
      <c r="AF25" s="662">
        <f t="shared" si="19"/>
        <v>0</v>
      </c>
      <c r="AG25" s="679"/>
      <c r="AH25" s="677"/>
      <c r="AI25" s="677"/>
      <c r="AJ25" s="678"/>
      <c r="AK25" s="662">
        <f t="shared" si="20"/>
        <v>0</v>
      </c>
      <c r="AL25" s="669">
        <f t="shared" si="21"/>
        <v>0</v>
      </c>
      <c r="AM25" s="680"/>
      <c r="AN25" s="680"/>
      <c r="AO25" s="677"/>
      <c r="AP25" s="677"/>
      <c r="AQ25" s="677"/>
      <c r="AR25" s="678"/>
      <c r="AS25" s="662">
        <f t="shared" si="22"/>
        <v>0</v>
      </c>
      <c r="AT25" s="679"/>
      <c r="AU25" s="677"/>
      <c r="AV25" s="677"/>
      <c r="AW25" s="678"/>
      <c r="AX25" s="671">
        <f t="shared" si="23"/>
        <v>0</v>
      </c>
      <c r="AY25" s="664">
        <f t="shared" si="24"/>
        <v>0</v>
      </c>
      <c r="AZ25" s="673">
        <f t="shared" si="25"/>
        <v>0</v>
      </c>
    </row>
    <row r="26" spans="1:58" ht="15.75" x14ac:dyDescent="0.2">
      <c r="A26" s="2078"/>
      <c r="B26" s="2079"/>
      <c r="C26" s="677"/>
      <c r="D26" s="677"/>
      <c r="E26" s="677"/>
      <c r="F26" s="677"/>
      <c r="G26" s="677"/>
      <c r="H26" s="678"/>
      <c r="I26" s="662">
        <f t="shared" si="14"/>
        <v>0</v>
      </c>
      <c r="J26" s="679"/>
      <c r="K26" s="677"/>
      <c r="L26" s="677"/>
      <c r="M26" s="678"/>
      <c r="N26" s="662">
        <f t="shared" si="15"/>
        <v>0</v>
      </c>
      <c r="O26" s="669">
        <f t="shared" si="16"/>
        <v>0</v>
      </c>
      <c r="P26" s="688"/>
      <c r="Q26" s="677"/>
      <c r="R26" s="677"/>
      <c r="S26" s="677"/>
      <c r="T26" s="677"/>
      <c r="U26" s="677"/>
      <c r="V26" s="679"/>
      <c r="W26" s="677"/>
      <c r="X26" s="667">
        <f t="shared" si="17"/>
        <v>0</v>
      </c>
      <c r="Y26" s="668">
        <f t="shared" si="18"/>
        <v>0</v>
      </c>
      <c r="Z26" s="677"/>
      <c r="AA26" s="677"/>
      <c r="AB26" s="677"/>
      <c r="AC26" s="677"/>
      <c r="AD26" s="677"/>
      <c r="AE26" s="678"/>
      <c r="AF26" s="662">
        <f t="shared" si="19"/>
        <v>0</v>
      </c>
      <c r="AG26" s="679"/>
      <c r="AH26" s="677"/>
      <c r="AI26" s="677"/>
      <c r="AJ26" s="678"/>
      <c r="AK26" s="662">
        <f t="shared" si="20"/>
        <v>0</v>
      </c>
      <c r="AL26" s="669">
        <f t="shared" si="21"/>
        <v>0</v>
      </c>
      <c r="AM26" s="680"/>
      <c r="AN26" s="680"/>
      <c r="AO26" s="677"/>
      <c r="AP26" s="677"/>
      <c r="AQ26" s="677"/>
      <c r="AR26" s="678"/>
      <c r="AS26" s="662">
        <f t="shared" si="22"/>
        <v>0</v>
      </c>
      <c r="AT26" s="679"/>
      <c r="AU26" s="677"/>
      <c r="AV26" s="677"/>
      <c r="AW26" s="678"/>
      <c r="AX26" s="671">
        <f t="shared" si="23"/>
        <v>0</v>
      </c>
      <c r="AY26" s="664">
        <f t="shared" si="24"/>
        <v>0</v>
      </c>
      <c r="AZ26" s="673">
        <f t="shared" si="25"/>
        <v>0</v>
      </c>
    </row>
    <row r="27" spans="1:58" ht="15.75" x14ac:dyDescent="0.2">
      <c r="A27" s="2078"/>
      <c r="B27" s="2079"/>
      <c r="C27" s="677"/>
      <c r="D27" s="677"/>
      <c r="E27" s="677"/>
      <c r="F27" s="677"/>
      <c r="G27" s="677"/>
      <c r="H27" s="678"/>
      <c r="I27" s="662">
        <f t="shared" si="14"/>
        <v>0</v>
      </c>
      <c r="J27" s="679"/>
      <c r="K27" s="677"/>
      <c r="L27" s="677"/>
      <c r="M27" s="678"/>
      <c r="N27" s="662">
        <f t="shared" si="15"/>
        <v>0</v>
      </c>
      <c r="O27" s="669">
        <f t="shared" si="16"/>
        <v>0</v>
      </c>
      <c r="P27" s="688"/>
      <c r="Q27" s="677"/>
      <c r="R27" s="677"/>
      <c r="S27" s="677"/>
      <c r="T27" s="677"/>
      <c r="U27" s="677"/>
      <c r="V27" s="679"/>
      <c r="W27" s="677"/>
      <c r="X27" s="667">
        <f t="shared" si="17"/>
        <v>0</v>
      </c>
      <c r="Y27" s="668">
        <f t="shared" si="18"/>
        <v>0</v>
      </c>
      <c r="Z27" s="677"/>
      <c r="AA27" s="677"/>
      <c r="AB27" s="677"/>
      <c r="AC27" s="677"/>
      <c r="AD27" s="677"/>
      <c r="AE27" s="678"/>
      <c r="AF27" s="662">
        <f t="shared" si="19"/>
        <v>0</v>
      </c>
      <c r="AG27" s="679"/>
      <c r="AH27" s="677"/>
      <c r="AI27" s="677"/>
      <c r="AJ27" s="678"/>
      <c r="AK27" s="662">
        <f t="shared" si="20"/>
        <v>0</v>
      </c>
      <c r="AL27" s="669">
        <f t="shared" si="21"/>
        <v>0</v>
      </c>
      <c r="AM27" s="680"/>
      <c r="AN27" s="680"/>
      <c r="AO27" s="677"/>
      <c r="AP27" s="677"/>
      <c r="AQ27" s="677"/>
      <c r="AR27" s="678"/>
      <c r="AS27" s="662">
        <f t="shared" si="22"/>
        <v>0</v>
      </c>
      <c r="AT27" s="679"/>
      <c r="AU27" s="677"/>
      <c r="AV27" s="677"/>
      <c r="AW27" s="678"/>
      <c r="AX27" s="671">
        <f t="shared" si="23"/>
        <v>0</v>
      </c>
      <c r="AY27" s="664">
        <f t="shared" si="24"/>
        <v>0</v>
      </c>
      <c r="AZ27" s="673">
        <f t="shared" si="25"/>
        <v>0</v>
      </c>
    </row>
    <row r="28" spans="1:58" ht="15.75" x14ac:dyDescent="0.2">
      <c r="A28" s="2078"/>
      <c r="B28" s="2079"/>
      <c r="C28" s="677"/>
      <c r="D28" s="677"/>
      <c r="E28" s="677"/>
      <c r="F28" s="677"/>
      <c r="G28" s="677"/>
      <c r="H28" s="678"/>
      <c r="I28" s="662">
        <f t="shared" si="14"/>
        <v>0</v>
      </c>
      <c r="J28" s="679"/>
      <c r="K28" s="677"/>
      <c r="L28" s="677"/>
      <c r="M28" s="678"/>
      <c r="N28" s="662">
        <f t="shared" si="15"/>
        <v>0</v>
      </c>
      <c r="O28" s="669">
        <f t="shared" si="16"/>
        <v>0</v>
      </c>
      <c r="P28" s="688"/>
      <c r="Q28" s="677"/>
      <c r="R28" s="677"/>
      <c r="S28" s="677"/>
      <c r="T28" s="677"/>
      <c r="U28" s="677"/>
      <c r="V28" s="679"/>
      <c r="W28" s="677"/>
      <c r="X28" s="667">
        <f t="shared" si="17"/>
        <v>0</v>
      </c>
      <c r="Y28" s="668">
        <f t="shared" si="18"/>
        <v>0</v>
      </c>
      <c r="Z28" s="677"/>
      <c r="AA28" s="677"/>
      <c r="AB28" s="677"/>
      <c r="AC28" s="677"/>
      <c r="AD28" s="677"/>
      <c r="AE28" s="678"/>
      <c r="AF28" s="662">
        <f t="shared" si="19"/>
        <v>0</v>
      </c>
      <c r="AG28" s="679"/>
      <c r="AH28" s="677"/>
      <c r="AI28" s="677"/>
      <c r="AJ28" s="678"/>
      <c r="AK28" s="662">
        <f t="shared" si="20"/>
        <v>0</v>
      </c>
      <c r="AL28" s="669">
        <f t="shared" si="21"/>
        <v>0</v>
      </c>
      <c r="AM28" s="680"/>
      <c r="AN28" s="680"/>
      <c r="AO28" s="677"/>
      <c r="AP28" s="677"/>
      <c r="AQ28" s="677"/>
      <c r="AR28" s="678"/>
      <c r="AS28" s="662">
        <f t="shared" si="22"/>
        <v>0</v>
      </c>
      <c r="AT28" s="679"/>
      <c r="AU28" s="677"/>
      <c r="AV28" s="677"/>
      <c r="AW28" s="678"/>
      <c r="AX28" s="671">
        <f t="shared" si="23"/>
        <v>0</v>
      </c>
      <c r="AY28" s="664">
        <f t="shared" si="24"/>
        <v>0</v>
      </c>
      <c r="AZ28" s="673">
        <f t="shared" si="25"/>
        <v>0</v>
      </c>
    </row>
    <row r="29" spans="1:58" ht="15.75" x14ac:dyDescent="0.2">
      <c r="A29" s="2078"/>
      <c r="B29" s="2079"/>
      <c r="C29" s="677"/>
      <c r="D29" s="677"/>
      <c r="E29" s="677"/>
      <c r="F29" s="677"/>
      <c r="G29" s="677"/>
      <c r="H29" s="678"/>
      <c r="I29" s="662">
        <f t="shared" si="14"/>
        <v>0</v>
      </c>
      <c r="J29" s="679"/>
      <c r="K29" s="677"/>
      <c r="L29" s="677"/>
      <c r="M29" s="678"/>
      <c r="N29" s="662">
        <f t="shared" si="15"/>
        <v>0</v>
      </c>
      <c r="O29" s="669">
        <f t="shared" si="16"/>
        <v>0</v>
      </c>
      <c r="P29" s="688"/>
      <c r="Q29" s="677"/>
      <c r="R29" s="677"/>
      <c r="S29" s="677"/>
      <c r="T29" s="677"/>
      <c r="U29" s="677"/>
      <c r="V29" s="679"/>
      <c r="W29" s="677"/>
      <c r="X29" s="667">
        <f t="shared" si="17"/>
        <v>0</v>
      </c>
      <c r="Y29" s="668">
        <f t="shared" si="18"/>
        <v>0</v>
      </c>
      <c r="Z29" s="677"/>
      <c r="AA29" s="677"/>
      <c r="AB29" s="677"/>
      <c r="AC29" s="677"/>
      <c r="AD29" s="677"/>
      <c r="AE29" s="678"/>
      <c r="AF29" s="662">
        <f t="shared" si="19"/>
        <v>0</v>
      </c>
      <c r="AG29" s="679"/>
      <c r="AH29" s="677"/>
      <c r="AI29" s="677"/>
      <c r="AJ29" s="678"/>
      <c r="AK29" s="662">
        <f t="shared" si="20"/>
        <v>0</v>
      </c>
      <c r="AL29" s="669">
        <f t="shared" si="21"/>
        <v>0</v>
      </c>
      <c r="AM29" s="680"/>
      <c r="AN29" s="680"/>
      <c r="AO29" s="677"/>
      <c r="AP29" s="677"/>
      <c r="AQ29" s="677"/>
      <c r="AR29" s="678"/>
      <c r="AS29" s="662">
        <f t="shared" si="22"/>
        <v>0</v>
      </c>
      <c r="AT29" s="679"/>
      <c r="AU29" s="677"/>
      <c r="AV29" s="677"/>
      <c r="AW29" s="678"/>
      <c r="AX29" s="671">
        <f t="shared" si="23"/>
        <v>0</v>
      </c>
      <c r="AY29" s="664">
        <f t="shared" si="24"/>
        <v>0</v>
      </c>
      <c r="AZ29" s="673">
        <f t="shared" si="25"/>
        <v>0</v>
      </c>
    </row>
    <row r="30" spans="1:58" ht="15.75" x14ac:dyDescent="0.2">
      <c r="A30" s="2078"/>
      <c r="B30" s="2079"/>
      <c r="C30" s="677"/>
      <c r="D30" s="677"/>
      <c r="E30" s="677"/>
      <c r="F30" s="677"/>
      <c r="G30" s="677"/>
      <c r="H30" s="678"/>
      <c r="I30" s="662">
        <f t="shared" si="14"/>
        <v>0</v>
      </c>
      <c r="J30" s="679"/>
      <c r="K30" s="677"/>
      <c r="L30" s="677"/>
      <c r="M30" s="678"/>
      <c r="N30" s="662">
        <f t="shared" si="15"/>
        <v>0</v>
      </c>
      <c r="O30" s="689">
        <f t="shared" si="16"/>
        <v>0</v>
      </c>
      <c r="P30" s="690"/>
      <c r="Q30" s="660"/>
      <c r="R30" s="660"/>
      <c r="S30" s="660"/>
      <c r="T30" s="660"/>
      <c r="U30" s="660"/>
      <c r="V30" s="663"/>
      <c r="W30" s="660"/>
      <c r="X30" s="667">
        <f t="shared" si="17"/>
        <v>0</v>
      </c>
      <c r="Y30" s="668">
        <f t="shared" si="18"/>
        <v>0</v>
      </c>
      <c r="Z30" s="677"/>
      <c r="AA30" s="677"/>
      <c r="AB30" s="677"/>
      <c r="AC30" s="677"/>
      <c r="AD30" s="677"/>
      <c r="AE30" s="678"/>
      <c r="AF30" s="662">
        <f t="shared" si="19"/>
        <v>0</v>
      </c>
      <c r="AG30" s="679"/>
      <c r="AH30" s="677"/>
      <c r="AI30" s="677"/>
      <c r="AJ30" s="678"/>
      <c r="AK30" s="662">
        <f t="shared" si="20"/>
        <v>0</v>
      </c>
      <c r="AL30" s="669">
        <f t="shared" si="21"/>
        <v>0</v>
      </c>
      <c r="AM30" s="680"/>
      <c r="AN30" s="680"/>
      <c r="AO30" s="677"/>
      <c r="AP30" s="677"/>
      <c r="AQ30" s="677"/>
      <c r="AR30" s="678"/>
      <c r="AS30" s="662">
        <f t="shared" si="22"/>
        <v>0</v>
      </c>
      <c r="AT30" s="679"/>
      <c r="AU30" s="677"/>
      <c r="AV30" s="677"/>
      <c r="AW30" s="678"/>
      <c r="AX30" s="671">
        <f t="shared" si="23"/>
        <v>0</v>
      </c>
      <c r="AY30" s="691">
        <f t="shared" si="24"/>
        <v>0</v>
      </c>
      <c r="AZ30" s="673">
        <f t="shared" si="25"/>
        <v>0</v>
      </c>
    </row>
    <row r="31" spans="1:58" ht="23.25" customHeight="1" thickBot="1" x14ac:dyDescent="0.25">
      <c r="A31" s="2080" t="s">
        <v>277</v>
      </c>
      <c r="B31" s="2081"/>
      <c r="C31" s="692">
        <f t="shared" ref="C31:AH31" si="26">SUM(C24:C30)</f>
        <v>0</v>
      </c>
      <c r="D31" s="692">
        <f t="shared" si="26"/>
        <v>0</v>
      </c>
      <c r="E31" s="692">
        <f t="shared" si="26"/>
        <v>0</v>
      </c>
      <c r="F31" s="692">
        <f t="shared" si="26"/>
        <v>0</v>
      </c>
      <c r="G31" s="692">
        <f t="shared" si="26"/>
        <v>0</v>
      </c>
      <c r="H31" s="692">
        <f t="shared" si="26"/>
        <v>0</v>
      </c>
      <c r="I31" s="692">
        <f t="shared" si="26"/>
        <v>0</v>
      </c>
      <c r="J31" s="692">
        <f t="shared" si="26"/>
        <v>0</v>
      </c>
      <c r="K31" s="692">
        <f t="shared" si="26"/>
        <v>0</v>
      </c>
      <c r="L31" s="692">
        <f t="shared" si="26"/>
        <v>0</v>
      </c>
      <c r="M31" s="692">
        <f t="shared" si="26"/>
        <v>0</v>
      </c>
      <c r="N31" s="692">
        <f t="shared" si="26"/>
        <v>0</v>
      </c>
      <c r="O31" s="692">
        <f t="shared" si="26"/>
        <v>0</v>
      </c>
      <c r="P31" s="693">
        <f t="shared" si="26"/>
        <v>0</v>
      </c>
      <c r="Q31" s="693">
        <f t="shared" si="26"/>
        <v>0</v>
      </c>
      <c r="R31" s="693">
        <f t="shared" si="26"/>
        <v>0</v>
      </c>
      <c r="S31" s="693">
        <f t="shared" si="26"/>
        <v>0</v>
      </c>
      <c r="T31" s="693">
        <f t="shared" si="26"/>
        <v>0</v>
      </c>
      <c r="U31" s="693">
        <f t="shared" si="26"/>
        <v>0</v>
      </c>
      <c r="V31" s="693">
        <f t="shared" si="26"/>
        <v>0</v>
      </c>
      <c r="W31" s="693">
        <f t="shared" si="26"/>
        <v>0</v>
      </c>
      <c r="X31" s="692">
        <f t="shared" si="26"/>
        <v>0</v>
      </c>
      <c r="Y31" s="692">
        <f t="shared" si="26"/>
        <v>0</v>
      </c>
      <c r="Z31" s="692">
        <f t="shared" si="26"/>
        <v>0</v>
      </c>
      <c r="AA31" s="692">
        <f t="shared" si="26"/>
        <v>0</v>
      </c>
      <c r="AB31" s="692">
        <f t="shared" si="26"/>
        <v>0</v>
      </c>
      <c r="AC31" s="692">
        <f t="shared" si="26"/>
        <v>0</v>
      </c>
      <c r="AD31" s="692">
        <f t="shared" si="26"/>
        <v>0</v>
      </c>
      <c r="AE31" s="692">
        <f t="shared" si="26"/>
        <v>0</v>
      </c>
      <c r="AF31" s="692">
        <f t="shared" si="26"/>
        <v>0</v>
      </c>
      <c r="AG31" s="692">
        <f t="shared" si="26"/>
        <v>0</v>
      </c>
      <c r="AH31" s="692">
        <f t="shared" si="26"/>
        <v>0</v>
      </c>
      <c r="AI31" s="692">
        <f t="shared" ref="AI31:AY31" si="27">SUM(AI24:AI30)</f>
        <v>0</v>
      </c>
      <c r="AJ31" s="692">
        <f t="shared" si="27"/>
        <v>0</v>
      </c>
      <c r="AK31" s="692">
        <f t="shared" si="27"/>
        <v>0</v>
      </c>
      <c r="AL31" s="692">
        <f t="shared" si="27"/>
        <v>0</v>
      </c>
      <c r="AM31" s="692">
        <f t="shared" si="27"/>
        <v>0</v>
      </c>
      <c r="AN31" s="692">
        <f t="shared" si="27"/>
        <v>0</v>
      </c>
      <c r="AO31" s="692">
        <f t="shared" si="27"/>
        <v>0</v>
      </c>
      <c r="AP31" s="692">
        <f t="shared" si="27"/>
        <v>0</v>
      </c>
      <c r="AQ31" s="692">
        <f t="shared" si="27"/>
        <v>0</v>
      </c>
      <c r="AR31" s="692">
        <f t="shared" si="27"/>
        <v>0</v>
      </c>
      <c r="AS31" s="692">
        <f t="shared" si="27"/>
        <v>0</v>
      </c>
      <c r="AT31" s="692">
        <f t="shared" si="27"/>
        <v>0</v>
      </c>
      <c r="AU31" s="692">
        <f t="shared" si="27"/>
        <v>0</v>
      </c>
      <c r="AV31" s="692">
        <f t="shared" si="27"/>
        <v>0</v>
      </c>
      <c r="AW31" s="692">
        <f t="shared" si="27"/>
        <v>0</v>
      </c>
      <c r="AX31" s="692">
        <f t="shared" si="27"/>
        <v>0</v>
      </c>
      <c r="AY31" s="692">
        <f t="shared" si="27"/>
        <v>0</v>
      </c>
      <c r="AZ31" s="694">
        <f>SUM(AZ24:AZ30)</f>
        <v>0</v>
      </c>
      <c r="BA31" s="553"/>
      <c r="BB31" s="553"/>
      <c r="BC31" s="553"/>
      <c r="BD31" s="553"/>
      <c r="BE31" s="553"/>
      <c r="BF31" s="553"/>
    </row>
    <row r="32" spans="1:58" ht="31.5" customHeight="1" thickBot="1" x14ac:dyDescent="0.25">
      <c r="A32" s="2082" t="s">
        <v>277</v>
      </c>
      <c r="B32" s="2083"/>
      <c r="C32" s="695">
        <f t="shared" ref="C32:AZ32" si="28">+C22+C31</f>
        <v>0</v>
      </c>
      <c r="D32" s="695">
        <f t="shared" si="28"/>
        <v>0</v>
      </c>
      <c r="E32" s="695">
        <f t="shared" si="28"/>
        <v>0</v>
      </c>
      <c r="F32" s="695">
        <f t="shared" si="28"/>
        <v>0</v>
      </c>
      <c r="G32" s="695">
        <f t="shared" si="28"/>
        <v>0</v>
      </c>
      <c r="H32" s="695">
        <f t="shared" si="28"/>
        <v>0</v>
      </c>
      <c r="I32" s="695">
        <f t="shared" si="28"/>
        <v>0</v>
      </c>
      <c r="J32" s="695">
        <f t="shared" si="28"/>
        <v>0</v>
      </c>
      <c r="K32" s="695">
        <f t="shared" si="28"/>
        <v>0</v>
      </c>
      <c r="L32" s="695">
        <f t="shared" si="28"/>
        <v>0</v>
      </c>
      <c r="M32" s="695">
        <f t="shared" si="28"/>
        <v>0</v>
      </c>
      <c r="N32" s="695">
        <f t="shared" si="28"/>
        <v>0</v>
      </c>
      <c r="O32" s="695">
        <f t="shared" si="28"/>
        <v>0</v>
      </c>
      <c r="P32" s="695">
        <f t="shared" si="28"/>
        <v>0</v>
      </c>
      <c r="Q32" s="695">
        <f t="shared" si="28"/>
        <v>0</v>
      </c>
      <c r="R32" s="695">
        <f t="shared" si="28"/>
        <v>0</v>
      </c>
      <c r="S32" s="695">
        <f t="shared" si="28"/>
        <v>0</v>
      </c>
      <c r="T32" s="695">
        <f t="shared" si="28"/>
        <v>0</v>
      </c>
      <c r="U32" s="695">
        <f t="shared" si="28"/>
        <v>0</v>
      </c>
      <c r="V32" s="695">
        <f t="shared" si="28"/>
        <v>0</v>
      </c>
      <c r="W32" s="695">
        <f t="shared" si="28"/>
        <v>0</v>
      </c>
      <c r="X32" s="695">
        <f t="shared" si="28"/>
        <v>0</v>
      </c>
      <c r="Y32" s="695">
        <f t="shared" si="28"/>
        <v>0</v>
      </c>
      <c r="Z32" s="695">
        <f t="shared" si="28"/>
        <v>0</v>
      </c>
      <c r="AA32" s="695">
        <f t="shared" si="28"/>
        <v>0</v>
      </c>
      <c r="AB32" s="695">
        <f t="shared" si="28"/>
        <v>0</v>
      </c>
      <c r="AC32" s="695">
        <f t="shared" si="28"/>
        <v>0</v>
      </c>
      <c r="AD32" s="695">
        <f t="shared" si="28"/>
        <v>0</v>
      </c>
      <c r="AE32" s="695">
        <f t="shared" si="28"/>
        <v>0</v>
      </c>
      <c r="AF32" s="695">
        <f t="shared" si="28"/>
        <v>0</v>
      </c>
      <c r="AG32" s="695">
        <f t="shared" si="28"/>
        <v>0</v>
      </c>
      <c r="AH32" s="695">
        <f t="shared" si="28"/>
        <v>0</v>
      </c>
      <c r="AI32" s="695">
        <f t="shared" si="28"/>
        <v>0</v>
      </c>
      <c r="AJ32" s="695">
        <f t="shared" si="28"/>
        <v>0</v>
      </c>
      <c r="AK32" s="695">
        <f t="shared" si="28"/>
        <v>0</v>
      </c>
      <c r="AL32" s="695">
        <f t="shared" si="28"/>
        <v>0</v>
      </c>
      <c r="AM32" s="695">
        <f t="shared" si="28"/>
        <v>0</v>
      </c>
      <c r="AN32" s="695">
        <f t="shared" si="28"/>
        <v>0</v>
      </c>
      <c r="AO32" s="695">
        <f t="shared" si="28"/>
        <v>0</v>
      </c>
      <c r="AP32" s="695">
        <f t="shared" si="28"/>
        <v>0</v>
      </c>
      <c r="AQ32" s="695">
        <f t="shared" si="28"/>
        <v>0</v>
      </c>
      <c r="AR32" s="695">
        <f t="shared" si="28"/>
        <v>0</v>
      </c>
      <c r="AS32" s="695">
        <f t="shared" si="28"/>
        <v>0</v>
      </c>
      <c r="AT32" s="695">
        <f t="shared" si="28"/>
        <v>0</v>
      </c>
      <c r="AU32" s="695">
        <f t="shared" si="28"/>
        <v>0</v>
      </c>
      <c r="AV32" s="695">
        <f t="shared" si="28"/>
        <v>0</v>
      </c>
      <c r="AW32" s="695">
        <f t="shared" si="28"/>
        <v>0</v>
      </c>
      <c r="AX32" s="695">
        <f t="shared" si="28"/>
        <v>0</v>
      </c>
      <c r="AY32" s="695">
        <f t="shared" si="28"/>
        <v>0</v>
      </c>
      <c r="AZ32" s="696">
        <f t="shared" si="28"/>
        <v>0</v>
      </c>
    </row>
    <row r="33" spans="1:28" ht="27.75" customHeight="1" x14ac:dyDescent="0.3">
      <c r="A33" s="2071" t="s">
        <v>278</v>
      </c>
      <c r="B33" s="2072"/>
      <c r="C33" s="2072"/>
      <c r="D33" s="2072"/>
      <c r="E33" s="2072"/>
      <c r="F33" s="2072"/>
      <c r="G33" s="2072"/>
      <c r="H33" s="2072"/>
      <c r="I33" s="2072"/>
      <c r="J33" s="2072"/>
      <c r="K33" s="2072"/>
      <c r="L33" s="2072"/>
      <c r="M33" s="2072"/>
      <c r="N33" s="2072"/>
      <c r="O33" s="2072"/>
      <c r="P33" s="2072"/>
      <c r="Q33" s="2072"/>
      <c r="R33" s="2072"/>
      <c r="S33" s="2072"/>
      <c r="T33" s="2072"/>
      <c r="U33" s="2072"/>
      <c r="V33" s="2072"/>
      <c r="W33" s="2072"/>
      <c r="X33" s="2072"/>
      <c r="Y33" s="2072"/>
      <c r="Z33" s="2072"/>
      <c r="AA33" s="2072"/>
      <c r="AB33" s="2072"/>
    </row>
  </sheetData>
  <sheetProtection algorithmName="SHA-512" hashValue="RM2Axfwy4KeDQchtQqQleIrrqliG62w9l5IygSEHvZQDMWZLKQV0Zm80Ct6LoQm55j14xA7+e5BqApj/aF79Mg==" saltValue="G3Bwqx47VHRdENd1dca8gA==" spinCount="100000" sheet="1" objects="1" scenarios="1"/>
  <mergeCells count="92">
    <mergeCell ref="C2:L2"/>
    <mergeCell ref="Y2:AA2"/>
    <mergeCell ref="A3:O3"/>
    <mergeCell ref="P3:Y3"/>
    <mergeCell ref="Z3:AL3"/>
    <mergeCell ref="AZ3:AZ6"/>
    <mergeCell ref="A4:B4"/>
    <mergeCell ref="C4:I4"/>
    <mergeCell ref="J4:N4"/>
    <mergeCell ref="O4:O6"/>
    <mergeCell ref="P4:X4"/>
    <mergeCell ref="Y4:Y6"/>
    <mergeCell ref="Z4:AF4"/>
    <mergeCell ref="AG4:AK4"/>
    <mergeCell ref="AL4:AL6"/>
    <mergeCell ref="AM3:AY3"/>
    <mergeCell ref="AM4:AS4"/>
    <mergeCell ref="AT4:AX4"/>
    <mergeCell ref="AY4:AY6"/>
    <mergeCell ref="A5:B6"/>
    <mergeCell ref="C5:C6"/>
    <mergeCell ref="D5:D6"/>
    <mergeCell ref="E5:E6"/>
    <mergeCell ref="F5:F6"/>
    <mergeCell ref="G5:G6"/>
    <mergeCell ref="H5:H6"/>
    <mergeCell ref="R5:R6"/>
    <mergeCell ref="S5:S6"/>
    <mergeCell ref="T5:T6"/>
    <mergeCell ref="U5:U6"/>
    <mergeCell ref="I5:I6"/>
    <mergeCell ref="J5:J6"/>
    <mergeCell ref="K5:K6"/>
    <mergeCell ref="L5:L6"/>
    <mergeCell ref="M5:M6"/>
    <mergeCell ref="N5:N6"/>
    <mergeCell ref="A9:B9"/>
    <mergeCell ref="AP5:AP6"/>
    <mergeCell ref="AQ5:AQ6"/>
    <mergeCell ref="AR5:AR6"/>
    <mergeCell ref="AS5:AS6"/>
    <mergeCell ref="AI5:AI6"/>
    <mergeCell ref="AJ5:AJ6"/>
    <mergeCell ref="AK5:AK6"/>
    <mergeCell ref="AM5:AM6"/>
    <mergeCell ref="AN5:AN6"/>
    <mergeCell ref="AO5:AO6"/>
    <mergeCell ref="AC5:AC6"/>
    <mergeCell ref="AD5:AD6"/>
    <mergeCell ref="AE5:AE6"/>
    <mergeCell ref="AF5:AF6"/>
    <mergeCell ref="AG5:AG6"/>
    <mergeCell ref="AV5:AV6"/>
    <mergeCell ref="AW5:AW6"/>
    <mergeCell ref="AX5:AX6"/>
    <mergeCell ref="A7:B7"/>
    <mergeCell ref="A8:B8"/>
    <mergeCell ref="AT5:AT6"/>
    <mergeCell ref="AU5:AU6"/>
    <mergeCell ref="AH5:AH6"/>
    <mergeCell ref="V5:V6"/>
    <mergeCell ref="W5:W6"/>
    <mergeCell ref="X5:X6"/>
    <mergeCell ref="Z5:Z6"/>
    <mergeCell ref="AA5:AA6"/>
    <mergeCell ref="AB5:AB6"/>
    <mergeCell ref="P5:P6"/>
    <mergeCell ref="Q5:Q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AB33"/>
    <mergeCell ref="A22:B22"/>
    <mergeCell ref="A23:AZ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dataValidations disablePrompts="1" count="2">
    <dataValidation allowBlank="1" showInputMessage="1" showErrorMessage="1" sqref="A14:B21 A24:B30" xr:uid="{19C98865-5555-4025-971B-B2792FDAEA9E}"/>
    <dataValidation type="list" allowBlank="1" showInputMessage="1" showErrorMessage="1" sqref="A12:A13 A9" xr:uid="{8555ECE0-F8B2-41FB-A96E-DB236CA8D672}">
      <formula1>$A$2:$A$126</formula1>
    </dataValidation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3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5A2A-56DA-415C-A9F0-38AE7297C07E}">
  <sheetPr>
    <tabColor rgb="FFFF7C80"/>
    <pageSetUpPr fitToPage="1"/>
  </sheetPr>
  <dimension ref="B1:T39"/>
  <sheetViews>
    <sheetView view="pageBreakPreview" zoomScale="80" zoomScaleNormal="100" zoomScaleSheetLayoutView="80" workbookViewId="0">
      <selection activeCell="P2" sqref="P2"/>
    </sheetView>
  </sheetViews>
  <sheetFormatPr defaultColWidth="8.125" defaultRowHeight="12.75" x14ac:dyDescent="0.2"/>
  <cols>
    <col min="1" max="1" width="2.25" style="20" customWidth="1"/>
    <col min="2" max="2" width="3.875" style="20" customWidth="1"/>
    <col min="3" max="3" width="38.5" style="20" customWidth="1"/>
    <col min="4" max="9" width="5.25" style="20" customWidth="1"/>
    <col min="10" max="15" width="5.875" style="20" customWidth="1"/>
    <col min="16" max="16" width="9.625" style="20" customWidth="1"/>
    <col min="17" max="17" width="9.25" style="20" customWidth="1"/>
    <col min="18" max="19" width="8.125" style="20"/>
    <col min="20" max="20" width="23" style="20" customWidth="1"/>
    <col min="21" max="16384" width="8.125" style="20"/>
  </cols>
  <sheetData>
    <row r="1" spans="2:20" ht="18" x14ac:dyDescent="0.2">
      <c r="B1" s="21"/>
      <c r="C1" s="299">
        <f>'Strona Tytułowa'!$G$5</f>
        <v>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143"/>
      <c r="Q1" s="2143"/>
    </row>
    <row r="2" spans="2:20" ht="20.25" x14ac:dyDescent="0.2">
      <c r="B2" s="23"/>
      <c r="C2" s="1900" t="s">
        <v>279</v>
      </c>
      <c r="D2" s="1900"/>
      <c r="E2" s="1900"/>
      <c r="F2" s="1900"/>
      <c r="G2" s="1900"/>
      <c r="H2" s="1900"/>
      <c r="I2" s="1900"/>
      <c r="J2" s="1900"/>
      <c r="K2" s="1900"/>
      <c r="L2" s="1900"/>
      <c r="M2" s="1900"/>
      <c r="N2" s="1900"/>
      <c r="O2" s="1900"/>
      <c r="P2" s="1301" t="str">
        <f>'Strona Tytułowa'!$D$2</f>
        <v>2023/2024</v>
      </c>
      <c r="Q2" s="23"/>
    </row>
    <row r="3" spans="2:20" ht="18.75" customHeight="1" x14ac:dyDescent="0.2">
      <c r="B3" s="24"/>
      <c r="C3" s="2144" t="s">
        <v>189</v>
      </c>
      <c r="D3" s="2145"/>
      <c r="E3" s="2145"/>
      <c r="F3" s="2145"/>
      <c r="G3" s="2145"/>
      <c r="H3" s="2145"/>
      <c r="I3" s="2145"/>
      <c r="J3" s="2145"/>
      <c r="K3" s="2145"/>
      <c r="L3" s="2145"/>
      <c r="M3" s="2145"/>
      <c r="N3" s="2145"/>
      <c r="O3" s="2145"/>
      <c r="P3" s="2145"/>
      <c r="Q3" s="23"/>
    </row>
    <row r="4" spans="2:20" ht="21.75" customHeight="1" thickBot="1" x14ac:dyDescent="0.25">
      <c r="B4" s="697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3"/>
    </row>
    <row r="5" spans="2:20" ht="12.75" customHeight="1" x14ac:dyDescent="0.2">
      <c r="B5" s="2146" t="s">
        <v>161</v>
      </c>
      <c r="C5" s="214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2152"/>
      <c r="P5" s="2153" t="s">
        <v>280</v>
      </c>
      <c r="Q5" s="2156" t="s">
        <v>164</v>
      </c>
    </row>
    <row r="6" spans="2:20" ht="12.75" customHeight="1" x14ac:dyDescent="0.2">
      <c r="B6" s="2148"/>
      <c r="C6" s="2149"/>
      <c r="D6" s="2159"/>
      <c r="E6" s="2159"/>
      <c r="F6" s="2159"/>
      <c r="G6" s="2159"/>
      <c r="H6" s="2159"/>
      <c r="I6" s="2159"/>
      <c r="J6" s="2159"/>
      <c r="K6" s="2159"/>
      <c r="L6" s="2159"/>
      <c r="M6" s="2159"/>
      <c r="N6" s="2159"/>
      <c r="O6" s="2160"/>
      <c r="P6" s="2154"/>
      <c r="Q6" s="2157"/>
    </row>
    <row r="7" spans="2:20" ht="12.75" customHeight="1" x14ac:dyDescent="0.2">
      <c r="B7" s="2148"/>
      <c r="C7" s="2149"/>
      <c r="D7" s="2161" t="s">
        <v>281</v>
      </c>
      <c r="E7" s="2161"/>
      <c r="F7" s="2161"/>
      <c r="G7" s="2161"/>
      <c r="H7" s="2161"/>
      <c r="I7" s="2161"/>
      <c r="J7" s="2162" t="s">
        <v>282</v>
      </c>
      <c r="K7" s="2136" t="s">
        <v>283</v>
      </c>
      <c r="L7" s="2136"/>
      <c r="M7" s="2136"/>
      <c r="N7" s="2136"/>
      <c r="O7" s="2137" t="s">
        <v>284</v>
      </c>
      <c r="P7" s="2154"/>
      <c r="Q7" s="2157"/>
    </row>
    <row r="8" spans="2:20" ht="12.75" customHeight="1" x14ac:dyDescent="0.2">
      <c r="B8" s="2148"/>
      <c r="C8" s="2149"/>
      <c r="D8" s="229" t="s">
        <v>33</v>
      </c>
      <c r="E8" s="229" t="s">
        <v>34</v>
      </c>
      <c r="F8" s="229" t="s">
        <v>35</v>
      </c>
      <c r="G8" s="227" t="s">
        <v>36</v>
      </c>
      <c r="H8" s="227" t="s">
        <v>37</v>
      </c>
      <c r="I8" s="26" t="s">
        <v>38</v>
      </c>
      <c r="J8" s="2163"/>
      <c r="K8" s="698" t="s">
        <v>33</v>
      </c>
      <c r="L8" s="229" t="s">
        <v>34</v>
      </c>
      <c r="M8" s="229" t="s">
        <v>35</v>
      </c>
      <c r="N8" s="26" t="s">
        <v>36</v>
      </c>
      <c r="O8" s="2138"/>
      <c r="P8" s="2154"/>
      <c r="Q8" s="2157"/>
    </row>
    <row r="9" spans="2:20" ht="12.75" customHeight="1" x14ac:dyDescent="0.2">
      <c r="B9" s="2148"/>
      <c r="C9" s="2149"/>
      <c r="D9" s="1891" t="s">
        <v>285</v>
      </c>
      <c r="E9" s="1891"/>
      <c r="F9" s="1891"/>
      <c r="G9" s="1891"/>
      <c r="H9" s="1891"/>
      <c r="I9" s="2140"/>
      <c r="J9" s="2163"/>
      <c r="K9" s="1891" t="s">
        <v>285</v>
      </c>
      <c r="L9" s="1891"/>
      <c r="M9" s="1891"/>
      <c r="N9" s="2140"/>
      <c r="O9" s="2138"/>
      <c r="P9" s="2154"/>
      <c r="Q9" s="2157"/>
    </row>
    <row r="10" spans="2:20" ht="12.75" customHeight="1" x14ac:dyDescent="0.2">
      <c r="B10" s="2148"/>
      <c r="C10" s="2149"/>
      <c r="D10" s="1302"/>
      <c r="E10" s="1302"/>
      <c r="F10" s="1302"/>
      <c r="G10" s="1302"/>
      <c r="H10" s="1302"/>
      <c r="I10" s="1302"/>
      <c r="J10" s="2163"/>
      <c r="K10" s="1302"/>
      <c r="L10" s="1302"/>
      <c r="M10" s="1302"/>
      <c r="N10" s="1302"/>
      <c r="O10" s="2138"/>
      <c r="P10" s="2154"/>
      <c r="Q10" s="2157"/>
      <c r="T10" s="27"/>
    </row>
    <row r="11" spans="2:20" ht="16.5" customHeight="1" thickBot="1" x14ac:dyDescent="0.25">
      <c r="B11" s="2150"/>
      <c r="C11" s="2151"/>
      <c r="D11" s="2141" t="s">
        <v>286</v>
      </c>
      <c r="E11" s="2141"/>
      <c r="F11" s="2141"/>
      <c r="G11" s="2141"/>
      <c r="H11" s="2141"/>
      <c r="I11" s="2142"/>
      <c r="J11" s="2164"/>
      <c r="K11" s="2141" t="s">
        <v>286</v>
      </c>
      <c r="L11" s="2141"/>
      <c r="M11" s="2141"/>
      <c r="N11" s="2142"/>
      <c r="O11" s="2139"/>
      <c r="P11" s="2155"/>
      <c r="Q11" s="2158"/>
    </row>
    <row r="12" spans="2:20" ht="23.25" customHeight="1" x14ac:dyDescent="0.2">
      <c r="B12" s="699"/>
      <c r="C12" s="700" t="s">
        <v>287</v>
      </c>
      <c r="D12" s="701">
        <f t="shared" ref="D12:I12" si="0">D13+D21+D29</f>
        <v>4.33</v>
      </c>
      <c r="E12" s="701">
        <f t="shared" si="0"/>
        <v>4.33</v>
      </c>
      <c r="F12" s="701">
        <f t="shared" si="0"/>
        <v>4.33</v>
      </c>
      <c r="G12" s="701">
        <f t="shared" si="0"/>
        <v>5</v>
      </c>
      <c r="H12" s="701">
        <f t="shared" si="0"/>
        <v>5.66</v>
      </c>
      <c r="I12" s="701">
        <f t="shared" si="0"/>
        <v>5.66</v>
      </c>
      <c r="J12" s="702">
        <f t="shared" ref="J12:J28" si="1">SUM(D12:I12)</f>
        <v>29.310000000000002</v>
      </c>
      <c r="K12" s="701">
        <f>K13+K21+K29</f>
        <v>4</v>
      </c>
      <c r="L12" s="701">
        <f>L13+L21+L29</f>
        <v>5</v>
      </c>
      <c r="M12" s="701">
        <f>M13+M21+M29</f>
        <v>5.66</v>
      </c>
      <c r="N12" s="701">
        <f>N13+N21+N29</f>
        <v>5.66</v>
      </c>
      <c r="O12" s="703">
        <f t="shared" ref="O12:O39" si="2">SUM(K12:N12)</f>
        <v>20.32</v>
      </c>
      <c r="P12" s="704">
        <f>P13+P21+P29</f>
        <v>0</v>
      </c>
      <c r="Q12" s="230"/>
      <c r="R12" s="28"/>
    </row>
    <row r="13" spans="2:20" ht="19.5" customHeight="1" x14ac:dyDescent="0.2">
      <c r="B13" s="2132" t="s">
        <v>288</v>
      </c>
      <c r="C13" s="2133"/>
      <c r="D13" s="705">
        <f t="shared" ref="D13:I13" si="3">SUM(D14:D20)</f>
        <v>4.33</v>
      </c>
      <c r="E13" s="705">
        <f t="shared" si="3"/>
        <v>4.33</v>
      </c>
      <c r="F13" s="705">
        <f t="shared" si="3"/>
        <v>4.33</v>
      </c>
      <c r="G13" s="705">
        <f t="shared" si="3"/>
        <v>5</v>
      </c>
      <c r="H13" s="705">
        <f t="shared" si="3"/>
        <v>5.66</v>
      </c>
      <c r="I13" s="706">
        <f t="shared" si="3"/>
        <v>5.66</v>
      </c>
      <c r="J13" s="707">
        <f t="shared" si="1"/>
        <v>29.310000000000002</v>
      </c>
      <c r="K13" s="705">
        <f>SUM(K14:K20)</f>
        <v>4</v>
      </c>
      <c r="L13" s="705">
        <f>SUM(L14:L20)</f>
        <v>5</v>
      </c>
      <c r="M13" s="705">
        <f>SUM(M14:M20)</f>
        <v>5.66</v>
      </c>
      <c r="N13" s="705">
        <f>SUM(N14:N20)</f>
        <v>5.66</v>
      </c>
      <c r="O13" s="707">
        <f t="shared" si="2"/>
        <v>20.32</v>
      </c>
      <c r="P13" s="708">
        <f t="shared" ref="P13:P39" si="4">G13*$G$10+H13*$H$10+I13*$I$10+L13*$L$10+M13*$M$10+N13*$N$10+K13*$K$10+D13*$D$10+E13*$E$10+F13*$F$10</f>
        <v>0</v>
      </c>
      <c r="Q13" s="709"/>
      <c r="R13" s="710"/>
    </row>
    <row r="14" spans="2:20" s="27" customFormat="1" ht="14.1" customHeight="1" x14ac:dyDescent="0.2">
      <c r="B14" s="29">
        <v>1</v>
      </c>
      <c r="C14" s="711" t="s">
        <v>289</v>
      </c>
      <c r="D14" s="712">
        <v>1.33</v>
      </c>
      <c r="E14" s="713">
        <v>1.33</v>
      </c>
      <c r="F14" s="713">
        <v>1.33</v>
      </c>
      <c r="G14" s="30">
        <v>2</v>
      </c>
      <c r="H14" s="30">
        <v>2</v>
      </c>
      <c r="I14" s="31">
        <v>2</v>
      </c>
      <c r="J14" s="714">
        <f t="shared" si="1"/>
        <v>9.99</v>
      </c>
      <c r="K14" s="31">
        <v>2</v>
      </c>
      <c r="L14" s="31">
        <v>2</v>
      </c>
      <c r="M14" s="31">
        <v>2</v>
      </c>
      <c r="N14" s="715">
        <v>2</v>
      </c>
      <c r="O14" s="716">
        <f t="shared" si="2"/>
        <v>8</v>
      </c>
      <c r="P14" s="231">
        <f t="shared" si="4"/>
        <v>0</v>
      </c>
      <c r="Q14" s="32"/>
      <c r="R14" s="710"/>
      <c r="T14" s="717"/>
    </row>
    <row r="15" spans="2:20" s="27" customFormat="1" ht="13.9" customHeight="1" x14ac:dyDescent="0.2">
      <c r="B15" s="33">
        <v>2</v>
      </c>
      <c r="C15" s="718" t="s">
        <v>290</v>
      </c>
      <c r="D15" s="719"/>
      <c r="E15" s="720"/>
      <c r="F15" s="720"/>
      <c r="G15" s="34"/>
      <c r="H15" s="721">
        <v>0.66</v>
      </c>
      <c r="I15" s="722">
        <v>0.66</v>
      </c>
      <c r="J15" s="723">
        <f t="shared" si="1"/>
        <v>1.32</v>
      </c>
      <c r="K15" s="35"/>
      <c r="L15" s="35"/>
      <c r="M15" s="722">
        <v>0.66</v>
      </c>
      <c r="N15" s="724">
        <v>0.66</v>
      </c>
      <c r="O15" s="725">
        <f t="shared" si="2"/>
        <v>1.32</v>
      </c>
      <c r="P15" s="232">
        <f t="shared" si="4"/>
        <v>0</v>
      </c>
      <c r="Q15" s="32"/>
      <c r="R15" s="28"/>
      <c r="T15" s="717"/>
    </row>
    <row r="16" spans="2:20" s="27" customFormat="1" ht="14.1" customHeight="1" x14ac:dyDescent="0.2">
      <c r="B16" s="33">
        <v>3</v>
      </c>
      <c r="C16" s="718" t="s">
        <v>204</v>
      </c>
      <c r="D16" s="719">
        <v>2</v>
      </c>
      <c r="E16" s="720">
        <v>2</v>
      </c>
      <c r="F16" s="720">
        <v>2</v>
      </c>
      <c r="G16" s="34"/>
      <c r="H16" s="34"/>
      <c r="I16" s="35"/>
      <c r="J16" s="723">
        <f t="shared" si="1"/>
        <v>6</v>
      </c>
      <c r="K16" s="726">
        <v>0</v>
      </c>
      <c r="L16" s="726">
        <v>0</v>
      </c>
      <c r="M16" s="726">
        <v>0</v>
      </c>
      <c r="N16" s="727">
        <v>0</v>
      </c>
      <c r="O16" s="725">
        <f t="shared" si="2"/>
        <v>0</v>
      </c>
      <c r="P16" s="232">
        <f t="shared" si="4"/>
        <v>0</v>
      </c>
      <c r="Q16" s="32"/>
      <c r="R16" s="28"/>
      <c r="T16" s="728"/>
    </row>
    <row r="17" spans="2:18" s="27" customFormat="1" ht="14.1" customHeight="1" x14ac:dyDescent="0.2">
      <c r="B17" s="33">
        <v>4</v>
      </c>
      <c r="C17" s="718" t="s">
        <v>291</v>
      </c>
      <c r="D17" s="719">
        <v>1</v>
      </c>
      <c r="E17" s="720">
        <v>1</v>
      </c>
      <c r="F17" s="720">
        <v>1</v>
      </c>
      <c r="G17" s="34">
        <v>2</v>
      </c>
      <c r="H17" s="34">
        <v>2</v>
      </c>
      <c r="I17" s="35">
        <v>2</v>
      </c>
      <c r="J17" s="725">
        <f t="shared" si="1"/>
        <v>9</v>
      </c>
      <c r="K17" s="35">
        <v>2</v>
      </c>
      <c r="L17" s="35">
        <v>2</v>
      </c>
      <c r="M17" s="35">
        <v>2</v>
      </c>
      <c r="N17" s="729">
        <v>2</v>
      </c>
      <c r="O17" s="725">
        <f t="shared" si="2"/>
        <v>8</v>
      </c>
      <c r="P17" s="232">
        <f t="shared" si="4"/>
        <v>0</v>
      </c>
      <c r="Q17" s="32"/>
      <c r="R17" s="28"/>
    </row>
    <row r="18" spans="2:18" s="27" customFormat="1" ht="14.1" customHeight="1" x14ac:dyDescent="0.2">
      <c r="B18" s="33">
        <v>5</v>
      </c>
      <c r="C18" s="718" t="s">
        <v>292</v>
      </c>
      <c r="D18" s="730"/>
      <c r="E18" s="731"/>
      <c r="F18" s="731"/>
      <c r="G18" s="36"/>
      <c r="H18" s="36"/>
      <c r="I18" s="37"/>
      <c r="J18" s="725">
        <f t="shared" si="1"/>
        <v>0</v>
      </c>
      <c r="K18" s="37"/>
      <c r="L18" s="37"/>
      <c r="M18" s="37"/>
      <c r="N18" s="732"/>
      <c r="O18" s="725">
        <f t="shared" si="2"/>
        <v>0</v>
      </c>
      <c r="P18" s="232">
        <f t="shared" si="4"/>
        <v>0</v>
      </c>
      <c r="Q18" s="38"/>
      <c r="R18" s="28"/>
    </row>
    <row r="19" spans="2:18" s="27" customFormat="1" ht="14.1" customHeight="1" x14ac:dyDescent="0.2">
      <c r="B19" s="33">
        <v>6</v>
      </c>
      <c r="C19" s="718" t="s">
        <v>205</v>
      </c>
      <c r="D19" s="719"/>
      <c r="E19" s="720"/>
      <c r="F19" s="720"/>
      <c r="G19" s="34">
        <v>1</v>
      </c>
      <c r="H19" s="34">
        <v>1</v>
      </c>
      <c r="I19" s="34">
        <v>1</v>
      </c>
      <c r="J19" s="725">
        <f t="shared" si="1"/>
        <v>3</v>
      </c>
      <c r="K19" s="39"/>
      <c r="L19" s="35">
        <v>1</v>
      </c>
      <c r="M19" s="35">
        <v>1</v>
      </c>
      <c r="N19" s="729">
        <v>1</v>
      </c>
      <c r="O19" s="725">
        <f t="shared" si="2"/>
        <v>3</v>
      </c>
      <c r="P19" s="232">
        <f t="shared" si="4"/>
        <v>0</v>
      </c>
      <c r="Q19" s="38"/>
      <c r="R19" s="28"/>
    </row>
    <row r="20" spans="2:18" s="27" customFormat="1" ht="14.1" customHeight="1" x14ac:dyDescent="0.2">
      <c r="B20" s="40">
        <v>7</v>
      </c>
      <c r="C20" s="733" t="s">
        <v>293</v>
      </c>
      <c r="D20" s="734"/>
      <c r="E20" s="735"/>
      <c r="F20" s="735"/>
      <c r="G20" s="41"/>
      <c r="H20" s="41"/>
      <c r="I20" s="41"/>
      <c r="J20" s="736">
        <f t="shared" si="1"/>
        <v>0</v>
      </c>
      <c r="K20" s="42"/>
      <c r="L20" s="43"/>
      <c r="M20" s="43"/>
      <c r="N20" s="737"/>
      <c r="O20" s="736">
        <f t="shared" si="2"/>
        <v>0</v>
      </c>
      <c r="P20" s="738">
        <f t="shared" si="4"/>
        <v>0</v>
      </c>
      <c r="Q20" s="44"/>
      <c r="R20" s="28"/>
    </row>
    <row r="21" spans="2:18" s="27" customFormat="1" ht="19.5" customHeight="1" x14ac:dyDescent="0.2">
      <c r="B21" s="2134" t="s">
        <v>294</v>
      </c>
      <c r="C21" s="2135"/>
      <c r="D21" s="705">
        <f t="shared" ref="D21:I21" si="5">SUM(D22:D28)</f>
        <v>0</v>
      </c>
      <c r="E21" s="705">
        <f t="shared" si="5"/>
        <v>0</v>
      </c>
      <c r="F21" s="705">
        <f t="shared" si="5"/>
        <v>0</v>
      </c>
      <c r="G21" s="705">
        <f t="shared" si="5"/>
        <v>0</v>
      </c>
      <c r="H21" s="705">
        <f t="shared" si="5"/>
        <v>0</v>
      </c>
      <c r="I21" s="706">
        <f t="shared" si="5"/>
        <v>0</v>
      </c>
      <c r="J21" s="707">
        <f t="shared" si="1"/>
        <v>0</v>
      </c>
      <c r="K21" s="705">
        <f>SUM(K22:K28)</f>
        <v>0</v>
      </c>
      <c r="L21" s="705">
        <f>SUM(L22:L28)</f>
        <v>0</v>
      </c>
      <c r="M21" s="705">
        <f>SUM(M22:M28)</f>
        <v>0</v>
      </c>
      <c r="N21" s="705">
        <f>SUM(N22:N28)</f>
        <v>0</v>
      </c>
      <c r="O21" s="707">
        <f t="shared" si="2"/>
        <v>0</v>
      </c>
      <c r="P21" s="708">
        <f t="shared" si="4"/>
        <v>0</v>
      </c>
      <c r="Q21" s="739"/>
      <c r="R21" s="28"/>
    </row>
    <row r="22" spans="2:18" s="27" customFormat="1" ht="14.1" customHeight="1" x14ac:dyDescent="0.2">
      <c r="B22" s="740"/>
      <c r="C22" s="741"/>
      <c r="D22" s="720"/>
      <c r="E22" s="720"/>
      <c r="F22" s="720"/>
      <c r="G22" s="34"/>
      <c r="H22" s="34"/>
      <c r="I22" s="729"/>
      <c r="J22" s="742">
        <f t="shared" si="1"/>
        <v>0</v>
      </c>
      <c r="K22" s="39"/>
      <c r="L22" s="35"/>
      <c r="M22" s="35"/>
      <c r="N22" s="729"/>
      <c r="O22" s="742">
        <f t="shared" si="2"/>
        <v>0</v>
      </c>
      <c r="P22" s="743">
        <f t="shared" si="4"/>
        <v>0</v>
      </c>
      <c r="Q22" s="32"/>
      <c r="R22" s="28"/>
    </row>
    <row r="23" spans="2:18" ht="14.1" customHeight="1" x14ac:dyDescent="0.2">
      <c r="B23" s="740"/>
      <c r="C23" s="741"/>
      <c r="D23" s="35"/>
      <c r="E23" s="35"/>
      <c r="F23" s="35"/>
      <c r="G23" s="35"/>
      <c r="H23" s="35"/>
      <c r="I23" s="729"/>
      <c r="J23" s="725">
        <f t="shared" si="1"/>
        <v>0</v>
      </c>
      <c r="K23" s="39"/>
      <c r="L23" s="35"/>
      <c r="M23" s="35"/>
      <c r="N23" s="729"/>
      <c r="O23" s="725">
        <f t="shared" si="2"/>
        <v>0</v>
      </c>
      <c r="P23" s="232">
        <f t="shared" si="4"/>
        <v>0</v>
      </c>
      <c r="Q23" s="38"/>
      <c r="R23" s="28"/>
    </row>
    <row r="24" spans="2:18" ht="14.1" customHeight="1" x14ac:dyDescent="0.2">
      <c r="B24" s="740"/>
      <c r="C24" s="741"/>
      <c r="D24" s="35"/>
      <c r="E24" s="35"/>
      <c r="F24" s="35"/>
      <c r="G24" s="35"/>
      <c r="H24" s="35"/>
      <c r="I24" s="729"/>
      <c r="J24" s="742">
        <f t="shared" si="1"/>
        <v>0</v>
      </c>
      <c r="K24" s="39"/>
      <c r="L24" s="35"/>
      <c r="M24" s="35"/>
      <c r="N24" s="729"/>
      <c r="O24" s="725">
        <f t="shared" si="2"/>
        <v>0</v>
      </c>
      <c r="P24" s="232">
        <f t="shared" si="4"/>
        <v>0</v>
      </c>
      <c r="Q24" s="38"/>
      <c r="R24" s="28"/>
    </row>
    <row r="25" spans="2:18" ht="14.1" customHeight="1" x14ac:dyDescent="0.2">
      <c r="B25" s="740"/>
      <c r="C25" s="741"/>
      <c r="D25" s="35"/>
      <c r="E25" s="35"/>
      <c r="F25" s="35"/>
      <c r="G25" s="35"/>
      <c r="H25" s="35"/>
      <c r="I25" s="729"/>
      <c r="J25" s="742">
        <f t="shared" si="1"/>
        <v>0</v>
      </c>
      <c r="K25" s="39"/>
      <c r="L25" s="35"/>
      <c r="M25" s="35"/>
      <c r="N25" s="729"/>
      <c r="O25" s="725">
        <f t="shared" si="2"/>
        <v>0</v>
      </c>
      <c r="P25" s="232">
        <f t="shared" si="4"/>
        <v>0</v>
      </c>
      <c r="Q25" s="38"/>
      <c r="R25" s="28"/>
    </row>
    <row r="26" spans="2:18" ht="14.1" customHeight="1" x14ac:dyDescent="0.2">
      <c r="B26" s="744"/>
      <c r="C26" s="741"/>
      <c r="D26" s="37"/>
      <c r="E26" s="37"/>
      <c r="F26" s="37"/>
      <c r="G26" s="37"/>
      <c r="H26" s="37"/>
      <c r="I26" s="729"/>
      <c r="J26" s="725">
        <f t="shared" si="1"/>
        <v>0</v>
      </c>
      <c r="K26" s="45"/>
      <c r="L26" s="37"/>
      <c r="M26" s="37"/>
      <c r="N26" s="732"/>
      <c r="O26" s="725">
        <f t="shared" si="2"/>
        <v>0</v>
      </c>
      <c r="P26" s="232">
        <f t="shared" si="4"/>
        <v>0</v>
      </c>
      <c r="Q26" s="46"/>
      <c r="R26" s="28"/>
    </row>
    <row r="27" spans="2:18" ht="14.1" customHeight="1" x14ac:dyDescent="0.2">
      <c r="B27" s="744"/>
      <c r="C27" s="741"/>
      <c r="D27" s="37"/>
      <c r="E27" s="37"/>
      <c r="F27" s="37"/>
      <c r="G27" s="37"/>
      <c r="H27" s="37"/>
      <c r="I27" s="729"/>
      <c r="J27" s="725">
        <f t="shared" si="1"/>
        <v>0</v>
      </c>
      <c r="K27" s="45"/>
      <c r="L27" s="37"/>
      <c r="M27" s="37"/>
      <c r="N27" s="732"/>
      <c r="O27" s="725">
        <f t="shared" si="2"/>
        <v>0</v>
      </c>
      <c r="P27" s="232">
        <f t="shared" si="4"/>
        <v>0</v>
      </c>
      <c r="Q27" s="46"/>
      <c r="R27" s="28"/>
    </row>
    <row r="28" spans="2:18" ht="14.1" customHeight="1" x14ac:dyDescent="0.2">
      <c r="B28" s="745"/>
      <c r="C28" s="741"/>
      <c r="D28" s="47"/>
      <c r="E28" s="47"/>
      <c r="F28" s="47"/>
      <c r="G28" s="47"/>
      <c r="H28" s="47"/>
      <c r="I28" s="746"/>
      <c r="J28" s="736">
        <f t="shared" si="1"/>
        <v>0</v>
      </c>
      <c r="K28" s="48"/>
      <c r="L28" s="47"/>
      <c r="M28" s="47"/>
      <c r="N28" s="746"/>
      <c r="O28" s="736">
        <f t="shared" si="2"/>
        <v>0</v>
      </c>
      <c r="P28" s="49">
        <f t="shared" si="4"/>
        <v>0</v>
      </c>
      <c r="Q28" s="747"/>
      <c r="R28" s="28"/>
    </row>
    <row r="29" spans="2:18" ht="21.75" customHeight="1" x14ac:dyDescent="0.2">
      <c r="B29" s="2132" t="s">
        <v>295</v>
      </c>
      <c r="C29" s="2133"/>
      <c r="D29" s="705">
        <f t="shared" ref="D29:N29" si="6">SUM(D30:D39)</f>
        <v>0</v>
      </c>
      <c r="E29" s="705">
        <f t="shared" si="6"/>
        <v>0</v>
      </c>
      <c r="F29" s="705">
        <f t="shared" si="6"/>
        <v>0</v>
      </c>
      <c r="G29" s="705">
        <f t="shared" si="6"/>
        <v>0</v>
      </c>
      <c r="H29" s="705">
        <f t="shared" si="6"/>
        <v>0</v>
      </c>
      <c r="I29" s="705">
        <f t="shared" si="6"/>
        <v>0</v>
      </c>
      <c r="J29" s="705">
        <f t="shared" si="6"/>
        <v>0</v>
      </c>
      <c r="K29" s="705">
        <f t="shared" si="6"/>
        <v>0</v>
      </c>
      <c r="L29" s="705">
        <f t="shared" si="6"/>
        <v>0</v>
      </c>
      <c r="M29" s="705">
        <f t="shared" si="6"/>
        <v>0</v>
      </c>
      <c r="N29" s="705">
        <f t="shared" si="6"/>
        <v>0</v>
      </c>
      <c r="O29" s="748">
        <f t="shared" si="2"/>
        <v>0</v>
      </c>
      <c r="P29" s="708">
        <f t="shared" si="4"/>
        <v>0</v>
      </c>
      <c r="Q29" s="749"/>
    </row>
    <row r="30" spans="2:18" x14ac:dyDescent="0.2">
      <c r="B30" s="740"/>
      <c r="C30" s="741"/>
      <c r="D30" s="720"/>
      <c r="E30" s="720"/>
      <c r="F30" s="720"/>
      <c r="G30" s="34"/>
      <c r="H30" s="34"/>
      <c r="I30" s="729"/>
      <c r="J30" s="742">
        <f t="shared" ref="J30:J39" si="7">SUM(D30:I30)</f>
        <v>0</v>
      </c>
      <c r="K30" s="39"/>
      <c r="L30" s="35"/>
      <c r="M30" s="35"/>
      <c r="N30" s="729"/>
      <c r="O30" s="742">
        <f t="shared" si="2"/>
        <v>0</v>
      </c>
      <c r="P30" s="743">
        <f t="shared" si="4"/>
        <v>0</v>
      </c>
      <c r="Q30" s="32"/>
    </row>
    <row r="31" spans="2:18" x14ac:dyDescent="0.2">
      <c r="B31" s="740"/>
      <c r="C31" s="741"/>
      <c r="D31" s="720"/>
      <c r="E31" s="720"/>
      <c r="F31" s="720"/>
      <c r="G31" s="34"/>
      <c r="H31" s="34"/>
      <c r="I31" s="729"/>
      <c r="J31" s="725">
        <f t="shared" si="7"/>
        <v>0</v>
      </c>
      <c r="K31" s="39"/>
      <c r="L31" s="35"/>
      <c r="M31" s="35"/>
      <c r="N31" s="729"/>
      <c r="O31" s="725">
        <f t="shared" si="2"/>
        <v>0</v>
      </c>
      <c r="P31" s="232">
        <f t="shared" si="4"/>
        <v>0</v>
      </c>
      <c r="Q31" s="32"/>
    </row>
    <row r="32" spans="2:18" x14ac:dyDescent="0.2">
      <c r="B32" s="740"/>
      <c r="C32" s="741"/>
      <c r="D32" s="720"/>
      <c r="E32" s="720"/>
      <c r="F32" s="720"/>
      <c r="G32" s="34"/>
      <c r="H32" s="34"/>
      <c r="I32" s="729"/>
      <c r="J32" s="725">
        <f t="shared" si="7"/>
        <v>0</v>
      </c>
      <c r="K32" s="39"/>
      <c r="L32" s="35"/>
      <c r="M32" s="35"/>
      <c r="N32" s="729"/>
      <c r="O32" s="725">
        <f t="shared" si="2"/>
        <v>0</v>
      </c>
      <c r="P32" s="232">
        <f t="shared" si="4"/>
        <v>0</v>
      </c>
      <c r="Q32" s="32"/>
    </row>
    <row r="33" spans="2:17" x14ac:dyDescent="0.2">
      <c r="B33" s="740"/>
      <c r="C33" s="741"/>
      <c r="D33" s="720"/>
      <c r="E33" s="720"/>
      <c r="F33" s="720"/>
      <c r="G33" s="34"/>
      <c r="H33" s="34"/>
      <c r="I33" s="729"/>
      <c r="J33" s="725">
        <f t="shared" si="7"/>
        <v>0</v>
      </c>
      <c r="K33" s="39"/>
      <c r="L33" s="35"/>
      <c r="M33" s="35"/>
      <c r="N33" s="729"/>
      <c r="O33" s="725">
        <f t="shared" si="2"/>
        <v>0</v>
      </c>
      <c r="P33" s="232">
        <f t="shared" si="4"/>
        <v>0</v>
      </c>
      <c r="Q33" s="32"/>
    </row>
    <row r="34" spans="2:17" ht="12" customHeight="1" x14ac:dyDescent="0.2">
      <c r="B34" s="740"/>
      <c r="C34" s="741"/>
      <c r="D34" s="35"/>
      <c r="E34" s="35"/>
      <c r="F34" s="35"/>
      <c r="G34" s="35"/>
      <c r="H34" s="35"/>
      <c r="I34" s="729"/>
      <c r="J34" s="725">
        <f t="shared" si="7"/>
        <v>0</v>
      </c>
      <c r="K34" s="39"/>
      <c r="L34" s="35"/>
      <c r="M34" s="35"/>
      <c r="N34" s="729"/>
      <c r="O34" s="725">
        <f t="shared" si="2"/>
        <v>0</v>
      </c>
      <c r="P34" s="232">
        <f t="shared" si="4"/>
        <v>0</v>
      </c>
      <c r="Q34" s="38"/>
    </row>
    <row r="35" spans="2:17" x14ac:dyDescent="0.2">
      <c r="B35" s="740"/>
      <c r="C35" s="741"/>
      <c r="D35" s="35"/>
      <c r="E35" s="35"/>
      <c r="F35" s="35"/>
      <c r="G35" s="35"/>
      <c r="H35" s="35"/>
      <c r="I35" s="729"/>
      <c r="J35" s="742">
        <f t="shared" si="7"/>
        <v>0</v>
      </c>
      <c r="K35" s="39"/>
      <c r="L35" s="35"/>
      <c r="M35" s="35"/>
      <c r="N35" s="729"/>
      <c r="O35" s="725">
        <f t="shared" si="2"/>
        <v>0</v>
      </c>
      <c r="P35" s="232">
        <f t="shared" si="4"/>
        <v>0</v>
      </c>
      <c r="Q35" s="38"/>
    </row>
    <row r="36" spans="2:17" x14ac:dyDescent="0.2">
      <c r="B36" s="740"/>
      <c r="C36" s="741"/>
      <c r="D36" s="35"/>
      <c r="E36" s="35"/>
      <c r="F36" s="35"/>
      <c r="G36" s="35"/>
      <c r="H36" s="35"/>
      <c r="I36" s="729"/>
      <c r="J36" s="742">
        <f t="shared" si="7"/>
        <v>0</v>
      </c>
      <c r="K36" s="39"/>
      <c r="L36" s="35"/>
      <c r="M36" s="35"/>
      <c r="N36" s="729"/>
      <c r="O36" s="725">
        <f t="shared" si="2"/>
        <v>0</v>
      </c>
      <c r="P36" s="232">
        <f t="shared" si="4"/>
        <v>0</v>
      </c>
      <c r="Q36" s="38"/>
    </row>
    <row r="37" spans="2:17" x14ac:dyDescent="0.2">
      <c r="B37" s="744"/>
      <c r="C37" s="741"/>
      <c r="D37" s="37"/>
      <c r="E37" s="37"/>
      <c r="F37" s="37"/>
      <c r="G37" s="37"/>
      <c r="H37" s="37"/>
      <c r="I37" s="729"/>
      <c r="J37" s="725">
        <f t="shared" si="7"/>
        <v>0</v>
      </c>
      <c r="K37" s="45"/>
      <c r="L37" s="37"/>
      <c r="M37" s="37"/>
      <c r="N37" s="732"/>
      <c r="O37" s="725">
        <f t="shared" si="2"/>
        <v>0</v>
      </c>
      <c r="P37" s="232">
        <f t="shared" si="4"/>
        <v>0</v>
      </c>
      <c r="Q37" s="46"/>
    </row>
    <row r="38" spans="2:17" x14ac:dyDescent="0.2">
      <c r="B38" s="744"/>
      <c r="C38" s="741"/>
      <c r="D38" s="37"/>
      <c r="E38" s="37"/>
      <c r="F38" s="37"/>
      <c r="G38" s="37"/>
      <c r="H38" s="37"/>
      <c r="I38" s="729"/>
      <c r="J38" s="725">
        <f t="shared" si="7"/>
        <v>0</v>
      </c>
      <c r="K38" s="45"/>
      <c r="L38" s="37"/>
      <c r="M38" s="37"/>
      <c r="N38" s="732"/>
      <c r="O38" s="725">
        <f t="shared" si="2"/>
        <v>0</v>
      </c>
      <c r="P38" s="232">
        <f t="shared" si="4"/>
        <v>0</v>
      </c>
      <c r="Q38" s="46"/>
    </row>
    <row r="39" spans="2:17" ht="13.5" thickBot="1" x14ac:dyDescent="0.25">
      <c r="B39" s="750"/>
      <c r="C39" s="751"/>
      <c r="D39" s="50"/>
      <c r="E39" s="50"/>
      <c r="F39" s="50"/>
      <c r="G39" s="50"/>
      <c r="H39" s="50"/>
      <c r="I39" s="752"/>
      <c r="J39" s="753">
        <f t="shared" si="7"/>
        <v>0</v>
      </c>
      <c r="K39" s="754"/>
      <c r="L39" s="50"/>
      <c r="M39" s="50"/>
      <c r="N39" s="752"/>
      <c r="O39" s="753">
        <f t="shared" si="2"/>
        <v>0</v>
      </c>
      <c r="P39" s="233">
        <f t="shared" si="4"/>
        <v>0</v>
      </c>
      <c r="Q39" s="51"/>
    </row>
  </sheetData>
  <mergeCells count="19">
    <mergeCell ref="P1:Q1"/>
    <mergeCell ref="C2:O2"/>
    <mergeCell ref="C3:P3"/>
    <mergeCell ref="B5:C11"/>
    <mergeCell ref="D5:O5"/>
    <mergeCell ref="P5:P11"/>
    <mergeCell ref="Q5:Q11"/>
    <mergeCell ref="D6:O6"/>
    <mergeCell ref="D7:I7"/>
    <mergeCell ref="J7:J11"/>
    <mergeCell ref="B13:C13"/>
    <mergeCell ref="B21:C21"/>
    <mergeCell ref="B29:C29"/>
    <mergeCell ref="K7:N7"/>
    <mergeCell ref="O7:O11"/>
    <mergeCell ref="D9:I9"/>
    <mergeCell ref="K9:N9"/>
    <mergeCell ref="D11:I11"/>
    <mergeCell ref="K11:N11"/>
  </mergeCells>
  <dataValidations count="1">
    <dataValidation allowBlank="1" showInputMessage="1" showErrorMessage="1" sqref="C30:C39" xr:uid="{D9A72AFE-F336-4F92-9B87-B6CC2E5F0E95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7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19A75-576E-4657-B49F-F6425AAF0E4E}">
  <sheetPr>
    <tabColor rgb="FFFF7C80"/>
    <pageSetUpPr fitToPage="1"/>
  </sheetPr>
  <dimension ref="B1:T40"/>
  <sheetViews>
    <sheetView showGridLines="0" view="pageBreakPreview" zoomScaleNormal="100" zoomScaleSheetLayoutView="100" workbookViewId="0">
      <selection activeCell="K11" sqref="K11:N11"/>
    </sheetView>
  </sheetViews>
  <sheetFormatPr defaultColWidth="8.125" defaultRowHeight="12.75" x14ac:dyDescent="0.2"/>
  <cols>
    <col min="1" max="1" width="2.25" style="20" customWidth="1"/>
    <col min="2" max="2" width="3.875" style="20" customWidth="1"/>
    <col min="3" max="3" width="38.5" style="20" customWidth="1"/>
    <col min="4" max="9" width="5.25" style="20" customWidth="1"/>
    <col min="10" max="15" width="5.875" style="20" customWidth="1"/>
    <col min="16" max="16" width="9.625" style="20" customWidth="1"/>
    <col min="17" max="17" width="9.25" style="20" customWidth="1"/>
    <col min="18" max="19" width="8.125" style="20" customWidth="1"/>
    <col min="20" max="20" width="23" style="20" customWidth="1"/>
    <col min="21" max="16384" width="8.125" style="20"/>
  </cols>
  <sheetData>
    <row r="1" spans="2:20" ht="32.25" customHeight="1" x14ac:dyDescent="0.2">
      <c r="B1" s="510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6"/>
      <c r="Q1" s="755"/>
    </row>
    <row r="2" spans="2:20" ht="18" x14ac:dyDescent="0.2">
      <c r="B2" s="21"/>
      <c r="C2" s="299">
        <f>'Strona Tytułowa'!$G$5</f>
        <v>0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143"/>
      <c r="Q2" s="2143"/>
    </row>
    <row r="3" spans="2:20" ht="20.25" x14ac:dyDescent="0.2">
      <c r="B3" s="23"/>
      <c r="C3" s="1900" t="s">
        <v>279</v>
      </c>
      <c r="D3" s="1900"/>
      <c r="E3" s="1900"/>
      <c r="F3" s="1900"/>
      <c r="G3" s="1900"/>
      <c r="H3" s="1900"/>
      <c r="I3" s="1900"/>
      <c r="J3" s="1900"/>
      <c r="K3" s="1900"/>
      <c r="L3" s="1900"/>
      <c r="M3" s="1900"/>
      <c r="N3" s="1900"/>
      <c r="O3" s="1900"/>
      <c r="P3" s="1301" t="str">
        <f>'Strona Tytułowa'!$D$2</f>
        <v>2023/2024</v>
      </c>
      <c r="Q3" s="23"/>
    </row>
    <row r="4" spans="2:20" ht="18.75" customHeight="1" x14ac:dyDescent="0.2">
      <c r="B4" s="24"/>
      <c r="C4" s="2144" t="s">
        <v>189</v>
      </c>
      <c r="D4" s="2145"/>
      <c r="E4" s="2145"/>
      <c r="F4" s="2145"/>
      <c r="G4" s="2145"/>
      <c r="H4" s="2145"/>
      <c r="I4" s="2145"/>
      <c r="J4" s="2145"/>
      <c r="K4" s="2145"/>
      <c r="L4" s="2145"/>
      <c r="M4" s="2145"/>
      <c r="N4" s="2145"/>
      <c r="O4" s="2145"/>
      <c r="P4" s="2145"/>
      <c r="Q4" s="23"/>
    </row>
    <row r="5" spans="2:20" ht="21.75" customHeight="1" thickBot="1" x14ac:dyDescent="0.25">
      <c r="B5" s="69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3"/>
    </row>
    <row r="6" spans="2:20" ht="12.75" customHeight="1" x14ac:dyDescent="0.2">
      <c r="B6" s="2146" t="s">
        <v>161</v>
      </c>
      <c r="C6" s="2147"/>
      <c r="D6" s="1917"/>
      <c r="E6" s="1917"/>
      <c r="F6" s="1917"/>
      <c r="G6" s="1917"/>
      <c r="H6" s="1917"/>
      <c r="I6" s="1917"/>
      <c r="J6" s="1917"/>
      <c r="K6" s="1917"/>
      <c r="L6" s="1917"/>
      <c r="M6" s="1917"/>
      <c r="N6" s="1917"/>
      <c r="O6" s="2152"/>
      <c r="P6" s="2153" t="s">
        <v>280</v>
      </c>
      <c r="Q6" s="2156" t="s">
        <v>164</v>
      </c>
    </row>
    <row r="7" spans="2:20" ht="12.75" customHeight="1" x14ac:dyDescent="0.2">
      <c r="B7" s="2148"/>
      <c r="C7" s="2149"/>
      <c r="D7" s="2159"/>
      <c r="E7" s="2159"/>
      <c r="F7" s="2159"/>
      <c r="G7" s="2159"/>
      <c r="H7" s="2159"/>
      <c r="I7" s="2159"/>
      <c r="J7" s="2159"/>
      <c r="K7" s="2159"/>
      <c r="L7" s="2159"/>
      <c r="M7" s="2159"/>
      <c r="N7" s="2159"/>
      <c r="O7" s="2160"/>
      <c r="P7" s="2154"/>
      <c r="Q7" s="2157"/>
    </row>
    <row r="8" spans="2:20" ht="12.75" customHeight="1" x14ac:dyDescent="0.2">
      <c r="B8" s="2148"/>
      <c r="C8" s="2149"/>
      <c r="D8" s="2161" t="s">
        <v>281</v>
      </c>
      <c r="E8" s="2161"/>
      <c r="F8" s="2161"/>
      <c r="G8" s="2161"/>
      <c r="H8" s="2161"/>
      <c r="I8" s="2161"/>
      <c r="J8" s="2162" t="s">
        <v>282</v>
      </c>
      <c r="K8" s="2136" t="s">
        <v>283</v>
      </c>
      <c r="L8" s="2136"/>
      <c r="M8" s="2136"/>
      <c r="N8" s="2136"/>
      <c r="O8" s="2137" t="s">
        <v>284</v>
      </c>
      <c r="P8" s="2154"/>
      <c r="Q8" s="2157"/>
    </row>
    <row r="9" spans="2:20" ht="12.75" customHeight="1" x14ac:dyDescent="0.2">
      <c r="B9" s="2148"/>
      <c r="C9" s="2149"/>
      <c r="D9" s="229" t="s">
        <v>33</v>
      </c>
      <c r="E9" s="229" t="s">
        <v>34</v>
      </c>
      <c r="F9" s="229" t="s">
        <v>35</v>
      </c>
      <c r="G9" s="227" t="s">
        <v>36</v>
      </c>
      <c r="H9" s="227" t="s">
        <v>37</v>
      </c>
      <c r="I9" s="26" t="s">
        <v>38</v>
      </c>
      <c r="J9" s="2163"/>
      <c r="K9" s="698" t="s">
        <v>33</v>
      </c>
      <c r="L9" s="229" t="s">
        <v>34</v>
      </c>
      <c r="M9" s="229" t="s">
        <v>35</v>
      </c>
      <c r="N9" s="26" t="s">
        <v>36</v>
      </c>
      <c r="O9" s="2138"/>
      <c r="P9" s="2154"/>
      <c r="Q9" s="2157"/>
    </row>
    <row r="10" spans="2:20" ht="12.75" customHeight="1" x14ac:dyDescent="0.2">
      <c r="B10" s="2148"/>
      <c r="C10" s="2149"/>
      <c r="D10" s="1891" t="s">
        <v>285</v>
      </c>
      <c r="E10" s="1891"/>
      <c r="F10" s="1891"/>
      <c r="G10" s="1891"/>
      <c r="H10" s="1891"/>
      <c r="I10" s="2140"/>
      <c r="J10" s="2163"/>
      <c r="K10" s="1891" t="s">
        <v>285</v>
      </c>
      <c r="L10" s="1891"/>
      <c r="M10" s="1891"/>
      <c r="N10" s="2140"/>
      <c r="O10" s="2138"/>
      <c r="P10" s="2154"/>
      <c r="Q10" s="2157"/>
    </row>
    <row r="11" spans="2:20" ht="12.75" customHeight="1" x14ac:dyDescent="0.2">
      <c r="B11" s="2148"/>
      <c r="C11" s="2149"/>
      <c r="D11" s="1302"/>
      <c r="E11" s="1302"/>
      <c r="F11" s="1302"/>
      <c r="G11" s="1302"/>
      <c r="H11" s="1302"/>
      <c r="I11" s="1302"/>
      <c r="J11" s="2163"/>
      <c r="K11" s="1302"/>
      <c r="L11" s="1302"/>
      <c r="M11" s="1302"/>
      <c r="N11" s="1302"/>
      <c r="O11" s="2138"/>
      <c r="P11" s="2154"/>
      <c r="Q11" s="2157"/>
      <c r="T11" s="27"/>
    </row>
    <row r="12" spans="2:20" ht="16.5" customHeight="1" thickBot="1" x14ac:dyDescent="0.25">
      <c r="B12" s="2150"/>
      <c r="C12" s="2151"/>
      <c r="D12" s="2141" t="s">
        <v>286</v>
      </c>
      <c r="E12" s="2141"/>
      <c r="F12" s="2141"/>
      <c r="G12" s="2141"/>
      <c r="H12" s="2141"/>
      <c r="I12" s="2142"/>
      <c r="J12" s="2164"/>
      <c r="K12" s="2141" t="s">
        <v>286</v>
      </c>
      <c r="L12" s="2141"/>
      <c r="M12" s="2141"/>
      <c r="N12" s="2142"/>
      <c r="O12" s="2139"/>
      <c r="P12" s="2155"/>
      <c r="Q12" s="2158"/>
    </row>
    <row r="13" spans="2:20" ht="23.25" customHeight="1" x14ac:dyDescent="0.2">
      <c r="B13" s="699"/>
      <c r="C13" s="700" t="s">
        <v>287</v>
      </c>
      <c r="D13" s="757">
        <f t="shared" ref="D13:I13" si="0">D14+D22+D30</f>
        <v>0</v>
      </c>
      <c r="E13" s="757">
        <f t="shared" si="0"/>
        <v>0</v>
      </c>
      <c r="F13" s="757">
        <f t="shared" si="0"/>
        <v>0</v>
      </c>
      <c r="G13" s="757">
        <f t="shared" si="0"/>
        <v>0</v>
      </c>
      <c r="H13" s="701">
        <f t="shared" si="0"/>
        <v>0</v>
      </c>
      <c r="I13" s="701">
        <f t="shared" si="0"/>
        <v>0</v>
      </c>
      <c r="J13" s="702">
        <f t="shared" ref="J13:J29" si="1">SUM(D13:I13)</f>
        <v>0</v>
      </c>
      <c r="K13" s="757">
        <f>K14+K22+K30</f>
        <v>0</v>
      </c>
      <c r="L13" s="757">
        <f>L14+L22+L30</f>
        <v>0</v>
      </c>
      <c r="M13" s="701">
        <f>M14+M22+M30</f>
        <v>0</v>
      </c>
      <c r="N13" s="701">
        <f>N14+N22+N30</f>
        <v>0</v>
      </c>
      <c r="O13" s="703">
        <f t="shared" ref="O13:O40" si="2">SUM(K13:N13)</f>
        <v>0</v>
      </c>
      <c r="P13" s="704">
        <f>P14+P22+P30</f>
        <v>0</v>
      </c>
      <c r="Q13" s="230"/>
      <c r="R13" s="28"/>
    </row>
    <row r="14" spans="2:20" ht="19.5" customHeight="1" x14ac:dyDescent="0.2">
      <c r="B14" s="2132" t="s">
        <v>288</v>
      </c>
      <c r="C14" s="2133"/>
      <c r="D14" s="758">
        <f t="shared" ref="D14:I14" si="3">SUM(D15:D21)</f>
        <v>0</v>
      </c>
      <c r="E14" s="758">
        <f t="shared" si="3"/>
        <v>0</v>
      </c>
      <c r="F14" s="758">
        <f t="shared" si="3"/>
        <v>0</v>
      </c>
      <c r="G14" s="758">
        <f t="shared" si="3"/>
        <v>0</v>
      </c>
      <c r="H14" s="705">
        <f t="shared" si="3"/>
        <v>0</v>
      </c>
      <c r="I14" s="706">
        <f t="shared" si="3"/>
        <v>0</v>
      </c>
      <c r="J14" s="707">
        <f t="shared" si="1"/>
        <v>0</v>
      </c>
      <c r="K14" s="758">
        <f>SUM(K15:K21)</f>
        <v>0</v>
      </c>
      <c r="L14" s="758">
        <f>SUM(L15:L21)</f>
        <v>0</v>
      </c>
      <c r="M14" s="705">
        <f>SUM(M15:M21)</f>
        <v>0</v>
      </c>
      <c r="N14" s="705">
        <f>SUM(N15:N21)</f>
        <v>0</v>
      </c>
      <c r="O14" s="707">
        <f t="shared" si="2"/>
        <v>0</v>
      </c>
      <c r="P14" s="708">
        <f t="shared" ref="P14:P40" si="4">G14*$G$11+H14*$H$11+I14*$I$11+L14*$L$11+M14*$M$11+N14*$N$11+K14*$K$11+D14*$D$11+E14*$E$11+F14*$F$11</f>
        <v>0</v>
      </c>
      <c r="Q14" s="709"/>
      <c r="R14" s="710"/>
    </row>
    <row r="15" spans="2:20" s="27" customFormat="1" ht="14.1" customHeight="1" x14ac:dyDescent="0.2">
      <c r="B15" s="29">
        <v>1</v>
      </c>
      <c r="C15" s="711" t="s">
        <v>296</v>
      </c>
      <c r="D15" s="759"/>
      <c r="E15" s="760"/>
      <c r="F15" s="760"/>
      <c r="G15" s="761"/>
      <c r="H15" s="30"/>
      <c r="I15" s="31"/>
      <c r="J15" s="714">
        <f t="shared" si="1"/>
        <v>0</v>
      </c>
      <c r="K15" s="762"/>
      <c r="L15" s="762"/>
      <c r="M15" s="31"/>
      <c r="N15" s="715"/>
      <c r="O15" s="716">
        <f t="shared" si="2"/>
        <v>0</v>
      </c>
      <c r="P15" s="231">
        <f t="shared" si="4"/>
        <v>0</v>
      </c>
      <c r="Q15" s="32"/>
      <c r="R15" s="710"/>
      <c r="T15" s="717"/>
    </row>
    <row r="16" spans="2:20" s="27" customFormat="1" ht="13.9" customHeight="1" x14ac:dyDescent="0.2">
      <c r="B16" s="33">
        <v>2</v>
      </c>
      <c r="C16" s="718" t="s">
        <v>290</v>
      </c>
      <c r="D16" s="763"/>
      <c r="E16" s="764"/>
      <c r="F16" s="764"/>
      <c r="G16" s="765"/>
      <c r="H16" s="34"/>
      <c r="I16" s="35"/>
      <c r="J16" s="723">
        <f t="shared" si="1"/>
        <v>0</v>
      </c>
      <c r="K16" s="766"/>
      <c r="L16" s="766"/>
      <c r="M16" s="35"/>
      <c r="N16" s="729"/>
      <c r="O16" s="725">
        <f t="shared" si="2"/>
        <v>0</v>
      </c>
      <c r="P16" s="232">
        <f t="shared" si="4"/>
        <v>0</v>
      </c>
      <c r="Q16" s="32"/>
      <c r="R16" s="28"/>
      <c r="T16" s="717"/>
    </row>
    <row r="17" spans="2:20" s="27" customFormat="1" ht="14.1" customHeight="1" x14ac:dyDescent="0.2">
      <c r="B17" s="33">
        <v>3</v>
      </c>
      <c r="C17" s="718" t="s">
        <v>232</v>
      </c>
      <c r="D17" s="763"/>
      <c r="E17" s="764"/>
      <c r="F17" s="764"/>
      <c r="G17" s="765"/>
      <c r="H17" s="34"/>
      <c r="I17" s="35"/>
      <c r="J17" s="723">
        <f t="shared" si="1"/>
        <v>0</v>
      </c>
      <c r="K17" s="766"/>
      <c r="L17" s="766"/>
      <c r="M17" s="726"/>
      <c r="N17" s="727"/>
      <c r="O17" s="725">
        <f t="shared" si="2"/>
        <v>0</v>
      </c>
      <c r="P17" s="232">
        <f t="shared" si="4"/>
        <v>0</v>
      </c>
      <c r="Q17" s="32"/>
      <c r="R17" s="28"/>
      <c r="T17" s="728"/>
    </row>
    <row r="18" spans="2:20" s="27" customFormat="1" ht="14.1" customHeight="1" x14ac:dyDescent="0.2">
      <c r="B18" s="33">
        <v>4</v>
      </c>
      <c r="C18" s="718" t="s">
        <v>291</v>
      </c>
      <c r="D18" s="763"/>
      <c r="E18" s="764"/>
      <c r="F18" s="764"/>
      <c r="G18" s="765"/>
      <c r="H18" s="34"/>
      <c r="I18" s="35"/>
      <c r="J18" s="725">
        <f t="shared" si="1"/>
        <v>0</v>
      </c>
      <c r="K18" s="766"/>
      <c r="L18" s="766"/>
      <c r="M18" s="35"/>
      <c r="N18" s="729"/>
      <c r="O18" s="725">
        <f t="shared" si="2"/>
        <v>0</v>
      </c>
      <c r="P18" s="232">
        <f t="shared" si="4"/>
        <v>0</v>
      </c>
      <c r="Q18" s="32"/>
      <c r="R18" s="28"/>
    </row>
    <row r="19" spans="2:20" s="27" customFormat="1" ht="14.1" customHeight="1" x14ac:dyDescent="0.2">
      <c r="B19" s="33">
        <v>5</v>
      </c>
      <c r="C19" s="718" t="s">
        <v>292</v>
      </c>
      <c r="D19" s="767"/>
      <c r="E19" s="768"/>
      <c r="F19" s="768"/>
      <c r="G19" s="769"/>
      <c r="H19" s="36"/>
      <c r="I19" s="37"/>
      <c r="J19" s="725">
        <f t="shared" si="1"/>
        <v>0</v>
      </c>
      <c r="K19" s="770"/>
      <c r="L19" s="770"/>
      <c r="M19" s="37"/>
      <c r="N19" s="732"/>
      <c r="O19" s="725">
        <f t="shared" si="2"/>
        <v>0</v>
      </c>
      <c r="P19" s="232">
        <f t="shared" si="4"/>
        <v>0</v>
      </c>
      <c r="Q19" s="38"/>
      <c r="R19" s="28"/>
    </row>
    <row r="20" spans="2:20" s="27" customFormat="1" ht="14.1" customHeight="1" x14ac:dyDescent="0.2">
      <c r="B20" s="33">
        <v>6</v>
      </c>
      <c r="C20" s="718" t="s">
        <v>202</v>
      </c>
      <c r="D20" s="763"/>
      <c r="E20" s="764"/>
      <c r="F20" s="764"/>
      <c r="G20" s="765"/>
      <c r="H20" s="34"/>
      <c r="I20" s="34"/>
      <c r="J20" s="725">
        <f t="shared" si="1"/>
        <v>0</v>
      </c>
      <c r="K20" s="771"/>
      <c r="L20" s="766"/>
      <c r="M20" s="35"/>
      <c r="N20" s="729"/>
      <c r="O20" s="725">
        <f t="shared" si="2"/>
        <v>0</v>
      </c>
      <c r="P20" s="232">
        <f t="shared" si="4"/>
        <v>0</v>
      </c>
      <c r="Q20" s="38"/>
      <c r="R20" s="28"/>
    </row>
    <row r="21" spans="2:20" s="27" customFormat="1" ht="14.1" customHeight="1" x14ac:dyDescent="0.2">
      <c r="B21" s="40">
        <v>7</v>
      </c>
      <c r="C21" s="733" t="s">
        <v>293</v>
      </c>
      <c r="D21" s="772"/>
      <c r="E21" s="773"/>
      <c r="F21" s="773"/>
      <c r="G21" s="774"/>
      <c r="H21" s="41"/>
      <c r="I21" s="41"/>
      <c r="J21" s="736">
        <f t="shared" si="1"/>
        <v>0</v>
      </c>
      <c r="K21" s="775"/>
      <c r="L21" s="776"/>
      <c r="M21" s="43"/>
      <c r="N21" s="737"/>
      <c r="O21" s="736">
        <f t="shared" si="2"/>
        <v>0</v>
      </c>
      <c r="P21" s="738">
        <f t="shared" si="4"/>
        <v>0</v>
      </c>
      <c r="Q21" s="44"/>
      <c r="R21" s="28"/>
    </row>
    <row r="22" spans="2:20" s="27" customFormat="1" ht="19.5" customHeight="1" x14ac:dyDescent="0.2">
      <c r="B22" s="2134" t="s">
        <v>294</v>
      </c>
      <c r="C22" s="2135"/>
      <c r="D22" s="758">
        <f t="shared" ref="D22:I22" si="5">SUM(D23:D29)</f>
        <v>0</v>
      </c>
      <c r="E22" s="758">
        <f t="shared" si="5"/>
        <v>0</v>
      </c>
      <c r="F22" s="758">
        <f t="shared" si="5"/>
        <v>0</v>
      </c>
      <c r="G22" s="758">
        <f t="shared" si="5"/>
        <v>0</v>
      </c>
      <c r="H22" s="705">
        <f t="shared" si="5"/>
        <v>0</v>
      </c>
      <c r="I22" s="706">
        <f t="shared" si="5"/>
        <v>0</v>
      </c>
      <c r="J22" s="707">
        <f t="shared" si="1"/>
        <v>0</v>
      </c>
      <c r="K22" s="758">
        <f>SUM(K23:K29)</f>
        <v>0</v>
      </c>
      <c r="L22" s="758">
        <f>SUM(L23:L29)</f>
        <v>0</v>
      </c>
      <c r="M22" s="705">
        <f>SUM(M23:M29)</f>
        <v>0</v>
      </c>
      <c r="N22" s="705">
        <f>SUM(N23:N29)</f>
        <v>0</v>
      </c>
      <c r="O22" s="707">
        <f t="shared" si="2"/>
        <v>0</v>
      </c>
      <c r="P22" s="708">
        <f t="shared" si="4"/>
        <v>0</v>
      </c>
      <c r="Q22" s="739"/>
      <c r="R22" s="28"/>
    </row>
    <row r="23" spans="2:20" s="27" customFormat="1" ht="14.1" customHeight="1" x14ac:dyDescent="0.2">
      <c r="B23" s="740"/>
      <c r="C23" s="741"/>
      <c r="D23" s="764"/>
      <c r="E23" s="764"/>
      <c r="F23" s="764"/>
      <c r="G23" s="765"/>
      <c r="H23" s="34"/>
      <c r="I23" s="729"/>
      <c r="J23" s="742">
        <f t="shared" si="1"/>
        <v>0</v>
      </c>
      <c r="K23" s="771"/>
      <c r="L23" s="766"/>
      <c r="M23" s="35"/>
      <c r="N23" s="729"/>
      <c r="O23" s="742">
        <f t="shared" si="2"/>
        <v>0</v>
      </c>
      <c r="P23" s="743">
        <f t="shared" si="4"/>
        <v>0</v>
      </c>
      <c r="Q23" s="32"/>
      <c r="R23" s="28"/>
    </row>
    <row r="24" spans="2:20" ht="14.1" customHeight="1" x14ac:dyDescent="0.2">
      <c r="B24" s="740"/>
      <c r="C24" s="741"/>
      <c r="D24" s="766"/>
      <c r="E24" s="766"/>
      <c r="F24" s="766"/>
      <c r="G24" s="766"/>
      <c r="H24" s="35"/>
      <c r="I24" s="729"/>
      <c r="J24" s="725">
        <f t="shared" si="1"/>
        <v>0</v>
      </c>
      <c r="K24" s="771"/>
      <c r="L24" s="766"/>
      <c r="M24" s="35"/>
      <c r="N24" s="729"/>
      <c r="O24" s="725">
        <f t="shared" si="2"/>
        <v>0</v>
      </c>
      <c r="P24" s="232">
        <f t="shared" si="4"/>
        <v>0</v>
      </c>
      <c r="Q24" s="38"/>
      <c r="R24" s="28"/>
    </row>
    <row r="25" spans="2:20" ht="14.1" customHeight="1" x14ac:dyDescent="0.2">
      <c r="B25" s="740"/>
      <c r="C25" s="741"/>
      <c r="D25" s="766"/>
      <c r="E25" s="766"/>
      <c r="F25" s="766"/>
      <c r="G25" s="766"/>
      <c r="H25" s="35"/>
      <c r="I25" s="729"/>
      <c r="J25" s="742">
        <f t="shared" si="1"/>
        <v>0</v>
      </c>
      <c r="K25" s="771"/>
      <c r="L25" s="766"/>
      <c r="M25" s="35"/>
      <c r="N25" s="729"/>
      <c r="O25" s="725">
        <f t="shared" si="2"/>
        <v>0</v>
      </c>
      <c r="P25" s="232">
        <f t="shared" si="4"/>
        <v>0</v>
      </c>
      <c r="Q25" s="38"/>
      <c r="R25" s="28"/>
    </row>
    <row r="26" spans="2:20" ht="14.1" customHeight="1" x14ac:dyDescent="0.2">
      <c r="B26" s="740"/>
      <c r="C26" s="741"/>
      <c r="D26" s="766"/>
      <c r="E26" s="766"/>
      <c r="F26" s="766"/>
      <c r="G26" s="766"/>
      <c r="H26" s="35"/>
      <c r="I26" s="729"/>
      <c r="J26" s="742">
        <f t="shared" si="1"/>
        <v>0</v>
      </c>
      <c r="K26" s="771"/>
      <c r="L26" s="766"/>
      <c r="M26" s="35"/>
      <c r="N26" s="729"/>
      <c r="O26" s="725">
        <f t="shared" si="2"/>
        <v>0</v>
      </c>
      <c r="P26" s="232">
        <f t="shared" si="4"/>
        <v>0</v>
      </c>
      <c r="Q26" s="38"/>
      <c r="R26" s="28"/>
    </row>
    <row r="27" spans="2:20" ht="14.1" customHeight="1" x14ac:dyDescent="0.2">
      <c r="B27" s="744"/>
      <c r="C27" s="741"/>
      <c r="D27" s="770"/>
      <c r="E27" s="770"/>
      <c r="F27" s="770"/>
      <c r="G27" s="770"/>
      <c r="H27" s="37"/>
      <c r="I27" s="729"/>
      <c r="J27" s="725">
        <f t="shared" si="1"/>
        <v>0</v>
      </c>
      <c r="K27" s="777"/>
      <c r="L27" s="770"/>
      <c r="M27" s="37"/>
      <c r="N27" s="732"/>
      <c r="O27" s="725">
        <f t="shared" si="2"/>
        <v>0</v>
      </c>
      <c r="P27" s="232">
        <f t="shared" si="4"/>
        <v>0</v>
      </c>
      <c r="Q27" s="46"/>
      <c r="R27" s="28"/>
    </row>
    <row r="28" spans="2:20" ht="14.1" customHeight="1" x14ac:dyDescent="0.2">
      <c r="B28" s="744"/>
      <c r="C28" s="741"/>
      <c r="D28" s="770"/>
      <c r="E28" s="770"/>
      <c r="F28" s="770"/>
      <c r="G28" s="770"/>
      <c r="H28" s="37"/>
      <c r="I28" s="729"/>
      <c r="J28" s="725">
        <f t="shared" si="1"/>
        <v>0</v>
      </c>
      <c r="K28" s="777"/>
      <c r="L28" s="770"/>
      <c r="M28" s="37"/>
      <c r="N28" s="732"/>
      <c r="O28" s="725">
        <f t="shared" si="2"/>
        <v>0</v>
      </c>
      <c r="P28" s="232">
        <f t="shared" si="4"/>
        <v>0</v>
      </c>
      <c r="Q28" s="46"/>
      <c r="R28" s="28"/>
    </row>
    <row r="29" spans="2:20" ht="14.1" customHeight="1" x14ac:dyDescent="0.2">
      <c r="B29" s="745"/>
      <c r="C29" s="741"/>
      <c r="D29" s="778"/>
      <c r="E29" s="778"/>
      <c r="F29" s="778"/>
      <c r="G29" s="778"/>
      <c r="H29" s="47"/>
      <c r="I29" s="746"/>
      <c r="J29" s="736">
        <f t="shared" si="1"/>
        <v>0</v>
      </c>
      <c r="K29" s="779"/>
      <c r="L29" s="778"/>
      <c r="M29" s="47"/>
      <c r="N29" s="746"/>
      <c r="O29" s="736">
        <f t="shared" si="2"/>
        <v>0</v>
      </c>
      <c r="P29" s="49">
        <f t="shared" si="4"/>
        <v>0</v>
      </c>
      <c r="Q29" s="747"/>
      <c r="R29" s="28"/>
    </row>
    <row r="30" spans="2:20" ht="21.75" customHeight="1" x14ac:dyDescent="0.2">
      <c r="B30" s="2132" t="s">
        <v>295</v>
      </c>
      <c r="C30" s="2133"/>
      <c r="D30" s="758">
        <f t="shared" ref="D30:N30" si="6">SUM(D31:D40)</f>
        <v>0</v>
      </c>
      <c r="E30" s="758">
        <f t="shared" si="6"/>
        <v>0</v>
      </c>
      <c r="F30" s="758">
        <f t="shared" si="6"/>
        <v>0</v>
      </c>
      <c r="G30" s="758">
        <f t="shared" si="6"/>
        <v>0</v>
      </c>
      <c r="H30" s="705">
        <f t="shared" si="6"/>
        <v>0</v>
      </c>
      <c r="I30" s="705">
        <f t="shared" si="6"/>
        <v>0</v>
      </c>
      <c r="J30" s="705">
        <f t="shared" si="6"/>
        <v>0</v>
      </c>
      <c r="K30" s="758">
        <f t="shared" si="6"/>
        <v>0</v>
      </c>
      <c r="L30" s="758">
        <f t="shared" si="6"/>
        <v>0</v>
      </c>
      <c r="M30" s="705">
        <f t="shared" si="6"/>
        <v>0</v>
      </c>
      <c r="N30" s="705">
        <f t="shared" si="6"/>
        <v>0</v>
      </c>
      <c r="O30" s="748">
        <f t="shared" si="2"/>
        <v>0</v>
      </c>
      <c r="P30" s="708">
        <f t="shared" si="4"/>
        <v>0</v>
      </c>
      <c r="Q30" s="749"/>
    </row>
    <row r="31" spans="2:20" x14ac:dyDescent="0.2">
      <c r="B31" s="740"/>
      <c r="C31" s="741"/>
      <c r="D31" s="764"/>
      <c r="E31" s="764"/>
      <c r="F31" s="764"/>
      <c r="G31" s="765"/>
      <c r="H31" s="34"/>
      <c r="I31" s="729"/>
      <c r="J31" s="742">
        <f t="shared" ref="J31:J40" si="7">SUM(D31:I31)</f>
        <v>0</v>
      </c>
      <c r="K31" s="771"/>
      <c r="L31" s="766"/>
      <c r="M31" s="35"/>
      <c r="N31" s="729"/>
      <c r="O31" s="742">
        <f t="shared" si="2"/>
        <v>0</v>
      </c>
      <c r="P31" s="743">
        <f t="shared" si="4"/>
        <v>0</v>
      </c>
      <c r="Q31" s="32"/>
    </row>
    <row r="32" spans="2:20" x14ac:dyDescent="0.2">
      <c r="B32" s="740"/>
      <c r="C32" s="741"/>
      <c r="D32" s="764"/>
      <c r="E32" s="764"/>
      <c r="F32" s="764"/>
      <c r="G32" s="765"/>
      <c r="H32" s="34"/>
      <c r="I32" s="729"/>
      <c r="J32" s="725">
        <f t="shared" si="7"/>
        <v>0</v>
      </c>
      <c r="K32" s="771"/>
      <c r="L32" s="766"/>
      <c r="M32" s="35"/>
      <c r="N32" s="729"/>
      <c r="O32" s="725">
        <f t="shared" si="2"/>
        <v>0</v>
      </c>
      <c r="P32" s="232">
        <f t="shared" si="4"/>
        <v>0</v>
      </c>
      <c r="Q32" s="32"/>
    </row>
    <row r="33" spans="2:17" x14ac:dyDescent="0.2">
      <c r="B33" s="740"/>
      <c r="C33" s="741"/>
      <c r="D33" s="764"/>
      <c r="E33" s="764"/>
      <c r="F33" s="764"/>
      <c r="G33" s="765"/>
      <c r="H33" s="34"/>
      <c r="I33" s="729"/>
      <c r="J33" s="725">
        <f t="shared" si="7"/>
        <v>0</v>
      </c>
      <c r="K33" s="771"/>
      <c r="L33" s="766"/>
      <c r="M33" s="35"/>
      <c r="N33" s="729"/>
      <c r="O33" s="725">
        <f t="shared" si="2"/>
        <v>0</v>
      </c>
      <c r="P33" s="232">
        <f t="shared" si="4"/>
        <v>0</v>
      </c>
      <c r="Q33" s="32"/>
    </row>
    <row r="34" spans="2:17" x14ac:dyDescent="0.2">
      <c r="B34" s="740"/>
      <c r="C34" s="741"/>
      <c r="D34" s="764"/>
      <c r="E34" s="764"/>
      <c r="F34" s="764"/>
      <c r="G34" s="765"/>
      <c r="H34" s="34"/>
      <c r="I34" s="729"/>
      <c r="J34" s="725">
        <f t="shared" si="7"/>
        <v>0</v>
      </c>
      <c r="K34" s="771"/>
      <c r="L34" s="766"/>
      <c r="M34" s="35"/>
      <c r="N34" s="729"/>
      <c r="O34" s="725">
        <f t="shared" si="2"/>
        <v>0</v>
      </c>
      <c r="P34" s="232">
        <f t="shared" si="4"/>
        <v>0</v>
      </c>
      <c r="Q34" s="32"/>
    </row>
    <row r="35" spans="2:17" ht="12" customHeight="1" x14ac:dyDescent="0.2">
      <c r="B35" s="740"/>
      <c r="C35" s="741"/>
      <c r="D35" s="766"/>
      <c r="E35" s="766"/>
      <c r="F35" s="766"/>
      <c r="G35" s="766"/>
      <c r="H35" s="35"/>
      <c r="I35" s="729"/>
      <c r="J35" s="725">
        <f t="shared" si="7"/>
        <v>0</v>
      </c>
      <c r="K35" s="771"/>
      <c r="L35" s="766"/>
      <c r="M35" s="35"/>
      <c r="N35" s="729"/>
      <c r="O35" s="725">
        <f t="shared" si="2"/>
        <v>0</v>
      </c>
      <c r="P35" s="232">
        <f t="shared" si="4"/>
        <v>0</v>
      </c>
      <c r="Q35" s="38"/>
    </row>
    <row r="36" spans="2:17" x14ac:dyDescent="0.2">
      <c r="B36" s="740"/>
      <c r="C36" s="741"/>
      <c r="D36" s="766"/>
      <c r="E36" s="766"/>
      <c r="F36" s="766"/>
      <c r="G36" s="766"/>
      <c r="H36" s="35"/>
      <c r="I36" s="729"/>
      <c r="J36" s="742">
        <f t="shared" si="7"/>
        <v>0</v>
      </c>
      <c r="K36" s="771"/>
      <c r="L36" s="766"/>
      <c r="M36" s="35"/>
      <c r="N36" s="729"/>
      <c r="O36" s="725">
        <f t="shared" si="2"/>
        <v>0</v>
      </c>
      <c r="P36" s="232">
        <f t="shared" si="4"/>
        <v>0</v>
      </c>
      <c r="Q36" s="38"/>
    </row>
    <row r="37" spans="2:17" x14ac:dyDescent="0.2">
      <c r="B37" s="740"/>
      <c r="C37" s="741"/>
      <c r="D37" s="766"/>
      <c r="E37" s="766"/>
      <c r="F37" s="766"/>
      <c r="G37" s="766"/>
      <c r="H37" s="35"/>
      <c r="I37" s="729"/>
      <c r="J37" s="742">
        <f t="shared" si="7"/>
        <v>0</v>
      </c>
      <c r="K37" s="771"/>
      <c r="L37" s="766"/>
      <c r="M37" s="35"/>
      <c r="N37" s="729"/>
      <c r="O37" s="725">
        <f t="shared" si="2"/>
        <v>0</v>
      </c>
      <c r="P37" s="232">
        <f t="shared" si="4"/>
        <v>0</v>
      </c>
      <c r="Q37" s="38"/>
    </row>
    <row r="38" spans="2:17" x14ac:dyDescent="0.2">
      <c r="B38" s="744"/>
      <c r="C38" s="741"/>
      <c r="D38" s="770"/>
      <c r="E38" s="770"/>
      <c r="F38" s="770"/>
      <c r="G38" s="770"/>
      <c r="H38" s="37"/>
      <c r="I38" s="729"/>
      <c r="J38" s="725">
        <f t="shared" si="7"/>
        <v>0</v>
      </c>
      <c r="K38" s="777"/>
      <c r="L38" s="770"/>
      <c r="M38" s="37"/>
      <c r="N38" s="732"/>
      <c r="O38" s="725">
        <f t="shared" si="2"/>
        <v>0</v>
      </c>
      <c r="P38" s="232">
        <f t="shared" si="4"/>
        <v>0</v>
      </c>
      <c r="Q38" s="46"/>
    </row>
    <row r="39" spans="2:17" x14ac:dyDescent="0.2">
      <c r="B39" s="744"/>
      <c r="C39" s="741"/>
      <c r="D39" s="770"/>
      <c r="E39" s="770"/>
      <c r="F39" s="770"/>
      <c r="G39" s="770"/>
      <c r="H39" s="37"/>
      <c r="I39" s="729"/>
      <c r="J39" s="725">
        <f t="shared" si="7"/>
        <v>0</v>
      </c>
      <c r="K39" s="777"/>
      <c r="L39" s="770"/>
      <c r="M39" s="37"/>
      <c r="N39" s="732"/>
      <c r="O39" s="725">
        <f t="shared" si="2"/>
        <v>0</v>
      </c>
      <c r="P39" s="232">
        <f t="shared" si="4"/>
        <v>0</v>
      </c>
      <c r="Q39" s="46"/>
    </row>
    <row r="40" spans="2:17" ht="13.5" thickBot="1" x14ac:dyDescent="0.25">
      <c r="B40" s="750"/>
      <c r="C40" s="751"/>
      <c r="D40" s="284"/>
      <c r="E40" s="284"/>
      <c r="F40" s="284"/>
      <c r="G40" s="284"/>
      <c r="H40" s="50"/>
      <c r="I40" s="752"/>
      <c r="J40" s="753">
        <f t="shared" si="7"/>
        <v>0</v>
      </c>
      <c r="K40" s="780"/>
      <c r="L40" s="284"/>
      <c r="M40" s="50"/>
      <c r="N40" s="752"/>
      <c r="O40" s="753">
        <f t="shared" si="2"/>
        <v>0</v>
      </c>
      <c r="P40" s="233">
        <f t="shared" si="4"/>
        <v>0</v>
      </c>
      <c r="Q40" s="51"/>
    </row>
  </sheetData>
  <sheetProtection formatRows="0"/>
  <mergeCells count="19">
    <mergeCell ref="P2:Q2"/>
    <mergeCell ref="C3:O3"/>
    <mergeCell ref="C4:P4"/>
    <mergeCell ref="B6:C12"/>
    <mergeCell ref="D6:O6"/>
    <mergeCell ref="P6:P12"/>
    <mergeCell ref="Q6:Q12"/>
    <mergeCell ref="D7:O7"/>
    <mergeCell ref="D8:I8"/>
    <mergeCell ref="J8:J12"/>
    <mergeCell ref="B14:C14"/>
    <mergeCell ref="B22:C22"/>
    <mergeCell ref="B30:C30"/>
    <mergeCell ref="K8:N8"/>
    <mergeCell ref="O8:O12"/>
    <mergeCell ref="D10:I10"/>
    <mergeCell ref="K10:N10"/>
    <mergeCell ref="D12:I12"/>
    <mergeCell ref="K12:N12"/>
  </mergeCells>
  <dataValidations count="1">
    <dataValidation allowBlank="1" showInputMessage="1" showErrorMessage="1" sqref="C23:C29 C31:C40" xr:uid="{01CBA117-5BDA-4977-ADC5-29F8D204E20A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78" orientation="landscape" horizontalDpi="4294967293" vertic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B03A-B755-42C5-BCB8-64FAF7BAE5F5}">
  <sheetPr>
    <tabColor rgb="FFFF7C80"/>
    <pageSetUpPr fitToPage="1"/>
  </sheetPr>
  <dimension ref="B1:O49"/>
  <sheetViews>
    <sheetView showGridLines="0" view="pageBreakPreview" zoomScaleNormal="100" zoomScaleSheetLayoutView="100" workbookViewId="0">
      <selection activeCell="D11" sqref="D11:I11"/>
    </sheetView>
  </sheetViews>
  <sheetFormatPr defaultColWidth="8.125" defaultRowHeight="12.75" x14ac:dyDescent="0.2"/>
  <cols>
    <col min="1" max="1" width="2.25" style="20" customWidth="1"/>
    <col min="2" max="2" width="3.875" style="20" customWidth="1"/>
    <col min="3" max="3" width="41" style="20" customWidth="1"/>
    <col min="4" max="9" width="5.25" style="20" customWidth="1"/>
    <col min="10" max="10" width="5.875" style="20" customWidth="1"/>
    <col min="11" max="11" width="9" style="20" customWidth="1"/>
    <col min="12" max="12" width="9.25" style="20" customWidth="1"/>
    <col min="13" max="14" width="8.125" style="20" customWidth="1"/>
    <col min="15" max="15" width="23" style="20" customWidth="1"/>
    <col min="16" max="16384" width="8.125" style="20"/>
  </cols>
  <sheetData>
    <row r="1" spans="2:15" ht="32.25" customHeight="1" x14ac:dyDescent="0.2">
      <c r="B1" s="510"/>
      <c r="C1" s="755"/>
      <c r="D1" s="755"/>
      <c r="E1" s="755"/>
      <c r="F1" s="755"/>
      <c r="G1" s="755"/>
      <c r="H1" s="755"/>
      <c r="I1" s="755"/>
      <c r="J1" s="781"/>
      <c r="K1" s="755"/>
      <c r="L1" s="755"/>
    </row>
    <row r="2" spans="2:15" ht="18" x14ac:dyDescent="0.2">
      <c r="B2" s="21"/>
      <c r="C2" s="299">
        <f>'Strona Tytułowa'!$G$5</f>
        <v>0</v>
      </c>
      <c r="D2" s="22"/>
      <c r="E2" s="22"/>
      <c r="F2" s="22"/>
      <c r="G2" s="22"/>
      <c r="H2" s="22"/>
      <c r="I2" s="22"/>
      <c r="J2" s="22"/>
      <c r="K2" s="2143"/>
      <c r="L2" s="2143"/>
    </row>
    <row r="3" spans="2:15" ht="20.25" x14ac:dyDescent="0.2">
      <c r="B3" s="23"/>
      <c r="C3" s="1900" t="s">
        <v>279</v>
      </c>
      <c r="D3" s="1900"/>
      <c r="E3" s="1900"/>
      <c r="F3" s="1900"/>
      <c r="G3" s="1900"/>
      <c r="H3" s="1900"/>
      <c r="I3" s="1900"/>
      <c r="J3" s="1900"/>
      <c r="K3" s="1301" t="str">
        <f>'Strona Tytułowa'!$D$2</f>
        <v>2023/2024</v>
      </c>
      <c r="L3" s="23"/>
    </row>
    <row r="4" spans="2:15" ht="18.75" customHeight="1" x14ac:dyDescent="0.2">
      <c r="B4" s="782" t="s">
        <v>297</v>
      </c>
      <c r="C4" s="234"/>
      <c r="D4" s="234"/>
      <c r="E4" s="234"/>
      <c r="F4" s="234" t="s">
        <v>211</v>
      </c>
      <c r="G4" s="234"/>
      <c r="H4" s="234"/>
      <c r="I4" s="234"/>
      <c r="J4" s="234"/>
      <c r="K4" s="235"/>
      <c r="L4" s="23"/>
    </row>
    <row r="5" spans="2:15" ht="21.75" customHeight="1" thickBot="1" x14ac:dyDescent="0.25">
      <c r="B5" s="783" t="s">
        <v>298</v>
      </c>
      <c r="C5" s="25"/>
      <c r="D5" s="25"/>
      <c r="E5" s="25"/>
      <c r="F5" s="25"/>
      <c r="G5" s="25"/>
      <c r="H5" s="25"/>
      <c r="I5" s="25"/>
      <c r="J5" s="25"/>
      <c r="K5" s="25"/>
      <c r="L5" s="23"/>
    </row>
    <row r="6" spans="2:15" ht="12.75" customHeight="1" x14ac:dyDescent="0.2">
      <c r="B6" s="1929" t="s">
        <v>161</v>
      </c>
      <c r="C6" s="1931"/>
      <c r="D6" s="1917"/>
      <c r="E6" s="1917"/>
      <c r="F6" s="1917"/>
      <c r="G6" s="1917"/>
      <c r="H6" s="1917"/>
      <c r="I6" s="1917"/>
      <c r="J6" s="1917"/>
      <c r="K6" s="2153" t="s">
        <v>280</v>
      </c>
      <c r="L6" s="2156" t="s">
        <v>164</v>
      </c>
    </row>
    <row r="7" spans="2:15" ht="12.75" customHeight="1" x14ac:dyDescent="0.2">
      <c r="B7" s="1902"/>
      <c r="C7" s="1904"/>
      <c r="D7" s="2159" t="s">
        <v>165</v>
      </c>
      <c r="E7" s="2159"/>
      <c r="F7" s="2159"/>
      <c r="G7" s="2159"/>
      <c r="H7" s="2159"/>
      <c r="I7" s="2159"/>
      <c r="J7" s="2159"/>
      <c r="K7" s="2154"/>
      <c r="L7" s="2157"/>
    </row>
    <row r="8" spans="2:15" ht="12.75" customHeight="1" x14ac:dyDescent="0.2">
      <c r="B8" s="1902"/>
      <c r="C8" s="1904"/>
      <c r="D8" s="2161" t="s">
        <v>281</v>
      </c>
      <c r="E8" s="2161"/>
      <c r="F8" s="2161"/>
      <c r="G8" s="2161"/>
      <c r="H8" s="2161"/>
      <c r="I8" s="2161"/>
      <c r="J8" s="2162" t="s">
        <v>282</v>
      </c>
      <c r="K8" s="2154"/>
      <c r="L8" s="2157"/>
    </row>
    <row r="9" spans="2:15" ht="12.75" customHeight="1" x14ac:dyDescent="0.2">
      <c r="B9" s="1902"/>
      <c r="C9" s="1904"/>
      <c r="D9" s="229" t="s">
        <v>33</v>
      </c>
      <c r="E9" s="229" t="s">
        <v>34</v>
      </c>
      <c r="F9" s="229" t="s">
        <v>35</v>
      </c>
      <c r="G9" s="227" t="s">
        <v>36</v>
      </c>
      <c r="H9" s="227" t="s">
        <v>37</v>
      </c>
      <c r="I9" s="26" t="s">
        <v>38</v>
      </c>
      <c r="J9" s="2163"/>
      <c r="K9" s="2154"/>
      <c r="L9" s="2157"/>
    </row>
    <row r="10" spans="2:15" ht="12.75" customHeight="1" x14ac:dyDescent="0.2">
      <c r="B10" s="1902"/>
      <c r="C10" s="1904"/>
      <c r="D10" s="1891" t="s">
        <v>285</v>
      </c>
      <c r="E10" s="1891"/>
      <c r="F10" s="1891"/>
      <c r="G10" s="1891"/>
      <c r="H10" s="1891"/>
      <c r="I10" s="2140"/>
      <c r="J10" s="2163"/>
      <c r="K10" s="2154"/>
      <c r="L10" s="2157"/>
    </row>
    <row r="11" spans="2:15" ht="12.75" customHeight="1" x14ac:dyDescent="0.2">
      <c r="B11" s="1902"/>
      <c r="C11" s="1904"/>
      <c r="D11" s="1302"/>
      <c r="E11" s="1302"/>
      <c r="F11" s="1302"/>
      <c r="G11" s="1302"/>
      <c r="H11" s="1302"/>
      <c r="I11" s="1302"/>
      <c r="J11" s="2163"/>
      <c r="K11" s="2154"/>
      <c r="L11" s="2157"/>
      <c r="O11" s="27"/>
    </row>
    <row r="12" spans="2:15" ht="16.5" customHeight="1" thickBot="1" x14ac:dyDescent="0.25">
      <c r="B12" s="1905"/>
      <c r="C12" s="1907"/>
      <c r="D12" s="2165" t="s">
        <v>286</v>
      </c>
      <c r="E12" s="2165"/>
      <c r="F12" s="2165"/>
      <c r="G12" s="2165"/>
      <c r="H12" s="2165"/>
      <c r="I12" s="2166"/>
      <c r="J12" s="2164"/>
      <c r="K12" s="2155"/>
      <c r="L12" s="2158"/>
    </row>
    <row r="13" spans="2:15" ht="23.25" customHeight="1" x14ac:dyDescent="0.2">
      <c r="B13" s="699"/>
      <c r="C13" s="700" t="s">
        <v>43</v>
      </c>
      <c r="D13" s="701">
        <f t="shared" ref="D13:I13" si="0">D14+D27+D35</f>
        <v>6</v>
      </c>
      <c r="E13" s="701">
        <f t="shared" si="0"/>
        <v>7</v>
      </c>
      <c r="F13" s="701">
        <f t="shared" si="0"/>
        <v>8</v>
      </c>
      <c r="G13" s="701">
        <f t="shared" si="0"/>
        <v>7</v>
      </c>
      <c r="H13" s="701">
        <f t="shared" si="0"/>
        <v>9</v>
      </c>
      <c r="I13" s="701">
        <f t="shared" si="0"/>
        <v>10</v>
      </c>
      <c r="J13" s="702">
        <f t="shared" ref="J13:J34" si="1">SUM(D13:I13)</f>
        <v>47</v>
      </c>
      <c r="K13" s="704">
        <f>K14+K27+K35</f>
        <v>0</v>
      </c>
      <c r="L13" s="230"/>
      <c r="M13" s="28"/>
    </row>
    <row r="14" spans="2:15" ht="19.5" customHeight="1" x14ac:dyDescent="0.2">
      <c r="B14" s="784"/>
      <c r="C14" s="785" t="s">
        <v>288</v>
      </c>
      <c r="D14" s="705">
        <f t="shared" ref="D14:I14" si="2">SUM(D15:D26)</f>
        <v>6</v>
      </c>
      <c r="E14" s="705">
        <f t="shared" si="2"/>
        <v>7</v>
      </c>
      <c r="F14" s="705">
        <f t="shared" si="2"/>
        <v>8</v>
      </c>
      <c r="G14" s="705">
        <f t="shared" si="2"/>
        <v>7</v>
      </c>
      <c r="H14" s="705">
        <f t="shared" si="2"/>
        <v>9</v>
      </c>
      <c r="I14" s="706">
        <f t="shared" si="2"/>
        <v>10</v>
      </c>
      <c r="J14" s="707">
        <f t="shared" si="1"/>
        <v>47</v>
      </c>
      <c r="K14" s="708">
        <f>SUM(K15:K26)</f>
        <v>0</v>
      </c>
      <c r="L14" s="786"/>
      <c r="M14" s="787"/>
    </row>
    <row r="15" spans="2:15" s="27" customFormat="1" ht="14.1" customHeight="1" x14ac:dyDescent="0.2">
      <c r="B15" s="29">
        <v>1</v>
      </c>
      <c r="C15" s="711" t="s">
        <v>299</v>
      </c>
      <c r="D15" s="712">
        <v>2</v>
      </c>
      <c r="E15" s="713">
        <v>2</v>
      </c>
      <c r="F15" s="713">
        <v>2</v>
      </c>
      <c r="G15" s="30">
        <v>2</v>
      </c>
      <c r="H15" s="30">
        <v>2</v>
      </c>
      <c r="I15" s="31">
        <v>3</v>
      </c>
      <c r="J15" s="714">
        <f t="shared" si="1"/>
        <v>13</v>
      </c>
      <c r="K15" s="788">
        <f t="shared" ref="K15:K49" si="3">G15*$G$11+H15*$H$11+I15*$I$11+D15*$D$11+E15*$E$11+F15*$F$11</f>
        <v>0</v>
      </c>
      <c r="L15" s="61"/>
      <c r="M15" s="28"/>
      <c r="O15" s="717"/>
    </row>
    <row r="16" spans="2:15" s="27" customFormat="1" ht="14.1" customHeight="1" x14ac:dyDescent="0.2">
      <c r="B16" s="789">
        <v>2</v>
      </c>
      <c r="C16" s="718" t="s">
        <v>300</v>
      </c>
      <c r="D16" s="719"/>
      <c r="E16" s="720"/>
      <c r="F16" s="720"/>
      <c r="G16" s="34"/>
      <c r="H16" s="34"/>
      <c r="I16" s="35"/>
      <c r="J16" s="723">
        <f t="shared" si="1"/>
        <v>0</v>
      </c>
      <c r="K16" s="790">
        <f t="shared" si="3"/>
        <v>0</v>
      </c>
      <c r="L16" s="32"/>
      <c r="M16" s="28"/>
      <c r="O16" s="717"/>
    </row>
    <row r="17" spans="2:15" s="27" customFormat="1" ht="14.1" customHeight="1" x14ac:dyDescent="0.2">
      <c r="B17" s="789">
        <v>3</v>
      </c>
      <c r="C17" s="718" t="s">
        <v>301</v>
      </c>
      <c r="D17" s="719"/>
      <c r="E17" s="720"/>
      <c r="F17" s="720"/>
      <c r="G17" s="34"/>
      <c r="H17" s="34"/>
      <c r="I17" s="35"/>
      <c r="J17" s="723">
        <f t="shared" si="1"/>
        <v>0</v>
      </c>
      <c r="K17" s="790">
        <f t="shared" si="3"/>
        <v>0</v>
      </c>
      <c r="L17" s="32"/>
      <c r="M17" s="28"/>
      <c r="O17" s="717"/>
    </row>
    <row r="18" spans="2:15" s="27" customFormat="1" ht="14.1" customHeight="1" x14ac:dyDescent="0.2">
      <c r="B18" s="789">
        <v>4</v>
      </c>
      <c r="C18" s="718" t="s">
        <v>302</v>
      </c>
      <c r="D18" s="719"/>
      <c r="E18" s="720"/>
      <c r="F18" s="720"/>
      <c r="G18" s="34"/>
      <c r="H18" s="721">
        <v>1</v>
      </c>
      <c r="I18" s="722">
        <v>1</v>
      </c>
      <c r="J18" s="723">
        <f t="shared" si="1"/>
        <v>2</v>
      </c>
      <c r="K18" s="790">
        <f t="shared" si="3"/>
        <v>0</v>
      </c>
      <c r="L18" s="32"/>
      <c r="M18" s="28"/>
      <c r="O18" s="717"/>
    </row>
    <row r="19" spans="2:15" s="27" customFormat="1" ht="14.1" customHeight="1" x14ac:dyDescent="0.2">
      <c r="B19" s="789">
        <v>5</v>
      </c>
      <c r="C19" s="718" t="s">
        <v>303</v>
      </c>
      <c r="D19" s="719"/>
      <c r="E19" s="791">
        <v>1</v>
      </c>
      <c r="F19" s="791">
        <v>1</v>
      </c>
      <c r="G19" s="34"/>
      <c r="H19" s="34"/>
      <c r="I19" s="35"/>
      <c r="J19" s="723">
        <f t="shared" si="1"/>
        <v>2</v>
      </c>
      <c r="K19" s="790">
        <f t="shared" si="3"/>
        <v>0</v>
      </c>
      <c r="L19" s="32"/>
      <c r="M19" s="28"/>
      <c r="O19" s="792"/>
    </row>
    <row r="20" spans="2:15" s="27" customFormat="1" ht="14.1" customHeight="1" x14ac:dyDescent="0.2">
      <c r="B20" s="789">
        <v>6</v>
      </c>
      <c r="C20" s="718" t="s">
        <v>304</v>
      </c>
      <c r="D20" s="719"/>
      <c r="E20" s="720"/>
      <c r="F20" s="720"/>
      <c r="G20" s="34"/>
      <c r="H20" s="34"/>
      <c r="I20" s="35"/>
      <c r="J20" s="723">
        <f t="shared" si="1"/>
        <v>0</v>
      </c>
      <c r="K20" s="790">
        <f t="shared" si="3"/>
        <v>0</v>
      </c>
      <c r="L20" s="32"/>
      <c r="M20" s="28"/>
      <c r="O20" s="717"/>
    </row>
    <row r="21" spans="2:15" s="27" customFormat="1" ht="14.1" customHeight="1" x14ac:dyDescent="0.2">
      <c r="B21" s="789">
        <v>7</v>
      </c>
      <c r="C21" s="718" t="s">
        <v>291</v>
      </c>
      <c r="D21" s="719">
        <v>2</v>
      </c>
      <c r="E21" s="720">
        <v>2</v>
      </c>
      <c r="F21" s="720">
        <v>2</v>
      </c>
      <c r="G21" s="34">
        <v>2</v>
      </c>
      <c r="H21" s="34">
        <v>2</v>
      </c>
      <c r="I21" s="35">
        <v>2</v>
      </c>
      <c r="J21" s="723">
        <f t="shared" si="1"/>
        <v>12</v>
      </c>
      <c r="K21" s="790">
        <f t="shared" si="3"/>
        <v>0</v>
      </c>
      <c r="L21" s="32"/>
      <c r="M21" s="28"/>
      <c r="O21" s="717"/>
    </row>
    <row r="22" spans="2:15" s="27" customFormat="1" ht="14.1" customHeight="1" x14ac:dyDescent="0.2">
      <c r="B22" s="789">
        <v>8</v>
      </c>
      <c r="C22" s="718" t="s">
        <v>305</v>
      </c>
      <c r="D22" s="719">
        <v>1</v>
      </c>
      <c r="E22" s="720">
        <v>1</v>
      </c>
      <c r="F22" s="720"/>
      <c r="G22" s="34"/>
      <c r="H22" s="34"/>
      <c r="I22" s="35"/>
      <c r="J22" s="723">
        <f t="shared" si="1"/>
        <v>2</v>
      </c>
      <c r="K22" s="790">
        <f t="shared" si="3"/>
        <v>0</v>
      </c>
      <c r="L22" s="32"/>
      <c r="M22" s="28"/>
      <c r="O22" s="728"/>
    </row>
    <row r="23" spans="2:15" s="27" customFormat="1" ht="14.1" customHeight="1" x14ac:dyDescent="0.2">
      <c r="B23" s="789">
        <v>9</v>
      </c>
      <c r="C23" s="718" t="s">
        <v>215</v>
      </c>
      <c r="D23" s="719"/>
      <c r="E23" s="720"/>
      <c r="F23" s="791">
        <v>1</v>
      </c>
      <c r="G23" s="721">
        <v>1</v>
      </c>
      <c r="H23" s="721">
        <v>1</v>
      </c>
      <c r="I23" s="722">
        <v>1</v>
      </c>
      <c r="J23" s="725">
        <f t="shared" si="1"/>
        <v>4</v>
      </c>
      <c r="K23" s="790">
        <f t="shared" si="3"/>
        <v>0</v>
      </c>
      <c r="L23" s="32"/>
      <c r="M23" s="28"/>
    </row>
    <row r="24" spans="2:15" s="27" customFormat="1" ht="14.1" customHeight="1" x14ac:dyDescent="0.2">
      <c r="B24" s="789">
        <v>10</v>
      </c>
      <c r="C24" s="718" t="s">
        <v>306</v>
      </c>
      <c r="D24" s="730">
        <v>1</v>
      </c>
      <c r="E24" s="731">
        <v>1</v>
      </c>
      <c r="F24" s="731"/>
      <c r="G24" s="36"/>
      <c r="H24" s="36"/>
      <c r="I24" s="37"/>
      <c r="J24" s="725">
        <f t="shared" si="1"/>
        <v>2</v>
      </c>
      <c r="K24" s="790">
        <f t="shared" si="3"/>
        <v>0</v>
      </c>
      <c r="L24" s="38"/>
      <c r="M24" s="28"/>
    </row>
    <row r="25" spans="2:15" s="27" customFormat="1" ht="14.1" customHeight="1" x14ac:dyDescent="0.2">
      <c r="B25" s="789">
        <v>11</v>
      </c>
      <c r="C25" s="718" t="s">
        <v>257</v>
      </c>
      <c r="D25" s="719"/>
      <c r="E25" s="720"/>
      <c r="F25" s="791">
        <v>2</v>
      </c>
      <c r="G25" s="721">
        <v>2</v>
      </c>
      <c r="H25" s="721">
        <v>1</v>
      </c>
      <c r="I25" s="721">
        <v>1</v>
      </c>
      <c r="J25" s="725">
        <f t="shared" si="1"/>
        <v>6</v>
      </c>
      <c r="K25" s="790">
        <f t="shared" si="3"/>
        <v>0</v>
      </c>
      <c r="L25" s="38"/>
      <c r="M25" s="28"/>
    </row>
    <row r="26" spans="2:15" s="27" customFormat="1" ht="14.1" customHeight="1" x14ac:dyDescent="0.2">
      <c r="B26" s="40">
        <v>12</v>
      </c>
      <c r="C26" s="793" t="s">
        <v>223</v>
      </c>
      <c r="D26" s="734"/>
      <c r="E26" s="735"/>
      <c r="F26" s="794"/>
      <c r="G26" s="795"/>
      <c r="H26" s="795">
        <v>2</v>
      </c>
      <c r="I26" s="795">
        <v>2</v>
      </c>
      <c r="J26" s="736">
        <f t="shared" si="1"/>
        <v>4</v>
      </c>
      <c r="K26" s="743">
        <f t="shared" si="3"/>
        <v>0</v>
      </c>
      <c r="L26" s="44"/>
      <c r="M26" s="28"/>
    </row>
    <row r="27" spans="2:15" s="27" customFormat="1" ht="19.5" customHeight="1" x14ac:dyDescent="0.2">
      <c r="B27" s="796"/>
      <c r="C27" s="797" t="s">
        <v>294</v>
      </c>
      <c r="D27" s="705">
        <f t="shared" ref="D27:I27" si="4">SUM(D28:D34)</f>
        <v>0</v>
      </c>
      <c r="E27" s="705">
        <f t="shared" si="4"/>
        <v>0</v>
      </c>
      <c r="F27" s="705">
        <f t="shared" si="4"/>
        <v>0</v>
      </c>
      <c r="G27" s="705">
        <f t="shared" si="4"/>
        <v>0</v>
      </c>
      <c r="H27" s="705">
        <f t="shared" si="4"/>
        <v>0</v>
      </c>
      <c r="I27" s="706">
        <f t="shared" si="4"/>
        <v>0</v>
      </c>
      <c r="J27" s="707">
        <f t="shared" si="1"/>
        <v>0</v>
      </c>
      <c r="K27" s="231">
        <f t="shared" si="3"/>
        <v>0</v>
      </c>
      <c r="L27" s="739"/>
      <c r="M27" s="28"/>
    </row>
    <row r="28" spans="2:15" s="27" customFormat="1" ht="14.1" customHeight="1" x14ac:dyDescent="0.2">
      <c r="B28" s="740"/>
      <c r="C28" s="741"/>
      <c r="D28" s="720"/>
      <c r="E28" s="720"/>
      <c r="F28" s="720"/>
      <c r="G28" s="34"/>
      <c r="H28" s="34"/>
      <c r="I28" s="729"/>
      <c r="J28" s="742">
        <f t="shared" si="1"/>
        <v>0</v>
      </c>
      <c r="K28" s="788">
        <f t="shared" si="3"/>
        <v>0</v>
      </c>
      <c r="L28" s="32"/>
      <c r="M28" s="28"/>
    </row>
    <row r="29" spans="2:15" ht="14.1" customHeight="1" x14ac:dyDescent="0.2">
      <c r="B29" s="740"/>
      <c r="C29" s="741"/>
      <c r="D29" s="35"/>
      <c r="E29" s="35"/>
      <c r="F29" s="35"/>
      <c r="G29" s="35"/>
      <c r="H29" s="35"/>
      <c r="I29" s="729"/>
      <c r="J29" s="725">
        <f t="shared" si="1"/>
        <v>0</v>
      </c>
      <c r="K29" s="790">
        <f t="shared" si="3"/>
        <v>0</v>
      </c>
      <c r="L29" s="38"/>
      <c r="M29" s="28"/>
    </row>
    <row r="30" spans="2:15" ht="14.1" customHeight="1" x14ac:dyDescent="0.2">
      <c r="B30" s="740"/>
      <c r="C30" s="741"/>
      <c r="D30" s="35"/>
      <c r="E30" s="35"/>
      <c r="F30" s="35"/>
      <c r="G30" s="35"/>
      <c r="H30" s="35"/>
      <c r="I30" s="729"/>
      <c r="J30" s="742">
        <f t="shared" si="1"/>
        <v>0</v>
      </c>
      <c r="K30" s="790">
        <f t="shared" si="3"/>
        <v>0</v>
      </c>
      <c r="L30" s="38"/>
      <c r="M30" s="28"/>
    </row>
    <row r="31" spans="2:15" ht="14.1" customHeight="1" x14ac:dyDescent="0.2">
      <c r="B31" s="740"/>
      <c r="C31" s="741"/>
      <c r="D31" s="35"/>
      <c r="E31" s="35"/>
      <c r="F31" s="35"/>
      <c r="G31" s="35"/>
      <c r="H31" s="35"/>
      <c r="I31" s="729"/>
      <c r="J31" s="742">
        <f t="shared" si="1"/>
        <v>0</v>
      </c>
      <c r="K31" s="790">
        <f t="shared" si="3"/>
        <v>0</v>
      </c>
      <c r="L31" s="38"/>
      <c r="M31" s="28"/>
    </row>
    <row r="32" spans="2:15" ht="14.1" customHeight="1" x14ac:dyDescent="0.2">
      <c r="B32" s="744"/>
      <c r="C32" s="741"/>
      <c r="D32" s="37"/>
      <c r="E32" s="37"/>
      <c r="F32" s="37"/>
      <c r="G32" s="37"/>
      <c r="H32" s="37"/>
      <c r="I32" s="729"/>
      <c r="J32" s="725">
        <f t="shared" si="1"/>
        <v>0</v>
      </c>
      <c r="K32" s="790">
        <f t="shared" si="3"/>
        <v>0</v>
      </c>
      <c r="L32" s="46"/>
      <c r="M32" s="28"/>
    </row>
    <row r="33" spans="2:13" ht="14.1" customHeight="1" x14ac:dyDescent="0.2">
      <c r="B33" s="744"/>
      <c r="C33" s="741"/>
      <c r="D33" s="37"/>
      <c r="E33" s="37"/>
      <c r="F33" s="37"/>
      <c r="G33" s="37"/>
      <c r="H33" s="37"/>
      <c r="I33" s="729"/>
      <c r="J33" s="725">
        <f t="shared" si="1"/>
        <v>0</v>
      </c>
      <c r="K33" s="790">
        <f t="shared" si="3"/>
        <v>0</v>
      </c>
      <c r="L33" s="46"/>
      <c r="M33" s="28"/>
    </row>
    <row r="34" spans="2:13" ht="14.1" customHeight="1" x14ac:dyDescent="0.2">
      <c r="B34" s="745"/>
      <c r="C34" s="741"/>
      <c r="D34" s="47"/>
      <c r="E34" s="47"/>
      <c r="F34" s="47"/>
      <c r="G34" s="47"/>
      <c r="H34" s="47"/>
      <c r="I34" s="746"/>
      <c r="J34" s="736">
        <f t="shared" si="1"/>
        <v>0</v>
      </c>
      <c r="K34" s="743">
        <f t="shared" si="3"/>
        <v>0</v>
      </c>
      <c r="L34" s="747"/>
      <c r="M34" s="28"/>
    </row>
    <row r="35" spans="2:13" ht="21.75" customHeight="1" x14ac:dyDescent="0.2">
      <c r="B35" s="798"/>
      <c r="C35" s="799" t="s">
        <v>295</v>
      </c>
      <c r="D35" s="705">
        <f t="shared" ref="D35:J35" si="5">SUM(D36:D49)</f>
        <v>0</v>
      </c>
      <c r="E35" s="705">
        <f t="shared" si="5"/>
        <v>0</v>
      </c>
      <c r="F35" s="705">
        <f t="shared" si="5"/>
        <v>0</v>
      </c>
      <c r="G35" s="705">
        <f t="shared" si="5"/>
        <v>0</v>
      </c>
      <c r="H35" s="705">
        <f t="shared" si="5"/>
        <v>0</v>
      </c>
      <c r="I35" s="705">
        <f t="shared" si="5"/>
        <v>0</v>
      </c>
      <c r="J35" s="705">
        <f t="shared" si="5"/>
        <v>0</v>
      </c>
      <c r="K35" s="231">
        <f t="shared" si="3"/>
        <v>0</v>
      </c>
      <c r="L35" s="749"/>
    </row>
    <row r="36" spans="2:13" x14ac:dyDescent="0.2">
      <c r="B36" s="740"/>
      <c r="C36" s="741"/>
      <c r="D36" s="720"/>
      <c r="E36" s="720"/>
      <c r="F36" s="720"/>
      <c r="G36" s="34"/>
      <c r="H36" s="34"/>
      <c r="I36" s="729"/>
      <c r="J36" s="742">
        <f t="shared" ref="J36:J49" si="6">SUM(D36:I36)</f>
        <v>0</v>
      </c>
      <c r="K36" s="788">
        <f t="shared" si="3"/>
        <v>0</v>
      </c>
      <c r="L36" s="32"/>
    </row>
    <row r="37" spans="2:13" ht="12" customHeight="1" x14ac:dyDescent="0.2">
      <c r="B37" s="740"/>
      <c r="C37" s="741"/>
      <c r="D37" s="35"/>
      <c r="E37" s="35"/>
      <c r="F37" s="35"/>
      <c r="G37" s="35"/>
      <c r="H37" s="35"/>
      <c r="I37" s="729"/>
      <c r="J37" s="725">
        <f t="shared" si="6"/>
        <v>0</v>
      </c>
      <c r="K37" s="790">
        <f t="shared" si="3"/>
        <v>0</v>
      </c>
      <c r="L37" s="38"/>
    </row>
    <row r="38" spans="2:13" ht="12" customHeight="1" x14ac:dyDescent="0.2">
      <c r="B38" s="740"/>
      <c r="C38" s="741"/>
      <c r="D38" s="35"/>
      <c r="E38" s="35"/>
      <c r="F38" s="35"/>
      <c r="G38" s="35"/>
      <c r="H38" s="35"/>
      <c r="I38" s="729"/>
      <c r="J38" s="725">
        <f t="shared" si="6"/>
        <v>0</v>
      </c>
      <c r="K38" s="790">
        <f t="shared" si="3"/>
        <v>0</v>
      </c>
      <c r="L38" s="38"/>
    </row>
    <row r="39" spans="2:13" ht="12" customHeight="1" x14ac:dyDescent="0.2">
      <c r="B39" s="740"/>
      <c r="C39" s="741"/>
      <c r="D39" s="35"/>
      <c r="E39" s="35"/>
      <c r="F39" s="35"/>
      <c r="G39" s="35"/>
      <c r="H39" s="35"/>
      <c r="I39" s="729"/>
      <c r="J39" s="725">
        <f t="shared" si="6"/>
        <v>0</v>
      </c>
      <c r="K39" s="790">
        <f t="shared" si="3"/>
        <v>0</v>
      </c>
      <c r="L39" s="38"/>
    </row>
    <row r="40" spans="2:13" ht="12" customHeight="1" x14ac:dyDescent="0.2">
      <c r="B40" s="740"/>
      <c r="C40" s="741"/>
      <c r="D40" s="35"/>
      <c r="E40" s="35"/>
      <c r="F40" s="35"/>
      <c r="G40" s="35"/>
      <c r="H40" s="35"/>
      <c r="I40" s="729"/>
      <c r="J40" s="725">
        <f t="shared" si="6"/>
        <v>0</v>
      </c>
      <c r="K40" s="790">
        <f t="shared" si="3"/>
        <v>0</v>
      </c>
      <c r="L40" s="38"/>
    </row>
    <row r="41" spans="2:13" ht="12" customHeight="1" x14ac:dyDescent="0.2">
      <c r="B41" s="740"/>
      <c r="C41" s="741"/>
      <c r="D41" s="35"/>
      <c r="E41" s="35"/>
      <c r="F41" s="35"/>
      <c r="G41" s="35"/>
      <c r="H41" s="35"/>
      <c r="I41" s="729"/>
      <c r="J41" s="725">
        <f t="shared" si="6"/>
        <v>0</v>
      </c>
      <c r="K41" s="790">
        <f t="shared" si="3"/>
        <v>0</v>
      </c>
      <c r="L41" s="38"/>
    </row>
    <row r="42" spans="2:13" ht="12" customHeight="1" x14ac:dyDescent="0.2">
      <c r="B42" s="740"/>
      <c r="C42" s="741"/>
      <c r="D42" s="35"/>
      <c r="E42" s="35"/>
      <c r="F42" s="35"/>
      <c r="G42" s="35"/>
      <c r="H42" s="35"/>
      <c r="I42" s="729"/>
      <c r="J42" s="725">
        <f t="shared" si="6"/>
        <v>0</v>
      </c>
      <c r="K42" s="790">
        <f t="shared" si="3"/>
        <v>0</v>
      </c>
      <c r="L42" s="38"/>
    </row>
    <row r="43" spans="2:13" ht="12" customHeight="1" x14ac:dyDescent="0.2">
      <c r="B43" s="740"/>
      <c r="C43" s="741"/>
      <c r="D43" s="35"/>
      <c r="E43" s="35"/>
      <c r="F43" s="35"/>
      <c r="G43" s="35"/>
      <c r="H43" s="35"/>
      <c r="I43" s="729"/>
      <c r="J43" s="725">
        <f t="shared" si="6"/>
        <v>0</v>
      </c>
      <c r="K43" s="790">
        <f t="shared" si="3"/>
        <v>0</v>
      </c>
      <c r="L43" s="38"/>
    </row>
    <row r="44" spans="2:13" ht="12" customHeight="1" x14ac:dyDescent="0.2">
      <c r="B44" s="740"/>
      <c r="C44" s="741"/>
      <c r="D44" s="35"/>
      <c r="E44" s="35"/>
      <c r="F44" s="35"/>
      <c r="G44" s="35"/>
      <c r="H44" s="35"/>
      <c r="I44" s="729"/>
      <c r="J44" s="725">
        <f t="shared" si="6"/>
        <v>0</v>
      </c>
      <c r="K44" s="790">
        <f t="shared" si="3"/>
        <v>0</v>
      </c>
      <c r="L44" s="38"/>
    </row>
    <row r="45" spans="2:13" x14ac:dyDescent="0.2">
      <c r="B45" s="740"/>
      <c r="C45" s="741"/>
      <c r="D45" s="35"/>
      <c r="E45" s="35"/>
      <c r="F45" s="35"/>
      <c r="G45" s="35"/>
      <c r="H45" s="35"/>
      <c r="I45" s="729"/>
      <c r="J45" s="742">
        <f t="shared" si="6"/>
        <v>0</v>
      </c>
      <c r="K45" s="790">
        <f t="shared" si="3"/>
        <v>0</v>
      </c>
      <c r="L45" s="38"/>
    </row>
    <row r="46" spans="2:13" x14ac:dyDescent="0.2">
      <c r="B46" s="740"/>
      <c r="C46" s="741"/>
      <c r="D46" s="35"/>
      <c r="E46" s="35"/>
      <c r="F46" s="35"/>
      <c r="G46" s="35"/>
      <c r="H46" s="35"/>
      <c r="I46" s="729"/>
      <c r="J46" s="742">
        <f t="shared" si="6"/>
        <v>0</v>
      </c>
      <c r="K46" s="790">
        <f t="shared" si="3"/>
        <v>0</v>
      </c>
      <c r="L46" s="38"/>
    </row>
    <row r="47" spans="2:13" x14ac:dyDescent="0.2">
      <c r="B47" s="744"/>
      <c r="C47" s="741"/>
      <c r="D47" s="37"/>
      <c r="E47" s="37"/>
      <c r="F47" s="37"/>
      <c r="G47" s="37"/>
      <c r="H47" s="37"/>
      <c r="I47" s="729"/>
      <c r="J47" s="725">
        <f t="shared" si="6"/>
        <v>0</v>
      </c>
      <c r="K47" s="790">
        <f t="shared" si="3"/>
        <v>0</v>
      </c>
      <c r="L47" s="46"/>
    </row>
    <row r="48" spans="2:13" x14ac:dyDescent="0.2">
      <c r="B48" s="744"/>
      <c r="C48" s="741"/>
      <c r="D48" s="37"/>
      <c r="E48" s="37"/>
      <c r="F48" s="37"/>
      <c r="G48" s="37"/>
      <c r="H48" s="37"/>
      <c r="I48" s="729"/>
      <c r="J48" s="725">
        <f t="shared" si="6"/>
        <v>0</v>
      </c>
      <c r="K48" s="790">
        <f t="shared" si="3"/>
        <v>0</v>
      </c>
      <c r="L48" s="46"/>
    </row>
    <row r="49" spans="2:12" ht="13.5" thickBot="1" x14ac:dyDescent="0.25">
      <c r="B49" s="750"/>
      <c r="C49" s="751"/>
      <c r="D49" s="50"/>
      <c r="E49" s="50"/>
      <c r="F49" s="50"/>
      <c r="G49" s="50"/>
      <c r="H49" s="50"/>
      <c r="I49" s="752"/>
      <c r="J49" s="753">
        <f t="shared" si="6"/>
        <v>0</v>
      </c>
      <c r="K49" s="800">
        <f t="shared" si="3"/>
        <v>0</v>
      </c>
      <c r="L49" s="51"/>
    </row>
  </sheetData>
  <sheetProtection formatRows="0"/>
  <mergeCells count="11">
    <mergeCell ref="D12:I12"/>
    <mergeCell ref="K2:L2"/>
    <mergeCell ref="C3:J3"/>
    <mergeCell ref="B6:C12"/>
    <mergeCell ref="D6:J6"/>
    <mergeCell ref="K6:K12"/>
    <mergeCell ref="L6:L12"/>
    <mergeCell ref="D7:J7"/>
    <mergeCell ref="D8:I8"/>
    <mergeCell ref="J8:J12"/>
    <mergeCell ref="D10:I10"/>
  </mergeCells>
  <dataValidations count="1">
    <dataValidation allowBlank="1" showInputMessage="1" showErrorMessage="1" sqref="C28:C34 C36:C49" xr:uid="{1022023F-D53D-4A0D-8BE8-39B0415D4052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65" orientation="landscape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4D1DB-E621-476A-B6D7-ACAB39590B26}">
  <sheetPr>
    <tabColor rgb="FFFF7C80"/>
    <pageSetUpPr fitToPage="1"/>
  </sheetPr>
  <dimension ref="B1:O48"/>
  <sheetViews>
    <sheetView view="pageBreakPreview" zoomScale="90" zoomScaleNormal="100" zoomScaleSheetLayoutView="90" workbookViewId="0">
      <selection activeCell="D10" sqref="D10:I10"/>
    </sheetView>
  </sheetViews>
  <sheetFormatPr defaultColWidth="8.125" defaultRowHeight="12.75" x14ac:dyDescent="0.2"/>
  <cols>
    <col min="1" max="1" width="2.25" style="20" customWidth="1"/>
    <col min="2" max="2" width="3.875" style="20" customWidth="1"/>
    <col min="3" max="3" width="41" style="20" customWidth="1"/>
    <col min="4" max="9" width="5.25" style="20" customWidth="1"/>
    <col min="10" max="10" width="5.875" style="20" customWidth="1"/>
    <col min="11" max="11" width="9" style="20" customWidth="1"/>
    <col min="12" max="12" width="9.25" style="20" customWidth="1"/>
    <col min="13" max="14" width="8.125" style="20"/>
    <col min="15" max="15" width="23" style="20" customWidth="1"/>
    <col min="16" max="16384" width="8.125" style="20"/>
  </cols>
  <sheetData>
    <row r="1" spans="2:15" ht="18" x14ac:dyDescent="0.2">
      <c r="B1" s="21"/>
      <c r="C1" s="299">
        <f>'Strona Tytułowa'!$G$5</f>
        <v>0</v>
      </c>
      <c r="D1" s="22"/>
      <c r="E1" s="22"/>
      <c r="F1" s="22"/>
      <c r="G1" s="22"/>
      <c r="H1" s="22"/>
      <c r="I1" s="22"/>
      <c r="J1" s="22"/>
      <c r="K1" s="2143"/>
      <c r="L1" s="2143"/>
    </row>
    <row r="2" spans="2:15" ht="20.25" x14ac:dyDescent="0.2">
      <c r="B2" s="23"/>
      <c r="C2" s="1900" t="s">
        <v>279</v>
      </c>
      <c r="D2" s="1900"/>
      <c r="E2" s="1900"/>
      <c r="F2" s="1900"/>
      <c r="G2" s="1900"/>
      <c r="H2" s="1900"/>
      <c r="I2" s="1900"/>
      <c r="J2" s="1900"/>
      <c r="K2" s="1301" t="str">
        <f>'Strona Tytułowa'!$D$2</f>
        <v>2023/2024</v>
      </c>
      <c r="L2" s="23"/>
    </row>
    <row r="3" spans="2:15" ht="18.75" customHeight="1" x14ac:dyDescent="0.2">
      <c r="B3" s="782" t="s">
        <v>297</v>
      </c>
      <c r="C3" s="234"/>
      <c r="D3" s="234"/>
      <c r="E3" s="234"/>
      <c r="F3" s="234" t="s">
        <v>211</v>
      </c>
      <c r="G3" s="234"/>
      <c r="H3" s="234"/>
      <c r="I3" s="234"/>
      <c r="J3" s="234"/>
      <c r="K3" s="235"/>
      <c r="L3" s="23"/>
    </row>
    <row r="4" spans="2:15" ht="21.75" customHeight="1" thickBot="1" x14ac:dyDescent="0.25">
      <c r="B4" s="783" t="s">
        <v>298</v>
      </c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2:15" ht="12.75" customHeight="1" x14ac:dyDescent="0.2">
      <c r="B5" s="1929" t="s">
        <v>161</v>
      </c>
      <c r="C5" s="1931"/>
      <c r="D5" s="1917"/>
      <c r="E5" s="1917"/>
      <c r="F5" s="1917"/>
      <c r="G5" s="1917"/>
      <c r="H5" s="1917"/>
      <c r="I5" s="1917"/>
      <c r="J5" s="1917"/>
      <c r="K5" s="2153" t="s">
        <v>280</v>
      </c>
      <c r="L5" s="2156" t="s">
        <v>164</v>
      </c>
    </row>
    <row r="6" spans="2:15" ht="12.75" customHeight="1" x14ac:dyDescent="0.2">
      <c r="B6" s="1902"/>
      <c r="C6" s="1904"/>
      <c r="D6" s="2159" t="s">
        <v>165</v>
      </c>
      <c r="E6" s="2159"/>
      <c r="F6" s="2159"/>
      <c r="G6" s="2159"/>
      <c r="H6" s="2159"/>
      <c r="I6" s="2159"/>
      <c r="J6" s="2159"/>
      <c r="K6" s="2154"/>
      <c r="L6" s="2157"/>
    </row>
    <row r="7" spans="2:15" ht="12.75" customHeight="1" x14ac:dyDescent="0.2">
      <c r="B7" s="1902"/>
      <c r="C7" s="1904"/>
      <c r="D7" s="2161" t="s">
        <v>281</v>
      </c>
      <c r="E7" s="2161"/>
      <c r="F7" s="2161"/>
      <c r="G7" s="2161"/>
      <c r="H7" s="2161"/>
      <c r="I7" s="2161"/>
      <c r="J7" s="2162" t="s">
        <v>282</v>
      </c>
      <c r="K7" s="2154"/>
      <c r="L7" s="2157"/>
    </row>
    <row r="8" spans="2:15" ht="12.75" customHeight="1" x14ac:dyDescent="0.2">
      <c r="B8" s="1902"/>
      <c r="C8" s="1904"/>
      <c r="D8" s="229" t="s">
        <v>33</v>
      </c>
      <c r="E8" s="229" t="s">
        <v>34</v>
      </c>
      <c r="F8" s="229" t="s">
        <v>35</v>
      </c>
      <c r="G8" s="227" t="s">
        <v>36</v>
      </c>
      <c r="H8" s="227" t="s">
        <v>37</v>
      </c>
      <c r="I8" s="26" t="s">
        <v>38</v>
      </c>
      <c r="J8" s="2163"/>
      <c r="K8" s="2154"/>
      <c r="L8" s="2157"/>
    </row>
    <row r="9" spans="2:15" ht="12.75" customHeight="1" x14ac:dyDescent="0.2">
      <c r="B9" s="1902"/>
      <c r="C9" s="1904"/>
      <c r="D9" s="1891" t="s">
        <v>285</v>
      </c>
      <c r="E9" s="1891"/>
      <c r="F9" s="1891"/>
      <c r="G9" s="1891"/>
      <c r="H9" s="1891"/>
      <c r="I9" s="2140"/>
      <c r="J9" s="2163"/>
      <c r="K9" s="2154"/>
      <c r="L9" s="2157"/>
    </row>
    <row r="10" spans="2:15" ht="12.75" customHeight="1" x14ac:dyDescent="0.2">
      <c r="B10" s="1902"/>
      <c r="C10" s="1904"/>
      <c r="D10" s="1302"/>
      <c r="E10" s="1302"/>
      <c r="F10" s="1302"/>
      <c r="G10" s="1302"/>
      <c r="H10" s="1302"/>
      <c r="I10" s="1302"/>
      <c r="J10" s="2163"/>
      <c r="K10" s="2154"/>
      <c r="L10" s="2157"/>
      <c r="O10" s="27"/>
    </row>
    <row r="11" spans="2:15" ht="16.5" customHeight="1" thickBot="1" x14ac:dyDescent="0.25">
      <c r="B11" s="1905"/>
      <c r="C11" s="1907"/>
      <c r="D11" s="2165" t="s">
        <v>286</v>
      </c>
      <c r="E11" s="2165"/>
      <c r="F11" s="2165"/>
      <c r="G11" s="2165"/>
      <c r="H11" s="2165"/>
      <c r="I11" s="2166"/>
      <c r="J11" s="2164"/>
      <c r="K11" s="2155"/>
      <c r="L11" s="2158"/>
    </row>
    <row r="12" spans="2:15" ht="23.25" customHeight="1" x14ac:dyDescent="0.2">
      <c r="B12" s="699"/>
      <c r="C12" s="700" t="s">
        <v>43</v>
      </c>
      <c r="D12" s="757">
        <f t="shared" ref="D12:I12" si="0">D13+D26+D34</f>
        <v>0</v>
      </c>
      <c r="E12" s="701">
        <f t="shared" si="0"/>
        <v>0</v>
      </c>
      <c r="F12" s="757">
        <f t="shared" si="0"/>
        <v>0</v>
      </c>
      <c r="G12" s="701">
        <f t="shared" si="0"/>
        <v>0</v>
      </c>
      <c r="H12" s="701">
        <f t="shared" si="0"/>
        <v>0</v>
      </c>
      <c r="I12" s="701">
        <f t="shared" si="0"/>
        <v>0</v>
      </c>
      <c r="J12" s="702">
        <f t="shared" ref="J12:J33" si="1">SUM(D12:I12)</f>
        <v>0</v>
      </c>
      <c r="K12" s="704">
        <f>K13+K26+K34</f>
        <v>0</v>
      </c>
      <c r="L12" s="230"/>
      <c r="M12" s="28"/>
    </row>
    <row r="13" spans="2:15" ht="19.5" customHeight="1" x14ac:dyDescent="0.2">
      <c r="B13" s="784"/>
      <c r="C13" s="785" t="s">
        <v>288</v>
      </c>
      <c r="D13" s="758">
        <f t="shared" ref="D13:I13" si="2">SUM(D14:D25)</f>
        <v>0</v>
      </c>
      <c r="E13" s="705">
        <f t="shared" si="2"/>
        <v>0</v>
      </c>
      <c r="F13" s="758">
        <f t="shared" si="2"/>
        <v>0</v>
      </c>
      <c r="G13" s="705">
        <f t="shared" si="2"/>
        <v>0</v>
      </c>
      <c r="H13" s="705">
        <f t="shared" si="2"/>
        <v>0</v>
      </c>
      <c r="I13" s="706">
        <f t="shared" si="2"/>
        <v>0</v>
      </c>
      <c r="J13" s="707">
        <f t="shared" si="1"/>
        <v>0</v>
      </c>
      <c r="K13" s="708">
        <f>SUM(K14:K25)</f>
        <v>0</v>
      </c>
      <c r="L13" s="786"/>
      <c r="M13" s="787"/>
    </row>
    <row r="14" spans="2:15" s="27" customFormat="1" ht="14.1" customHeight="1" x14ac:dyDescent="0.2">
      <c r="B14" s="29">
        <v>1</v>
      </c>
      <c r="C14" s="711" t="s">
        <v>296</v>
      </c>
      <c r="D14" s="759"/>
      <c r="E14" s="713"/>
      <c r="F14" s="760"/>
      <c r="G14" s="30"/>
      <c r="H14" s="30"/>
      <c r="I14" s="31"/>
      <c r="J14" s="714">
        <f t="shared" si="1"/>
        <v>0</v>
      </c>
      <c r="K14" s="788">
        <f t="shared" ref="K14:K48" si="3">G14*$G$10+H14*$H$10+I14*$I$10+D14*$D$10+E14*$E$10+F14*$F$10</f>
        <v>0</v>
      </c>
      <c r="L14" s="61"/>
      <c r="M14" s="28"/>
      <c r="O14" s="717"/>
    </row>
    <row r="15" spans="2:15" s="27" customFormat="1" ht="14.1" customHeight="1" x14ac:dyDescent="0.2">
      <c r="B15" s="789">
        <v>2</v>
      </c>
      <c r="C15" s="718" t="s">
        <v>300</v>
      </c>
      <c r="D15" s="763"/>
      <c r="E15" s="720"/>
      <c r="F15" s="764"/>
      <c r="G15" s="34"/>
      <c r="H15" s="34"/>
      <c r="I15" s="35"/>
      <c r="J15" s="723">
        <f t="shared" si="1"/>
        <v>0</v>
      </c>
      <c r="K15" s="790">
        <f t="shared" si="3"/>
        <v>0</v>
      </c>
      <c r="L15" s="32"/>
      <c r="M15" s="28"/>
      <c r="O15" s="717"/>
    </row>
    <row r="16" spans="2:15" s="27" customFormat="1" ht="14.1" customHeight="1" x14ac:dyDescent="0.2">
      <c r="B16" s="789">
        <v>3</v>
      </c>
      <c r="C16" s="718" t="s">
        <v>292</v>
      </c>
      <c r="D16" s="763"/>
      <c r="E16" s="720"/>
      <c r="F16" s="764"/>
      <c r="G16" s="34"/>
      <c r="H16" s="34"/>
      <c r="I16" s="35"/>
      <c r="J16" s="723">
        <f t="shared" si="1"/>
        <v>0</v>
      </c>
      <c r="K16" s="790">
        <f t="shared" si="3"/>
        <v>0</v>
      </c>
      <c r="L16" s="32"/>
      <c r="M16" s="28"/>
      <c r="O16" s="717"/>
    </row>
    <row r="17" spans="2:15" s="27" customFormat="1" ht="14.1" customHeight="1" x14ac:dyDescent="0.2">
      <c r="B17" s="789">
        <v>4</v>
      </c>
      <c r="C17" s="718" t="s">
        <v>302</v>
      </c>
      <c r="D17" s="763"/>
      <c r="E17" s="720"/>
      <c r="F17" s="764"/>
      <c r="G17" s="34"/>
      <c r="H17" s="34"/>
      <c r="I17" s="35"/>
      <c r="J17" s="723">
        <f t="shared" si="1"/>
        <v>0</v>
      </c>
      <c r="K17" s="790">
        <f t="shared" si="3"/>
        <v>0</v>
      </c>
      <c r="L17" s="32"/>
      <c r="M17" s="28"/>
      <c r="O17" s="717"/>
    </row>
    <row r="18" spans="2:15" s="27" customFormat="1" ht="14.1" customHeight="1" x14ac:dyDescent="0.2">
      <c r="B18" s="789">
        <v>5</v>
      </c>
      <c r="C18" s="718" t="s">
        <v>303</v>
      </c>
      <c r="D18" s="763"/>
      <c r="E18" s="720"/>
      <c r="F18" s="764"/>
      <c r="G18" s="34"/>
      <c r="H18" s="34"/>
      <c r="I18" s="35"/>
      <c r="J18" s="723">
        <f t="shared" si="1"/>
        <v>0</v>
      </c>
      <c r="K18" s="790">
        <f t="shared" si="3"/>
        <v>0</v>
      </c>
      <c r="L18" s="32"/>
      <c r="M18" s="28"/>
      <c r="O18" s="717"/>
    </row>
    <row r="19" spans="2:15" s="27" customFormat="1" ht="14.1" customHeight="1" x14ac:dyDescent="0.2">
      <c r="B19" s="789">
        <v>6</v>
      </c>
      <c r="C19" s="718" t="s">
        <v>304</v>
      </c>
      <c r="D19" s="763"/>
      <c r="E19" s="720"/>
      <c r="F19" s="764"/>
      <c r="G19" s="34"/>
      <c r="H19" s="34"/>
      <c r="I19" s="35"/>
      <c r="J19" s="723">
        <f t="shared" si="1"/>
        <v>0</v>
      </c>
      <c r="K19" s="790">
        <f t="shared" si="3"/>
        <v>0</v>
      </c>
      <c r="L19" s="32"/>
      <c r="M19" s="28"/>
      <c r="O19" s="717"/>
    </row>
    <row r="20" spans="2:15" s="27" customFormat="1" ht="14.1" customHeight="1" x14ac:dyDescent="0.2">
      <c r="B20" s="789">
        <v>7</v>
      </c>
      <c r="C20" s="718" t="s">
        <v>291</v>
      </c>
      <c r="D20" s="763"/>
      <c r="E20" s="720"/>
      <c r="F20" s="764"/>
      <c r="G20" s="34"/>
      <c r="H20" s="34"/>
      <c r="I20" s="35"/>
      <c r="J20" s="723">
        <f t="shared" si="1"/>
        <v>0</v>
      </c>
      <c r="K20" s="790">
        <f t="shared" si="3"/>
        <v>0</v>
      </c>
      <c r="L20" s="32"/>
      <c r="M20" s="28"/>
      <c r="O20" s="717"/>
    </row>
    <row r="21" spans="2:15" s="27" customFormat="1" ht="14.1" customHeight="1" x14ac:dyDescent="0.2">
      <c r="B21" s="789">
        <v>8</v>
      </c>
      <c r="C21" s="718" t="s">
        <v>305</v>
      </c>
      <c r="D21" s="763"/>
      <c r="E21" s="720"/>
      <c r="F21" s="764"/>
      <c r="G21" s="34"/>
      <c r="H21" s="34"/>
      <c r="I21" s="35"/>
      <c r="J21" s="723">
        <f t="shared" si="1"/>
        <v>0</v>
      </c>
      <c r="K21" s="790">
        <f t="shared" si="3"/>
        <v>0</v>
      </c>
      <c r="L21" s="32"/>
      <c r="M21" s="28"/>
      <c r="O21" s="728"/>
    </row>
    <row r="22" spans="2:15" s="27" customFormat="1" ht="14.1" customHeight="1" x14ac:dyDescent="0.2">
      <c r="B22" s="789">
        <v>9</v>
      </c>
      <c r="C22" s="718" t="s">
        <v>215</v>
      </c>
      <c r="D22" s="763"/>
      <c r="E22" s="720"/>
      <c r="F22" s="764"/>
      <c r="G22" s="34"/>
      <c r="H22" s="34"/>
      <c r="I22" s="35"/>
      <c r="J22" s="725">
        <f t="shared" si="1"/>
        <v>0</v>
      </c>
      <c r="K22" s="790">
        <f t="shared" si="3"/>
        <v>0</v>
      </c>
      <c r="L22" s="32"/>
      <c r="M22" s="28"/>
    </row>
    <row r="23" spans="2:15" s="27" customFormat="1" ht="14.1" customHeight="1" x14ac:dyDescent="0.2">
      <c r="B23" s="789">
        <v>10</v>
      </c>
      <c r="C23" s="718" t="s">
        <v>220</v>
      </c>
      <c r="D23" s="767"/>
      <c r="E23" s="731"/>
      <c r="F23" s="768"/>
      <c r="G23" s="36"/>
      <c r="H23" s="36"/>
      <c r="I23" s="37"/>
      <c r="J23" s="725">
        <f t="shared" si="1"/>
        <v>0</v>
      </c>
      <c r="K23" s="790">
        <f t="shared" si="3"/>
        <v>0</v>
      </c>
      <c r="L23" s="38"/>
      <c r="M23" s="28"/>
    </row>
    <row r="24" spans="2:15" s="27" customFormat="1" ht="14.1" customHeight="1" x14ac:dyDescent="0.2">
      <c r="B24" s="789">
        <v>11</v>
      </c>
      <c r="C24" s="718" t="s">
        <v>257</v>
      </c>
      <c r="D24" s="763"/>
      <c r="E24" s="720"/>
      <c r="F24" s="764"/>
      <c r="G24" s="34"/>
      <c r="H24" s="34"/>
      <c r="I24" s="34"/>
      <c r="J24" s="725">
        <f t="shared" si="1"/>
        <v>0</v>
      </c>
      <c r="K24" s="790">
        <f t="shared" si="3"/>
        <v>0</v>
      </c>
      <c r="L24" s="38"/>
      <c r="M24" s="28"/>
    </row>
    <row r="25" spans="2:15" s="27" customFormat="1" ht="14.1" customHeight="1" x14ac:dyDescent="0.2">
      <c r="B25" s="40">
        <v>12</v>
      </c>
      <c r="C25" s="793" t="s">
        <v>223</v>
      </c>
      <c r="D25" s="772"/>
      <c r="E25" s="735"/>
      <c r="F25" s="773"/>
      <c r="G25" s="41"/>
      <c r="H25" s="41"/>
      <c r="I25" s="41"/>
      <c r="J25" s="736">
        <f t="shared" si="1"/>
        <v>0</v>
      </c>
      <c r="K25" s="743">
        <f t="shared" si="3"/>
        <v>0</v>
      </c>
      <c r="L25" s="44"/>
      <c r="M25" s="28"/>
    </row>
    <row r="26" spans="2:15" s="27" customFormat="1" ht="19.5" customHeight="1" x14ac:dyDescent="0.2">
      <c r="B26" s="796"/>
      <c r="C26" s="797" t="s">
        <v>294</v>
      </c>
      <c r="D26" s="758">
        <f t="shared" ref="D26:I26" si="4">SUM(D27:D33)</f>
        <v>0</v>
      </c>
      <c r="E26" s="705">
        <f t="shared" si="4"/>
        <v>0</v>
      </c>
      <c r="F26" s="758">
        <f t="shared" si="4"/>
        <v>0</v>
      </c>
      <c r="G26" s="705">
        <f t="shared" si="4"/>
        <v>0</v>
      </c>
      <c r="H26" s="705">
        <f t="shared" si="4"/>
        <v>0</v>
      </c>
      <c r="I26" s="706">
        <f t="shared" si="4"/>
        <v>0</v>
      </c>
      <c r="J26" s="707">
        <f t="shared" si="1"/>
        <v>0</v>
      </c>
      <c r="K26" s="231">
        <f t="shared" si="3"/>
        <v>0</v>
      </c>
      <c r="L26" s="739"/>
      <c r="M26" s="28"/>
    </row>
    <row r="27" spans="2:15" s="27" customFormat="1" ht="14.1" customHeight="1" x14ac:dyDescent="0.2">
      <c r="B27" s="740"/>
      <c r="C27" s="741"/>
      <c r="D27" s="764"/>
      <c r="E27" s="720"/>
      <c r="F27" s="764"/>
      <c r="G27" s="34"/>
      <c r="H27" s="34"/>
      <c r="I27" s="729"/>
      <c r="J27" s="742">
        <f t="shared" si="1"/>
        <v>0</v>
      </c>
      <c r="K27" s="788">
        <f t="shared" si="3"/>
        <v>0</v>
      </c>
      <c r="L27" s="32"/>
      <c r="M27" s="28"/>
    </row>
    <row r="28" spans="2:15" ht="14.1" customHeight="1" x14ac:dyDescent="0.2">
      <c r="B28" s="740"/>
      <c r="C28" s="741"/>
      <c r="D28" s="801"/>
      <c r="E28" s="35"/>
      <c r="F28" s="801"/>
      <c r="G28" s="35"/>
      <c r="H28" s="35"/>
      <c r="I28" s="729"/>
      <c r="J28" s="725">
        <f t="shared" si="1"/>
        <v>0</v>
      </c>
      <c r="K28" s="790">
        <f t="shared" si="3"/>
        <v>0</v>
      </c>
      <c r="L28" s="38"/>
      <c r="M28" s="28"/>
    </row>
    <row r="29" spans="2:15" ht="14.1" customHeight="1" x14ac:dyDescent="0.2">
      <c r="B29" s="740"/>
      <c r="C29" s="741"/>
      <c r="D29" s="801"/>
      <c r="E29" s="35"/>
      <c r="F29" s="801"/>
      <c r="G29" s="35"/>
      <c r="H29" s="35"/>
      <c r="I29" s="729"/>
      <c r="J29" s="742">
        <f t="shared" si="1"/>
        <v>0</v>
      </c>
      <c r="K29" s="790">
        <f t="shared" si="3"/>
        <v>0</v>
      </c>
      <c r="L29" s="38"/>
      <c r="M29" s="28"/>
    </row>
    <row r="30" spans="2:15" ht="14.1" customHeight="1" x14ac:dyDescent="0.2">
      <c r="B30" s="740"/>
      <c r="C30" s="741"/>
      <c r="D30" s="801"/>
      <c r="E30" s="35"/>
      <c r="F30" s="801"/>
      <c r="G30" s="35"/>
      <c r="H30" s="35"/>
      <c r="I30" s="729"/>
      <c r="J30" s="742">
        <f t="shared" si="1"/>
        <v>0</v>
      </c>
      <c r="K30" s="790">
        <f t="shared" si="3"/>
        <v>0</v>
      </c>
      <c r="L30" s="38"/>
      <c r="M30" s="28"/>
    </row>
    <row r="31" spans="2:15" ht="14.1" customHeight="1" x14ac:dyDescent="0.2">
      <c r="B31" s="744"/>
      <c r="C31" s="741"/>
      <c r="D31" s="802"/>
      <c r="E31" s="37"/>
      <c r="F31" s="802"/>
      <c r="G31" s="37"/>
      <c r="H31" s="37"/>
      <c r="I31" s="729"/>
      <c r="J31" s="725">
        <f t="shared" si="1"/>
        <v>0</v>
      </c>
      <c r="K31" s="790">
        <f t="shared" si="3"/>
        <v>0</v>
      </c>
      <c r="L31" s="46"/>
      <c r="M31" s="28"/>
    </row>
    <row r="32" spans="2:15" ht="14.1" customHeight="1" x14ac:dyDescent="0.2">
      <c r="B32" s="744"/>
      <c r="C32" s="741"/>
      <c r="D32" s="802"/>
      <c r="E32" s="37"/>
      <c r="F32" s="802"/>
      <c r="G32" s="37"/>
      <c r="H32" s="37"/>
      <c r="I32" s="729"/>
      <c r="J32" s="725">
        <f t="shared" si="1"/>
        <v>0</v>
      </c>
      <c r="K32" s="790">
        <f t="shared" si="3"/>
        <v>0</v>
      </c>
      <c r="L32" s="46"/>
      <c r="M32" s="28"/>
    </row>
    <row r="33" spans="2:13" ht="14.1" customHeight="1" x14ac:dyDescent="0.2">
      <c r="B33" s="745"/>
      <c r="C33" s="741"/>
      <c r="D33" s="803"/>
      <c r="E33" s="47"/>
      <c r="F33" s="803"/>
      <c r="G33" s="47"/>
      <c r="H33" s="47"/>
      <c r="I33" s="746"/>
      <c r="J33" s="736">
        <f t="shared" si="1"/>
        <v>0</v>
      </c>
      <c r="K33" s="743">
        <f t="shared" si="3"/>
        <v>0</v>
      </c>
      <c r="L33" s="747"/>
      <c r="M33" s="28"/>
    </row>
    <row r="34" spans="2:13" ht="21.75" customHeight="1" x14ac:dyDescent="0.2">
      <c r="B34" s="798"/>
      <c r="C34" s="799" t="s">
        <v>295</v>
      </c>
      <c r="D34" s="758">
        <f t="shared" ref="D34:J34" si="5">SUM(D35:D48)</f>
        <v>0</v>
      </c>
      <c r="E34" s="705">
        <f t="shared" si="5"/>
        <v>0</v>
      </c>
      <c r="F34" s="758">
        <f t="shared" si="5"/>
        <v>0</v>
      </c>
      <c r="G34" s="705">
        <f t="shared" si="5"/>
        <v>0</v>
      </c>
      <c r="H34" s="705">
        <f t="shared" si="5"/>
        <v>0</v>
      </c>
      <c r="I34" s="705">
        <f t="shared" si="5"/>
        <v>0</v>
      </c>
      <c r="J34" s="705">
        <f t="shared" si="5"/>
        <v>0</v>
      </c>
      <c r="K34" s="231">
        <f t="shared" si="3"/>
        <v>0</v>
      </c>
      <c r="L34" s="749"/>
    </row>
    <row r="35" spans="2:13" x14ac:dyDescent="0.2">
      <c r="B35" s="740"/>
      <c r="C35" s="741"/>
      <c r="D35" s="764"/>
      <c r="E35" s="720"/>
      <c r="F35" s="804"/>
      <c r="G35" s="34"/>
      <c r="H35" s="34"/>
      <c r="I35" s="729"/>
      <c r="J35" s="742">
        <f t="shared" ref="J35:J48" si="6">SUM(D35:I35)</f>
        <v>0</v>
      </c>
      <c r="K35" s="788">
        <f t="shared" si="3"/>
        <v>0</v>
      </c>
      <c r="L35" s="32"/>
    </row>
    <row r="36" spans="2:13" ht="12" customHeight="1" x14ac:dyDescent="0.2">
      <c r="B36" s="740"/>
      <c r="C36" s="741"/>
      <c r="D36" s="801"/>
      <c r="E36" s="35"/>
      <c r="F36" s="805"/>
      <c r="G36" s="35"/>
      <c r="H36" s="35"/>
      <c r="I36" s="729"/>
      <c r="J36" s="725">
        <f t="shared" si="6"/>
        <v>0</v>
      </c>
      <c r="K36" s="790">
        <f t="shared" si="3"/>
        <v>0</v>
      </c>
      <c r="L36" s="38"/>
    </row>
    <row r="37" spans="2:13" ht="12" customHeight="1" x14ac:dyDescent="0.2">
      <c r="B37" s="740"/>
      <c r="C37" s="741"/>
      <c r="D37" s="801"/>
      <c r="E37" s="35"/>
      <c r="F37" s="805"/>
      <c r="G37" s="35"/>
      <c r="H37" s="35"/>
      <c r="I37" s="729"/>
      <c r="J37" s="725">
        <f t="shared" si="6"/>
        <v>0</v>
      </c>
      <c r="K37" s="790">
        <f t="shared" si="3"/>
        <v>0</v>
      </c>
      <c r="L37" s="38"/>
    </row>
    <row r="38" spans="2:13" ht="12" customHeight="1" x14ac:dyDescent="0.2">
      <c r="B38" s="740"/>
      <c r="C38" s="741"/>
      <c r="D38" s="801"/>
      <c r="E38" s="35"/>
      <c r="F38" s="805"/>
      <c r="G38" s="35"/>
      <c r="H38" s="35"/>
      <c r="I38" s="729"/>
      <c r="J38" s="725">
        <f t="shared" si="6"/>
        <v>0</v>
      </c>
      <c r="K38" s="790">
        <f t="shared" si="3"/>
        <v>0</v>
      </c>
      <c r="L38" s="38"/>
    </row>
    <row r="39" spans="2:13" ht="12" customHeight="1" x14ac:dyDescent="0.2">
      <c r="B39" s="740"/>
      <c r="C39" s="741"/>
      <c r="D39" s="801"/>
      <c r="E39" s="35"/>
      <c r="F39" s="805"/>
      <c r="G39" s="35"/>
      <c r="H39" s="35"/>
      <c r="I39" s="729"/>
      <c r="J39" s="725">
        <f t="shared" si="6"/>
        <v>0</v>
      </c>
      <c r="K39" s="790">
        <f t="shared" si="3"/>
        <v>0</v>
      </c>
      <c r="L39" s="38"/>
    </row>
    <row r="40" spans="2:13" ht="12" customHeight="1" x14ac:dyDescent="0.2">
      <c r="B40" s="740"/>
      <c r="C40" s="741"/>
      <c r="D40" s="801"/>
      <c r="E40" s="35"/>
      <c r="F40" s="805"/>
      <c r="G40" s="35"/>
      <c r="H40" s="35"/>
      <c r="I40" s="729"/>
      <c r="J40" s="725">
        <f t="shared" si="6"/>
        <v>0</v>
      </c>
      <c r="K40" s="790">
        <f t="shared" si="3"/>
        <v>0</v>
      </c>
      <c r="L40" s="38"/>
    </row>
    <row r="41" spans="2:13" ht="12" customHeight="1" x14ac:dyDescent="0.2">
      <c r="B41" s="740"/>
      <c r="C41" s="741"/>
      <c r="D41" s="801"/>
      <c r="E41" s="35"/>
      <c r="F41" s="805"/>
      <c r="G41" s="35"/>
      <c r="H41" s="35"/>
      <c r="I41" s="729"/>
      <c r="J41" s="725">
        <f t="shared" si="6"/>
        <v>0</v>
      </c>
      <c r="K41" s="790">
        <f t="shared" si="3"/>
        <v>0</v>
      </c>
      <c r="L41" s="38"/>
    </row>
    <row r="42" spans="2:13" ht="12" customHeight="1" x14ac:dyDescent="0.2">
      <c r="B42" s="740"/>
      <c r="C42" s="741"/>
      <c r="D42" s="801"/>
      <c r="E42" s="35"/>
      <c r="F42" s="805"/>
      <c r="G42" s="35"/>
      <c r="H42" s="35"/>
      <c r="I42" s="729"/>
      <c r="J42" s="725">
        <f t="shared" si="6"/>
        <v>0</v>
      </c>
      <c r="K42" s="790">
        <f t="shared" si="3"/>
        <v>0</v>
      </c>
      <c r="L42" s="38"/>
    </row>
    <row r="43" spans="2:13" ht="12" customHeight="1" x14ac:dyDescent="0.2">
      <c r="B43" s="740"/>
      <c r="C43" s="741"/>
      <c r="D43" s="801"/>
      <c r="E43" s="35"/>
      <c r="F43" s="805"/>
      <c r="G43" s="35"/>
      <c r="H43" s="35"/>
      <c r="I43" s="729"/>
      <c r="J43" s="725">
        <f t="shared" si="6"/>
        <v>0</v>
      </c>
      <c r="K43" s="790">
        <f t="shared" si="3"/>
        <v>0</v>
      </c>
      <c r="L43" s="38"/>
    </row>
    <row r="44" spans="2:13" x14ac:dyDescent="0.2">
      <c r="B44" s="740"/>
      <c r="C44" s="741"/>
      <c r="D44" s="801"/>
      <c r="E44" s="35"/>
      <c r="F44" s="805"/>
      <c r="G44" s="35"/>
      <c r="H44" s="35"/>
      <c r="I44" s="729"/>
      <c r="J44" s="742">
        <f t="shared" si="6"/>
        <v>0</v>
      </c>
      <c r="K44" s="790">
        <f t="shared" si="3"/>
        <v>0</v>
      </c>
      <c r="L44" s="38"/>
    </row>
    <row r="45" spans="2:13" x14ac:dyDescent="0.2">
      <c r="B45" s="740"/>
      <c r="C45" s="741"/>
      <c r="D45" s="801"/>
      <c r="E45" s="35"/>
      <c r="F45" s="805"/>
      <c r="G45" s="35"/>
      <c r="H45" s="35"/>
      <c r="I45" s="729"/>
      <c r="J45" s="742">
        <f t="shared" si="6"/>
        <v>0</v>
      </c>
      <c r="K45" s="790">
        <f t="shared" si="3"/>
        <v>0</v>
      </c>
      <c r="L45" s="38"/>
    </row>
    <row r="46" spans="2:13" x14ac:dyDescent="0.2">
      <c r="B46" s="744"/>
      <c r="C46" s="741"/>
      <c r="D46" s="802"/>
      <c r="E46" s="37"/>
      <c r="F46" s="806"/>
      <c r="G46" s="37"/>
      <c r="H46" s="37"/>
      <c r="I46" s="729"/>
      <c r="J46" s="725">
        <f t="shared" si="6"/>
        <v>0</v>
      </c>
      <c r="K46" s="790">
        <f t="shared" si="3"/>
        <v>0</v>
      </c>
      <c r="L46" s="46"/>
    </row>
    <row r="47" spans="2:13" x14ac:dyDescent="0.2">
      <c r="B47" s="744"/>
      <c r="C47" s="741"/>
      <c r="D47" s="802"/>
      <c r="E47" s="37"/>
      <c r="F47" s="806"/>
      <c r="G47" s="37"/>
      <c r="H47" s="37"/>
      <c r="I47" s="729"/>
      <c r="J47" s="725">
        <f t="shared" si="6"/>
        <v>0</v>
      </c>
      <c r="K47" s="790">
        <f t="shared" si="3"/>
        <v>0</v>
      </c>
      <c r="L47" s="46"/>
    </row>
    <row r="48" spans="2:13" ht="13.5" thickBot="1" x14ac:dyDescent="0.25">
      <c r="B48" s="750"/>
      <c r="C48" s="751"/>
      <c r="D48" s="807"/>
      <c r="E48" s="50"/>
      <c r="F48" s="808"/>
      <c r="G48" s="50"/>
      <c r="H48" s="50"/>
      <c r="I48" s="752"/>
      <c r="J48" s="753">
        <f t="shared" si="6"/>
        <v>0</v>
      </c>
      <c r="K48" s="800">
        <f t="shared" si="3"/>
        <v>0</v>
      </c>
      <c r="L48" s="51"/>
    </row>
  </sheetData>
  <mergeCells count="11">
    <mergeCell ref="D11:I11"/>
    <mergeCell ref="K1:L1"/>
    <mergeCell ref="C2:J2"/>
    <mergeCell ref="B5:C11"/>
    <mergeCell ref="D5:J5"/>
    <mergeCell ref="K5:K11"/>
    <mergeCell ref="L5:L11"/>
    <mergeCell ref="D6:J6"/>
    <mergeCell ref="D7:I7"/>
    <mergeCell ref="J7:J11"/>
    <mergeCell ref="D9:I9"/>
  </mergeCells>
  <dataValidations count="1">
    <dataValidation allowBlank="1" showInputMessage="1" showErrorMessage="1" sqref="C27:C33 C35:C48" xr:uid="{AF81C663-1A8E-4C5D-B48C-62554F76717A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6E64-8CA7-4584-AF66-0AFA13127D21}">
  <sheetPr>
    <tabColor rgb="FFFF7C80"/>
    <pageSetUpPr fitToPage="1"/>
  </sheetPr>
  <dimension ref="B1:M47"/>
  <sheetViews>
    <sheetView showGridLines="0" view="pageBreakPreview" zoomScaleNormal="100" zoomScaleSheetLayoutView="100" workbookViewId="0">
      <selection activeCell="D11" sqref="D11:G11"/>
    </sheetView>
  </sheetViews>
  <sheetFormatPr defaultColWidth="8.125" defaultRowHeight="12.75" x14ac:dyDescent="0.2"/>
  <cols>
    <col min="1" max="1" width="2.25" style="20" customWidth="1"/>
    <col min="2" max="2" width="3.875" style="20" customWidth="1"/>
    <col min="3" max="3" width="39.125" style="20" customWidth="1"/>
    <col min="4" max="8" width="5.875" style="20" customWidth="1"/>
    <col min="9" max="9" width="9" style="20" customWidth="1"/>
    <col min="10" max="10" width="9.25" style="20" customWidth="1"/>
    <col min="11" max="12" width="8.125" style="20" customWidth="1"/>
    <col min="13" max="13" width="4.75" style="20" customWidth="1"/>
    <col min="14" max="16384" width="8.125" style="20"/>
  </cols>
  <sheetData>
    <row r="1" spans="2:13" ht="32.25" customHeight="1" x14ac:dyDescent="0.2">
      <c r="B1" s="510"/>
      <c r="C1" s="755"/>
      <c r="D1" s="755"/>
      <c r="E1" s="755"/>
      <c r="F1" s="755"/>
      <c r="G1" s="755"/>
      <c r="H1" s="755"/>
      <c r="I1" s="755"/>
      <c r="J1" s="755"/>
    </row>
    <row r="2" spans="2:13" ht="18" x14ac:dyDescent="0.2">
      <c r="B2" s="21"/>
      <c r="C2" s="299">
        <f>'Strona Tytułowa'!$G$5</f>
        <v>0</v>
      </c>
      <c r="D2" s="22"/>
      <c r="E2" s="22"/>
      <c r="F2" s="22"/>
      <c r="G2" s="22"/>
      <c r="H2" s="22"/>
      <c r="I2" s="2143"/>
      <c r="J2" s="2143"/>
    </row>
    <row r="3" spans="2:13" ht="20.25" x14ac:dyDescent="0.2">
      <c r="B3" s="23"/>
      <c r="C3" s="1900" t="s">
        <v>279</v>
      </c>
      <c r="D3" s="1900"/>
      <c r="E3" s="1900"/>
      <c r="F3" s="1900"/>
      <c r="G3" s="1900"/>
      <c r="H3" s="1900"/>
      <c r="I3" s="1301" t="str">
        <f>'Strona Tytułowa'!$D$2</f>
        <v>2023/2024</v>
      </c>
      <c r="J3" s="23"/>
    </row>
    <row r="4" spans="2:13" ht="18.75" customHeight="1" x14ac:dyDescent="0.2">
      <c r="B4" s="782" t="s">
        <v>297</v>
      </c>
      <c r="C4" s="234"/>
      <c r="D4" s="234"/>
      <c r="E4" s="234"/>
      <c r="F4" s="234"/>
      <c r="G4" s="234"/>
      <c r="H4" s="235"/>
      <c r="I4" s="235"/>
      <c r="J4" s="23"/>
    </row>
    <row r="5" spans="2:13" ht="21.75" customHeight="1" thickBot="1" x14ac:dyDescent="0.25">
      <c r="B5" s="783" t="s">
        <v>307</v>
      </c>
      <c r="C5" s="25"/>
      <c r="D5" s="25"/>
      <c r="E5" s="25"/>
      <c r="F5" s="25"/>
      <c r="G5" s="25"/>
      <c r="H5" s="25"/>
      <c r="I5" s="25"/>
      <c r="J5" s="23"/>
    </row>
    <row r="6" spans="2:13" ht="12.75" customHeight="1" x14ac:dyDescent="0.2">
      <c r="B6" s="1929" t="s">
        <v>161</v>
      </c>
      <c r="C6" s="1931"/>
      <c r="D6" s="1917"/>
      <c r="E6" s="1917"/>
      <c r="F6" s="1917"/>
      <c r="G6" s="1917"/>
      <c r="H6" s="2152"/>
      <c r="I6" s="2153" t="s">
        <v>280</v>
      </c>
      <c r="J6" s="2156" t="s">
        <v>164</v>
      </c>
    </row>
    <row r="7" spans="2:13" ht="12.75" customHeight="1" x14ac:dyDescent="0.2">
      <c r="B7" s="1902"/>
      <c r="C7" s="1904"/>
      <c r="D7" s="2159"/>
      <c r="E7" s="2159"/>
      <c r="F7" s="2159"/>
      <c r="G7" s="2159"/>
      <c r="H7" s="2160"/>
      <c r="I7" s="2154"/>
      <c r="J7" s="2157"/>
    </row>
    <row r="8" spans="2:13" ht="12.75" customHeight="1" x14ac:dyDescent="0.2">
      <c r="B8" s="1902"/>
      <c r="C8" s="1904"/>
      <c r="D8" s="2136" t="s">
        <v>283</v>
      </c>
      <c r="E8" s="2136"/>
      <c r="F8" s="2136"/>
      <c r="G8" s="2136"/>
      <c r="H8" s="2137" t="s">
        <v>269</v>
      </c>
      <c r="I8" s="2154"/>
      <c r="J8" s="2157"/>
    </row>
    <row r="9" spans="2:13" ht="12.75" customHeight="1" x14ac:dyDescent="0.2">
      <c r="B9" s="1902"/>
      <c r="C9" s="1904"/>
      <c r="D9" s="698" t="s">
        <v>33</v>
      </c>
      <c r="E9" s="229" t="s">
        <v>34</v>
      </c>
      <c r="F9" s="229" t="s">
        <v>35</v>
      </c>
      <c r="G9" s="26" t="s">
        <v>36</v>
      </c>
      <c r="H9" s="2138"/>
      <c r="I9" s="2154"/>
      <c r="J9" s="2157"/>
    </row>
    <row r="10" spans="2:13" ht="12.75" customHeight="1" x14ac:dyDescent="0.2">
      <c r="B10" s="1902"/>
      <c r="C10" s="1904"/>
      <c r="D10" s="1891" t="s">
        <v>285</v>
      </c>
      <c r="E10" s="1891"/>
      <c r="F10" s="1891"/>
      <c r="G10" s="2140"/>
      <c r="H10" s="2138"/>
      <c r="I10" s="2154"/>
      <c r="J10" s="2157"/>
    </row>
    <row r="11" spans="2:13" ht="12.75" customHeight="1" x14ac:dyDescent="0.2">
      <c r="B11" s="1902"/>
      <c r="C11" s="1904"/>
      <c r="D11" s="1302"/>
      <c r="E11" s="1302"/>
      <c r="F11" s="1302"/>
      <c r="G11" s="1302"/>
      <c r="H11" s="2138"/>
      <c r="I11" s="2154"/>
      <c r="J11" s="2157"/>
      <c r="M11" s="27"/>
    </row>
    <row r="12" spans="2:13" ht="16.5" customHeight="1" thickBot="1" x14ac:dyDescent="0.25">
      <c r="B12" s="1905"/>
      <c r="C12" s="1907"/>
      <c r="D12" s="2141" t="s">
        <v>286</v>
      </c>
      <c r="E12" s="2141"/>
      <c r="F12" s="2141"/>
      <c r="G12" s="2142"/>
      <c r="H12" s="2139"/>
      <c r="I12" s="2155"/>
      <c r="J12" s="2158"/>
    </row>
    <row r="13" spans="2:13" ht="23.25" customHeight="1" x14ac:dyDescent="0.2">
      <c r="B13" s="699"/>
      <c r="C13" s="700" t="s">
        <v>43</v>
      </c>
      <c r="D13" s="701">
        <f>D14+D25+D33</f>
        <v>9</v>
      </c>
      <c r="E13" s="701">
        <f>E14+E25+E33</f>
        <v>11</v>
      </c>
      <c r="F13" s="701">
        <f>F14+F25+F33</f>
        <v>11</v>
      </c>
      <c r="G13" s="701">
        <f>G14+G25+G33</f>
        <v>10</v>
      </c>
      <c r="H13" s="703">
        <f t="shared" ref="H13:H47" si="0">SUM(D13:G13)</f>
        <v>41</v>
      </c>
      <c r="I13" s="231">
        <f t="shared" ref="I13:I47" si="1">G13*$G$11+D13*$D$11+E13*$E$11+F13*$F$11</f>
        <v>0</v>
      </c>
      <c r="J13" s="230"/>
      <c r="K13" s="28"/>
    </row>
    <row r="14" spans="2:13" ht="19.5" customHeight="1" x14ac:dyDescent="0.2">
      <c r="B14" s="784"/>
      <c r="C14" s="785" t="s">
        <v>288</v>
      </c>
      <c r="D14" s="705">
        <f>SUM(D15:D24)</f>
        <v>9</v>
      </c>
      <c r="E14" s="705">
        <f>SUM(E15:E24)</f>
        <v>11</v>
      </c>
      <c r="F14" s="705">
        <f>SUM(F15:F24)</f>
        <v>11</v>
      </c>
      <c r="G14" s="705">
        <f>SUM(G15:G24)</f>
        <v>10</v>
      </c>
      <c r="H14" s="707">
        <f t="shared" si="0"/>
        <v>41</v>
      </c>
      <c r="I14" s="231">
        <f t="shared" si="1"/>
        <v>0</v>
      </c>
      <c r="J14" s="786"/>
      <c r="K14" s="710"/>
    </row>
    <row r="15" spans="2:13" s="27" customFormat="1" ht="14.1" customHeight="1" x14ac:dyDescent="0.2">
      <c r="B15" s="29">
        <v>1</v>
      </c>
      <c r="C15" s="711" t="s">
        <v>308</v>
      </c>
      <c r="D15" s="31">
        <v>2</v>
      </c>
      <c r="E15" s="31">
        <v>2</v>
      </c>
      <c r="F15" s="31">
        <v>2</v>
      </c>
      <c r="G15" s="715">
        <v>3</v>
      </c>
      <c r="H15" s="716">
        <f t="shared" si="0"/>
        <v>9</v>
      </c>
      <c r="I15" s="231">
        <f t="shared" si="1"/>
        <v>0</v>
      </c>
      <c r="J15" s="786"/>
      <c r="K15" s="710"/>
      <c r="M15" s="717"/>
    </row>
    <row r="16" spans="2:13" s="27" customFormat="1" ht="14.1" customHeight="1" x14ac:dyDescent="0.2">
      <c r="B16" s="789">
        <v>2</v>
      </c>
      <c r="C16" s="718" t="s">
        <v>309</v>
      </c>
      <c r="D16" s="35"/>
      <c r="E16" s="35"/>
      <c r="F16" s="35"/>
      <c r="G16" s="729"/>
      <c r="H16" s="725">
        <f t="shared" si="0"/>
        <v>0</v>
      </c>
      <c r="I16" s="231">
        <f t="shared" si="1"/>
        <v>0</v>
      </c>
      <c r="J16" s="32"/>
      <c r="K16" s="28"/>
      <c r="M16" s="717"/>
    </row>
    <row r="17" spans="2:13" s="27" customFormat="1" ht="14.1" customHeight="1" x14ac:dyDescent="0.2">
      <c r="B17" s="29">
        <v>3</v>
      </c>
      <c r="C17" s="718" t="s">
        <v>291</v>
      </c>
      <c r="D17" s="35">
        <v>2</v>
      </c>
      <c r="E17" s="35">
        <v>2</v>
      </c>
      <c r="F17" s="35">
        <v>2</v>
      </c>
      <c r="G17" s="729">
        <v>2</v>
      </c>
      <c r="H17" s="725">
        <f t="shared" si="0"/>
        <v>8</v>
      </c>
      <c r="I17" s="231">
        <f t="shared" si="1"/>
        <v>0</v>
      </c>
      <c r="J17" s="32"/>
      <c r="K17" s="28"/>
      <c r="M17" s="717"/>
    </row>
    <row r="18" spans="2:13" s="27" customFormat="1" ht="14.1" customHeight="1" x14ac:dyDescent="0.2">
      <c r="B18" s="789">
        <v>4</v>
      </c>
      <c r="C18" s="718" t="s">
        <v>305</v>
      </c>
      <c r="D18" s="35">
        <v>1</v>
      </c>
      <c r="E18" s="35">
        <v>1</v>
      </c>
      <c r="F18" s="35"/>
      <c r="G18" s="729"/>
      <c r="H18" s="725">
        <f t="shared" si="0"/>
        <v>2</v>
      </c>
      <c r="I18" s="231">
        <f t="shared" si="1"/>
        <v>0</v>
      </c>
      <c r="J18" s="32"/>
      <c r="K18" s="28"/>
      <c r="M18" s="717"/>
    </row>
    <row r="19" spans="2:13" s="27" customFormat="1" ht="14.1" customHeight="1" x14ac:dyDescent="0.2">
      <c r="B19" s="29">
        <v>5</v>
      </c>
      <c r="C19" s="718" t="s">
        <v>310</v>
      </c>
      <c r="D19" s="809">
        <v>2</v>
      </c>
      <c r="E19" s="809">
        <v>2</v>
      </c>
      <c r="F19" s="809">
        <v>2</v>
      </c>
      <c r="G19" s="810"/>
      <c r="H19" s="725">
        <f t="shared" si="0"/>
        <v>6</v>
      </c>
      <c r="I19" s="231">
        <f t="shared" si="1"/>
        <v>0</v>
      </c>
      <c r="J19" s="32"/>
      <c r="K19" s="28"/>
      <c r="M19" s="717"/>
    </row>
    <row r="20" spans="2:13" s="27" customFormat="1" ht="14.1" customHeight="1" x14ac:dyDescent="0.2">
      <c r="B20" s="789">
        <v>6</v>
      </c>
      <c r="C20" s="718" t="s">
        <v>311</v>
      </c>
      <c r="D20" s="809"/>
      <c r="E20" s="809">
        <v>2</v>
      </c>
      <c r="F20" s="809">
        <v>2</v>
      </c>
      <c r="G20" s="810">
        <v>2</v>
      </c>
      <c r="H20" s="725">
        <f t="shared" si="0"/>
        <v>6</v>
      </c>
      <c r="I20" s="231">
        <f t="shared" si="1"/>
        <v>0</v>
      </c>
      <c r="J20" s="32"/>
      <c r="K20" s="28"/>
      <c r="M20" s="717"/>
    </row>
    <row r="21" spans="2:13" s="27" customFormat="1" ht="14.1" customHeight="1" x14ac:dyDescent="0.2">
      <c r="B21" s="29">
        <v>7</v>
      </c>
      <c r="C21" s="718" t="s">
        <v>312</v>
      </c>
      <c r="D21" s="35"/>
      <c r="E21" s="35"/>
      <c r="F21" s="35"/>
      <c r="G21" s="729"/>
      <c r="H21" s="725">
        <f t="shared" si="0"/>
        <v>0</v>
      </c>
      <c r="I21" s="231">
        <f t="shared" si="1"/>
        <v>0</v>
      </c>
      <c r="J21" s="32"/>
      <c r="K21" s="28"/>
      <c r="M21" s="717"/>
    </row>
    <row r="22" spans="2:13" s="27" customFormat="1" ht="14.1" customHeight="1" x14ac:dyDescent="0.2">
      <c r="B22" s="789">
        <v>8</v>
      </c>
      <c r="C22" s="718" t="s">
        <v>257</v>
      </c>
      <c r="D22" s="811">
        <v>1</v>
      </c>
      <c r="E22" s="811">
        <v>1</v>
      </c>
      <c r="F22" s="811">
        <v>1</v>
      </c>
      <c r="G22" s="812">
        <v>1</v>
      </c>
      <c r="H22" s="725">
        <f t="shared" si="0"/>
        <v>4</v>
      </c>
      <c r="I22" s="231">
        <f t="shared" si="1"/>
        <v>0</v>
      </c>
      <c r="J22" s="32"/>
      <c r="K22" s="28"/>
      <c r="M22" s="717"/>
    </row>
    <row r="23" spans="2:13" s="27" customFormat="1" ht="14.1" customHeight="1" x14ac:dyDescent="0.2">
      <c r="B23" s="29">
        <v>9</v>
      </c>
      <c r="C23" s="718" t="s">
        <v>223</v>
      </c>
      <c r="D23" s="35"/>
      <c r="E23" s="35"/>
      <c r="F23" s="811">
        <v>2</v>
      </c>
      <c r="G23" s="812">
        <v>2</v>
      </c>
      <c r="H23" s="725">
        <f t="shared" si="0"/>
        <v>4</v>
      </c>
      <c r="I23" s="231">
        <f t="shared" si="1"/>
        <v>0</v>
      </c>
      <c r="J23" s="32"/>
      <c r="K23" s="28"/>
      <c r="M23" s="728"/>
    </row>
    <row r="24" spans="2:13" s="27" customFormat="1" ht="14.1" customHeight="1" x14ac:dyDescent="0.2">
      <c r="B24" s="789">
        <v>10</v>
      </c>
      <c r="C24" s="718" t="s">
        <v>219</v>
      </c>
      <c r="D24" s="813">
        <v>1</v>
      </c>
      <c r="E24" s="811">
        <v>1</v>
      </c>
      <c r="F24" s="35"/>
      <c r="G24" s="729"/>
      <c r="H24" s="725">
        <f t="shared" si="0"/>
        <v>2</v>
      </c>
      <c r="I24" s="231">
        <f t="shared" si="1"/>
        <v>0</v>
      </c>
      <c r="J24" s="38"/>
      <c r="K24" s="28"/>
    </row>
    <row r="25" spans="2:13" s="27" customFormat="1" ht="14.1" customHeight="1" x14ac:dyDescent="0.2">
      <c r="B25" s="789"/>
      <c r="C25" s="797" t="s">
        <v>294</v>
      </c>
      <c r="D25" s="705">
        <f>SUM(D26:D32)</f>
        <v>0</v>
      </c>
      <c r="E25" s="705">
        <f>SUM(E26:E32)</f>
        <v>0</v>
      </c>
      <c r="F25" s="705">
        <f>SUM(F26:F32)</f>
        <v>0</v>
      </c>
      <c r="G25" s="705">
        <f>SUM(G26:G32)</f>
        <v>0</v>
      </c>
      <c r="H25" s="707">
        <f t="shared" si="0"/>
        <v>0</v>
      </c>
      <c r="I25" s="231">
        <f t="shared" si="1"/>
        <v>0</v>
      </c>
      <c r="J25" s="739"/>
      <c r="K25" s="28"/>
    </row>
    <row r="26" spans="2:13" s="27" customFormat="1" ht="19.5" customHeight="1" x14ac:dyDescent="0.2">
      <c r="B26" s="814"/>
      <c r="C26" s="741"/>
      <c r="D26" s="39"/>
      <c r="E26" s="35"/>
      <c r="F26" s="35"/>
      <c r="G26" s="729"/>
      <c r="H26" s="742">
        <f t="shared" si="0"/>
        <v>0</v>
      </c>
      <c r="I26" s="231">
        <f t="shared" si="1"/>
        <v>0</v>
      </c>
      <c r="J26" s="32"/>
      <c r="K26" s="28"/>
    </row>
    <row r="27" spans="2:13" s="27" customFormat="1" ht="14.1" customHeight="1" x14ac:dyDescent="0.2">
      <c r="B27" s="740"/>
      <c r="C27" s="741"/>
      <c r="D27" s="39"/>
      <c r="E27" s="35"/>
      <c r="F27" s="35"/>
      <c r="G27" s="729"/>
      <c r="H27" s="725">
        <f t="shared" si="0"/>
        <v>0</v>
      </c>
      <c r="I27" s="231">
        <f t="shared" si="1"/>
        <v>0</v>
      </c>
      <c r="J27" s="32"/>
      <c r="K27" s="28"/>
    </row>
    <row r="28" spans="2:13" s="27" customFormat="1" ht="14.1" customHeight="1" x14ac:dyDescent="0.2">
      <c r="B28" s="740"/>
      <c r="C28" s="741"/>
      <c r="D28" s="39"/>
      <c r="E28" s="35"/>
      <c r="F28" s="35"/>
      <c r="G28" s="729"/>
      <c r="H28" s="725">
        <f t="shared" si="0"/>
        <v>0</v>
      </c>
      <c r="I28" s="231">
        <f t="shared" si="1"/>
        <v>0</v>
      </c>
      <c r="J28" s="32"/>
      <c r="K28" s="28"/>
    </row>
    <row r="29" spans="2:13" s="27" customFormat="1" ht="14.1" customHeight="1" x14ac:dyDescent="0.2">
      <c r="B29" s="740"/>
      <c r="C29" s="741"/>
      <c r="D29" s="39"/>
      <c r="E29" s="35"/>
      <c r="F29" s="35"/>
      <c r="G29" s="729"/>
      <c r="H29" s="725">
        <f t="shared" si="0"/>
        <v>0</v>
      </c>
      <c r="I29" s="231">
        <f t="shared" si="1"/>
        <v>0</v>
      </c>
      <c r="J29" s="38"/>
      <c r="K29" s="28"/>
    </row>
    <row r="30" spans="2:13" ht="14.1" customHeight="1" x14ac:dyDescent="0.2">
      <c r="B30" s="740"/>
      <c r="C30" s="741"/>
      <c r="D30" s="45"/>
      <c r="E30" s="37"/>
      <c r="F30" s="37"/>
      <c r="G30" s="732"/>
      <c r="H30" s="725">
        <f t="shared" si="0"/>
        <v>0</v>
      </c>
      <c r="I30" s="231">
        <f t="shared" si="1"/>
        <v>0</v>
      </c>
      <c r="J30" s="46"/>
      <c r="K30" s="28"/>
    </row>
    <row r="31" spans="2:13" ht="14.1" customHeight="1" x14ac:dyDescent="0.2">
      <c r="B31" s="744"/>
      <c r="C31" s="741"/>
      <c r="D31" s="45"/>
      <c r="E31" s="37"/>
      <c r="F31" s="37"/>
      <c r="G31" s="732"/>
      <c r="H31" s="725">
        <f t="shared" si="0"/>
        <v>0</v>
      </c>
      <c r="I31" s="231">
        <f t="shared" si="1"/>
        <v>0</v>
      </c>
      <c r="J31" s="46"/>
      <c r="K31" s="28"/>
    </row>
    <row r="32" spans="2:13" ht="14.1" customHeight="1" x14ac:dyDescent="0.2">
      <c r="B32" s="815"/>
      <c r="C32" s="741"/>
      <c r="D32" s="48"/>
      <c r="E32" s="47"/>
      <c r="F32" s="47"/>
      <c r="G32" s="746"/>
      <c r="H32" s="736">
        <f t="shared" si="0"/>
        <v>0</v>
      </c>
      <c r="I32" s="231">
        <f t="shared" si="1"/>
        <v>0</v>
      </c>
      <c r="J32" s="747"/>
      <c r="K32" s="28"/>
    </row>
    <row r="33" spans="2:11" ht="14.1" customHeight="1" x14ac:dyDescent="0.2">
      <c r="B33" s="705"/>
      <c r="C33" s="799" t="s">
        <v>295</v>
      </c>
      <c r="D33" s="705">
        <f>SUM(D34:D47)</f>
        <v>0</v>
      </c>
      <c r="E33" s="705">
        <f>SUM(E34:E47)</f>
        <v>0</v>
      </c>
      <c r="F33" s="705">
        <f>SUM(F34:F47)</f>
        <v>0</v>
      </c>
      <c r="G33" s="705">
        <f>SUM(G34:G47)</f>
        <v>0</v>
      </c>
      <c r="H33" s="748">
        <f t="shared" si="0"/>
        <v>0</v>
      </c>
      <c r="I33" s="231">
        <f t="shared" si="1"/>
        <v>0</v>
      </c>
      <c r="J33" s="749"/>
      <c r="K33" s="28"/>
    </row>
    <row r="34" spans="2:11" ht="21.75" customHeight="1" x14ac:dyDescent="0.2">
      <c r="B34" s="740"/>
      <c r="C34" s="741"/>
      <c r="D34" s="39"/>
      <c r="E34" s="35"/>
      <c r="F34" s="35"/>
      <c r="G34" s="729"/>
      <c r="H34" s="742">
        <f t="shared" si="0"/>
        <v>0</v>
      </c>
      <c r="I34" s="231">
        <f t="shared" si="1"/>
        <v>0</v>
      </c>
      <c r="J34" s="32"/>
    </row>
    <row r="35" spans="2:11" x14ac:dyDescent="0.2">
      <c r="B35" s="740"/>
      <c r="C35" s="741"/>
      <c r="D35" s="39"/>
      <c r="E35" s="35"/>
      <c r="F35" s="35"/>
      <c r="G35" s="729"/>
      <c r="H35" s="725">
        <f t="shared" si="0"/>
        <v>0</v>
      </c>
      <c r="I35" s="231">
        <f t="shared" si="1"/>
        <v>0</v>
      </c>
      <c r="J35" s="38"/>
    </row>
    <row r="36" spans="2:11" ht="12" customHeight="1" x14ac:dyDescent="0.2">
      <c r="B36" s="740"/>
      <c r="C36" s="741"/>
      <c r="D36" s="39"/>
      <c r="E36" s="35"/>
      <c r="F36" s="35"/>
      <c r="G36" s="729"/>
      <c r="H36" s="725">
        <f t="shared" si="0"/>
        <v>0</v>
      </c>
      <c r="I36" s="231">
        <f t="shared" si="1"/>
        <v>0</v>
      </c>
      <c r="J36" s="38"/>
    </row>
    <row r="37" spans="2:11" ht="12" customHeight="1" x14ac:dyDescent="0.2">
      <c r="B37" s="740"/>
      <c r="C37" s="741"/>
      <c r="D37" s="39"/>
      <c r="E37" s="35"/>
      <c r="F37" s="35"/>
      <c r="G37" s="729"/>
      <c r="H37" s="725">
        <f t="shared" si="0"/>
        <v>0</v>
      </c>
      <c r="I37" s="231">
        <f t="shared" si="1"/>
        <v>0</v>
      </c>
      <c r="J37" s="38"/>
    </row>
    <row r="38" spans="2:11" ht="12" customHeight="1" x14ac:dyDescent="0.2">
      <c r="B38" s="740"/>
      <c r="C38" s="741"/>
      <c r="D38" s="39"/>
      <c r="E38" s="35"/>
      <c r="F38" s="35"/>
      <c r="G38" s="729"/>
      <c r="H38" s="725">
        <f t="shared" si="0"/>
        <v>0</v>
      </c>
      <c r="I38" s="231">
        <f t="shared" si="1"/>
        <v>0</v>
      </c>
      <c r="J38" s="38"/>
    </row>
    <row r="39" spans="2:11" ht="12" customHeight="1" x14ac:dyDescent="0.2">
      <c r="B39" s="740"/>
      <c r="C39" s="741"/>
      <c r="D39" s="39"/>
      <c r="E39" s="35"/>
      <c r="F39" s="35"/>
      <c r="G39" s="729"/>
      <c r="H39" s="725">
        <f t="shared" si="0"/>
        <v>0</v>
      </c>
      <c r="I39" s="231">
        <f t="shared" si="1"/>
        <v>0</v>
      </c>
      <c r="J39" s="38"/>
    </row>
    <row r="40" spans="2:11" ht="12" customHeight="1" x14ac:dyDescent="0.2">
      <c r="B40" s="740"/>
      <c r="C40" s="741"/>
      <c r="D40" s="39"/>
      <c r="E40" s="35"/>
      <c r="F40" s="35"/>
      <c r="G40" s="729"/>
      <c r="H40" s="725">
        <f t="shared" si="0"/>
        <v>0</v>
      </c>
      <c r="I40" s="231">
        <f t="shared" si="1"/>
        <v>0</v>
      </c>
      <c r="J40" s="38"/>
    </row>
    <row r="41" spans="2:11" ht="12" customHeight="1" x14ac:dyDescent="0.2">
      <c r="B41" s="740"/>
      <c r="C41" s="741"/>
      <c r="D41" s="39"/>
      <c r="E41" s="35"/>
      <c r="F41" s="35"/>
      <c r="G41" s="729"/>
      <c r="H41" s="725">
        <f t="shared" si="0"/>
        <v>0</v>
      </c>
      <c r="I41" s="231">
        <f t="shared" si="1"/>
        <v>0</v>
      </c>
      <c r="J41" s="38"/>
    </row>
    <row r="42" spans="2:11" ht="12" customHeight="1" x14ac:dyDescent="0.2">
      <c r="B42" s="740"/>
      <c r="C42" s="741"/>
      <c r="D42" s="39"/>
      <c r="E42" s="35"/>
      <c r="F42" s="35"/>
      <c r="G42" s="729"/>
      <c r="H42" s="725">
        <f t="shared" si="0"/>
        <v>0</v>
      </c>
      <c r="I42" s="231">
        <f t="shared" si="1"/>
        <v>0</v>
      </c>
      <c r="J42" s="38"/>
    </row>
    <row r="43" spans="2:11" ht="12" customHeight="1" x14ac:dyDescent="0.2">
      <c r="B43" s="740"/>
      <c r="C43" s="741"/>
      <c r="D43" s="39"/>
      <c r="E43" s="35"/>
      <c r="F43" s="35"/>
      <c r="G43" s="729"/>
      <c r="H43" s="725">
        <f t="shared" si="0"/>
        <v>0</v>
      </c>
      <c r="I43" s="231">
        <f t="shared" si="1"/>
        <v>0</v>
      </c>
      <c r="J43" s="38"/>
    </row>
    <row r="44" spans="2:11" ht="12" customHeight="1" x14ac:dyDescent="0.2">
      <c r="B44" s="740"/>
      <c r="C44" s="741"/>
      <c r="D44" s="39"/>
      <c r="E44" s="35"/>
      <c r="F44" s="35"/>
      <c r="G44" s="729"/>
      <c r="H44" s="725">
        <f t="shared" si="0"/>
        <v>0</v>
      </c>
      <c r="I44" s="231">
        <f t="shared" si="1"/>
        <v>0</v>
      </c>
      <c r="J44" s="38"/>
    </row>
    <row r="45" spans="2:11" ht="12" customHeight="1" x14ac:dyDescent="0.2">
      <c r="B45" s="740"/>
      <c r="C45" s="741"/>
      <c r="D45" s="45"/>
      <c r="E45" s="37"/>
      <c r="F45" s="37"/>
      <c r="G45" s="732"/>
      <c r="H45" s="725">
        <f t="shared" si="0"/>
        <v>0</v>
      </c>
      <c r="I45" s="231">
        <f t="shared" si="1"/>
        <v>0</v>
      </c>
      <c r="J45" s="46"/>
    </row>
    <row r="46" spans="2:11" x14ac:dyDescent="0.2">
      <c r="B46" s="744"/>
      <c r="C46" s="741"/>
      <c r="D46" s="45"/>
      <c r="E46" s="37"/>
      <c r="F46" s="37"/>
      <c r="G46" s="732"/>
      <c r="H46" s="725">
        <f t="shared" si="0"/>
        <v>0</v>
      </c>
      <c r="I46" s="231">
        <f t="shared" si="1"/>
        <v>0</v>
      </c>
      <c r="J46" s="46"/>
    </row>
    <row r="47" spans="2:11" ht="13.5" thickBot="1" x14ac:dyDescent="0.25">
      <c r="B47" s="750"/>
      <c r="C47" s="816"/>
      <c r="D47" s="754"/>
      <c r="E47" s="50"/>
      <c r="F47" s="50"/>
      <c r="G47" s="752"/>
      <c r="H47" s="753">
        <f t="shared" si="0"/>
        <v>0</v>
      </c>
      <c r="I47" s="817">
        <f t="shared" si="1"/>
        <v>0</v>
      </c>
      <c r="J47" s="51"/>
    </row>
  </sheetData>
  <sheetProtection formatRows="0"/>
  <mergeCells count="11">
    <mergeCell ref="D12:G12"/>
    <mergeCell ref="I2:J2"/>
    <mergeCell ref="C3:H3"/>
    <mergeCell ref="B6:C12"/>
    <mergeCell ref="D6:H6"/>
    <mergeCell ref="I6:I12"/>
    <mergeCell ref="J6:J12"/>
    <mergeCell ref="D7:H7"/>
    <mergeCell ref="D8:G8"/>
    <mergeCell ref="H8:H12"/>
    <mergeCell ref="D10:G10"/>
  </mergeCells>
  <dataValidations count="1">
    <dataValidation allowBlank="1" showInputMessage="1" showErrorMessage="1" sqref="C26:C32 C34:C47" xr:uid="{39EFC848-688E-4F34-9F8B-F34A2A5E1485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68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V117"/>
  <sheetViews>
    <sheetView zoomScale="63" zoomScaleNormal="85" workbookViewId="0">
      <selection activeCell="I10" sqref="I10:I18"/>
    </sheetView>
  </sheetViews>
  <sheetFormatPr defaultColWidth="8.875" defaultRowHeight="15" x14ac:dyDescent="0.25"/>
  <cols>
    <col min="1" max="2" width="5.625" style="1" customWidth="1"/>
    <col min="3" max="3" width="24.875" style="1" customWidth="1"/>
    <col min="4" max="4" width="10.125" style="1" customWidth="1"/>
    <col min="5" max="5" width="9.25" style="1" customWidth="1"/>
    <col min="6" max="6" width="31.125" style="1" customWidth="1"/>
    <col min="7" max="7" width="29.375" style="1" customWidth="1"/>
    <col min="8" max="8" width="17.25" style="1" customWidth="1"/>
    <col min="9" max="9" width="15.625" style="1" customWidth="1"/>
    <col min="10" max="10" width="30.625" style="1" customWidth="1"/>
    <col min="11" max="12" width="8" style="1" customWidth="1"/>
    <col min="13" max="21" width="6.875" style="1" customWidth="1"/>
    <col min="22" max="22" width="16.375" style="1" customWidth="1"/>
    <col min="23" max="23" width="8.875" style="1" customWidth="1"/>
    <col min="24" max="24" width="26.25" style="1" customWidth="1"/>
    <col min="25" max="1036" width="8.5" style="1" customWidth="1"/>
    <col min="1037" max="1041" width="8.5" customWidth="1"/>
  </cols>
  <sheetData>
    <row r="1" spans="1:24" ht="15" customHeight="1" x14ac:dyDescent="0.25">
      <c r="A1" s="1756" t="s">
        <v>19</v>
      </c>
      <c r="B1" s="1756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1756"/>
      <c r="T1" s="1756"/>
      <c r="U1" s="1756"/>
      <c r="V1" s="1756"/>
      <c r="W1" s="1756"/>
      <c r="X1" s="1756"/>
    </row>
    <row r="2" spans="1:24" ht="15" customHeight="1" x14ac:dyDescent="0.25">
      <c r="A2" s="1756" t="s">
        <v>20</v>
      </c>
      <c r="B2" s="1756"/>
      <c r="C2" s="1756"/>
      <c r="D2" s="1756"/>
      <c r="E2" s="1756"/>
      <c r="F2" s="1756"/>
      <c r="G2" s="1756"/>
      <c r="H2" s="1756"/>
      <c r="I2" s="1756"/>
      <c r="J2" s="1756"/>
      <c r="K2" s="1756"/>
      <c r="L2" s="1756"/>
      <c r="M2" s="1756"/>
      <c r="N2" s="1756"/>
      <c r="O2" s="1756"/>
      <c r="P2" s="1756"/>
      <c r="Q2" s="1756"/>
      <c r="R2" s="1756"/>
      <c r="S2" s="1756"/>
      <c r="T2" s="1756"/>
      <c r="U2" s="1756"/>
      <c r="V2" s="1756"/>
      <c r="W2" s="1756"/>
      <c r="X2" s="1756"/>
    </row>
    <row r="3" spans="1:24" x14ac:dyDescent="0.25">
      <c r="A3" s="1757"/>
      <c r="B3" s="1757"/>
      <c r="C3" s="1757"/>
      <c r="D3" s="1757"/>
      <c r="E3" s="1757"/>
      <c r="F3" s="1757"/>
      <c r="G3" s="1757"/>
      <c r="H3" s="1757"/>
      <c r="I3" s="1757"/>
      <c r="J3" s="1757"/>
      <c r="K3" s="1757"/>
      <c r="L3" s="1757"/>
      <c r="M3" s="1757"/>
      <c r="N3" s="1757"/>
      <c r="O3" s="1757"/>
      <c r="P3" s="1757"/>
      <c r="Q3" s="1757"/>
      <c r="R3" s="1757"/>
      <c r="S3" s="1757"/>
      <c r="T3" s="1757"/>
      <c r="U3" s="1757"/>
      <c r="V3" s="1757"/>
      <c r="W3" s="1757"/>
      <c r="X3" s="1757"/>
    </row>
    <row r="4" spans="1:24" x14ac:dyDescent="0.25">
      <c r="A4" s="1756"/>
      <c r="B4" s="1756"/>
      <c r="C4" s="1756"/>
      <c r="D4" s="1756"/>
      <c r="E4" s="1756"/>
      <c r="F4" s="1756"/>
      <c r="G4" s="1756"/>
      <c r="H4" s="1756"/>
      <c r="I4" s="1756"/>
      <c r="J4" s="1756"/>
      <c r="K4" s="1756"/>
      <c r="L4" s="1756"/>
      <c r="M4" s="1756"/>
      <c r="N4" s="1756"/>
      <c r="O4" s="1756"/>
      <c r="P4" s="1756"/>
      <c r="Q4" s="1756"/>
      <c r="R4" s="1756"/>
      <c r="S4" s="1756"/>
      <c r="T4" s="1756"/>
      <c r="U4" s="1756"/>
      <c r="V4" s="1756"/>
      <c r="W4" s="1756"/>
      <c r="X4" s="1756"/>
    </row>
    <row r="5" spans="1:24" ht="18" customHeight="1" x14ac:dyDescent="0.25">
      <c r="A5" s="1756"/>
      <c r="B5" s="1756"/>
      <c r="C5" s="1756"/>
      <c r="D5" s="1756"/>
      <c r="E5" s="1756"/>
      <c r="F5" s="1756"/>
      <c r="G5" s="1756"/>
      <c r="H5" s="1756"/>
      <c r="I5" s="1756"/>
      <c r="J5" s="1756"/>
      <c r="K5" s="1756"/>
      <c r="L5" s="1756"/>
      <c r="M5" s="1756"/>
      <c r="N5" s="1756"/>
      <c r="O5" s="1756"/>
      <c r="P5" s="1756"/>
      <c r="Q5" s="1756"/>
      <c r="R5" s="1756"/>
      <c r="S5" s="1756"/>
      <c r="T5" s="1756"/>
      <c r="U5" s="1756"/>
      <c r="V5" s="1756"/>
      <c r="W5" s="1756"/>
      <c r="X5" s="1756"/>
    </row>
    <row r="6" spans="1:24" ht="15" customHeight="1" x14ac:dyDescent="0.25">
      <c r="A6" s="1756"/>
      <c r="B6" s="1756"/>
      <c r="C6" s="1756"/>
      <c r="D6" s="1756"/>
      <c r="E6" s="1756"/>
      <c r="F6" s="1756"/>
      <c r="G6" s="1756"/>
      <c r="H6" s="1756"/>
      <c r="I6" s="1756"/>
      <c r="J6" s="1756"/>
      <c r="K6" s="1756"/>
      <c r="L6" s="1756"/>
      <c r="M6" s="1756"/>
      <c r="N6" s="1756"/>
      <c r="O6" s="1756"/>
      <c r="P6" s="1756"/>
      <c r="Q6" s="1756"/>
      <c r="R6" s="1756"/>
      <c r="S6" s="1756"/>
      <c r="T6" s="1756"/>
      <c r="U6" s="1756"/>
      <c r="V6" s="1756"/>
      <c r="W6" s="1756"/>
      <c r="X6" s="1756"/>
    </row>
    <row r="7" spans="1:24" ht="1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25.5" customHeight="1" x14ac:dyDescent="0.25">
      <c r="A8" s="1754" t="s">
        <v>21</v>
      </c>
      <c r="B8" s="1758" t="s">
        <v>22</v>
      </c>
      <c r="C8" s="1755" t="s">
        <v>513</v>
      </c>
      <c r="D8" s="1755"/>
      <c r="E8" s="1755"/>
      <c r="F8" s="1755"/>
      <c r="G8" s="1755"/>
      <c r="H8" s="1755"/>
      <c r="I8" s="1755"/>
      <c r="J8" s="1755"/>
      <c r="K8" s="1755"/>
      <c r="L8" s="1755"/>
      <c r="M8" s="1755"/>
      <c r="N8" s="1755"/>
      <c r="O8" s="1755"/>
      <c r="P8" s="1755"/>
      <c r="Q8" s="1755"/>
      <c r="R8" s="1755"/>
      <c r="S8" s="1755"/>
      <c r="T8" s="1755"/>
      <c r="U8" s="1755"/>
      <c r="V8" s="1755"/>
      <c r="W8" s="1755"/>
      <c r="X8" s="1755"/>
    </row>
    <row r="9" spans="1:24" ht="41.25" customHeight="1" x14ac:dyDescent="0.25">
      <c r="A9" s="1754"/>
      <c r="B9" s="1759"/>
      <c r="C9" s="3" t="s">
        <v>23</v>
      </c>
      <c r="D9" s="3" t="s">
        <v>24</v>
      </c>
      <c r="E9" s="3" t="s">
        <v>25</v>
      </c>
      <c r="F9" s="3" t="s">
        <v>26</v>
      </c>
      <c r="G9" s="3" t="s">
        <v>27</v>
      </c>
      <c r="H9" s="507" t="s">
        <v>28</v>
      </c>
      <c r="I9" s="3" t="s">
        <v>29</v>
      </c>
      <c r="J9" s="3" t="s">
        <v>30</v>
      </c>
      <c r="K9" s="3" t="s">
        <v>31</v>
      </c>
      <c r="L9" s="3" t="s">
        <v>32</v>
      </c>
      <c r="M9" s="163" t="s">
        <v>33</v>
      </c>
      <c r="N9" s="163" t="s">
        <v>34</v>
      </c>
      <c r="O9" s="163" t="s">
        <v>35</v>
      </c>
      <c r="P9" s="163" t="s">
        <v>36</v>
      </c>
      <c r="Q9" s="163" t="s">
        <v>37</v>
      </c>
      <c r="R9" s="163" t="s">
        <v>38</v>
      </c>
      <c r="S9" s="163" t="s">
        <v>39</v>
      </c>
      <c r="T9" s="163" t="s">
        <v>40</v>
      </c>
      <c r="U9" s="163" t="s">
        <v>41</v>
      </c>
      <c r="V9" s="3" t="s">
        <v>42</v>
      </c>
      <c r="W9" s="3" t="s">
        <v>43</v>
      </c>
      <c r="X9" s="3" t="s">
        <v>44</v>
      </c>
    </row>
    <row r="10" spans="1:24" ht="15" customHeight="1" x14ac:dyDescent="0.25">
      <c r="A10" s="1749">
        <v>1</v>
      </c>
      <c r="B10" s="1749"/>
      <c r="C10" s="1749"/>
      <c r="D10" s="1743"/>
      <c r="E10" s="1749"/>
      <c r="F10" s="1743"/>
      <c r="G10" s="1743"/>
      <c r="H10" s="1743"/>
      <c r="I10" s="174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746">
        <f>SUM(M10:V18)</f>
        <v>0</v>
      </c>
      <c r="X10" s="1743"/>
    </row>
    <row r="11" spans="1:24" ht="15" customHeight="1" x14ac:dyDescent="0.25">
      <c r="A11" s="1750"/>
      <c r="B11" s="1750"/>
      <c r="C11" s="1750"/>
      <c r="D11" s="1752"/>
      <c r="E11" s="1750"/>
      <c r="F11" s="1744"/>
      <c r="G11" s="1744"/>
      <c r="H11" s="1752"/>
      <c r="I11" s="174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747"/>
      <c r="X11" s="1744"/>
    </row>
    <row r="12" spans="1:24" ht="15" customHeight="1" x14ac:dyDescent="0.25">
      <c r="A12" s="1750"/>
      <c r="B12" s="1750"/>
      <c r="C12" s="1750"/>
      <c r="D12" s="1752"/>
      <c r="E12" s="1750"/>
      <c r="F12" s="1744"/>
      <c r="G12" s="1744"/>
      <c r="H12" s="1752"/>
      <c r="I12" s="174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747"/>
      <c r="X12" s="1744"/>
    </row>
    <row r="13" spans="1:24" ht="15" customHeight="1" x14ac:dyDescent="0.25">
      <c r="A13" s="1750"/>
      <c r="B13" s="1750"/>
      <c r="C13" s="1750"/>
      <c r="D13" s="1752"/>
      <c r="E13" s="1750"/>
      <c r="F13" s="1744"/>
      <c r="G13" s="1744"/>
      <c r="H13" s="1752"/>
      <c r="I13" s="174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747"/>
      <c r="X13" s="1744"/>
    </row>
    <row r="14" spans="1:24" ht="15" customHeight="1" x14ac:dyDescent="0.25">
      <c r="A14" s="1750"/>
      <c r="B14" s="1750"/>
      <c r="C14" s="1750"/>
      <c r="D14" s="1752"/>
      <c r="E14" s="1750"/>
      <c r="F14" s="1744"/>
      <c r="G14" s="1744"/>
      <c r="H14" s="1752"/>
      <c r="I14" s="174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747"/>
      <c r="X14" s="1744"/>
    </row>
    <row r="15" spans="1:24" ht="15" customHeight="1" x14ac:dyDescent="0.25">
      <c r="A15" s="1750"/>
      <c r="B15" s="1750"/>
      <c r="C15" s="1750"/>
      <c r="D15" s="1752"/>
      <c r="E15" s="1750"/>
      <c r="F15" s="1744"/>
      <c r="G15" s="1744"/>
      <c r="H15" s="1752"/>
      <c r="I15" s="174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747"/>
      <c r="X15" s="1744"/>
    </row>
    <row r="16" spans="1:24" ht="15" customHeight="1" x14ac:dyDescent="0.25">
      <c r="A16" s="1750"/>
      <c r="B16" s="1750"/>
      <c r="C16" s="1750"/>
      <c r="D16" s="1752"/>
      <c r="E16" s="1750"/>
      <c r="F16" s="1744"/>
      <c r="G16" s="1744"/>
      <c r="H16" s="1752"/>
      <c r="I16" s="174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747"/>
      <c r="X16" s="1744"/>
    </row>
    <row r="17" spans="1:24" ht="15" customHeight="1" x14ac:dyDescent="0.25">
      <c r="A17" s="1750"/>
      <c r="B17" s="1750"/>
      <c r="C17" s="1750"/>
      <c r="D17" s="1752"/>
      <c r="E17" s="1750"/>
      <c r="F17" s="1744"/>
      <c r="G17" s="1744"/>
      <c r="H17" s="1752"/>
      <c r="I17" s="174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747"/>
      <c r="X17" s="1744"/>
    </row>
    <row r="18" spans="1:24" ht="15" customHeight="1" x14ac:dyDescent="0.25">
      <c r="A18" s="1751"/>
      <c r="B18" s="1751"/>
      <c r="C18" s="1751"/>
      <c r="D18" s="1753"/>
      <c r="E18" s="1751"/>
      <c r="F18" s="1745"/>
      <c r="G18" s="1745"/>
      <c r="H18" s="1753"/>
      <c r="I18" s="174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748"/>
      <c r="X18" s="1745"/>
    </row>
    <row r="19" spans="1:24" ht="15" customHeight="1" x14ac:dyDescent="0.25">
      <c r="A19" s="1749">
        <v>2</v>
      </c>
      <c r="B19" s="1749"/>
      <c r="C19" s="1749"/>
      <c r="D19" s="1743"/>
      <c r="E19" s="1749"/>
      <c r="F19" s="1743"/>
      <c r="G19" s="1743"/>
      <c r="H19" s="1743"/>
      <c r="I19" s="1743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746">
        <f t="shared" ref="W19" si="0">SUM(M19:V27)</f>
        <v>0</v>
      </c>
      <c r="X19" s="1743"/>
    </row>
    <row r="20" spans="1:24" ht="15" customHeight="1" x14ac:dyDescent="0.25">
      <c r="A20" s="1750"/>
      <c r="B20" s="1750"/>
      <c r="C20" s="1750"/>
      <c r="D20" s="1752"/>
      <c r="E20" s="1750"/>
      <c r="F20" s="1744"/>
      <c r="G20" s="1744"/>
      <c r="H20" s="1752"/>
      <c r="I20" s="174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747"/>
      <c r="X20" s="1744"/>
    </row>
    <row r="21" spans="1:24" ht="15" customHeight="1" x14ac:dyDescent="0.25">
      <c r="A21" s="1750"/>
      <c r="B21" s="1750"/>
      <c r="C21" s="1750"/>
      <c r="D21" s="1752"/>
      <c r="E21" s="1750"/>
      <c r="F21" s="1744"/>
      <c r="G21" s="1744"/>
      <c r="H21" s="1752"/>
      <c r="I21" s="174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747"/>
      <c r="X21" s="1744"/>
    </row>
    <row r="22" spans="1:24" ht="15" customHeight="1" x14ac:dyDescent="0.25">
      <c r="A22" s="1750"/>
      <c r="B22" s="1750"/>
      <c r="C22" s="1750"/>
      <c r="D22" s="1752"/>
      <c r="E22" s="1750"/>
      <c r="F22" s="1744"/>
      <c r="G22" s="1744"/>
      <c r="H22" s="1752"/>
      <c r="I22" s="174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747"/>
      <c r="X22" s="1744"/>
    </row>
    <row r="23" spans="1:24" ht="15" customHeight="1" x14ac:dyDescent="0.25">
      <c r="A23" s="1750"/>
      <c r="B23" s="1750"/>
      <c r="C23" s="1750"/>
      <c r="D23" s="1752"/>
      <c r="E23" s="1750"/>
      <c r="F23" s="1744"/>
      <c r="G23" s="1744"/>
      <c r="H23" s="1752"/>
      <c r="I23" s="174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747"/>
      <c r="X23" s="1744"/>
    </row>
    <row r="24" spans="1:24" ht="15" customHeight="1" x14ac:dyDescent="0.25">
      <c r="A24" s="1750"/>
      <c r="B24" s="1750"/>
      <c r="C24" s="1750"/>
      <c r="D24" s="1752"/>
      <c r="E24" s="1750"/>
      <c r="F24" s="1744"/>
      <c r="G24" s="1744"/>
      <c r="H24" s="1752"/>
      <c r="I24" s="174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1747"/>
      <c r="X24" s="1744"/>
    </row>
    <row r="25" spans="1:24" ht="15" customHeight="1" x14ac:dyDescent="0.25">
      <c r="A25" s="1750"/>
      <c r="B25" s="1750"/>
      <c r="C25" s="1750"/>
      <c r="D25" s="1752"/>
      <c r="E25" s="1750"/>
      <c r="F25" s="1744"/>
      <c r="G25" s="1744"/>
      <c r="H25" s="1752"/>
      <c r="I25" s="174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1747"/>
      <c r="X25" s="1744"/>
    </row>
    <row r="26" spans="1:24" ht="15" customHeight="1" x14ac:dyDescent="0.25">
      <c r="A26" s="1750"/>
      <c r="B26" s="1750"/>
      <c r="C26" s="1750"/>
      <c r="D26" s="1752"/>
      <c r="E26" s="1750"/>
      <c r="F26" s="1744"/>
      <c r="G26" s="1744"/>
      <c r="H26" s="1752"/>
      <c r="I26" s="174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747"/>
      <c r="X26" s="1744"/>
    </row>
    <row r="27" spans="1:24" ht="15" customHeight="1" x14ac:dyDescent="0.25">
      <c r="A27" s="1751"/>
      <c r="B27" s="1751"/>
      <c r="C27" s="1751"/>
      <c r="D27" s="1753"/>
      <c r="E27" s="1751"/>
      <c r="F27" s="1745"/>
      <c r="G27" s="1745"/>
      <c r="H27" s="1753"/>
      <c r="I27" s="174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1748"/>
      <c r="X27" s="1745"/>
    </row>
    <row r="28" spans="1:24" ht="15" customHeight="1" x14ac:dyDescent="0.25">
      <c r="A28" s="1749">
        <v>3</v>
      </c>
      <c r="B28" s="1749"/>
      <c r="C28" s="1749"/>
      <c r="D28" s="1743"/>
      <c r="E28" s="1749"/>
      <c r="F28" s="1743"/>
      <c r="G28" s="1743"/>
      <c r="H28" s="1743"/>
      <c r="I28" s="174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1746">
        <f t="shared" ref="W28" si="1">SUM(M28:V36)</f>
        <v>0</v>
      </c>
      <c r="X28" s="1743"/>
    </row>
    <row r="29" spans="1:24" ht="15" customHeight="1" x14ac:dyDescent="0.25">
      <c r="A29" s="1750"/>
      <c r="B29" s="1750"/>
      <c r="C29" s="1750"/>
      <c r="D29" s="1752"/>
      <c r="E29" s="1750"/>
      <c r="F29" s="1744"/>
      <c r="G29" s="1744"/>
      <c r="H29" s="1752"/>
      <c r="I29" s="174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747"/>
      <c r="X29" s="1744"/>
    </row>
    <row r="30" spans="1:24" ht="15" customHeight="1" x14ac:dyDescent="0.25">
      <c r="A30" s="1750"/>
      <c r="B30" s="1750"/>
      <c r="C30" s="1750"/>
      <c r="D30" s="1752"/>
      <c r="E30" s="1750"/>
      <c r="F30" s="1744"/>
      <c r="G30" s="1744"/>
      <c r="H30" s="1752"/>
      <c r="I30" s="174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747"/>
      <c r="X30" s="1744"/>
    </row>
    <row r="31" spans="1:24" ht="15" customHeight="1" x14ac:dyDescent="0.25">
      <c r="A31" s="1750"/>
      <c r="B31" s="1750"/>
      <c r="C31" s="1750"/>
      <c r="D31" s="1752"/>
      <c r="E31" s="1750"/>
      <c r="F31" s="1744"/>
      <c r="G31" s="1744"/>
      <c r="H31" s="1752"/>
      <c r="I31" s="174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1747"/>
      <c r="X31" s="1744"/>
    </row>
    <row r="32" spans="1:24" ht="15" customHeight="1" x14ac:dyDescent="0.25">
      <c r="A32" s="1750"/>
      <c r="B32" s="1750"/>
      <c r="C32" s="1750"/>
      <c r="D32" s="1752"/>
      <c r="E32" s="1750"/>
      <c r="F32" s="1744"/>
      <c r="G32" s="1744"/>
      <c r="H32" s="1752"/>
      <c r="I32" s="174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1747"/>
      <c r="X32" s="1744"/>
    </row>
    <row r="33" spans="1:24" ht="15" customHeight="1" x14ac:dyDescent="0.25">
      <c r="A33" s="1750"/>
      <c r="B33" s="1750"/>
      <c r="C33" s="1750"/>
      <c r="D33" s="1752"/>
      <c r="E33" s="1750"/>
      <c r="F33" s="1744"/>
      <c r="G33" s="1744"/>
      <c r="H33" s="1752"/>
      <c r="I33" s="174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747"/>
      <c r="X33" s="1744"/>
    </row>
    <row r="34" spans="1:24" ht="15" customHeight="1" x14ac:dyDescent="0.25">
      <c r="A34" s="1750"/>
      <c r="B34" s="1750"/>
      <c r="C34" s="1750"/>
      <c r="D34" s="1752"/>
      <c r="E34" s="1750"/>
      <c r="F34" s="1744"/>
      <c r="G34" s="1744"/>
      <c r="H34" s="1752"/>
      <c r="I34" s="174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747"/>
      <c r="X34" s="1744"/>
    </row>
    <row r="35" spans="1:24" ht="15" customHeight="1" x14ac:dyDescent="0.25">
      <c r="A35" s="1750"/>
      <c r="B35" s="1750"/>
      <c r="C35" s="1750"/>
      <c r="D35" s="1752"/>
      <c r="E35" s="1750"/>
      <c r="F35" s="1744"/>
      <c r="G35" s="1744"/>
      <c r="H35" s="1752"/>
      <c r="I35" s="174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747"/>
      <c r="X35" s="1744"/>
    </row>
    <row r="36" spans="1:24" ht="15" customHeight="1" x14ac:dyDescent="0.25">
      <c r="A36" s="1751"/>
      <c r="B36" s="1751"/>
      <c r="C36" s="1751"/>
      <c r="D36" s="1753"/>
      <c r="E36" s="1751"/>
      <c r="F36" s="1745"/>
      <c r="G36" s="1745"/>
      <c r="H36" s="1753"/>
      <c r="I36" s="174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1748"/>
      <c r="X36" s="1745"/>
    </row>
    <row r="37" spans="1:24" ht="15" customHeight="1" x14ac:dyDescent="0.25">
      <c r="A37" s="1749">
        <v>4</v>
      </c>
      <c r="B37" s="1749"/>
      <c r="C37" s="1749"/>
      <c r="D37" s="1743"/>
      <c r="E37" s="1749"/>
      <c r="F37" s="1743"/>
      <c r="G37" s="1743"/>
      <c r="H37" s="1743"/>
      <c r="I37" s="174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1746">
        <f t="shared" ref="W37" si="2">SUM(M37:V45)</f>
        <v>0</v>
      </c>
      <c r="X37" s="1743"/>
    </row>
    <row r="38" spans="1:24" ht="15" customHeight="1" x14ac:dyDescent="0.25">
      <c r="A38" s="1750"/>
      <c r="B38" s="1750"/>
      <c r="C38" s="1750"/>
      <c r="D38" s="1752"/>
      <c r="E38" s="1750"/>
      <c r="F38" s="1744"/>
      <c r="G38" s="1744"/>
      <c r="H38" s="1752"/>
      <c r="I38" s="174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1747"/>
      <c r="X38" s="1744"/>
    </row>
    <row r="39" spans="1:24" ht="15" customHeight="1" x14ac:dyDescent="0.25">
      <c r="A39" s="1750"/>
      <c r="B39" s="1750"/>
      <c r="C39" s="1750"/>
      <c r="D39" s="1752"/>
      <c r="E39" s="1750"/>
      <c r="F39" s="1744"/>
      <c r="G39" s="1744"/>
      <c r="H39" s="1752"/>
      <c r="I39" s="174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747"/>
      <c r="X39" s="1744"/>
    </row>
    <row r="40" spans="1:24" ht="15" customHeight="1" x14ac:dyDescent="0.25">
      <c r="A40" s="1750"/>
      <c r="B40" s="1750"/>
      <c r="C40" s="1750"/>
      <c r="D40" s="1752"/>
      <c r="E40" s="1750"/>
      <c r="F40" s="1744"/>
      <c r="G40" s="1744"/>
      <c r="H40" s="1752"/>
      <c r="I40" s="174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1747"/>
      <c r="X40" s="1744"/>
    </row>
    <row r="41" spans="1:24" ht="15" customHeight="1" x14ac:dyDescent="0.25">
      <c r="A41" s="1750"/>
      <c r="B41" s="1750"/>
      <c r="C41" s="1750"/>
      <c r="D41" s="1752"/>
      <c r="E41" s="1750"/>
      <c r="F41" s="1744"/>
      <c r="G41" s="1744"/>
      <c r="H41" s="1752"/>
      <c r="I41" s="174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747"/>
      <c r="X41" s="1744"/>
    </row>
    <row r="42" spans="1:24" ht="15" customHeight="1" x14ac:dyDescent="0.25">
      <c r="A42" s="1750"/>
      <c r="B42" s="1750"/>
      <c r="C42" s="1750"/>
      <c r="D42" s="1752"/>
      <c r="E42" s="1750"/>
      <c r="F42" s="1744"/>
      <c r="G42" s="1744"/>
      <c r="H42" s="1752"/>
      <c r="I42" s="174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747"/>
      <c r="X42" s="1744"/>
    </row>
    <row r="43" spans="1:24" ht="15" customHeight="1" x14ac:dyDescent="0.25">
      <c r="A43" s="1750"/>
      <c r="B43" s="1750"/>
      <c r="C43" s="1750"/>
      <c r="D43" s="1752"/>
      <c r="E43" s="1750"/>
      <c r="F43" s="1744"/>
      <c r="G43" s="1744"/>
      <c r="H43" s="1752"/>
      <c r="I43" s="174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1747"/>
      <c r="X43" s="1744"/>
    </row>
    <row r="44" spans="1:24" ht="15" customHeight="1" x14ac:dyDescent="0.25">
      <c r="A44" s="1750"/>
      <c r="B44" s="1750"/>
      <c r="C44" s="1750"/>
      <c r="D44" s="1752"/>
      <c r="E44" s="1750"/>
      <c r="F44" s="1744"/>
      <c r="G44" s="1744"/>
      <c r="H44" s="1752"/>
      <c r="I44" s="174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1747"/>
      <c r="X44" s="1744"/>
    </row>
    <row r="45" spans="1:24" ht="15" customHeight="1" x14ac:dyDescent="0.25">
      <c r="A45" s="1751"/>
      <c r="B45" s="1751"/>
      <c r="C45" s="1751"/>
      <c r="D45" s="1753"/>
      <c r="E45" s="1751"/>
      <c r="F45" s="1745"/>
      <c r="G45" s="1745"/>
      <c r="H45" s="1753"/>
      <c r="I45" s="174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748"/>
      <c r="X45" s="1745"/>
    </row>
    <row r="46" spans="1:24" ht="15" customHeight="1" x14ac:dyDescent="0.25">
      <c r="A46" s="1749">
        <v>5</v>
      </c>
      <c r="B46" s="1749"/>
      <c r="C46" s="1749"/>
      <c r="D46" s="1743"/>
      <c r="E46" s="1749"/>
      <c r="F46" s="1743"/>
      <c r="G46" s="1743"/>
      <c r="H46" s="1743"/>
      <c r="I46" s="174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1746">
        <f t="shared" ref="W46" si="3">SUM(M46:V54)</f>
        <v>0</v>
      </c>
      <c r="X46" s="1743"/>
    </row>
    <row r="47" spans="1:24" ht="15" customHeight="1" x14ac:dyDescent="0.25">
      <c r="A47" s="1750"/>
      <c r="B47" s="1750"/>
      <c r="C47" s="1750"/>
      <c r="D47" s="1752"/>
      <c r="E47" s="1750"/>
      <c r="F47" s="1744"/>
      <c r="G47" s="1744"/>
      <c r="H47" s="1752"/>
      <c r="I47" s="174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747"/>
      <c r="X47" s="1744"/>
    </row>
    <row r="48" spans="1:24" ht="15" customHeight="1" x14ac:dyDescent="0.25">
      <c r="A48" s="1750"/>
      <c r="B48" s="1750"/>
      <c r="C48" s="1750"/>
      <c r="D48" s="1752"/>
      <c r="E48" s="1750"/>
      <c r="F48" s="1744"/>
      <c r="G48" s="1744"/>
      <c r="H48" s="1752"/>
      <c r="I48" s="174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1747"/>
      <c r="X48" s="1744"/>
    </row>
    <row r="49" spans="1:24" ht="15" customHeight="1" x14ac:dyDescent="0.25">
      <c r="A49" s="1750"/>
      <c r="B49" s="1750"/>
      <c r="C49" s="1750"/>
      <c r="D49" s="1752"/>
      <c r="E49" s="1750"/>
      <c r="F49" s="1744"/>
      <c r="G49" s="1744"/>
      <c r="H49" s="1752"/>
      <c r="I49" s="174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747"/>
      <c r="X49" s="1744"/>
    </row>
    <row r="50" spans="1:24" ht="15" customHeight="1" x14ac:dyDescent="0.25">
      <c r="A50" s="1750"/>
      <c r="B50" s="1750"/>
      <c r="C50" s="1750"/>
      <c r="D50" s="1752"/>
      <c r="E50" s="1750"/>
      <c r="F50" s="1744"/>
      <c r="G50" s="1744"/>
      <c r="H50" s="1752"/>
      <c r="I50" s="174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1747"/>
      <c r="X50" s="1744"/>
    </row>
    <row r="51" spans="1:24" ht="15" customHeight="1" x14ac:dyDescent="0.25">
      <c r="A51" s="1750"/>
      <c r="B51" s="1750"/>
      <c r="C51" s="1750"/>
      <c r="D51" s="1752"/>
      <c r="E51" s="1750"/>
      <c r="F51" s="1744"/>
      <c r="G51" s="1744"/>
      <c r="H51" s="1752"/>
      <c r="I51" s="174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1747"/>
      <c r="X51" s="1744"/>
    </row>
    <row r="52" spans="1:24" ht="15" customHeight="1" x14ac:dyDescent="0.25">
      <c r="A52" s="1750"/>
      <c r="B52" s="1750"/>
      <c r="C52" s="1750"/>
      <c r="D52" s="1752"/>
      <c r="E52" s="1750"/>
      <c r="F52" s="1744"/>
      <c r="G52" s="1744"/>
      <c r="H52" s="1752"/>
      <c r="I52" s="174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1747"/>
      <c r="X52" s="1744"/>
    </row>
    <row r="53" spans="1:24" ht="15" customHeight="1" x14ac:dyDescent="0.25">
      <c r="A53" s="1750"/>
      <c r="B53" s="1750"/>
      <c r="C53" s="1750"/>
      <c r="D53" s="1752"/>
      <c r="E53" s="1750"/>
      <c r="F53" s="1744"/>
      <c r="G53" s="1744"/>
      <c r="H53" s="1752"/>
      <c r="I53" s="174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1747"/>
      <c r="X53" s="1744"/>
    </row>
    <row r="54" spans="1:24" ht="15" customHeight="1" x14ac:dyDescent="0.25">
      <c r="A54" s="1751"/>
      <c r="B54" s="1751"/>
      <c r="C54" s="1751"/>
      <c r="D54" s="1753"/>
      <c r="E54" s="1751"/>
      <c r="F54" s="1745"/>
      <c r="G54" s="1745"/>
      <c r="H54" s="1753"/>
      <c r="I54" s="174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1748"/>
      <c r="X54" s="1745"/>
    </row>
    <row r="55" spans="1:24" ht="15" customHeight="1" x14ac:dyDescent="0.25">
      <c r="A55" s="1749">
        <v>6</v>
      </c>
      <c r="B55" s="1749"/>
      <c r="C55" s="1749"/>
      <c r="D55" s="1743"/>
      <c r="E55" s="1749"/>
      <c r="F55" s="1743"/>
      <c r="G55" s="1743"/>
      <c r="H55" s="1743"/>
      <c r="I55" s="174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1746">
        <f t="shared" ref="W55" si="4">SUM(M55:V63)</f>
        <v>0</v>
      </c>
      <c r="X55" s="1743"/>
    </row>
    <row r="56" spans="1:24" ht="15" customHeight="1" x14ac:dyDescent="0.25">
      <c r="A56" s="1750"/>
      <c r="B56" s="1750"/>
      <c r="C56" s="1750"/>
      <c r="D56" s="1752"/>
      <c r="E56" s="1750"/>
      <c r="F56" s="1744"/>
      <c r="G56" s="1744"/>
      <c r="H56" s="1752"/>
      <c r="I56" s="174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1747"/>
      <c r="X56" s="1744"/>
    </row>
    <row r="57" spans="1:24" ht="15" customHeight="1" x14ac:dyDescent="0.25">
      <c r="A57" s="1750"/>
      <c r="B57" s="1750"/>
      <c r="C57" s="1750"/>
      <c r="D57" s="1752"/>
      <c r="E57" s="1750"/>
      <c r="F57" s="1744"/>
      <c r="G57" s="1744"/>
      <c r="H57" s="1752"/>
      <c r="I57" s="174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1747"/>
      <c r="X57" s="1744"/>
    </row>
    <row r="58" spans="1:24" ht="15" customHeight="1" x14ac:dyDescent="0.25">
      <c r="A58" s="1750"/>
      <c r="B58" s="1750"/>
      <c r="C58" s="1750"/>
      <c r="D58" s="1752"/>
      <c r="E58" s="1750"/>
      <c r="F58" s="1744"/>
      <c r="G58" s="1744"/>
      <c r="H58" s="1752"/>
      <c r="I58" s="174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747"/>
      <c r="X58" s="1744"/>
    </row>
    <row r="59" spans="1:24" ht="15" customHeight="1" x14ac:dyDescent="0.25">
      <c r="A59" s="1750"/>
      <c r="B59" s="1750"/>
      <c r="C59" s="1750"/>
      <c r="D59" s="1752"/>
      <c r="E59" s="1750"/>
      <c r="F59" s="1744"/>
      <c r="G59" s="1744"/>
      <c r="H59" s="1752"/>
      <c r="I59" s="174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747"/>
      <c r="X59" s="1744"/>
    </row>
    <row r="60" spans="1:24" ht="15" customHeight="1" x14ac:dyDescent="0.25">
      <c r="A60" s="1750"/>
      <c r="B60" s="1750"/>
      <c r="C60" s="1750"/>
      <c r="D60" s="1752"/>
      <c r="E60" s="1750"/>
      <c r="F60" s="1744"/>
      <c r="G60" s="1744"/>
      <c r="H60" s="1752"/>
      <c r="I60" s="174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1747"/>
      <c r="X60" s="1744"/>
    </row>
    <row r="61" spans="1:24" ht="15" customHeight="1" x14ac:dyDescent="0.25">
      <c r="A61" s="1750"/>
      <c r="B61" s="1750"/>
      <c r="C61" s="1750"/>
      <c r="D61" s="1752"/>
      <c r="E61" s="1750"/>
      <c r="F61" s="1744"/>
      <c r="G61" s="1744"/>
      <c r="H61" s="1752"/>
      <c r="I61" s="174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1747"/>
      <c r="X61" s="1744"/>
    </row>
    <row r="62" spans="1:24" ht="15" customHeight="1" x14ac:dyDescent="0.25">
      <c r="A62" s="1750"/>
      <c r="B62" s="1750"/>
      <c r="C62" s="1750"/>
      <c r="D62" s="1752"/>
      <c r="E62" s="1750"/>
      <c r="F62" s="1744"/>
      <c r="G62" s="1744"/>
      <c r="H62" s="1752"/>
      <c r="I62" s="174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747"/>
      <c r="X62" s="1744"/>
    </row>
    <row r="63" spans="1:24" ht="15" customHeight="1" x14ac:dyDescent="0.25">
      <c r="A63" s="1751"/>
      <c r="B63" s="1751"/>
      <c r="C63" s="1751"/>
      <c r="D63" s="1753"/>
      <c r="E63" s="1751"/>
      <c r="F63" s="1745"/>
      <c r="G63" s="1745"/>
      <c r="H63" s="1753"/>
      <c r="I63" s="174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1748"/>
      <c r="X63" s="1745"/>
    </row>
    <row r="64" spans="1:24" ht="15" customHeight="1" x14ac:dyDescent="0.25">
      <c r="A64" s="1749">
        <v>7</v>
      </c>
      <c r="B64" s="1749"/>
      <c r="C64" s="1749"/>
      <c r="D64" s="1743"/>
      <c r="E64" s="1749"/>
      <c r="F64" s="1743"/>
      <c r="G64" s="1743"/>
      <c r="H64" s="1743"/>
      <c r="I64" s="174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746">
        <f t="shared" ref="W64" si="5">SUM(M64:V72)</f>
        <v>0</v>
      </c>
      <c r="X64" s="1743"/>
    </row>
    <row r="65" spans="1:24" ht="15" customHeight="1" x14ac:dyDescent="0.25">
      <c r="A65" s="1750"/>
      <c r="B65" s="1750"/>
      <c r="C65" s="1750"/>
      <c r="D65" s="1752"/>
      <c r="E65" s="1750"/>
      <c r="F65" s="1744"/>
      <c r="G65" s="1744"/>
      <c r="H65" s="1752"/>
      <c r="I65" s="174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747"/>
      <c r="X65" s="1744"/>
    </row>
    <row r="66" spans="1:24" ht="15" customHeight="1" x14ac:dyDescent="0.25">
      <c r="A66" s="1750"/>
      <c r="B66" s="1750"/>
      <c r="C66" s="1750"/>
      <c r="D66" s="1752"/>
      <c r="E66" s="1750"/>
      <c r="F66" s="1744"/>
      <c r="G66" s="1744"/>
      <c r="H66" s="1752"/>
      <c r="I66" s="174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1747"/>
      <c r="X66" s="1744"/>
    </row>
    <row r="67" spans="1:24" ht="15" customHeight="1" x14ac:dyDescent="0.25">
      <c r="A67" s="1750"/>
      <c r="B67" s="1750"/>
      <c r="C67" s="1750"/>
      <c r="D67" s="1752"/>
      <c r="E67" s="1750"/>
      <c r="F67" s="1744"/>
      <c r="G67" s="1744"/>
      <c r="H67" s="1752"/>
      <c r="I67" s="174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747"/>
      <c r="X67" s="1744"/>
    </row>
    <row r="68" spans="1:24" ht="15" customHeight="1" x14ac:dyDescent="0.25">
      <c r="A68" s="1750"/>
      <c r="B68" s="1750"/>
      <c r="C68" s="1750"/>
      <c r="D68" s="1752"/>
      <c r="E68" s="1750"/>
      <c r="F68" s="1744"/>
      <c r="G68" s="1744"/>
      <c r="H68" s="1752"/>
      <c r="I68" s="174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1747"/>
      <c r="X68" s="1744"/>
    </row>
    <row r="69" spans="1:24" ht="15" customHeight="1" x14ac:dyDescent="0.25">
      <c r="A69" s="1750"/>
      <c r="B69" s="1750"/>
      <c r="C69" s="1750"/>
      <c r="D69" s="1752"/>
      <c r="E69" s="1750"/>
      <c r="F69" s="1744"/>
      <c r="G69" s="1744"/>
      <c r="H69" s="1752"/>
      <c r="I69" s="174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1747"/>
      <c r="X69" s="1744"/>
    </row>
    <row r="70" spans="1:24" ht="15" customHeight="1" x14ac:dyDescent="0.25">
      <c r="A70" s="1750"/>
      <c r="B70" s="1750"/>
      <c r="C70" s="1750"/>
      <c r="D70" s="1752"/>
      <c r="E70" s="1750"/>
      <c r="F70" s="1744"/>
      <c r="G70" s="1744"/>
      <c r="H70" s="1752"/>
      <c r="I70" s="174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1747"/>
      <c r="X70" s="1744"/>
    </row>
    <row r="71" spans="1:24" ht="15" customHeight="1" x14ac:dyDescent="0.25">
      <c r="A71" s="1750"/>
      <c r="B71" s="1750"/>
      <c r="C71" s="1750"/>
      <c r="D71" s="1752"/>
      <c r="E71" s="1750"/>
      <c r="F71" s="1744"/>
      <c r="G71" s="1744"/>
      <c r="H71" s="1752"/>
      <c r="I71" s="174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1747"/>
      <c r="X71" s="1744"/>
    </row>
    <row r="72" spans="1:24" ht="15" customHeight="1" x14ac:dyDescent="0.25">
      <c r="A72" s="1751"/>
      <c r="B72" s="1751"/>
      <c r="C72" s="1751"/>
      <c r="D72" s="1753"/>
      <c r="E72" s="1751"/>
      <c r="F72" s="1745"/>
      <c r="G72" s="1745"/>
      <c r="H72" s="1753"/>
      <c r="I72" s="174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1748"/>
      <c r="X72" s="1745"/>
    </row>
    <row r="73" spans="1:24" ht="15" customHeight="1" x14ac:dyDescent="0.25">
      <c r="A73" s="1749">
        <v>8</v>
      </c>
      <c r="B73" s="1749"/>
      <c r="C73" s="1749"/>
      <c r="D73" s="1743"/>
      <c r="E73" s="1749"/>
      <c r="F73" s="1743"/>
      <c r="G73" s="1743"/>
      <c r="H73" s="1743"/>
      <c r="I73" s="174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1746">
        <f t="shared" ref="W73" si="6">SUM(M73:V81)</f>
        <v>0</v>
      </c>
      <c r="X73" s="1743"/>
    </row>
    <row r="74" spans="1:24" ht="15" customHeight="1" x14ac:dyDescent="0.25">
      <c r="A74" s="1750"/>
      <c r="B74" s="1750"/>
      <c r="C74" s="1750"/>
      <c r="D74" s="1752"/>
      <c r="E74" s="1750"/>
      <c r="F74" s="1744"/>
      <c r="G74" s="1744"/>
      <c r="H74" s="1752"/>
      <c r="I74" s="174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1747"/>
      <c r="X74" s="1744"/>
    </row>
    <row r="75" spans="1:24" ht="15" customHeight="1" x14ac:dyDescent="0.25">
      <c r="A75" s="1750"/>
      <c r="B75" s="1750"/>
      <c r="C75" s="1750"/>
      <c r="D75" s="1752"/>
      <c r="E75" s="1750"/>
      <c r="F75" s="1744"/>
      <c r="G75" s="1744"/>
      <c r="H75" s="1752"/>
      <c r="I75" s="174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1747"/>
      <c r="X75" s="1744"/>
    </row>
    <row r="76" spans="1:24" ht="15" customHeight="1" x14ac:dyDescent="0.25">
      <c r="A76" s="1750"/>
      <c r="B76" s="1750"/>
      <c r="C76" s="1750"/>
      <c r="D76" s="1752"/>
      <c r="E76" s="1750"/>
      <c r="F76" s="1744"/>
      <c r="G76" s="1744"/>
      <c r="H76" s="1752"/>
      <c r="I76" s="17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1747"/>
      <c r="X76" s="1744"/>
    </row>
    <row r="77" spans="1:24" ht="15" customHeight="1" x14ac:dyDescent="0.25">
      <c r="A77" s="1750"/>
      <c r="B77" s="1750"/>
      <c r="C77" s="1750"/>
      <c r="D77" s="1752"/>
      <c r="E77" s="1750"/>
      <c r="F77" s="1744"/>
      <c r="G77" s="1744"/>
      <c r="H77" s="1752"/>
      <c r="I77" s="174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747"/>
      <c r="X77" s="1744"/>
    </row>
    <row r="78" spans="1:24" ht="15" customHeight="1" x14ac:dyDescent="0.25">
      <c r="A78" s="1750"/>
      <c r="B78" s="1750"/>
      <c r="C78" s="1750"/>
      <c r="D78" s="1752"/>
      <c r="E78" s="1750"/>
      <c r="F78" s="1744"/>
      <c r="G78" s="1744"/>
      <c r="H78" s="1752"/>
      <c r="I78" s="174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1747"/>
      <c r="X78" s="1744"/>
    </row>
    <row r="79" spans="1:24" ht="15" customHeight="1" x14ac:dyDescent="0.25">
      <c r="A79" s="1750"/>
      <c r="B79" s="1750"/>
      <c r="C79" s="1750"/>
      <c r="D79" s="1752"/>
      <c r="E79" s="1750"/>
      <c r="F79" s="1744"/>
      <c r="G79" s="1744"/>
      <c r="H79" s="1752"/>
      <c r="I79" s="174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1747"/>
      <c r="X79" s="1744"/>
    </row>
    <row r="80" spans="1:24" ht="15" customHeight="1" x14ac:dyDescent="0.25">
      <c r="A80" s="1750"/>
      <c r="B80" s="1750"/>
      <c r="C80" s="1750"/>
      <c r="D80" s="1752"/>
      <c r="E80" s="1750"/>
      <c r="F80" s="1744"/>
      <c r="G80" s="1744"/>
      <c r="H80" s="1752"/>
      <c r="I80" s="174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1747"/>
      <c r="X80" s="1744"/>
    </row>
    <row r="81" spans="1:24" ht="15" customHeight="1" x14ac:dyDescent="0.25">
      <c r="A81" s="1751"/>
      <c r="B81" s="1751"/>
      <c r="C81" s="1751"/>
      <c r="D81" s="1753"/>
      <c r="E81" s="1751"/>
      <c r="F81" s="1745"/>
      <c r="G81" s="1745"/>
      <c r="H81" s="1753"/>
      <c r="I81" s="174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1748"/>
      <c r="X81" s="1745"/>
    </row>
    <row r="82" spans="1:24" ht="15" customHeight="1" x14ac:dyDescent="0.25">
      <c r="A82" s="1749">
        <v>9</v>
      </c>
      <c r="B82" s="1749"/>
      <c r="C82" s="1749"/>
      <c r="D82" s="1743"/>
      <c r="E82" s="1749"/>
      <c r="F82" s="1743"/>
      <c r="G82" s="1743"/>
      <c r="H82" s="1743"/>
      <c r="I82" s="174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1746">
        <f t="shared" ref="W82" si="7">SUM(M82:V90)</f>
        <v>0</v>
      </c>
      <c r="X82" s="1743"/>
    </row>
    <row r="83" spans="1:24" ht="15" customHeight="1" x14ac:dyDescent="0.25">
      <c r="A83" s="1750"/>
      <c r="B83" s="1750"/>
      <c r="C83" s="1750"/>
      <c r="D83" s="1752"/>
      <c r="E83" s="1750"/>
      <c r="F83" s="1744"/>
      <c r="G83" s="1744"/>
      <c r="H83" s="1752"/>
      <c r="I83" s="174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1747"/>
      <c r="X83" s="1744"/>
    </row>
    <row r="84" spans="1:24" ht="15" customHeight="1" x14ac:dyDescent="0.25">
      <c r="A84" s="1750"/>
      <c r="B84" s="1750"/>
      <c r="C84" s="1750"/>
      <c r="D84" s="1752"/>
      <c r="E84" s="1750"/>
      <c r="F84" s="1744"/>
      <c r="G84" s="1744"/>
      <c r="H84" s="1752"/>
      <c r="I84" s="174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1747"/>
      <c r="X84" s="1744"/>
    </row>
    <row r="85" spans="1:24" ht="15" customHeight="1" x14ac:dyDescent="0.25">
      <c r="A85" s="1750"/>
      <c r="B85" s="1750"/>
      <c r="C85" s="1750"/>
      <c r="D85" s="1752"/>
      <c r="E85" s="1750"/>
      <c r="F85" s="1744"/>
      <c r="G85" s="1744"/>
      <c r="H85" s="1752"/>
      <c r="I85" s="174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1747"/>
      <c r="X85" s="1744"/>
    </row>
    <row r="86" spans="1:24" ht="15" customHeight="1" x14ac:dyDescent="0.25">
      <c r="A86" s="1750"/>
      <c r="B86" s="1750"/>
      <c r="C86" s="1750"/>
      <c r="D86" s="1752"/>
      <c r="E86" s="1750"/>
      <c r="F86" s="1744"/>
      <c r="G86" s="1744"/>
      <c r="H86" s="1752"/>
      <c r="I86" s="174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1747"/>
      <c r="X86" s="1744"/>
    </row>
    <row r="87" spans="1:24" ht="15" customHeight="1" x14ac:dyDescent="0.25">
      <c r="A87" s="1750"/>
      <c r="B87" s="1750"/>
      <c r="C87" s="1750"/>
      <c r="D87" s="1752"/>
      <c r="E87" s="1750"/>
      <c r="F87" s="1744"/>
      <c r="G87" s="1744"/>
      <c r="H87" s="1752"/>
      <c r="I87" s="174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1747"/>
      <c r="X87" s="1744"/>
    </row>
    <row r="88" spans="1:24" ht="15" customHeight="1" x14ac:dyDescent="0.25">
      <c r="A88" s="1750"/>
      <c r="B88" s="1750"/>
      <c r="C88" s="1750"/>
      <c r="D88" s="1752"/>
      <c r="E88" s="1750"/>
      <c r="F88" s="1744"/>
      <c r="G88" s="1744"/>
      <c r="H88" s="1752"/>
      <c r="I88" s="174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1747"/>
      <c r="X88" s="1744"/>
    </row>
    <row r="89" spans="1:24" ht="15" customHeight="1" x14ac:dyDescent="0.25">
      <c r="A89" s="1750"/>
      <c r="B89" s="1750"/>
      <c r="C89" s="1750"/>
      <c r="D89" s="1752"/>
      <c r="E89" s="1750"/>
      <c r="F89" s="1744"/>
      <c r="G89" s="1744"/>
      <c r="H89" s="1752"/>
      <c r="I89" s="174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1747"/>
      <c r="X89" s="1744"/>
    </row>
    <row r="90" spans="1:24" ht="15" customHeight="1" x14ac:dyDescent="0.25">
      <c r="A90" s="1751"/>
      <c r="B90" s="1751"/>
      <c r="C90" s="1751"/>
      <c r="D90" s="1753"/>
      <c r="E90" s="1751"/>
      <c r="F90" s="1745"/>
      <c r="G90" s="1745"/>
      <c r="H90" s="1753"/>
      <c r="I90" s="174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1748"/>
      <c r="X90" s="1745"/>
    </row>
    <row r="91" spans="1:24" ht="15" customHeight="1" x14ac:dyDescent="0.25">
      <c r="A91" s="1749">
        <v>10</v>
      </c>
      <c r="B91" s="1749"/>
      <c r="C91" s="1749"/>
      <c r="D91" s="1743"/>
      <c r="E91" s="1749"/>
      <c r="F91" s="1743"/>
      <c r="G91" s="1743"/>
      <c r="H91" s="1743"/>
      <c r="I91" s="174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1746">
        <f t="shared" ref="W91" si="8">SUM(M91:V99)</f>
        <v>0</v>
      </c>
      <c r="X91" s="1743"/>
    </row>
    <row r="92" spans="1:24" ht="15" customHeight="1" x14ac:dyDescent="0.25">
      <c r="A92" s="1750"/>
      <c r="B92" s="1750"/>
      <c r="C92" s="1750"/>
      <c r="D92" s="1752"/>
      <c r="E92" s="1750"/>
      <c r="F92" s="1744"/>
      <c r="G92" s="1744"/>
      <c r="H92" s="1752"/>
      <c r="I92" s="174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1747"/>
      <c r="X92" s="1744"/>
    </row>
    <row r="93" spans="1:24" ht="15" customHeight="1" x14ac:dyDescent="0.25">
      <c r="A93" s="1750"/>
      <c r="B93" s="1750"/>
      <c r="C93" s="1750"/>
      <c r="D93" s="1752"/>
      <c r="E93" s="1750"/>
      <c r="F93" s="1744"/>
      <c r="G93" s="1744"/>
      <c r="H93" s="1752"/>
      <c r="I93" s="174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1747"/>
      <c r="X93" s="1744"/>
    </row>
    <row r="94" spans="1:24" ht="15" customHeight="1" x14ac:dyDescent="0.25">
      <c r="A94" s="1750"/>
      <c r="B94" s="1750"/>
      <c r="C94" s="1750"/>
      <c r="D94" s="1752"/>
      <c r="E94" s="1750"/>
      <c r="F94" s="1744"/>
      <c r="G94" s="1744"/>
      <c r="H94" s="1752"/>
      <c r="I94" s="174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1747"/>
      <c r="X94" s="1744"/>
    </row>
    <row r="95" spans="1:24" ht="15" customHeight="1" x14ac:dyDescent="0.25">
      <c r="A95" s="1750"/>
      <c r="B95" s="1750"/>
      <c r="C95" s="1750"/>
      <c r="D95" s="1752"/>
      <c r="E95" s="1750"/>
      <c r="F95" s="1744"/>
      <c r="G95" s="1744"/>
      <c r="H95" s="1752"/>
      <c r="I95" s="174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1747"/>
      <c r="X95" s="1744"/>
    </row>
    <row r="96" spans="1:24" ht="15" customHeight="1" x14ac:dyDescent="0.25">
      <c r="A96" s="1750"/>
      <c r="B96" s="1750"/>
      <c r="C96" s="1750"/>
      <c r="D96" s="1752"/>
      <c r="E96" s="1750"/>
      <c r="F96" s="1744"/>
      <c r="G96" s="1744"/>
      <c r="H96" s="1752"/>
      <c r="I96" s="174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1747"/>
      <c r="X96" s="1744"/>
    </row>
    <row r="97" spans="1:24" ht="15" customHeight="1" x14ac:dyDescent="0.25">
      <c r="A97" s="1750"/>
      <c r="B97" s="1750"/>
      <c r="C97" s="1750"/>
      <c r="D97" s="1752"/>
      <c r="E97" s="1750"/>
      <c r="F97" s="1744"/>
      <c r="G97" s="1744"/>
      <c r="H97" s="1752"/>
      <c r="I97" s="174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1747"/>
      <c r="X97" s="1744"/>
    </row>
    <row r="98" spans="1:24" ht="15" customHeight="1" x14ac:dyDescent="0.25">
      <c r="A98" s="1750"/>
      <c r="B98" s="1750"/>
      <c r="C98" s="1750"/>
      <c r="D98" s="1752"/>
      <c r="E98" s="1750"/>
      <c r="F98" s="1744"/>
      <c r="G98" s="1744"/>
      <c r="H98" s="1752"/>
      <c r="I98" s="174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1747"/>
      <c r="X98" s="1744"/>
    </row>
    <row r="99" spans="1:24" ht="15" customHeight="1" x14ac:dyDescent="0.25">
      <c r="A99" s="1751"/>
      <c r="B99" s="1751"/>
      <c r="C99" s="1751"/>
      <c r="D99" s="1753"/>
      <c r="E99" s="1751"/>
      <c r="F99" s="1745"/>
      <c r="G99" s="1745"/>
      <c r="H99" s="1753"/>
      <c r="I99" s="174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1748"/>
      <c r="X99" s="1745"/>
    </row>
    <row r="100" spans="1:24" ht="15" customHeight="1" x14ac:dyDescent="0.25">
      <c r="A100" s="1749">
        <v>11</v>
      </c>
      <c r="B100" s="1749"/>
      <c r="C100" s="1749"/>
      <c r="D100" s="1743"/>
      <c r="E100" s="1749"/>
      <c r="F100" s="1743"/>
      <c r="G100" s="1743"/>
      <c r="H100" s="1743"/>
      <c r="I100" s="174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1746">
        <f t="shared" ref="W100" si="9">SUM(M100:V108)</f>
        <v>0</v>
      </c>
      <c r="X100" s="1743"/>
    </row>
    <row r="101" spans="1:24" ht="15" customHeight="1" x14ac:dyDescent="0.25">
      <c r="A101" s="1750"/>
      <c r="B101" s="1750"/>
      <c r="C101" s="1750"/>
      <c r="D101" s="1752"/>
      <c r="E101" s="1750"/>
      <c r="F101" s="1744"/>
      <c r="G101" s="1744"/>
      <c r="H101" s="1752"/>
      <c r="I101" s="174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1747"/>
      <c r="X101" s="1744"/>
    </row>
    <row r="102" spans="1:24" ht="15" customHeight="1" x14ac:dyDescent="0.25">
      <c r="A102" s="1750"/>
      <c r="B102" s="1750"/>
      <c r="C102" s="1750"/>
      <c r="D102" s="1752"/>
      <c r="E102" s="1750"/>
      <c r="F102" s="1744"/>
      <c r="G102" s="1744"/>
      <c r="H102" s="1752"/>
      <c r="I102" s="174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1747"/>
      <c r="X102" s="1744"/>
    </row>
    <row r="103" spans="1:24" ht="15" customHeight="1" x14ac:dyDescent="0.25">
      <c r="A103" s="1750"/>
      <c r="B103" s="1750"/>
      <c r="C103" s="1750"/>
      <c r="D103" s="1752"/>
      <c r="E103" s="1750"/>
      <c r="F103" s="1744"/>
      <c r="G103" s="1744"/>
      <c r="H103" s="1752"/>
      <c r="I103" s="174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1747"/>
      <c r="X103" s="1744"/>
    </row>
    <row r="104" spans="1:24" ht="15" customHeight="1" x14ac:dyDescent="0.25">
      <c r="A104" s="1750"/>
      <c r="B104" s="1750"/>
      <c r="C104" s="1750"/>
      <c r="D104" s="1752"/>
      <c r="E104" s="1750"/>
      <c r="F104" s="1744"/>
      <c r="G104" s="1744"/>
      <c r="H104" s="1752"/>
      <c r="I104" s="174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1747"/>
      <c r="X104" s="1744"/>
    </row>
    <row r="105" spans="1:24" ht="15" customHeight="1" x14ac:dyDescent="0.25">
      <c r="A105" s="1750"/>
      <c r="B105" s="1750"/>
      <c r="C105" s="1750"/>
      <c r="D105" s="1752"/>
      <c r="E105" s="1750"/>
      <c r="F105" s="1744"/>
      <c r="G105" s="1744"/>
      <c r="H105" s="1752"/>
      <c r="I105" s="174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1747"/>
      <c r="X105" s="1744"/>
    </row>
    <row r="106" spans="1:24" ht="15" customHeight="1" x14ac:dyDescent="0.25">
      <c r="A106" s="1750"/>
      <c r="B106" s="1750"/>
      <c r="C106" s="1750"/>
      <c r="D106" s="1752"/>
      <c r="E106" s="1750"/>
      <c r="F106" s="1744"/>
      <c r="G106" s="1744"/>
      <c r="H106" s="1752"/>
      <c r="I106" s="174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1747"/>
      <c r="X106" s="1744"/>
    </row>
    <row r="107" spans="1:24" ht="15" customHeight="1" x14ac:dyDescent="0.25">
      <c r="A107" s="1750"/>
      <c r="B107" s="1750"/>
      <c r="C107" s="1750"/>
      <c r="D107" s="1752"/>
      <c r="E107" s="1750"/>
      <c r="F107" s="1744"/>
      <c r="G107" s="1744"/>
      <c r="H107" s="1752"/>
      <c r="I107" s="174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1747"/>
      <c r="X107" s="1744"/>
    </row>
    <row r="108" spans="1:24" ht="18.75" customHeight="1" x14ac:dyDescent="0.25">
      <c r="A108" s="1751"/>
      <c r="B108" s="1751"/>
      <c r="C108" s="1751"/>
      <c r="D108" s="1753"/>
      <c r="E108" s="1751"/>
      <c r="F108" s="1745"/>
      <c r="G108" s="1745"/>
      <c r="H108" s="1753"/>
      <c r="I108" s="174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1748"/>
      <c r="X108" s="1745"/>
    </row>
    <row r="109" spans="1:24" ht="15" customHeight="1" x14ac:dyDescent="0.25">
      <c r="A109" s="1749">
        <v>12</v>
      </c>
      <c r="B109" s="1749"/>
      <c r="C109" s="1749"/>
      <c r="D109" s="1743"/>
      <c r="E109" s="1749"/>
      <c r="F109" s="1743"/>
      <c r="G109" s="1743"/>
      <c r="H109" s="1743"/>
      <c r="I109" s="174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1746">
        <f t="shared" ref="W109" si="10">SUM(M109:V117)</f>
        <v>0</v>
      </c>
      <c r="X109" s="1743"/>
    </row>
    <row r="110" spans="1:24" ht="15" customHeight="1" x14ac:dyDescent="0.25">
      <c r="A110" s="1750"/>
      <c r="B110" s="1750"/>
      <c r="C110" s="1750"/>
      <c r="D110" s="1752"/>
      <c r="E110" s="1750"/>
      <c r="F110" s="1744"/>
      <c r="G110" s="1744"/>
      <c r="H110" s="1752"/>
      <c r="I110" s="174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1747"/>
      <c r="X110" s="1744"/>
    </row>
    <row r="111" spans="1:24" ht="15" customHeight="1" x14ac:dyDescent="0.25">
      <c r="A111" s="1750"/>
      <c r="B111" s="1750"/>
      <c r="C111" s="1750"/>
      <c r="D111" s="1752"/>
      <c r="E111" s="1750"/>
      <c r="F111" s="1744"/>
      <c r="G111" s="1744"/>
      <c r="H111" s="1752"/>
      <c r="I111" s="174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1747"/>
      <c r="X111" s="1744"/>
    </row>
    <row r="112" spans="1:24" ht="15" customHeight="1" x14ac:dyDescent="0.25">
      <c r="A112" s="1750"/>
      <c r="B112" s="1750"/>
      <c r="C112" s="1750"/>
      <c r="D112" s="1752"/>
      <c r="E112" s="1750"/>
      <c r="F112" s="1744"/>
      <c r="G112" s="1744"/>
      <c r="H112" s="1752"/>
      <c r="I112" s="174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1747"/>
      <c r="X112" s="1744"/>
    </row>
    <row r="113" spans="1:24" ht="15" customHeight="1" x14ac:dyDescent="0.25">
      <c r="A113" s="1750"/>
      <c r="B113" s="1750"/>
      <c r="C113" s="1750"/>
      <c r="D113" s="1752"/>
      <c r="E113" s="1750"/>
      <c r="F113" s="1744"/>
      <c r="G113" s="1744"/>
      <c r="H113" s="1752"/>
      <c r="I113" s="174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1747"/>
      <c r="X113" s="1744"/>
    </row>
    <row r="114" spans="1:24" ht="15" customHeight="1" x14ac:dyDescent="0.25">
      <c r="A114" s="1750"/>
      <c r="B114" s="1750"/>
      <c r="C114" s="1750"/>
      <c r="D114" s="1752"/>
      <c r="E114" s="1750"/>
      <c r="F114" s="1744"/>
      <c r="G114" s="1744"/>
      <c r="H114" s="1752"/>
      <c r="I114" s="174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1747"/>
      <c r="X114" s="1744"/>
    </row>
    <row r="115" spans="1:24" ht="15" customHeight="1" x14ac:dyDescent="0.25">
      <c r="A115" s="1750"/>
      <c r="B115" s="1750"/>
      <c r="C115" s="1750"/>
      <c r="D115" s="1752"/>
      <c r="E115" s="1750"/>
      <c r="F115" s="1744"/>
      <c r="G115" s="1744"/>
      <c r="H115" s="1752"/>
      <c r="I115" s="174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1747"/>
      <c r="X115" s="1744"/>
    </row>
    <row r="116" spans="1:24" ht="15" customHeight="1" x14ac:dyDescent="0.25">
      <c r="A116" s="1750"/>
      <c r="B116" s="1750"/>
      <c r="C116" s="1750"/>
      <c r="D116" s="1752"/>
      <c r="E116" s="1750"/>
      <c r="F116" s="1744"/>
      <c r="G116" s="1744"/>
      <c r="H116" s="1752"/>
      <c r="I116" s="174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1747"/>
      <c r="X116" s="1744"/>
    </row>
    <row r="117" spans="1:24" ht="18.75" customHeight="1" x14ac:dyDescent="0.25">
      <c r="A117" s="1751"/>
      <c r="B117" s="1751"/>
      <c r="C117" s="1751"/>
      <c r="D117" s="1753"/>
      <c r="E117" s="1751"/>
      <c r="F117" s="1745"/>
      <c r="G117" s="1745"/>
      <c r="H117" s="1753"/>
      <c r="I117" s="174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1748"/>
      <c r="X117" s="1745"/>
    </row>
  </sheetData>
  <mergeCells count="141">
    <mergeCell ref="W100:W108"/>
    <mergeCell ref="W64:W72"/>
    <mergeCell ref="W55:W63"/>
    <mergeCell ref="W46:W54"/>
    <mergeCell ref="W37:W45"/>
    <mergeCell ref="F91:F99"/>
    <mergeCell ref="G73:G81"/>
    <mergeCell ref="X91:X99"/>
    <mergeCell ref="A100:A108"/>
    <mergeCell ref="B100:B108"/>
    <mergeCell ref="C100:C108"/>
    <mergeCell ref="E100:E108"/>
    <mergeCell ref="F100:F108"/>
    <mergeCell ref="G100:G108"/>
    <mergeCell ref="I100:I108"/>
    <mergeCell ref="X100:X108"/>
    <mergeCell ref="A91:A99"/>
    <mergeCell ref="B91:B99"/>
    <mergeCell ref="C91:C99"/>
    <mergeCell ref="E91:E99"/>
    <mergeCell ref="X55:X63"/>
    <mergeCell ref="X64:X72"/>
    <mergeCell ref="A55:A63"/>
    <mergeCell ref="B55:B63"/>
    <mergeCell ref="C55:C63"/>
    <mergeCell ref="G55:G63"/>
    <mergeCell ref="I55:I63"/>
    <mergeCell ref="A64:A72"/>
    <mergeCell ref="B64:B72"/>
    <mergeCell ref="C64:C72"/>
    <mergeCell ref="E64:E72"/>
    <mergeCell ref="F64:F72"/>
    <mergeCell ref="G64:G72"/>
    <mergeCell ref="I64:I72"/>
    <mergeCell ref="E55:E63"/>
    <mergeCell ref="F55:F63"/>
    <mergeCell ref="D55:D63"/>
    <mergeCell ref="H55:H63"/>
    <mergeCell ref="D64:D72"/>
    <mergeCell ref="H64:H72"/>
    <mergeCell ref="A109:A117"/>
    <mergeCell ref="B109:B117"/>
    <mergeCell ref="C109:C117"/>
    <mergeCell ref="E109:E117"/>
    <mergeCell ref="F109:F117"/>
    <mergeCell ref="G91:G99"/>
    <mergeCell ref="I91:I99"/>
    <mergeCell ref="D91:D99"/>
    <mergeCell ref="H91:H99"/>
    <mergeCell ref="I109:I117"/>
    <mergeCell ref="W91:W99"/>
    <mergeCell ref="W82:W90"/>
    <mergeCell ref="A73:A81"/>
    <mergeCell ref="B73:B81"/>
    <mergeCell ref="C73:C81"/>
    <mergeCell ref="E73:E81"/>
    <mergeCell ref="F73:F81"/>
    <mergeCell ref="D73:D81"/>
    <mergeCell ref="H73:H81"/>
    <mergeCell ref="D82:D90"/>
    <mergeCell ref="H82:H90"/>
    <mergeCell ref="W73:W81"/>
    <mergeCell ref="I73:I81"/>
    <mergeCell ref="A46:A54"/>
    <mergeCell ref="B46:B54"/>
    <mergeCell ref="C46:C54"/>
    <mergeCell ref="E46:E54"/>
    <mergeCell ref="F46:F54"/>
    <mergeCell ref="G46:G54"/>
    <mergeCell ref="I46:I54"/>
    <mergeCell ref="X46:X54"/>
    <mergeCell ref="A37:A45"/>
    <mergeCell ref="B37:B45"/>
    <mergeCell ref="G19:G27"/>
    <mergeCell ref="I19:I27"/>
    <mergeCell ref="X19:X27"/>
    <mergeCell ref="A28:A36"/>
    <mergeCell ref="X73:X81"/>
    <mergeCell ref="A82:A90"/>
    <mergeCell ref="B82:B90"/>
    <mergeCell ref="C82:C90"/>
    <mergeCell ref="E82:E90"/>
    <mergeCell ref="F82:F90"/>
    <mergeCell ref="G82:G90"/>
    <mergeCell ref="I82:I90"/>
    <mergeCell ref="X82:X90"/>
    <mergeCell ref="A19:A27"/>
    <mergeCell ref="B19:B27"/>
    <mergeCell ref="C19:C27"/>
    <mergeCell ref="E19:E27"/>
    <mergeCell ref="F19:F27"/>
    <mergeCell ref="W19:W27"/>
    <mergeCell ref="W28:W36"/>
    <mergeCell ref="D19:D27"/>
    <mergeCell ref="H19:H27"/>
    <mergeCell ref="D28:D36"/>
    <mergeCell ref="H28:H36"/>
    <mergeCell ref="A8:A9"/>
    <mergeCell ref="C8:X8"/>
    <mergeCell ref="A2:X2"/>
    <mergeCell ref="X10:X18"/>
    <mergeCell ref="A1:X1"/>
    <mergeCell ref="A3:X3"/>
    <mergeCell ref="A4:X4"/>
    <mergeCell ref="A5:X5"/>
    <mergeCell ref="A6:X6"/>
    <mergeCell ref="I10:I18"/>
    <mergeCell ref="A10:A18"/>
    <mergeCell ref="B10:B18"/>
    <mergeCell ref="C10:C18"/>
    <mergeCell ref="E10:E18"/>
    <mergeCell ref="F10:F18"/>
    <mergeCell ref="G10:G18"/>
    <mergeCell ref="W10:W18"/>
    <mergeCell ref="H10:H18"/>
    <mergeCell ref="D10:D18"/>
    <mergeCell ref="B8:B9"/>
    <mergeCell ref="X109:X117"/>
    <mergeCell ref="W109:W117"/>
    <mergeCell ref="B28:B36"/>
    <mergeCell ref="C28:C36"/>
    <mergeCell ref="E28:E36"/>
    <mergeCell ref="F28:F36"/>
    <mergeCell ref="G28:G36"/>
    <mergeCell ref="I28:I36"/>
    <mergeCell ref="X28:X36"/>
    <mergeCell ref="D109:D117"/>
    <mergeCell ref="H109:H117"/>
    <mergeCell ref="G109:G117"/>
    <mergeCell ref="C37:C45"/>
    <mergeCell ref="E37:E45"/>
    <mergeCell ref="F37:F45"/>
    <mergeCell ref="D37:D45"/>
    <mergeCell ref="H37:H45"/>
    <mergeCell ref="D46:D54"/>
    <mergeCell ref="H46:H54"/>
    <mergeCell ref="D100:D108"/>
    <mergeCell ref="H100:H108"/>
    <mergeCell ref="G37:G45"/>
    <mergeCell ref="I37:I45"/>
    <mergeCell ref="X37:X45"/>
  </mergeCells>
  <pageMargins left="0.70826771653543297" right="0.70826771653543297" top="1.1417322834645669" bottom="1.1417322834645669" header="0.74803149606299213" footer="0.74803149606299213"/>
  <pageSetup paperSize="9" scale="70" fitToWidth="0" fitToHeight="0" orientation="landscape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DA65-CAAB-4689-A5DD-F696884CE8A2}">
  <sheetPr>
    <tabColor rgb="FFFF7C80"/>
    <pageSetUpPr fitToPage="1"/>
  </sheetPr>
  <dimension ref="B1:U47"/>
  <sheetViews>
    <sheetView view="pageBreakPreview" zoomScale="110" zoomScaleNormal="100" zoomScaleSheetLayoutView="110" workbookViewId="0">
      <selection activeCell="K10" sqref="K10:N10"/>
    </sheetView>
  </sheetViews>
  <sheetFormatPr defaultColWidth="8.125" defaultRowHeight="12.75" x14ac:dyDescent="0.2"/>
  <cols>
    <col min="1" max="1" width="2.25" style="20" customWidth="1"/>
    <col min="2" max="2" width="3.875" style="20" customWidth="1"/>
    <col min="3" max="3" width="39.125" style="20" customWidth="1"/>
    <col min="4" max="9" width="5.25" style="20" customWidth="1"/>
    <col min="10" max="15" width="5.875" style="20" customWidth="1"/>
    <col min="16" max="16" width="8.875" style="20" customWidth="1"/>
    <col min="17" max="17" width="9" style="20" customWidth="1"/>
    <col min="18" max="18" width="9.25" style="20" customWidth="1"/>
    <col min="19" max="20" width="8.125" style="20"/>
    <col min="21" max="21" width="4.75" style="20" customWidth="1"/>
    <col min="22" max="16384" width="8.125" style="20"/>
  </cols>
  <sheetData>
    <row r="1" spans="2:21" ht="18" x14ac:dyDescent="0.2">
      <c r="B1" s="21"/>
      <c r="C1" s="299">
        <f>'Strona Tytułowa'!$G$5</f>
        <v>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52"/>
      <c r="Q1" s="2143"/>
      <c r="R1" s="2143"/>
    </row>
    <row r="2" spans="2:21" ht="20.25" x14ac:dyDescent="0.2">
      <c r="B2" s="23"/>
      <c r="C2" s="1900" t="s">
        <v>279</v>
      </c>
      <c r="D2" s="1900"/>
      <c r="E2" s="1900"/>
      <c r="F2" s="1900"/>
      <c r="G2" s="1900"/>
      <c r="H2" s="1900"/>
      <c r="I2" s="1900"/>
      <c r="J2" s="1900"/>
      <c r="K2" s="1900"/>
      <c r="L2" s="1900"/>
      <c r="M2" s="1900"/>
      <c r="N2" s="1900"/>
      <c r="O2" s="1900"/>
      <c r="P2" s="1301" t="str">
        <f>'Strona Tytułowa'!$D$2</f>
        <v>2023/2024</v>
      </c>
      <c r="Q2" s="25"/>
      <c r="R2" s="23"/>
    </row>
    <row r="3" spans="2:21" ht="18.75" customHeight="1" x14ac:dyDescent="0.2">
      <c r="B3" s="782" t="s">
        <v>297</v>
      </c>
      <c r="C3" s="234"/>
      <c r="D3" s="234"/>
      <c r="E3" s="234"/>
      <c r="F3" s="234"/>
      <c r="G3" s="234"/>
      <c r="H3" s="234"/>
      <c r="I3" s="234"/>
      <c r="J3" s="234" t="s">
        <v>211</v>
      </c>
      <c r="K3" s="234"/>
      <c r="L3" s="234"/>
      <c r="M3" s="234"/>
      <c r="N3" s="234"/>
      <c r="O3" s="235"/>
      <c r="P3" s="235"/>
      <c r="Q3" s="235"/>
      <c r="R3" s="23"/>
    </row>
    <row r="4" spans="2:21" ht="21.75" customHeight="1" thickBot="1" x14ac:dyDescent="0.25">
      <c r="B4" s="783" t="s">
        <v>307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55"/>
      <c r="Q4" s="25"/>
      <c r="R4" s="23"/>
    </row>
    <row r="5" spans="2:21" ht="12.75" customHeight="1" x14ac:dyDescent="0.2">
      <c r="B5" s="1929" t="s">
        <v>161</v>
      </c>
      <c r="C5" s="1931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2152"/>
      <c r="P5" s="2167" t="s">
        <v>163</v>
      </c>
      <c r="Q5" s="2153" t="s">
        <v>280</v>
      </c>
      <c r="R5" s="2156" t="s">
        <v>164</v>
      </c>
    </row>
    <row r="6" spans="2:21" ht="12.75" customHeight="1" x14ac:dyDescent="0.2">
      <c r="B6" s="1902"/>
      <c r="C6" s="1904"/>
      <c r="D6" s="2159" t="s">
        <v>165</v>
      </c>
      <c r="E6" s="2159"/>
      <c r="F6" s="2159"/>
      <c r="G6" s="2159"/>
      <c r="H6" s="2159"/>
      <c r="I6" s="2159"/>
      <c r="J6" s="2159"/>
      <c r="K6" s="2159"/>
      <c r="L6" s="2159"/>
      <c r="M6" s="2159"/>
      <c r="N6" s="2159"/>
      <c r="O6" s="2160"/>
      <c r="P6" s="2168"/>
      <c r="Q6" s="2154"/>
      <c r="R6" s="2157"/>
    </row>
    <row r="7" spans="2:21" ht="12.75" customHeight="1" x14ac:dyDescent="0.2">
      <c r="B7" s="1902"/>
      <c r="C7" s="1904"/>
      <c r="D7" s="2161" t="s">
        <v>281</v>
      </c>
      <c r="E7" s="2161"/>
      <c r="F7" s="2161"/>
      <c r="G7" s="2161"/>
      <c r="H7" s="2161"/>
      <c r="I7" s="2161"/>
      <c r="J7" s="2162" t="s">
        <v>282</v>
      </c>
      <c r="K7" s="2136" t="s">
        <v>283</v>
      </c>
      <c r="L7" s="2136"/>
      <c r="M7" s="2136"/>
      <c r="N7" s="2136"/>
      <c r="O7" s="2137" t="s">
        <v>284</v>
      </c>
      <c r="P7" s="2168"/>
      <c r="Q7" s="2154"/>
      <c r="R7" s="2157"/>
    </row>
    <row r="8" spans="2:21" ht="12.75" customHeight="1" x14ac:dyDescent="0.2">
      <c r="B8" s="1902"/>
      <c r="C8" s="1904"/>
      <c r="D8" s="229" t="s">
        <v>33</v>
      </c>
      <c r="E8" s="229" t="s">
        <v>34</v>
      </c>
      <c r="F8" s="229" t="s">
        <v>35</v>
      </c>
      <c r="G8" s="227" t="s">
        <v>36</v>
      </c>
      <c r="H8" s="227" t="s">
        <v>37</v>
      </c>
      <c r="I8" s="26" t="s">
        <v>38</v>
      </c>
      <c r="J8" s="2163"/>
      <c r="K8" s="698" t="s">
        <v>33</v>
      </c>
      <c r="L8" s="229" t="s">
        <v>34</v>
      </c>
      <c r="M8" s="229" t="s">
        <v>35</v>
      </c>
      <c r="N8" s="26" t="s">
        <v>36</v>
      </c>
      <c r="O8" s="2138"/>
      <c r="P8" s="2168"/>
      <c r="Q8" s="2154"/>
      <c r="R8" s="2157"/>
    </row>
    <row r="9" spans="2:21" ht="12.75" customHeight="1" x14ac:dyDescent="0.2">
      <c r="B9" s="1902"/>
      <c r="C9" s="1904"/>
      <c r="D9" s="1891" t="s">
        <v>285</v>
      </c>
      <c r="E9" s="1891"/>
      <c r="F9" s="1891"/>
      <c r="G9" s="1891"/>
      <c r="H9" s="1891"/>
      <c r="I9" s="2140"/>
      <c r="J9" s="2163"/>
      <c r="K9" s="1891" t="s">
        <v>285</v>
      </c>
      <c r="L9" s="1891"/>
      <c r="M9" s="1891"/>
      <c r="N9" s="2140"/>
      <c r="O9" s="2138"/>
      <c r="P9" s="2168"/>
      <c r="Q9" s="2154"/>
      <c r="R9" s="2157"/>
    </row>
    <row r="10" spans="2:21" ht="12.75" customHeight="1" x14ac:dyDescent="0.2">
      <c r="B10" s="1902"/>
      <c r="C10" s="1904"/>
      <c r="D10" s="1302"/>
      <c r="E10" s="1302"/>
      <c r="F10" s="1302"/>
      <c r="G10" s="1302"/>
      <c r="H10" s="1302"/>
      <c r="I10" s="1302"/>
      <c r="J10" s="2163"/>
      <c r="K10" s="1302"/>
      <c r="L10" s="1302"/>
      <c r="M10" s="1302"/>
      <c r="N10" s="1302"/>
      <c r="O10" s="2138"/>
      <c r="P10" s="2168"/>
      <c r="Q10" s="2154"/>
      <c r="R10" s="2157"/>
      <c r="U10" s="27"/>
    </row>
    <row r="11" spans="2:21" ht="16.5" customHeight="1" thickBot="1" x14ac:dyDescent="0.25">
      <c r="B11" s="1905"/>
      <c r="C11" s="1907"/>
      <c r="D11" s="2141" t="s">
        <v>286</v>
      </c>
      <c r="E11" s="2141"/>
      <c r="F11" s="2141"/>
      <c r="G11" s="2141"/>
      <c r="H11" s="2141"/>
      <c r="I11" s="2142"/>
      <c r="J11" s="2164"/>
      <c r="K11" s="2141" t="s">
        <v>286</v>
      </c>
      <c r="L11" s="2141"/>
      <c r="M11" s="2141"/>
      <c r="N11" s="2142"/>
      <c r="O11" s="2139"/>
      <c r="P11" s="2169"/>
      <c r="Q11" s="2155"/>
      <c r="R11" s="2158"/>
    </row>
    <row r="12" spans="2:21" ht="23.25" customHeight="1" x14ac:dyDescent="0.2">
      <c r="B12" s="699"/>
      <c r="C12" s="700" t="s">
        <v>43</v>
      </c>
      <c r="D12" s="757">
        <f t="shared" ref="D12:I12" si="0">D13+D25+D33</f>
        <v>0</v>
      </c>
      <c r="E12" s="701">
        <f t="shared" si="0"/>
        <v>0</v>
      </c>
      <c r="F12" s="701">
        <f t="shared" si="0"/>
        <v>0</v>
      </c>
      <c r="G12" s="701">
        <f t="shared" si="0"/>
        <v>0</v>
      </c>
      <c r="H12" s="701">
        <f t="shared" si="0"/>
        <v>0</v>
      </c>
      <c r="I12" s="701">
        <f t="shared" si="0"/>
        <v>0</v>
      </c>
      <c r="J12" s="702">
        <f t="shared" ref="J12:J32" si="1">SUM(D12:I12)</f>
        <v>0</v>
      </c>
      <c r="K12" s="757">
        <f>K13+K25+K33</f>
        <v>0</v>
      </c>
      <c r="L12" s="701">
        <f>L13+L25+L33</f>
        <v>0</v>
      </c>
      <c r="M12" s="701">
        <f>M13+M25+M33</f>
        <v>0</v>
      </c>
      <c r="N12" s="701">
        <f>N13+N25+N33</f>
        <v>0</v>
      </c>
      <c r="O12" s="703">
        <f t="shared" ref="O12:O47" si="2">SUM(K12:N12)</f>
        <v>0</v>
      </c>
      <c r="P12" s="818">
        <f>O12+J12</f>
        <v>0</v>
      </c>
      <c r="Q12" s="704">
        <f>Q13+Q25+Q33</f>
        <v>0</v>
      </c>
      <c r="R12" s="230"/>
      <c r="S12" s="28"/>
    </row>
    <row r="13" spans="2:21" ht="19.5" customHeight="1" x14ac:dyDescent="0.2">
      <c r="B13" s="784"/>
      <c r="C13" s="785" t="s">
        <v>288</v>
      </c>
      <c r="D13" s="758">
        <f t="shared" ref="D13:I13" si="3">SUM(D14:D24)</f>
        <v>0</v>
      </c>
      <c r="E13" s="705">
        <f t="shared" si="3"/>
        <v>0</v>
      </c>
      <c r="F13" s="705">
        <f t="shared" si="3"/>
        <v>0</v>
      </c>
      <c r="G13" s="705">
        <f t="shared" si="3"/>
        <v>0</v>
      </c>
      <c r="H13" s="705">
        <f t="shared" si="3"/>
        <v>0</v>
      </c>
      <c r="I13" s="706">
        <f t="shared" si="3"/>
        <v>0</v>
      </c>
      <c r="J13" s="707">
        <f t="shared" si="1"/>
        <v>0</v>
      </c>
      <c r="K13" s="758">
        <f>SUM(K14:K24)</f>
        <v>0</v>
      </c>
      <c r="L13" s="705">
        <f>SUM(L14:L24)</f>
        <v>0</v>
      </c>
      <c r="M13" s="705">
        <f>SUM(M14:M24)</f>
        <v>0</v>
      </c>
      <c r="N13" s="705">
        <f>SUM(N14:N24)</f>
        <v>0</v>
      </c>
      <c r="O13" s="707">
        <f t="shared" si="2"/>
        <v>0</v>
      </c>
      <c r="P13" s="819">
        <f t="shared" ref="P13:P47" si="4">J13+O13</f>
        <v>0</v>
      </c>
      <c r="Q13" s="708">
        <f t="shared" ref="Q13:Q47" si="5">G13*$G$10+H13*$H$10+I13*$I$10+L13*$L$10+M13*$M$10+N13*$N$10+K13*$K$10+D13*$D$10+E13*$E$10+F13*$F$10</f>
        <v>0</v>
      </c>
      <c r="R13" s="786"/>
      <c r="S13" s="710"/>
    </row>
    <row r="14" spans="2:21" s="27" customFormat="1" ht="14.1" customHeight="1" x14ac:dyDescent="0.2">
      <c r="B14" s="29">
        <v>1</v>
      </c>
      <c r="C14" s="711" t="s">
        <v>313</v>
      </c>
      <c r="D14" s="759"/>
      <c r="E14" s="713"/>
      <c r="F14" s="713"/>
      <c r="G14" s="30"/>
      <c r="H14" s="30"/>
      <c r="I14" s="31"/>
      <c r="J14" s="714">
        <f t="shared" si="1"/>
        <v>0</v>
      </c>
      <c r="K14" s="820"/>
      <c r="L14" s="31"/>
      <c r="M14" s="31"/>
      <c r="N14" s="715"/>
      <c r="O14" s="716">
        <f t="shared" si="2"/>
        <v>0</v>
      </c>
      <c r="P14" s="392">
        <f t="shared" si="4"/>
        <v>0</v>
      </c>
      <c r="Q14" s="231">
        <f t="shared" si="5"/>
        <v>0</v>
      </c>
      <c r="R14" s="786"/>
      <c r="S14" s="710"/>
      <c r="U14" s="717"/>
    </row>
    <row r="15" spans="2:21" s="27" customFormat="1" ht="14.1" customHeight="1" x14ac:dyDescent="0.2">
      <c r="B15" s="789">
        <v>2</v>
      </c>
      <c r="C15" s="718" t="s">
        <v>309</v>
      </c>
      <c r="D15" s="763"/>
      <c r="E15" s="720"/>
      <c r="F15" s="720"/>
      <c r="G15" s="34"/>
      <c r="H15" s="34"/>
      <c r="I15" s="35"/>
      <c r="J15" s="723">
        <f t="shared" si="1"/>
        <v>0</v>
      </c>
      <c r="K15" s="801"/>
      <c r="L15" s="35"/>
      <c r="M15" s="35"/>
      <c r="N15" s="729"/>
      <c r="O15" s="725">
        <f t="shared" si="2"/>
        <v>0</v>
      </c>
      <c r="P15" s="262">
        <f t="shared" si="4"/>
        <v>0</v>
      </c>
      <c r="Q15" s="232">
        <f t="shared" si="5"/>
        <v>0</v>
      </c>
      <c r="R15" s="32"/>
      <c r="S15" s="28"/>
      <c r="U15" s="717"/>
    </row>
    <row r="16" spans="2:21" s="27" customFormat="1" ht="14.1" customHeight="1" x14ac:dyDescent="0.2">
      <c r="B16" s="789">
        <v>3</v>
      </c>
      <c r="C16" s="718" t="s">
        <v>291</v>
      </c>
      <c r="D16" s="763"/>
      <c r="E16" s="720"/>
      <c r="F16" s="720"/>
      <c r="G16" s="34"/>
      <c r="H16" s="34"/>
      <c r="I16" s="35"/>
      <c r="J16" s="723">
        <f t="shared" si="1"/>
        <v>0</v>
      </c>
      <c r="K16" s="801"/>
      <c r="L16" s="35"/>
      <c r="M16" s="35"/>
      <c r="N16" s="729"/>
      <c r="O16" s="725">
        <f t="shared" si="2"/>
        <v>0</v>
      </c>
      <c r="P16" s="262">
        <f t="shared" si="4"/>
        <v>0</v>
      </c>
      <c r="Q16" s="232">
        <f t="shared" si="5"/>
        <v>0</v>
      </c>
      <c r="R16" s="32"/>
      <c r="S16" s="28"/>
      <c r="U16" s="717"/>
    </row>
    <row r="17" spans="2:21" s="27" customFormat="1" ht="14.1" customHeight="1" x14ac:dyDescent="0.2">
      <c r="B17" s="789">
        <v>4</v>
      </c>
      <c r="C17" s="718" t="s">
        <v>310</v>
      </c>
      <c r="D17" s="763"/>
      <c r="E17" s="720"/>
      <c r="F17" s="720"/>
      <c r="G17" s="34"/>
      <c r="H17" s="34"/>
      <c r="I17" s="35"/>
      <c r="J17" s="723">
        <f t="shared" si="1"/>
        <v>0</v>
      </c>
      <c r="K17" s="801"/>
      <c r="L17" s="35"/>
      <c r="M17" s="35"/>
      <c r="N17" s="729"/>
      <c r="O17" s="725">
        <f t="shared" si="2"/>
        <v>0</v>
      </c>
      <c r="P17" s="262">
        <f t="shared" si="4"/>
        <v>0</v>
      </c>
      <c r="Q17" s="232">
        <f t="shared" si="5"/>
        <v>0</v>
      </c>
      <c r="R17" s="32"/>
      <c r="S17" s="28"/>
      <c r="U17" s="717"/>
    </row>
    <row r="18" spans="2:21" s="27" customFormat="1" ht="14.1" customHeight="1" x14ac:dyDescent="0.2">
      <c r="B18" s="789">
        <v>5</v>
      </c>
      <c r="C18" s="718" t="s">
        <v>311</v>
      </c>
      <c r="D18" s="763"/>
      <c r="E18" s="720"/>
      <c r="F18" s="720"/>
      <c r="G18" s="34"/>
      <c r="H18" s="34"/>
      <c r="I18" s="35"/>
      <c r="J18" s="723">
        <f t="shared" si="1"/>
        <v>0</v>
      </c>
      <c r="K18" s="801"/>
      <c r="L18" s="35"/>
      <c r="M18" s="35"/>
      <c r="N18" s="729"/>
      <c r="O18" s="725">
        <f t="shared" si="2"/>
        <v>0</v>
      </c>
      <c r="P18" s="262">
        <f t="shared" si="4"/>
        <v>0</v>
      </c>
      <c r="Q18" s="232">
        <f t="shared" si="5"/>
        <v>0</v>
      </c>
      <c r="R18" s="32"/>
      <c r="S18" s="28"/>
      <c r="U18" s="717"/>
    </row>
    <row r="19" spans="2:21" s="27" customFormat="1" ht="14.1" customHeight="1" x14ac:dyDescent="0.2">
      <c r="B19" s="789">
        <v>6</v>
      </c>
      <c r="C19" s="718" t="s">
        <v>314</v>
      </c>
      <c r="D19" s="763"/>
      <c r="E19" s="720"/>
      <c r="F19" s="720"/>
      <c r="G19" s="34"/>
      <c r="H19" s="34"/>
      <c r="I19" s="35"/>
      <c r="J19" s="723">
        <f t="shared" si="1"/>
        <v>0</v>
      </c>
      <c r="K19" s="801"/>
      <c r="L19" s="35"/>
      <c r="M19" s="35"/>
      <c r="N19" s="729"/>
      <c r="O19" s="725">
        <f t="shared" si="2"/>
        <v>0</v>
      </c>
      <c r="P19" s="262">
        <f t="shared" si="4"/>
        <v>0</v>
      </c>
      <c r="Q19" s="232">
        <f t="shared" si="5"/>
        <v>0</v>
      </c>
      <c r="R19" s="32"/>
      <c r="S19" s="28"/>
      <c r="U19" s="717"/>
    </row>
    <row r="20" spans="2:21" s="27" customFormat="1" ht="14.1" customHeight="1" x14ac:dyDescent="0.2">
      <c r="B20" s="789">
        <v>7</v>
      </c>
      <c r="C20" s="718" t="s">
        <v>315</v>
      </c>
      <c r="D20" s="763"/>
      <c r="E20" s="720"/>
      <c r="F20" s="720"/>
      <c r="G20" s="34"/>
      <c r="H20" s="34"/>
      <c r="I20" s="35"/>
      <c r="J20" s="723">
        <f t="shared" si="1"/>
        <v>0</v>
      </c>
      <c r="K20" s="801"/>
      <c r="L20" s="35"/>
      <c r="M20" s="35"/>
      <c r="N20" s="729"/>
      <c r="O20" s="725">
        <f t="shared" si="2"/>
        <v>0</v>
      </c>
      <c r="P20" s="262">
        <f t="shared" si="4"/>
        <v>0</v>
      </c>
      <c r="Q20" s="232">
        <f t="shared" si="5"/>
        <v>0</v>
      </c>
      <c r="R20" s="32"/>
      <c r="S20" s="28"/>
      <c r="U20" s="717" t="str">
        <f>IF(O14+O20=0,"",IF(O14+O20=9,"","BŁĄD!  O16+O15 nie równa się 9"))</f>
        <v/>
      </c>
    </row>
    <row r="21" spans="2:21" s="27" customFormat="1" ht="14.1" customHeight="1" x14ac:dyDescent="0.2">
      <c r="B21" s="789">
        <v>8</v>
      </c>
      <c r="C21" s="718" t="s">
        <v>257</v>
      </c>
      <c r="D21" s="763"/>
      <c r="E21" s="720"/>
      <c r="F21" s="720"/>
      <c r="G21" s="34"/>
      <c r="H21" s="34"/>
      <c r="I21" s="35"/>
      <c r="J21" s="723">
        <f t="shared" si="1"/>
        <v>0</v>
      </c>
      <c r="K21" s="801"/>
      <c r="L21" s="35"/>
      <c r="M21" s="35"/>
      <c r="N21" s="729"/>
      <c r="O21" s="725">
        <f t="shared" si="2"/>
        <v>0</v>
      </c>
      <c r="P21" s="262">
        <f t="shared" si="4"/>
        <v>0</v>
      </c>
      <c r="Q21" s="232">
        <f t="shared" si="5"/>
        <v>0</v>
      </c>
      <c r="R21" s="32"/>
      <c r="S21" s="28"/>
      <c r="U21" s="728"/>
    </row>
    <row r="22" spans="2:21" s="27" customFormat="1" ht="14.1" customHeight="1" x14ac:dyDescent="0.2">
      <c r="B22" s="789">
        <v>9</v>
      </c>
      <c r="C22" s="718" t="s">
        <v>223</v>
      </c>
      <c r="D22" s="763"/>
      <c r="E22" s="720"/>
      <c r="F22" s="720"/>
      <c r="G22" s="34"/>
      <c r="H22" s="34"/>
      <c r="I22" s="35"/>
      <c r="J22" s="725">
        <f t="shared" si="1"/>
        <v>0</v>
      </c>
      <c r="K22" s="801"/>
      <c r="L22" s="35"/>
      <c r="M22" s="35"/>
      <c r="N22" s="729"/>
      <c r="O22" s="725">
        <f t="shared" si="2"/>
        <v>0</v>
      </c>
      <c r="P22" s="262">
        <f t="shared" si="4"/>
        <v>0</v>
      </c>
      <c r="Q22" s="232">
        <f t="shared" si="5"/>
        <v>0</v>
      </c>
      <c r="R22" s="32"/>
      <c r="S22" s="28"/>
    </row>
    <row r="23" spans="2:21" s="27" customFormat="1" ht="14.1" customHeight="1" x14ac:dyDescent="0.2">
      <c r="B23" s="789">
        <v>10</v>
      </c>
      <c r="C23" s="718" t="s">
        <v>219</v>
      </c>
      <c r="D23" s="763"/>
      <c r="E23" s="720"/>
      <c r="F23" s="720"/>
      <c r="G23" s="34"/>
      <c r="H23" s="34"/>
      <c r="I23" s="34"/>
      <c r="J23" s="725">
        <f t="shared" si="1"/>
        <v>0</v>
      </c>
      <c r="K23" s="821"/>
      <c r="L23" s="35"/>
      <c r="M23" s="35"/>
      <c r="N23" s="729"/>
      <c r="O23" s="725">
        <f t="shared" si="2"/>
        <v>0</v>
      </c>
      <c r="P23" s="262">
        <f t="shared" si="4"/>
        <v>0</v>
      </c>
      <c r="Q23" s="232">
        <f t="shared" si="5"/>
        <v>0</v>
      </c>
      <c r="R23" s="38"/>
      <c r="S23" s="28"/>
    </row>
    <row r="24" spans="2:21" s="27" customFormat="1" ht="14.1" customHeight="1" x14ac:dyDescent="0.2">
      <c r="B24" s="789">
        <v>11</v>
      </c>
      <c r="C24" s="822" t="s">
        <v>305</v>
      </c>
      <c r="D24" s="772"/>
      <c r="E24" s="735"/>
      <c r="F24" s="735"/>
      <c r="G24" s="41"/>
      <c r="H24" s="41"/>
      <c r="I24" s="41"/>
      <c r="J24" s="736">
        <f t="shared" si="1"/>
        <v>0</v>
      </c>
      <c r="K24" s="823"/>
      <c r="L24" s="43"/>
      <c r="M24" s="43"/>
      <c r="N24" s="737"/>
      <c r="O24" s="736">
        <f t="shared" si="2"/>
        <v>0</v>
      </c>
      <c r="P24" s="283">
        <f t="shared" si="4"/>
        <v>0</v>
      </c>
      <c r="Q24" s="738">
        <f t="shared" si="5"/>
        <v>0</v>
      </c>
      <c r="R24" s="44"/>
      <c r="S24" s="28"/>
    </row>
    <row r="25" spans="2:21" s="27" customFormat="1" ht="19.5" customHeight="1" x14ac:dyDescent="0.2">
      <c r="B25" s="796"/>
      <c r="C25" s="797" t="s">
        <v>294</v>
      </c>
      <c r="D25" s="758">
        <f t="shared" ref="D25:I25" si="6">SUM(D26:D32)</f>
        <v>0</v>
      </c>
      <c r="E25" s="705">
        <f t="shared" si="6"/>
        <v>0</v>
      </c>
      <c r="F25" s="705">
        <f t="shared" si="6"/>
        <v>0</v>
      </c>
      <c r="G25" s="705">
        <f t="shared" si="6"/>
        <v>0</v>
      </c>
      <c r="H25" s="705">
        <f t="shared" si="6"/>
        <v>0</v>
      </c>
      <c r="I25" s="706">
        <f t="shared" si="6"/>
        <v>0</v>
      </c>
      <c r="J25" s="707">
        <f t="shared" si="1"/>
        <v>0</v>
      </c>
      <c r="K25" s="758">
        <f>SUM(K26:K32)</f>
        <v>0</v>
      </c>
      <c r="L25" s="705">
        <f>SUM(L26:L32)</f>
        <v>0</v>
      </c>
      <c r="M25" s="705">
        <f>SUM(M26:M32)</f>
        <v>0</v>
      </c>
      <c r="N25" s="705">
        <f>SUM(N26:N32)</f>
        <v>0</v>
      </c>
      <c r="O25" s="707">
        <f t="shared" si="2"/>
        <v>0</v>
      </c>
      <c r="P25" s="819">
        <f t="shared" si="4"/>
        <v>0</v>
      </c>
      <c r="Q25" s="708">
        <f t="shared" si="5"/>
        <v>0</v>
      </c>
      <c r="R25" s="739"/>
      <c r="S25" s="28"/>
    </row>
    <row r="26" spans="2:21" s="27" customFormat="1" ht="14.1" customHeight="1" x14ac:dyDescent="0.2">
      <c r="B26" s="740"/>
      <c r="C26" s="741"/>
      <c r="D26" s="764"/>
      <c r="E26" s="720"/>
      <c r="F26" s="720"/>
      <c r="G26" s="34"/>
      <c r="H26" s="34"/>
      <c r="I26" s="729"/>
      <c r="J26" s="742">
        <f t="shared" si="1"/>
        <v>0</v>
      </c>
      <c r="K26" s="821"/>
      <c r="L26" s="35"/>
      <c r="M26" s="35"/>
      <c r="N26" s="729"/>
      <c r="O26" s="742">
        <f t="shared" si="2"/>
        <v>0</v>
      </c>
      <c r="P26" s="286">
        <f t="shared" si="4"/>
        <v>0</v>
      </c>
      <c r="Q26" s="743">
        <f t="shared" si="5"/>
        <v>0</v>
      </c>
      <c r="R26" s="32"/>
      <c r="S26" s="28"/>
    </row>
    <row r="27" spans="2:21" s="27" customFormat="1" ht="14.1" customHeight="1" x14ac:dyDescent="0.2">
      <c r="B27" s="740"/>
      <c r="C27" s="741"/>
      <c r="D27" s="764"/>
      <c r="E27" s="720"/>
      <c r="F27" s="720"/>
      <c r="G27" s="34"/>
      <c r="H27" s="34"/>
      <c r="I27" s="729"/>
      <c r="J27" s="725">
        <f t="shared" si="1"/>
        <v>0</v>
      </c>
      <c r="K27" s="821"/>
      <c r="L27" s="35"/>
      <c r="M27" s="35"/>
      <c r="N27" s="729"/>
      <c r="O27" s="725">
        <f t="shared" si="2"/>
        <v>0</v>
      </c>
      <c r="P27" s="262">
        <f t="shared" si="4"/>
        <v>0</v>
      </c>
      <c r="Q27" s="232">
        <f t="shared" si="5"/>
        <v>0</v>
      </c>
      <c r="R27" s="32"/>
      <c r="S27" s="28"/>
    </row>
    <row r="28" spans="2:21" s="27" customFormat="1" ht="14.1" customHeight="1" x14ac:dyDescent="0.2">
      <c r="B28" s="740"/>
      <c r="C28" s="741"/>
      <c r="D28" s="764"/>
      <c r="E28" s="720"/>
      <c r="F28" s="720"/>
      <c r="G28" s="34"/>
      <c r="H28" s="34"/>
      <c r="I28" s="729"/>
      <c r="J28" s="725">
        <f t="shared" si="1"/>
        <v>0</v>
      </c>
      <c r="K28" s="821"/>
      <c r="L28" s="35"/>
      <c r="M28" s="35"/>
      <c r="N28" s="729"/>
      <c r="O28" s="725">
        <f t="shared" si="2"/>
        <v>0</v>
      </c>
      <c r="P28" s="262">
        <f t="shared" si="4"/>
        <v>0</v>
      </c>
      <c r="Q28" s="232">
        <f t="shared" si="5"/>
        <v>0</v>
      </c>
      <c r="R28" s="32"/>
      <c r="S28" s="28"/>
    </row>
    <row r="29" spans="2:21" ht="14.1" customHeight="1" x14ac:dyDescent="0.2">
      <c r="B29" s="740"/>
      <c r="C29" s="741"/>
      <c r="D29" s="801"/>
      <c r="E29" s="35"/>
      <c r="F29" s="35"/>
      <c r="G29" s="35"/>
      <c r="H29" s="35"/>
      <c r="I29" s="729"/>
      <c r="J29" s="725">
        <f t="shared" si="1"/>
        <v>0</v>
      </c>
      <c r="K29" s="821"/>
      <c r="L29" s="35"/>
      <c r="M29" s="35"/>
      <c r="N29" s="729"/>
      <c r="O29" s="725">
        <f t="shared" si="2"/>
        <v>0</v>
      </c>
      <c r="P29" s="262">
        <f t="shared" si="4"/>
        <v>0</v>
      </c>
      <c r="Q29" s="232">
        <f t="shared" si="5"/>
        <v>0</v>
      </c>
      <c r="R29" s="38"/>
      <c r="S29" s="28"/>
    </row>
    <row r="30" spans="2:21" ht="14.1" customHeight="1" x14ac:dyDescent="0.2">
      <c r="B30" s="744"/>
      <c r="C30" s="741"/>
      <c r="D30" s="802"/>
      <c r="E30" s="37"/>
      <c r="F30" s="37"/>
      <c r="G30" s="37"/>
      <c r="H30" s="37"/>
      <c r="I30" s="729"/>
      <c r="J30" s="725">
        <f t="shared" si="1"/>
        <v>0</v>
      </c>
      <c r="K30" s="824"/>
      <c r="L30" s="37"/>
      <c r="M30" s="37"/>
      <c r="N30" s="732"/>
      <c r="O30" s="725">
        <f t="shared" si="2"/>
        <v>0</v>
      </c>
      <c r="P30" s="262">
        <f t="shared" si="4"/>
        <v>0</v>
      </c>
      <c r="Q30" s="232">
        <f t="shared" si="5"/>
        <v>0</v>
      </c>
      <c r="R30" s="46"/>
      <c r="S30" s="28"/>
    </row>
    <row r="31" spans="2:21" ht="14.1" customHeight="1" x14ac:dyDescent="0.2">
      <c r="B31" s="744"/>
      <c r="C31" s="741"/>
      <c r="D31" s="802"/>
      <c r="E31" s="37"/>
      <c r="F31" s="37"/>
      <c r="G31" s="37"/>
      <c r="H31" s="37"/>
      <c r="I31" s="729"/>
      <c r="J31" s="725">
        <f t="shared" si="1"/>
        <v>0</v>
      </c>
      <c r="K31" s="824"/>
      <c r="L31" s="37"/>
      <c r="M31" s="37"/>
      <c r="N31" s="732"/>
      <c r="O31" s="725">
        <f t="shared" si="2"/>
        <v>0</v>
      </c>
      <c r="P31" s="262">
        <f t="shared" si="4"/>
        <v>0</v>
      </c>
      <c r="Q31" s="232">
        <f t="shared" si="5"/>
        <v>0</v>
      </c>
      <c r="R31" s="46"/>
      <c r="S31" s="28"/>
    </row>
    <row r="32" spans="2:21" ht="14.1" customHeight="1" x14ac:dyDescent="0.2">
      <c r="B32" s="745"/>
      <c r="C32" s="741"/>
      <c r="D32" s="803"/>
      <c r="E32" s="47"/>
      <c r="F32" s="47"/>
      <c r="G32" s="47"/>
      <c r="H32" s="47"/>
      <c r="I32" s="746"/>
      <c r="J32" s="736">
        <f t="shared" si="1"/>
        <v>0</v>
      </c>
      <c r="K32" s="825"/>
      <c r="L32" s="47"/>
      <c r="M32" s="47"/>
      <c r="N32" s="746"/>
      <c r="O32" s="736">
        <f t="shared" si="2"/>
        <v>0</v>
      </c>
      <c r="P32" s="283">
        <f t="shared" si="4"/>
        <v>0</v>
      </c>
      <c r="Q32" s="49">
        <f t="shared" si="5"/>
        <v>0</v>
      </c>
      <c r="R32" s="747"/>
      <c r="S32" s="28"/>
    </row>
    <row r="33" spans="2:18" ht="21.75" customHeight="1" x14ac:dyDescent="0.2">
      <c r="B33" s="798"/>
      <c r="C33" s="799" t="s">
        <v>295</v>
      </c>
      <c r="D33" s="758">
        <f t="shared" ref="D33:N33" si="7">SUM(D34:D47)</f>
        <v>0</v>
      </c>
      <c r="E33" s="705">
        <f t="shared" si="7"/>
        <v>0</v>
      </c>
      <c r="F33" s="705">
        <f t="shared" si="7"/>
        <v>0</v>
      </c>
      <c r="G33" s="705">
        <f t="shared" si="7"/>
        <v>0</v>
      </c>
      <c r="H33" s="705">
        <f t="shared" si="7"/>
        <v>0</v>
      </c>
      <c r="I33" s="705">
        <f t="shared" si="7"/>
        <v>0</v>
      </c>
      <c r="J33" s="705">
        <f t="shared" si="7"/>
        <v>0</v>
      </c>
      <c r="K33" s="758">
        <f t="shared" si="7"/>
        <v>0</v>
      </c>
      <c r="L33" s="705">
        <f t="shared" si="7"/>
        <v>0</v>
      </c>
      <c r="M33" s="705">
        <f t="shared" si="7"/>
        <v>0</v>
      </c>
      <c r="N33" s="705">
        <f t="shared" si="7"/>
        <v>0</v>
      </c>
      <c r="O33" s="748">
        <f t="shared" si="2"/>
        <v>0</v>
      </c>
      <c r="P33" s="819">
        <f t="shared" si="4"/>
        <v>0</v>
      </c>
      <c r="Q33" s="708">
        <f t="shared" si="5"/>
        <v>0</v>
      </c>
      <c r="R33" s="749"/>
    </row>
    <row r="34" spans="2:18" x14ac:dyDescent="0.2">
      <c r="B34" s="740"/>
      <c r="C34" s="741"/>
      <c r="D34" s="764"/>
      <c r="E34" s="720"/>
      <c r="F34" s="720"/>
      <c r="G34" s="34"/>
      <c r="H34" s="34"/>
      <c r="I34" s="729"/>
      <c r="J34" s="742">
        <f t="shared" ref="J34:J47" si="8">SUM(D34:I34)</f>
        <v>0</v>
      </c>
      <c r="K34" s="821"/>
      <c r="L34" s="35"/>
      <c r="M34" s="35"/>
      <c r="N34" s="729"/>
      <c r="O34" s="742">
        <f t="shared" si="2"/>
        <v>0</v>
      </c>
      <c r="P34" s="286">
        <f t="shared" si="4"/>
        <v>0</v>
      </c>
      <c r="Q34" s="743">
        <f t="shared" si="5"/>
        <v>0</v>
      </c>
      <c r="R34" s="32"/>
    </row>
    <row r="35" spans="2:18" ht="12" customHeight="1" x14ac:dyDescent="0.2">
      <c r="B35" s="740"/>
      <c r="C35" s="741"/>
      <c r="D35" s="801"/>
      <c r="E35" s="35"/>
      <c r="F35" s="35"/>
      <c r="G35" s="35"/>
      <c r="H35" s="35"/>
      <c r="I35" s="729"/>
      <c r="J35" s="725">
        <f t="shared" si="8"/>
        <v>0</v>
      </c>
      <c r="K35" s="821"/>
      <c r="L35" s="35"/>
      <c r="M35" s="35"/>
      <c r="N35" s="729"/>
      <c r="O35" s="725">
        <f t="shared" si="2"/>
        <v>0</v>
      </c>
      <c r="P35" s="262">
        <f t="shared" si="4"/>
        <v>0</v>
      </c>
      <c r="Q35" s="232">
        <f t="shared" si="5"/>
        <v>0</v>
      </c>
      <c r="R35" s="38"/>
    </row>
    <row r="36" spans="2:18" ht="12" customHeight="1" x14ac:dyDescent="0.2">
      <c r="B36" s="740"/>
      <c r="C36" s="741"/>
      <c r="D36" s="801"/>
      <c r="E36" s="35"/>
      <c r="F36" s="35"/>
      <c r="G36" s="35"/>
      <c r="H36" s="35"/>
      <c r="I36" s="729"/>
      <c r="J36" s="725">
        <f t="shared" si="8"/>
        <v>0</v>
      </c>
      <c r="K36" s="821"/>
      <c r="L36" s="35"/>
      <c r="M36" s="35"/>
      <c r="N36" s="729"/>
      <c r="O36" s="725">
        <f t="shared" si="2"/>
        <v>0</v>
      </c>
      <c r="P36" s="262">
        <f t="shared" si="4"/>
        <v>0</v>
      </c>
      <c r="Q36" s="232">
        <f t="shared" si="5"/>
        <v>0</v>
      </c>
      <c r="R36" s="38"/>
    </row>
    <row r="37" spans="2:18" ht="12" customHeight="1" x14ac:dyDescent="0.2">
      <c r="B37" s="740"/>
      <c r="C37" s="741"/>
      <c r="D37" s="801"/>
      <c r="E37" s="35"/>
      <c r="F37" s="35"/>
      <c r="G37" s="35"/>
      <c r="H37" s="35"/>
      <c r="I37" s="729"/>
      <c r="J37" s="725">
        <f t="shared" si="8"/>
        <v>0</v>
      </c>
      <c r="K37" s="821"/>
      <c r="L37" s="35"/>
      <c r="M37" s="35"/>
      <c r="N37" s="729"/>
      <c r="O37" s="725">
        <f t="shared" si="2"/>
        <v>0</v>
      </c>
      <c r="P37" s="262">
        <f t="shared" si="4"/>
        <v>0</v>
      </c>
      <c r="Q37" s="232">
        <f t="shared" si="5"/>
        <v>0</v>
      </c>
      <c r="R37" s="38"/>
    </row>
    <row r="38" spans="2:18" ht="12" customHeight="1" x14ac:dyDescent="0.2">
      <c r="B38" s="740"/>
      <c r="C38" s="741"/>
      <c r="D38" s="801"/>
      <c r="E38" s="35"/>
      <c r="F38" s="35"/>
      <c r="G38" s="35"/>
      <c r="H38" s="35"/>
      <c r="I38" s="729"/>
      <c r="J38" s="725">
        <f t="shared" si="8"/>
        <v>0</v>
      </c>
      <c r="K38" s="821"/>
      <c r="L38" s="35"/>
      <c r="M38" s="35"/>
      <c r="N38" s="729"/>
      <c r="O38" s="725">
        <f t="shared" si="2"/>
        <v>0</v>
      </c>
      <c r="P38" s="262">
        <f t="shared" si="4"/>
        <v>0</v>
      </c>
      <c r="Q38" s="232">
        <f t="shared" si="5"/>
        <v>0</v>
      </c>
      <c r="R38" s="38"/>
    </row>
    <row r="39" spans="2:18" ht="12" customHeight="1" x14ac:dyDescent="0.2">
      <c r="B39" s="740"/>
      <c r="C39" s="741"/>
      <c r="D39" s="801"/>
      <c r="E39" s="35"/>
      <c r="F39" s="35"/>
      <c r="G39" s="35"/>
      <c r="H39" s="35"/>
      <c r="I39" s="729"/>
      <c r="J39" s="725">
        <f t="shared" si="8"/>
        <v>0</v>
      </c>
      <c r="K39" s="821"/>
      <c r="L39" s="35"/>
      <c r="M39" s="35"/>
      <c r="N39" s="729"/>
      <c r="O39" s="725">
        <f t="shared" si="2"/>
        <v>0</v>
      </c>
      <c r="P39" s="262">
        <f t="shared" si="4"/>
        <v>0</v>
      </c>
      <c r="Q39" s="232">
        <f t="shared" si="5"/>
        <v>0</v>
      </c>
      <c r="R39" s="38"/>
    </row>
    <row r="40" spans="2:18" ht="12" customHeight="1" x14ac:dyDescent="0.2">
      <c r="B40" s="740"/>
      <c r="C40" s="741"/>
      <c r="D40" s="801"/>
      <c r="E40" s="35"/>
      <c r="F40" s="35"/>
      <c r="G40" s="35"/>
      <c r="H40" s="35"/>
      <c r="I40" s="729"/>
      <c r="J40" s="725">
        <f t="shared" si="8"/>
        <v>0</v>
      </c>
      <c r="K40" s="821"/>
      <c r="L40" s="35"/>
      <c r="M40" s="35"/>
      <c r="N40" s="729"/>
      <c r="O40" s="725">
        <f t="shared" si="2"/>
        <v>0</v>
      </c>
      <c r="P40" s="262">
        <f t="shared" si="4"/>
        <v>0</v>
      </c>
      <c r="Q40" s="232">
        <f t="shared" si="5"/>
        <v>0</v>
      </c>
      <c r="R40" s="38"/>
    </row>
    <row r="41" spans="2:18" ht="12" customHeight="1" x14ac:dyDescent="0.2">
      <c r="B41" s="740"/>
      <c r="C41" s="741"/>
      <c r="D41" s="801"/>
      <c r="E41" s="35"/>
      <c r="F41" s="35"/>
      <c r="G41" s="35"/>
      <c r="H41" s="35"/>
      <c r="I41" s="729"/>
      <c r="J41" s="725">
        <f t="shared" si="8"/>
        <v>0</v>
      </c>
      <c r="K41" s="821"/>
      <c r="L41" s="35"/>
      <c r="M41" s="35"/>
      <c r="N41" s="729"/>
      <c r="O41" s="725">
        <f t="shared" si="2"/>
        <v>0</v>
      </c>
      <c r="P41" s="262">
        <f t="shared" si="4"/>
        <v>0</v>
      </c>
      <c r="Q41" s="232">
        <f t="shared" si="5"/>
        <v>0</v>
      </c>
      <c r="R41" s="38"/>
    </row>
    <row r="42" spans="2:18" ht="12" customHeight="1" x14ac:dyDescent="0.2">
      <c r="B42" s="740"/>
      <c r="C42" s="741"/>
      <c r="D42" s="801"/>
      <c r="E42" s="35"/>
      <c r="F42" s="35"/>
      <c r="G42" s="35"/>
      <c r="H42" s="35"/>
      <c r="I42" s="729"/>
      <c r="J42" s="725">
        <f t="shared" si="8"/>
        <v>0</v>
      </c>
      <c r="K42" s="821"/>
      <c r="L42" s="35"/>
      <c r="M42" s="35"/>
      <c r="N42" s="729"/>
      <c r="O42" s="725">
        <f t="shared" si="2"/>
        <v>0</v>
      </c>
      <c r="P42" s="262">
        <f t="shared" si="4"/>
        <v>0</v>
      </c>
      <c r="Q42" s="232">
        <f t="shared" si="5"/>
        <v>0</v>
      </c>
      <c r="R42" s="38"/>
    </row>
    <row r="43" spans="2:18" ht="12" customHeight="1" x14ac:dyDescent="0.2">
      <c r="B43" s="740"/>
      <c r="C43" s="741"/>
      <c r="D43" s="801"/>
      <c r="E43" s="35"/>
      <c r="F43" s="35"/>
      <c r="G43" s="35"/>
      <c r="H43" s="35"/>
      <c r="I43" s="729"/>
      <c r="J43" s="725">
        <f t="shared" si="8"/>
        <v>0</v>
      </c>
      <c r="K43" s="821"/>
      <c r="L43" s="35"/>
      <c r="M43" s="35"/>
      <c r="N43" s="729"/>
      <c r="O43" s="725">
        <f t="shared" si="2"/>
        <v>0</v>
      </c>
      <c r="P43" s="262">
        <f t="shared" si="4"/>
        <v>0</v>
      </c>
      <c r="Q43" s="232">
        <f t="shared" si="5"/>
        <v>0</v>
      </c>
      <c r="R43" s="38"/>
    </row>
    <row r="44" spans="2:18" ht="12" customHeight="1" x14ac:dyDescent="0.2">
      <c r="B44" s="740"/>
      <c r="C44" s="741"/>
      <c r="D44" s="801"/>
      <c r="E44" s="35"/>
      <c r="F44" s="35"/>
      <c r="G44" s="35"/>
      <c r="H44" s="35"/>
      <c r="I44" s="729"/>
      <c r="J44" s="725">
        <f t="shared" si="8"/>
        <v>0</v>
      </c>
      <c r="K44" s="821"/>
      <c r="L44" s="35"/>
      <c r="M44" s="35"/>
      <c r="N44" s="729"/>
      <c r="O44" s="725">
        <f t="shared" si="2"/>
        <v>0</v>
      </c>
      <c r="P44" s="262">
        <f t="shared" si="4"/>
        <v>0</v>
      </c>
      <c r="Q44" s="232">
        <f t="shared" si="5"/>
        <v>0</v>
      </c>
      <c r="R44" s="38"/>
    </row>
    <row r="45" spans="2:18" x14ac:dyDescent="0.2">
      <c r="B45" s="744"/>
      <c r="C45" s="741"/>
      <c r="D45" s="802"/>
      <c r="E45" s="37"/>
      <c r="F45" s="37"/>
      <c r="G45" s="37"/>
      <c r="H45" s="37"/>
      <c r="I45" s="729"/>
      <c r="J45" s="725">
        <f t="shared" si="8"/>
        <v>0</v>
      </c>
      <c r="K45" s="824"/>
      <c r="L45" s="37"/>
      <c r="M45" s="37"/>
      <c r="N45" s="732"/>
      <c r="O45" s="725">
        <f t="shared" si="2"/>
        <v>0</v>
      </c>
      <c r="P45" s="262">
        <f t="shared" si="4"/>
        <v>0</v>
      </c>
      <c r="Q45" s="232">
        <f t="shared" si="5"/>
        <v>0</v>
      </c>
      <c r="R45" s="46"/>
    </row>
    <row r="46" spans="2:18" x14ac:dyDescent="0.2">
      <c r="B46" s="744"/>
      <c r="C46" s="741"/>
      <c r="D46" s="802"/>
      <c r="E46" s="37"/>
      <c r="F46" s="37"/>
      <c r="G46" s="37"/>
      <c r="H46" s="37"/>
      <c r="I46" s="729"/>
      <c r="J46" s="725">
        <f t="shared" si="8"/>
        <v>0</v>
      </c>
      <c r="K46" s="824"/>
      <c r="L46" s="37"/>
      <c r="M46" s="37"/>
      <c r="N46" s="732"/>
      <c r="O46" s="725">
        <f t="shared" si="2"/>
        <v>0</v>
      </c>
      <c r="P46" s="262">
        <f t="shared" si="4"/>
        <v>0</v>
      </c>
      <c r="Q46" s="232">
        <f t="shared" si="5"/>
        <v>0</v>
      </c>
      <c r="R46" s="46"/>
    </row>
    <row r="47" spans="2:18" ht="13.5" thickBot="1" x14ac:dyDescent="0.25">
      <c r="B47" s="750"/>
      <c r="C47" s="741"/>
      <c r="D47" s="807"/>
      <c r="E47" s="50"/>
      <c r="F47" s="50"/>
      <c r="G47" s="50"/>
      <c r="H47" s="50"/>
      <c r="I47" s="752"/>
      <c r="J47" s="753">
        <f t="shared" si="8"/>
        <v>0</v>
      </c>
      <c r="K47" s="826"/>
      <c r="L47" s="50"/>
      <c r="M47" s="50"/>
      <c r="N47" s="752"/>
      <c r="O47" s="753">
        <f t="shared" si="2"/>
        <v>0</v>
      </c>
      <c r="P47" s="285">
        <f t="shared" si="4"/>
        <v>0</v>
      </c>
      <c r="Q47" s="233">
        <f t="shared" si="5"/>
        <v>0</v>
      </c>
      <c r="R47" s="51"/>
    </row>
  </sheetData>
  <mergeCells count="16">
    <mergeCell ref="Q1:R1"/>
    <mergeCell ref="C2:O2"/>
    <mergeCell ref="B5:C11"/>
    <mergeCell ref="D5:O5"/>
    <mergeCell ref="P5:P11"/>
    <mergeCell ref="Q5:Q11"/>
    <mergeCell ref="R5:R11"/>
    <mergeCell ref="D6:O6"/>
    <mergeCell ref="D7:I7"/>
    <mergeCell ref="J7:J11"/>
    <mergeCell ref="K7:N7"/>
    <mergeCell ref="O7:O11"/>
    <mergeCell ref="D9:I9"/>
    <mergeCell ref="K9:N9"/>
    <mergeCell ref="D11:I11"/>
    <mergeCell ref="K11:N11"/>
  </mergeCells>
  <dataValidations count="1">
    <dataValidation allowBlank="1" showInputMessage="1" showErrorMessage="1" sqref="C26:C32 C34:C47" xr:uid="{C0A54142-DE26-43F6-85EF-DD81B8CEDFCF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67" orientation="landscape" r:id="rId1"/>
  <headerFooter alignWithMargins="0"/>
  <colBreaks count="1" manualBreakCount="1">
    <brk id="1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6BAE-01C1-413A-979D-BE84EA25B0E0}">
  <sheetPr>
    <tabColor rgb="FFFF7C80"/>
    <pageSetUpPr fitToPage="1"/>
  </sheetPr>
  <dimension ref="B1:K44"/>
  <sheetViews>
    <sheetView showGridLines="0" view="pageBreakPreview" zoomScaleNormal="100" zoomScaleSheetLayoutView="100" workbookViewId="0">
      <selection activeCell="G15" sqref="G15"/>
    </sheetView>
  </sheetViews>
  <sheetFormatPr defaultColWidth="8.125" defaultRowHeight="12.75" x14ac:dyDescent="0.2"/>
  <cols>
    <col min="1" max="1" width="2.25" style="20" customWidth="1"/>
    <col min="2" max="2" width="3.875" style="20" customWidth="1"/>
    <col min="3" max="3" width="40" style="20" customWidth="1"/>
    <col min="4" max="7" width="5.25" style="20" customWidth="1"/>
    <col min="8" max="8" width="5.875" style="20" customWidth="1"/>
    <col min="9" max="9" width="9" style="20" customWidth="1"/>
    <col min="10" max="10" width="9.25" style="20" customWidth="1"/>
    <col min="11" max="11" width="8.125" style="20" customWidth="1"/>
    <col min="12" max="16384" width="8.125" style="20"/>
  </cols>
  <sheetData>
    <row r="1" spans="2:11" ht="32.25" customHeight="1" thickBot="1" x14ac:dyDescent="0.25">
      <c r="B1" s="510"/>
      <c r="C1" s="755"/>
      <c r="D1" s="755"/>
      <c r="E1" s="755"/>
      <c r="F1" s="755"/>
      <c r="G1" s="755"/>
      <c r="H1" s="755"/>
      <c r="I1" s="781"/>
      <c r="J1" s="755"/>
    </row>
    <row r="2" spans="2:11" ht="18" x14ac:dyDescent="0.2">
      <c r="B2" s="827"/>
      <c r="C2" s="299">
        <f>'Strona Tytułowa'!$G$5</f>
        <v>0</v>
      </c>
      <c r="D2" s="828"/>
      <c r="E2" s="828"/>
      <c r="F2" s="828"/>
      <c r="G2" s="828"/>
      <c r="H2" s="828"/>
      <c r="I2" s="2170"/>
      <c r="J2" s="2171"/>
    </row>
    <row r="3" spans="2:11" ht="20.25" x14ac:dyDescent="0.2">
      <c r="B3" s="829"/>
      <c r="C3" s="1900" t="s">
        <v>279</v>
      </c>
      <c r="D3" s="1900"/>
      <c r="E3" s="1900"/>
      <c r="F3" s="1900"/>
      <c r="G3" s="1900"/>
      <c r="H3" s="1900"/>
      <c r="I3" s="1301" t="str">
        <f>'Strona Tytułowa'!$D$2</f>
        <v>2023/2024</v>
      </c>
      <c r="J3" s="830"/>
    </row>
    <row r="4" spans="2:11" ht="18.75" customHeight="1" x14ac:dyDescent="0.2">
      <c r="B4" s="831" t="s">
        <v>297</v>
      </c>
      <c r="C4" s="234"/>
      <c r="D4" s="234"/>
      <c r="E4" s="234"/>
      <c r="F4" s="234" t="s">
        <v>211</v>
      </c>
      <c r="G4" s="234"/>
      <c r="H4" s="234"/>
      <c r="I4" s="235"/>
      <c r="J4" s="830"/>
    </row>
    <row r="5" spans="2:11" ht="21.75" customHeight="1" thickBot="1" x14ac:dyDescent="0.25">
      <c r="B5" s="832" t="s">
        <v>316</v>
      </c>
      <c r="C5" s="25"/>
      <c r="D5" s="25"/>
      <c r="E5" s="25"/>
      <c r="F5" s="25"/>
      <c r="G5" s="25"/>
      <c r="H5" s="25"/>
      <c r="I5" s="25"/>
      <c r="J5" s="830"/>
    </row>
    <row r="6" spans="2:11" ht="12.75" customHeight="1" x14ac:dyDescent="0.2">
      <c r="B6" s="1929" t="s">
        <v>161</v>
      </c>
      <c r="C6" s="1931"/>
      <c r="D6" s="1917"/>
      <c r="E6" s="1917"/>
      <c r="F6" s="1917"/>
      <c r="G6" s="1917"/>
      <c r="H6" s="1917"/>
      <c r="I6" s="2153" t="s">
        <v>280</v>
      </c>
      <c r="J6" s="2156" t="s">
        <v>164</v>
      </c>
    </row>
    <row r="7" spans="2:11" ht="12.75" customHeight="1" x14ac:dyDescent="0.2">
      <c r="B7" s="1902"/>
      <c r="C7" s="1904"/>
      <c r="D7" s="2159" t="s">
        <v>165</v>
      </c>
      <c r="E7" s="2159"/>
      <c r="F7" s="2159"/>
      <c r="G7" s="2159"/>
      <c r="H7" s="2159"/>
      <c r="I7" s="2154"/>
      <c r="J7" s="2157"/>
    </row>
    <row r="8" spans="2:11" ht="12.75" customHeight="1" x14ac:dyDescent="0.2">
      <c r="B8" s="1902"/>
      <c r="C8" s="1904"/>
      <c r="D8" s="2161" t="s">
        <v>281</v>
      </c>
      <c r="E8" s="2161"/>
      <c r="F8" s="2161"/>
      <c r="G8" s="2161"/>
      <c r="H8" s="2162" t="s">
        <v>268</v>
      </c>
      <c r="I8" s="2154"/>
      <c r="J8" s="2157"/>
    </row>
    <row r="9" spans="2:11" ht="12.75" customHeight="1" x14ac:dyDescent="0.2">
      <c r="B9" s="1902"/>
      <c r="C9" s="1904"/>
      <c r="D9" s="229" t="s">
        <v>33</v>
      </c>
      <c r="E9" s="229" t="s">
        <v>34</v>
      </c>
      <c r="F9" s="229" t="s">
        <v>35</v>
      </c>
      <c r="G9" s="26" t="s">
        <v>36</v>
      </c>
      <c r="H9" s="2163"/>
      <c r="I9" s="2154"/>
      <c r="J9" s="2157"/>
    </row>
    <row r="10" spans="2:11" ht="12.75" customHeight="1" x14ac:dyDescent="0.2">
      <c r="B10" s="1902"/>
      <c r="C10" s="1904"/>
      <c r="D10" s="1891" t="s">
        <v>285</v>
      </c>
      <c r="E10" s="1891"/>
      <c r="F10" s="1891"/>
      <c r="G10" s="2140"/>
      <c r="H10" s="2163"/>
      <c r="I10" s="2154"/>
      <c r="J10" s="2157"/>
    </row>
    <row r="11" spans="2:11" ht="12.75" customHeight="1" x14ac:dyDescent="0.2">
      <c r="B11" s="1902"/>
      <c r="C11" s="1904"/>
      <c r="D11" s="1302"/>
      <c r="E11" s="1302"/>
      <c r="F11" s="1302"/>
      <c r="G11" s="1302"/>
      <c r="H11" s="2163"/>
      <c r="I11" s="2154"/>
      <c r="J11" s="2157"/>
    </row>
    <row r="12" spans="2:11" ht="16.5" customHeight="1" thickBot="1" x14ac:dyDescent="0.25">
      <c r="B12" s="1905"/>
      <c r="C12" s="1907"/>
      <c r="D12" s="2141" t="s">
        <v>286</v>
      </c>
      <c r="E12" s="2141"/>
      <c r="F12" s="2141"/>
      <c r="G12" s="2142"/>
      <c r="H12" s="2164"/>
      <c r="I12" s="2155"/>
      <c r="J12" s="2157"/>
    </row>
    <row r="13" spans="2:11" ht="23.25" customHeight="1" x14ac:dyDescent="0.2">
      <c r="B13" s="699"/>
      <c r="C13" s="700" t="s">
        <v>43</v>
      </c>
      <c r="D13" s="701">
        <f>D14+D26+D32</f>
        <v>0</v>
      </c>
      <c r="E13" s="701">
        <f>E14+E26+E32</f>
        <v>0</v>
      </c>
      <c r="F13" s="701">
        <f>F14+F26+F32</f>
        <v>0</v>
      </c>
      <c r="G13" s="701">
        <f>G14+G26+G32</f>
        <v>0</v>
      </c>
      <c r="H13" s="702">
        <f t="shared" ref="H13:H31" si="0">SUM(D13:G13)</f>
        <v>0</v>
      </c>
      <c r="I13" s="704">
        <f>I14+I26+I32</f>
        <v>0</v>
      </c>
      <c r="J13" s="833"/>
      <c r="K13" s="28"/>
    </row>
    <row r="14" spans="2:11" ht="19.5" customHeight="1" x14ac:dyDescent="0.2">
      <c r="B14" s="784"/>
      <c r="C14" s="785" t="s">
        <v>288</v>
      </c>
      <c r="D14" s="705">
        <f>SUM(D15:D25)</f>
        <v>0</v>
      </c>
      <c r="E14" s="705">
        <f>SUM(E15:E25)</f>
        <v>0</v>
      </c>
      <c r="F14" s="705">
        <f>SUM(F15:F25)</f>
        <v>0</v>
      </c>
      <c r="G14" s="706">
        <f>SUM(G15:G25)</f>
        <v>0</v>
      </c>
      <c r="H14" s="707">
        <f t="shared" si="0"/>
        <v>0</v>
      </c>
      <c r="I14" s="708">
        <f>SUM(I15:I25)</f>
        <v>0</v>
      </c>
      <c r="J14" s="786"/>
      <c r="K14" s="787"/>
    </row>
    <row r="15" spans="2:11" s="27" customFormat="1" ht="14.1" customHeight="1" x14ac:dyDescent="0.2">
      <c r="B15" s="29">
        <v>1</v>
      </c>
      <c r="C15" s="711" t="s">
        <v>317</v>
      </c>
      <c r="D15" s="712"/>
      <c r="E15" s="713"/>
      <c r="F15" s="713"/>
      <c r="G15" s="31"/>
      <c r="H15" s="714">
        <f t="shared" si="0"/>
        <v>0</v>
      </c>
      <c r="I15" s="788">
        <f t="shared" ref="I15:I44" si="1">G15*$G$11+D15*$D$11+E15*$E$11+F15*$F$11</f>
        <v>0</v>
      </c>
      <c r="J15" s="61"/>
      <c r="K15" s="28"/>
    </row>
    <row r="16" spans="2:11" s="27" customFormat="1" ht="14.1" customHeight="1" x14ac:dyDescent="0.2">
      <c r="B16" s="789">
        <v>2</v>
      </c>
      <c r="C16" s="718" t="s">
        <v>301</v>
      </c>
      <c r="D16" s="719"/>
      <c r="E16" s="720"/>
      <c r="F16" s="720"/>
      <c r="G16" s="35"/>
      <c r="H16" s="723">
        <f t="shared" si="0"/>
        <v>0</v>
      </c>
      <c r="I16" s="790">
        <f t="shared" si="1"/>
        <v>0</v>
      </c>
      <c r="J16" s="32"/>
      <c r="K16" s="28"/>
    </row>
    <row r="17" spans="2:11" s="27" customFormat="1" ht="14.1" customHeight="1" x14ac:dyDescent="0.2">
      <c r="B17" s="789">
        <v>3</v>
      </c>
      <c r="C17" s="718" t="s">
        <v>318</v>
      </c>
      <c r="D17" s="719"/>
      <c r="E17" s="720"/>
      <c r="F17" s="720"/>
      <c r="G17" s="35"/>
      <c r="H17" s="723">
        <f t="shared" si="0"/>
        <v>0</v>
      </c>
      <c r="I17" s="790">
        <f t="shared" si="1"/>
        <v>0</v>
      </c>
      <c r="J17" s="32"/>
      <c r="K17" s="28"/>
    </row>
    <row r="18" spans="2:11" s="27" customFormat="1" ht="14.1" customHeight="1" x14ac:dyDescent="0.2">
      <c r="B18" s="789">
        <v>4</v>
      </c>
      <c r="C18" s="718" t="s">
        <v>254</v>
      </c>
      <c r="D18" s="719"/>
      <c r="E18" s="720"/>
      <c r="F18" s="720"/>
      <c r="G18" s="35"/>
      <c r="H18" s="723">
        <f t="shared" si="0"/>
        <v>0</v>
      </c>
      <c r="I18" s="790">
        <f t="shared" si="1"/>
        <v>0</v>
      </c>
      <c r="J18" s="32"/>
      <c r="K18" s="28"/>
    </row>
    <row r="19" spans="2:11" s="27" customFormat="1" ht="14.1" customHeight="1" x14ac:dyDescent="0.2">
      <c r="B19" s="789">
        <v>5</v>
      </c>
      <c r="C19" s="718" t="s">
        <v>319</v>
      </c>
      <c r="D19" s="719"/>
      <c r="E19" s="720"/>
      <c r="F19" s="720"/>
      <c r="G19" s="35"/>
      <c r="H19" s="723">
        <f t="shared" si="0"/>
        <v>0</v>
      </c>
      <c r="I19" s="790">
        <f t="shared" si="1"/>
        <v>0</v>
      </c>
      <c r="J19" s="32"/>
      <c r="K19" s="28"/>
    </row>
    <row r="20" spans="2:11" s="27" customFormat="1" ht="14.1" customHeight="1" x14ac:dyDescent="0.2">
      <c r="B20" s="789">
        <v>6</v>
      </c>
      <c r="C20" s="718" t="s">
        <v>320</v>
      </c>
      <c r="D20" s="719"/>
      <c r="E20" s="720"/>
      <c r="F20" s="720"/>
      <c r="G20" s="35"/>
      <c r="H20" s="723">
        <f t="shared" si="0"/>
        <v>0</v>
      </c>
      <c r="I20" s="790">
        <f t="shared" si="1"/>
        <v>0</v>
      </c>
      <c r="J20" s="32"/>
      <c r="K20" s="28"/>
    </row>
    <row r="21" spans="2:11" s="27" customFormat="1" ht="14.1" customHeight="1" x14ac:dyDescent="0.2">
      <c r="B21" s="789">
        <v>7</v>
      </c>
      <c r="C21" s="718" t="s">
        <v>291</v>
      </c>
      <c r="D21" s="719"/>
      <c r="E21" s="720"/>
      <c r="F21" s="720"/>
      <c r="G21" s="35"/>
      <c r="H21" s="723">
        <f t="shared" si="0"/>
        <v>0</v>
      </c>
      <c r="I21" s="790">
        <f t="shared" si="1"/>
        <v>0</v>
      </c>
      <c r="J21" s="32"/>
      <c r="K21" s="28"/>
    </row>
    <row r="22" spans="2:11" s="27" customFormat="1" ht="14.1" customHeight="1" x14ac:dyDescent="0.2">
      <c r="B22" s="789">
        <v>8</v>
      </c>
      <c r="C22" s="718" t="s">
        <v>305</v>
      </c>
      <c r="D22" s="719"/>
      <c r="E22" s="720"/>
      <c r="F22" s="720"/>
      <c r="G22" s="35"/>
      <c r="H22" s="723">
        <f t="shared" si="0"/>
        <v>0</v>
      </c>
      <c r="I22" s="790">
        <f t="shared" si="1"/>
        <v>0</v>
      </c>
      <c r="J22" s="32"/>
      <c r="K22" s="28"/>
    </row>
    <row r="23" spans="2:11" s="27" customFormat="1" ht="14.1" customHeight="1" x14ac:dyDescent="0.2">
      <c r="B23" s="789">
        <v>9</v>
      </c>
      <c r="C23" s="718" t="s">
        <v>215</v>
      </c>
      <c r="D23" s="719"/>
      <c r="E23" s="720"/>
      <c r="F23" s="720"/>
      <c r="G23" s="35"/>
      <c r="H23" s="725">
        <f t="shared" si="0"/>
        <v>0</v>
      </c>
      <c r="I23" s="790">
        <f t="shared" si="1"/>
        <v>0</v>
      </c>
      <c r="J23" s="32"/>
      <c r="K23" s="28"/>
    </row>
    <row r="24" spans="2:11" s="27" customFormat="1" ht="14.1" customHeight="1" x14ac:dyDescent="0.2">
      <c r="B24" s="789">
        <v>10</v>
      </c>
      <c r="C24" s="718" t="s">
        <v>257</v>
      </c>
      <c r="D24" s="730"/>
      <c r="E24" s="731"/>
      <c r="F24" s="731"/>
      <c r="G24" s="37"/>
      <c r="H24" s="725">
        <f t="shared" si="0"/>
        <v>0</v>
      </c>
      <c r="I24" s="790">
        <f t="shared" si="1"/>
        <v>0</v>
      </c>
      <c r="J24" s="38"/>
      <c r="K24" s="28"/>
    </row>
    <row r="25" spans="2:11" s="27" customFormat="1" ht="14.1" customHeight="1" x14ac:dyDescent="0.2">
      <c r="B25" s="40">
        <v>11</v>
      </c>
      <c r="C25" s="822" t="s">
        <v>223</v>
      </c>
      <c r="D25" s="734"/>
      <c r="E25" s="735"/>
      <c r="F25" s="735"/>
      <c r="G25" s="41"/>
      <c r="H25" s="736">
        <f t="shared" si="0"/>
        <v>0</v>
      </c>
      <c r="I25" s="743">
        <f t="shared" si="1"/>
        <v>0</v>
      </c>
      <c r="J25" s="44"/>
      <c r="K25" s="28"/>
    </row>
    <row r="26" spans="2:11" s="27" customFormat="1" ht="19.5" customHeight="1" x14ac:dyDescent="0.2">
      <c r="B26" s="796"/>
      <c r="C26" s="797" t="s">
        <v>294</v>
      </c>
      <c r="D26" s="705">
        <f>SUM(D27:D31)</f>
        <v>0</v>
      </c>
      <c r="E26" s="705">
        <f>SUM(E27:E31)</f>
        <v>0</v>
      </c>
      <c r="F26" s="705">
        <f>SUM(F27:F31)</f>
        <v>0</v>
      </c>
      <c r="G26" s="706">
        <f>SUM(G27:G31)</f>
        <v>0</v>
      </c>
      <c r="H26" s="707">
        <f t="shared" si="0"/>
        <v>0</v>
      </c>
      <c r="I26" s="231">
        <f t="shared" si="1"/>
        <v>0</v>
      </c>
      <c r="J26" s="739"/>
      <c r="K26" s="28"/>
    </row>
    <row r="27" spans="2:11" s="27" customFormat="1" ht="14.1" customHeight="1" x14ac:dyDescent="0.2">
      <c r="B27" s="740"/>
      <c r="C27" s="741"/>
      <c r="D27" s="720"/>
      <c r="E27" s="720"/>
      <c r="F27" s="720"/>
      <c r="G27" s="729"/>
      <c r="H27" s="742">
        <f t="shared" si="0"/>
        <v>0</v>
      </c>
      <c r="I27" s="788">
        <f t="shared" si="1"/>
        <v>0</v>
      </c>
      <c r="J27" s="32"/>
      <c r="K27" s="28"/>
    </row>
    <row r="28" spans="2:11" ht="14.1" customHeight="1" x14ac:dyDescent="0.2">
      <c r="B28" s="740"/>
      <c r="C28" s="741"/>
      <c r="D28" s="35"/>
      <c r="E28" s="35"/>
      <c r="F28" s="35"/>
      <c r="G28" s="729"/>
      <c r="H28" s="725">
        <f t="shared" si="0"/>
        <v>0</v>
      </c>
      <c r="I28" s="790">
        <f t="shared" si="1"/>
        <v>0</v>
      </c>
      <c r="J28" s="38"/>
      <c r="K28" s="28"/>
    </row>
    <row r="29" spans="2:11" ht="14.1" customHeight="1" x14ac:dyDescent="0.2">
      <c r="B29" s="740"/>
      <c r="C29" s="741"/>
      <c r="D29" s="35"/>
      <c r="E29" s="35"/>
      <c r="F29" s="35"/>
      <c r="G29" s="729"/>
      <c r="H29" s="742">
        <f t="shared" si="0"/>
        <v>0</v>
      </c>
      <c r="I29" s="790">
        <f t="shared" si="1"/>
        <v>0</v>
      </c>
      <c r="J29" s="38"/>
      <c r="K29" s="28"/>
    </row>
    <row r="30" spans="2:11" ht="14.1" customHeight="1" x14ac:dyDescent="0.2">
      <c r="B30" s="744"/>
      <c r="C30" s="741"/>
      <c r="D30" s="37"/>
      <c r="E30" s="37"/>
      <c r="F30" s="37"/>
      <c r="G30" s="729"/>
      <c r="H30" s="725">
        <f t="shared" si="0"/>
        <v>0</v>
      </c>
      <c r="I30" s="790">
        <f t="shared" si="1"/>
        <v>0</v>
      </c>
      <c r="J30" s="46"/>
      <c r="K30" s="28"/>
    </row>
    <row r="31" spans="2:11" ht="14.1" customHeight="1" x14ac:dyDescent="0.2">
      <c r="B31" s="745"/>
      <c r="C31" s="741"/>
      <c r="D31" s="47"/>
      <c r="E31" s="47"/>
      <c r="F31" s="47"/>
      <c r="G31" s="746"/>
      <c r="H31" s="736">
        <f t="shared" si="0"/>
        <v>0</v>
      </c>
      <c r="I31" s="49">
        <f t="shared" si="1"/>
        <v>0</v>
      </c>
      <c r="J31" s="747"/>
      <c r="K31" s="28"/>
    </row>
    <row r="32" spans="2:11" ht="21.75" customHeight="1" x14ac:dyDescent="0.2">
      <c r="B32" s="798"/>
      <c r="C32" s="799" t="s">
        <v>295</v>
      </c>
      <c r="D32" s="705">
        <f>SUM(D33:D44)</f>
        <v>0</v>
      </c>
      <c r="E32" s="705">
        <f>SUM(E33:E44)</f>
        <v>0</v>
      </c>
      <c r="F32" s="705">
        <f>SUM(F33:F44)</f>
        <v>0</v>
      </c>
      <c r="G32" s="705">
        <f>SUM(G33:G44)</f>
        <v>0</v>
      </c>
      <c r="H32" s="834">
        <f>SUM(H33:H44)</f>
        <v>0</v>
      </c>
      <c r="I32" s="788">
        <f t="shared" si="1"/>
        <v>0</v>
      </c>
      <c r="J32" s="749"/>
    </row>
    <row r="33" spans="2:10" x14ac:dyDescent="0.2">
      <c r="B33" s="740"/>
      <c r="C33" s="741"/>
      <c r="D33" s="720"/>
      <c r="E33" s="720"/>
      <c r="F33" s="720"/>
      <c r="G33" s="729"/>
      <c r="H33" s="742">
        <f t="shared" ref="H33:H44" si="2">SUM(D33:G33)</f>
        <v>0</v>
      </c>
      <c r="I33" s="788">
        <f t="shared" si="1"/>
        <v>0</v>
      </c>
      <c r="J33" s="32"/>
    </row>
    <row r="34" spans="2:10" ht="12" customHeight="1" x14ac:dyDescent="0.2">
      <c r="B34" s="740"/>
      <c r="C34" s="741"/>
      <c r="D34" s="35"/>
      <c r="E34" s="35"/>
      <c r="F34" s="35"/>
      <c r="G34" s="729"/>
      <c r="H34" s="725">
        <f t="shared" si="2"/>
        <v>0</v>
      </c>
      <c r="I34" s="790">
        <f t="shared" si="1"/>
        <v>0</v>
      </c>
      <c r="J34" s="38"/>
    </row>
    <row r="35" spans="2:10" ht="12" customHeight="1" x14ac:dyDescent="0.2">
      <c r="B35" s="740"/>
      <c r="C35" s="741"/>
      <c r="D35" s="35"/>
      <c r="E35" s="35"/>
      <c r="F35" s="35"/>
      <c r="G35" s="729"/>
      <c r="H35" s="725">
        <f t="shared" si="2"/>
        <v>0</v>
      </c>
      <c r="I35" s="790">
        <f t="shared" si="1"/>
        <v>0</v>
      </c>
      <c r="J35" s="38"/>
    </row>
    <row r="36" spans="2:10" ht="12" customHeight="1" x14ac:dyDescent="0.2">
      <c r="B36" s="740"/>
      <c r="C36" s="741"/>
      <c r="D36" s="35"/>
      <c r="E36" s="35"/>
      <c r="F36" s="35"/>
      <c r="G36" s="729"/>
      <c r="H36" s="725">
        <f t="shared" si="2"/>
        <v>0</v>
      </c>
      <c r="I36" s="790">
        <f t="shared" si="1"/>
        <v>0</v>
      </c>
      <c r="J36" s="38"/>
    </row>
    <row r="37" spans="2:10" ht="12" customHeight="1" x14ac:dyDescent="0.2">
      <c r="B37" s="740"/>
      <c r="C37" s="741"/>
      <c r="D37" s="35"/>
      <c r="E37" s="35"/>
      <c r="F37" s="35"/>
      <c r="G37" s="729"/>
      <c r="H37" s="725">
        <f t="shared" si="2"/>
        <v>0</v>
      </c>
      <c r="I37" s="790">
        <f t="shared" si="1"/>
        <v>0</v>
      </c>
      <c r="J37" s="38"/>
    </row>
    <row r="38" spans="2:10" ht="12" customHeight="1" x14ac:dyDescent="0.2">
      <c r="B38" s="740"/>
      <c r="C38" s="741"/>
      <c r="D38" s="35"/>
      <c r="E38" s="35"/>
      <c r="F38" s="35"/>
      <c r="G38" s="729"/>
      <c r="H38" s="725">
        <f t="shared" si="2"/>
        <v>0</v>
      </c>
      <c r="I38" s="790">
        <f t="shared" si="1"/>
        <v>0</v>
      </c>
      <c r="J38" s="38"/>
    </row>
    <row r="39" spans="2:10" ht="12" customHeight="1" x14ac:dyDescent="0.2">
      <c r="B39" s="740"/>
      <c r="C39" s="741"/>
      <c r="D39" s="35"/>
      <c r="E39" s="35"/>
      <c r="F39" s="35"/>
      <c r="G39" s="729"/>
      <c r="H39" s="725">
        <f t="shared" si="2"/>
        <v>0</v>
      </c>
      <c r="I39" s="790">
        <f t="shared" si="1"/>
        <v>0</v>
      </c>
      <c r="J39" s="38"/>
    </row>
    <row r="40" spans="2:10" x14ac:dyDescent="0.2">
      <c r="B40" s="740"/>
      <c r="C40" s="741"/>
      <c r="D40" s="35"/>
      <c r="E40" s="35"/>
      <c r="F40" s="35"/>
      <c r="G40" s="729"/>
      <c r="H40" s="742">
        <f t="shared" si="2"/>
        <v>0</v>
      </c>
      <c r="I40" s="790">
        <f t="shared" si="1"/>
        <v>0</v>
      </c>
      <c r="J40" s="38"/>
    </row>
    <row r="41" spans="2:10" x14ac:dyDescent="0.2">
      <c r="B41" s="740"/>
      <c r="C41" s="741"/>
      <c r="D41" s="35"/>
      <c r="E41" s="35"/>
      <c r="F41" s="35"/>
      <c r="G41" s="729"/>
      <c r="H41" s="742">
        <f t="shared" si="2"/>
        <v>0</v>
      </c>
      <c r="I41" s="790">
        <f t="shared" si="1"/>
        <v>0</v>
      </c>
      <c r="J41" s="38"/>
    </row>
    <row r="42" spans="2:10" x14ac:dyDescent="0.2">
      <c r="B42" s="744"/>
      <c r="C42" s="741"/>
      <c r="D42" s="37"/>
      <c r="E42" s="37"/>
      <c r="F42" s="37"/>
      <c r="G42" s="729"/>
      <c r="H42" s="725">
        <f t="shared" si="2"/>
        <v>0</v>
      </c>
      <c r="I42" s="790">
        <f t="shared" si="1"/>
        <v>0</v>
      </c>
      <c r="J42" s="46"/>
    </row>
    <row r="43" spans="2:10" x14ac:dyDescent="0.2">
      <c r="B43" s="744"/>
      <c r="C43" s="741"/>
      <c r="D43" s="37"/>
      <c r="E43" s="37"/>
      <c r="F43" s="37"/>
      <c r="G43" s="729"/>
      <c r="H43" s="725">
        <f t="shared" si="2"/>
        <v>0</v>
      </c>
      <c r="I43" s="790">
        <f t="shared" si="1"/>
        <v>0</v>
      </c>
      <c r="J43" s="46"/>
    </row>
    <row r="44" spans="2:10" ht="13.5" thickBot="1" x14ac:dyDescent="0.25">
      <c r="B44" s="750"/>
      <c r="C44" s="816"/>
      <c r="D44" s="50"/>
      <c r="E44" s="50"/>
      <c r="F44" s="50"/>
      <c r="G44" s="752"/>
      <c r="H44" s="753">
        <f t="shared" si="2"/>
        <v>0</v>
      </c>
      <c r="I44" s="800">
        <f t="shared" si="1"/>
        <v>0</v>
      </c>
      <c r="J44" s="51"/>
    </row>
  </sheetData>
  <sheetProtection formatRows="0"/>
  <mergeCells count="11">
    <mergeCell ref="D12:G12"/>
    <mergeCell ref="I2:J2"/>
    <mergeCell ref="C3:H3"/>
    <mergeCell ref="B6:C12"/>
    <mergeCell ref="D6:H6"/>
    <mergeCell ref="I6:I12"/>
    <mergeCell ref="J6:J12"/>
    <mergeCell ref="D7:H7"/>
    <mergeCell ref="D8:G8"/>
    <mergeCell ref="H8:H12"/>
    <mergeCell ref="D10:G10"/>
  </mergeCells>
  <dataValidations count="1">
    <dataValidation allowBlank="1" showInputMessage="1" showErrorMessage="1" sqref="C27:C31 C33:C44" xr:uid="{0ECECAD7-C148-49A4-AF49-A695D81F726C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72" orientation="landscape" horizontalDpi="4294967293" vertic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637A-3C4F-4851-A997-79279001D485}">
  <sheetPr>
    <tabColor rgb="FFFF7C80"/>
    <pageSetUpPr fitToPage="1"/>
  </sheetPr>
  <dimension ref="B1:L47"/>
  <sheetViews>
    <sheetView showGridLines="0" view="pageBreakPreview" zoomScale="90" zoomScaleNormal="100" zoomScaleSheetLayoutView="90" workbookViewId="0">
      <selection activeCell="D11" sqref="D11:G11"/>
    </sheetView>
  </sheetViews>
  <sheetFormatPr defaultColWidth="8.125" defaultRowHeight="12.75" x14ac:dyDescent="0.2"/>
  <cols>
    <col min="1" max="1" width="2.25" style="20" customWidth="1"/>
    <col min="2" max="2" width="3.875" style="20" customWidth="1"/>
    <col min="3" max="3" width="38.875" style="20" customWidth="1"/>
    <col min="4" max="8" width="5.875" style="20" customWidth="1"/>
    <col min="9" max="9" width="9" style="20" customWidth="1"/>
    <col min="10" max="10" width="9.25" style="20" customWidth="1"/>
    <col min="11" max="11" width="8.125" style="20" customWidth="1"/>
    <col min="12" max="16384" width="8.125" style="20"/>
  </cols>
  <sheetData>
    <row r="1" spans="2:11" ht="32.25" customHeight="1" x14ac:dyDescent="0.2">
      <c r="B1" s="510"/>
      <c r="C1" s="755"/>
      <c r="D1" s="755"/>
      <c r="E1" s="755"/>
      <c r="F1" s="755"/>
      <c r="G1" s="755"/>
      <c r="H1" s="755"/>
      <c r="I1" s="755"/>
      <c r="J1" s="755"/>
    </row>
    <row r="2" spans="2:11" ht="18" x14ac:dyDescent="0.2">
      <c r="B2" s="21"/>
      <c r="C2" s="299">
        <f>'Strona Tytułowa'!$G$5</f>
        <v>0</v>
      </c>
      <c r="D2" s="22"/>
      <c r="E2" s="22"/>
      <c r="F2" s="22"/>
      <c r="G2" s="22"/>
      <c r="H2" s="22"/>
      <c r="I2" s="2143"/>
      <c r="J2" s="2143"/>
    </row>
    <row r="3" spans="2:11" ht="20.25" x14ac:dyDescent="0.2">
      <c r="B3" s="23"/>
      <c r="C3" s="1900" t="s">
        <v>279</v>
      </c>
      <c r="D3" s="1900"/>
      <c r="E3" s="1900"/>
      <c r="F3" s="1900"/>
      <c r="G3" s="1900"/>
      <c r="H3" s="1900"/>
      <c r="I3" s="1301" t="str">
        <f>'Strona Tytułowa'!$D$2</f>
        <v>2023/2024</v>
      </c>
      <c r="J3" s="23"/>
    </row>
    <row r="4" spans="2:11" ht="18.75" customHeight="1" x14ac:dyDescent="0.2">
      <c r="B4" s="782" t="s">
        <v>297</v>
      </c>
      <c r="C4" s="234"/>
      <c r="D4" s="234"/>
      <c r="E4" s="234"/>
      <c r="F4" s="234"/>
      <c r="G4" s="234"/>
      <c r="H4" s="235"/>
      <c r="I4" s="235"/>
      <c r="J4" s="23"/>
    </row>
    <row r="5" spans="2:11" ht="21.75" customHeight="1" thickBot="1" x14ac:dyDescent="0.25">
      <c r="B5" s="783" t="s">
        <v>321</v>
      </c>
      <c r="C5" s="25"/>
      <c r="D5" s="25"/>
      <c r="E5" s="25"/>
      <c r="F5" s="25"/>
      <c r="G5" s="25"/>
      <c r="H5" s="25"/>
      <c r="I5" s="25"/>
      <c r="J5" s="23"/>
    </row>
    <row r="6" spans="2:11" ht="12.75" customHeight="1" x14ac:dyDescent="0.2">
      <c r="B6" s="1929" t="s">
        <v>161</v>
      </c>
      <c r="C6" s="1931"/>
      <c r="D6" s="1917"/>
      <c r="E6" s="1917"/>
      <c r="F6" s="1917"/>
      <c r="G6" s="1917"/>
      <c r="H6" s="2152"/>
      <c r="I6" s="2153" t="s">
        <v>280</v>
      </c>
      <c r="J6" s="2156" t="s">
        <v>164</v>
      </c>
    </row>
    <row r="7" spans="2:11" ht="12.75" customHeight="1" x14ac:dyDescent="0.2">
      <c r="B7" s="1902"/>
      <c r="C7" s="1904"/>
      <c r="D7" s="2159"/>
      <c r="E7" s="2159"/>
      <c r="F7" s="2159"/>
      <c r="G7" s="2159"/>
      <c r="H7" s="2160"/>
      <c r="I7" s="2154"/>
      <c r="J7" s="2157"/>
    </row>
    <row r="8" spans="2:11" ht="12.75" customHeight="1" x14ac:dyDescent="0.2">
      <c r="B8" s="1902"/>
      <c r="C8" s="1904"/>
      <c r="D8" s="2136" t="s">
        <v>283</v>
      </c>
      <c r="E8" s="2136"/>
      <c r="F8" s="2136"/>
      <c r="G8" s="2136"/>
      <c r="H8" s="2137" t="s">
        <v>269</v>
      </c>
      <c r="I8" s="2154"/>
      <c r="J8" s="2157"/>
    </row>
    <row r="9" spans="2:11" ht="12.75" customHeight="1" x14ac:dyDescent="0.2">
      <c r="B9" s="1902"/>
      <c r="C9" s="1904"/>
      <c r="D9" s="698" t="s">
        <v>33</v>
      </c>
      <c r="E9" s="229" t="s">
        <v>34</v>
      </c>
      <c r="F9" s="229" t="s">
        <v>35</v>
      </c>
      <c r="G9" s="26" t="s">
        <v>36</v>
      </c>
      <c r="H9" s="2138"/>
      <c r="I9" s="2154"/>
      <c r="J9" s="2157"/>
    </row>
    <row r="10" spans="2:11" ht="12.75" customHeight="1" x14ac:dyDescent="0.2">
      <c r="B10" s="1902"/>
      <c r="C10" s="1904"/>
      <c r="D10" s="1891" t="s">
        <v>285</v>
      </c>
      <c r="E10" s="1891"/>
      <c r="F10" s="1891"/>
      <c r="G10" s="2140"/>
      <c r="H10" s="2138"/>
      <c r="I10" s="2154"/>
      <c r="J10" s="2157"/>
    </row>
    <row r="11" spans="2:11" ht="12.75" customHeight="1" x14ac:dyDescent="0.2">
      <c r="B11" s="1902"/>
      <c r="C11" s="1904"/>
      <c r="D11" s="1302"/>
      <c r="E11" s="1302"/>
      <c r="F11" s="1302"/>
      <c r="G11" s="1302"/>
      <c r="H11" s="2138"/>
      <c r="I11" s="2154"/>
      <c r="J11" s="2157"/>
    </row>
    <row r="12" spans="2:11" ht="16.5" customHeight="1" thickBot="1" x14ac:dyDescent="0.25">
      <c r="B12" s="1905"/>
      <c r="C12" s="1907"/>
      <c r="D12" s="2141" t="s">
        <v>286</v>
      </c>
      <c r="E12" s="2141"/>
      <c r="F12" s="2141"/>
      <c r="G12" s="2142"/>
      <c r="H12" s="2173"/>
      <c r="I12" s="2155"/>
      <c r="J12" s="2172"/>
    </row>
    <row r="13" spans="2:11" ht="23.25" customHeight="1" thickBot="1" x14ac:dyDescent="0.25">
      <c r="B13" s="252"/>
      <c r="C13" s="85" t="s">
        <v>43</v>
      </c>
      <c r="D13" s="275">
        <f>D14+D28+D36</f>
        <v>10.66</v>
      </c>
      <c r="E13" s="275">
        <f>E14+E28+E36</f>
        <v>12.66</v>
      </c>
      <c r="F13" s="275">
        <f>F14+F28+F36</f>
        <v>12.66</v>
      </c>
      <c r="G13" s="275">
        <f>G14+G28+G36</f>
        <v>10.66</v>
      </c>
      <c r="H13" s="835">
        <f t="shared" ref="H13:H47" si="0">SUM(D13:G13)</f>
        <v>46.64</v>
      </c>
      <c r="I13" s="836">
        <f t="shared" ref="I13:I47" si="1">G13*$G$11+D13*$D$11+E13*$E$11+F13*$F$11</f>
        <v>0</v>
      </c>
      <c r="J13" s="60"/>
      <c r="K13" s="28"/>
    </row>
    <row r="14" spans="2:11" ht="19.5" customHeight="1" x14ac:dyDescent="0.2">
      <c r="B14" s="837"/>
      <c r="C14" s="838" t="s">
        <v>288</v>
      </c>
      <c r="D14" s="839">
        <f>SUM(D15:D27)</f>
        <v>10.66</v>
      </c>
      <c r="E14" s="839">
        <f>SUM(E15:E27)</f>
        <v>12.66</v>
      </c>
      <c r="F14" s="839">
        <f>SUM(F15:F27)</f>
        <v>12.66</v>
      </c>
      <c r="G14" s="839">
        <f>SUM(G15:G27)</f>
        <v>10.66</v>
      </c>
      <c r="H14" s="840">
        <f t="shared" si="0"/>
        <v>46.64</v>
      </c>
      <c r="I14" s="743">
        <f t="shared" si="1"/>
        <v>0</v>
      </c>
      <c r="J14" s="841"/>
      <c r="K14" s="710"/>
    </row>
    <row r="15" spans="2:11" s="27" customFormat="1" ht="14.1" customHeight="1" x14ac:dyDescent="0.2">
      <c r="B15" s="387">
        <v>1</v>
      </c>
      <c r="C15" s="842" t="s">
        <v>317</v>
      </c>
      <c r="D15" s="31">
        <v>2</v>
      </c>
      <c r="E15" s="31">
        <v>2</v>
      </c>
      <c r="F15" s="31">
        <v>2</v>
      </c>
      <c r="G15" s="715">
        <v>3</v>
      </c>
      <c r="H15" s="716">
        <f t="shared" si="0"/>
        <v>9</v>
      </c>
      <c r="I15" s="843">
        <f t="shared" si="1"/>
        <v>0</v>
      </c>
      <c r="J15" s="844"/>
      <c r="K15" s="710"/>
    </row>
    <row r="16" spans="2:11" s="27" customFormat="1" ht="14.1" customHeight="1" x14ac:dyDescent="0.2">
      <c r="B16" s="267">
        <v>2</v>
      </c>
      <c r="C16" s="845" t="s">
        <v>322</v>
      </c>
      <c r="D16" s="35"/>
      <c r="E16" s="35"/>
      <c r="F16" s="35"/>
      <c r="G16" s="729"/>
      <c r="H16" s="725">
        <f t="shared" si="0"/>
        <v>0</v>
      </c>
      <c r="I16" s="790">
        <f t="shared" si="1"/>
        <v>0</v>
      </c>
      <c r="J16" s="32"/>
      <c r="K16" s="28"/>
    </row>
    <row r="17" spans="2:12" s="27" customFormat="1" ht="14.1" customHeight="1" x14ac:dyDescent="0.2">
      <c r="B17" s="267">
        <v>3</v>
      </c>
      <c r="C17" s="845" t="s">
        <v>301</v>
      </c>
      <c r="D17" s="35"/>
      <c r="E17" s="35"/>
      <c r="F17" s="35"/>
      <c r="G17" s="729"/>
      <c r="H17" s="725">
        <f t="shared" si="0"/>
        <v>0</v>
      </c>
      <c r="I17" s="790">
        <f t="shared" si="1"/>
        <v>0</v>
      </c>
      <c r="J17" s="32"/>
      <c r="K17" s="28"/>
    </row>
    <row r="18" spans="2:12" s="27" customFormat="1" ht="14.1" customHeight="1" x14ac:dyDescent="0.2">
      <c r="B18" s="267">
        <v>4</v>
      </c>
      <c r="C18" s="845" t="s">
        <v>323</v>
      </c>
      <c r="D18" s="35">
        <v>1</v>
      </c>
      <c r="E18" s="35">
        <v>1</v>
      </c>
      <c r="F18" s="35">
        <v>1</v>
      </c>
      <c r="G18" s="729"/>
      <c r="H18" s="725">
        <f t="shared" si="0"/>
        <v>3</v>
      </c>
      <c r="I18" s="790">
        <f t="shared" si="1"/>
        <v>0</v>
      </c>
      <c r="J18" s="32"/>
      <c r="K18" s="28"/>
    </row>
    <row r="19" spans="2:12" s="27" customFormat="1" ht="14.1" customHeight="1" x14ac:dyDescent="0.2">
      <c r="B19" s="267">
        <v>5</v>
      </c>
      <c r="C19" s="845" t="s">
        <v>324</v>
      </c>
      <c r="D19" s="35">
        <v>0.66</v>
      </c>
      <c r="E19" s="35">
        <v>0.66</v>
      </c>
      <c r="F19" s="35">
        <v>0.66</v>
      </c>
      <c r="G19" s="729">
        <v>0.66</v>
      </c>
      <c r="H19" s="725">
        <f t="shared" si="0"/>
        <v>2.64</v>
      </c>
      <c r="I19" s="790">
        <f t="shared" si="1"/>
        <v>0</v>
      </c>
      <c r="J19" s="32"/>
      <c r="K19" s="28"/>
    </row>
    <row r="20" spans="2:12" s="27" customFormat="1" ht="14.1" customHeight="1" x14ac:dyDescent="0.2">
      <c r="B20" s="267">
        <v>6</v>
      </c>
      <c r="C20" s="845" t="s">
        <v>291</v>
      </c>
      <c r="D20" s="35">
        <v>2</v>
      </c>
      <c r="E20" s="35">
        <v>2</v>
      </c>
      <c r="F20" s="35">
        <v>2</v>
      </c>
      <c r="G20" s="729">
        <v>2</v>
      </c>
      <c r="H20" s="725">
        <f t="shared" si="0"/>
        <v>8</v>
      </c>
      <c r="I20" s="790">
        <f t="shared" si="1"/>
        <v>0</v>
      </c>
      <c r="J20" s="32"/>
      <c r="K20" s="28"/>
    </row>
    <row r="21" spans="2:12" s="27" customFormat="1" ht="14.1" customHeight="1" x14ac:dyDescent="0.2">
      <c r="B21" s="267">
        <v>7</v>
      </c>
      <c r="C21" s="845" t="s">
        <v>305</v>
      </c>
      <c r="D21" s="35">
        <v>1</v>
      </c>
      <c r="E21" s="35">
        <v>1</v>
      </c>
      <c r="F21" s="35"/>
      <c r="G21" s="729"/>
      <c r="H21" s="725">
        <f t="shared" si="0"/>
        <v>2</v>
      </c>
      <c r="I21" s="790">
        <f t="shared" si="1"/>
        <v>0</v>
      </c>
      <c r="J21" s="32"/>
      <c r="K21" s="28"/>
    </row>
    <row r="22" spans="2:12" s="27" customFormat="1" ht="14.1" customHeight="1" x14ac:dyDescent="0.2">
      <c r="B22" s="267">
        <v>8</v>
      </c>
      <c r="C22" s="845" t="s">
        <v>310</v>
      </c>
      <c r="D22" s="811">
        <v>2</v>
      </c>
      <c r="E22" s="811">
        <v>2</v>
      </c>
      <c r="F22" s="811">
        <v>2</v>
      </c>
      <c r="G22" s="729"/>
      <c r="H22" s="725">
        <f t="shared" si="0"/>
        <v>6</v>
      </c>
      <c r="I22" s="790">
        <f t="shared" si="1"/>
        <v>0</v>
      </c>
      <c r="J22" s="32"/>
      <c r="K22" s="28"/>
    </row>
    <row r="23" spans="2:12" s="27" customFormat="1" ht="14.1" customHeight="1" x14ac:dyDescent="0.2">
      <c r="B23" s="267">
        <v>9</v>
      </c>
      <c r="C23" s="845" t="s">
        <v>218</v>
      </c>
      <c r="D23" s="811"/>
      <c r="E23" s="811">
        <v>2</v>
      </c>
      <c r="F23" s="811">
        <v>2</v>
      </c>
      <c r="G23" s="812">
        <v>2</v>
      </c>
      <c r="H23" s="725">
        <f t="shared" si="0"/>
        <v>6</v>
      </c>
      <c r="I23" s="790">
        <f t="shared" si="1"/>
        <v>0</v>
      </c>
      <c r="J23" s="32"/>
      <c r="K23" s="28"/>
    </row>
    <row r="24" spans="2:12" s="27" customFormat="1" ht="14.1" customHeight="1" x14ac:dyDescent="0.2">
      <c r="B24" s="267">
        <v>10</v>
      </c>
      <c r="C24" s="845" t="s">
        <v>315</v>
      </c>
      <c r="D24" s="811"/>
      <c r="E24" s="811"/>
      <c r="F24" s="811"/>
      <c r="G24" s="812"/>
      <c r="H24" s="725">
        <f t="shared" si="0"/>
        <v>0</v>
      </c>
      <c r="I24" s="790">
        <f t="shared" si="1"/>
        <v>0</v>
      </c>
      <c r="J24" s="32"/>
      <c r="K24" s="28"/>
      <c r="L24" s="846"/>
    </row>
    <row r="25" spans="2:12" s="27" customFormat="1" ht="14.1" customHeight="1" x14ac:dyDescent="0.2">
      <c r="B25" s="267">
        <v>11</v>
      </c>
      <c r="C25" s="845" t="s">
        <v>257</v>
      </c>
      <c r="D25" s="811">
        <v>1</v>
      </c>
      <c r="E25" s="811">
        <v>1</v>
      </c>
      <c r="F25" s="811">
        <v>1</v>
      </c>
      <c r="G25" s="812">
        <v>1</v>
      </c>
      <c r="H25" s="725">
        <f t="shared" si="0"/>
        <v>4</v>
      </c>
      <c r="I25" s="790">
        <f t="shared" si="1"/>
        <v>0</v>
      </c>
      <c r="J25" s="32"/>
      <c r="K25" s="28"/>
    </row>
    <row r="26" spans="2:12" s="27" customFormat="1" ht="14.1" customHeight="1" x14ac:dyDescent="0.2">
      <c r="B26" s="267">
        <v>12</v>
      </c>
      <c r="C26" s="847" t="s">
        <v>223</v>
      </c>
      <c r="D26" s="811"/>
      <c r="E26" s="811"/>
      <c r="F26" s="811">
        <v>2</v>
      </c>
      <c r="G26" s="812">
        <v>2</v>
      </c>
      <c r="H26" s="725">
        <f t="shared" si="0"/>
        <v>4</v>
      </c>
      <c r="I26" s="790">
        <f t="shared" si="1"/>
        <v>0</v>
      </c>
      <c r="J26" s="32"/>
      <c r="K26" s="28"/>
    </row>
    <row r="27" spans="2:12" s="27" customFormat="1" ht="14.1" customHeight="1" x14ac:dyDescent="0.2">
      <c r="B27" s="388">
        <v>13</v>
      </c>
      <c r="C27" s="848" t="s">
        <v>219</v>
      </c>
      <c r="D27" s="849">
        <v>1</v>
      </c>
      <c r="E27" s="849">
        <v>1</v>
      </c>
      <c r="F27" s="849"/>
      <c r="G27" s="850"/>
      <c r="H27" s="736">
        <f t="shared" si="0"/>
        <v>2</v>
      </c>
      <c r="I27" s="851">
        <f t="shared" si="1"/>
        <v>0</v>
      </c>
      <c r="J27" s="75"/>
      <c r="K27" s="28"/>
    </row>
    <row r="28" spans="2:12" s="27" customFormat="1" ht="19.5" customHeight="1" x14ac:dyDescent="0.2">
      <c r="B28" s="796"/>
      <c r="C28" s="852" t="s">
        <v>294</v>
      </c>
      <c r="D28" s="705">
        <f>SUM(D29:D35)</f>
        <v>0</v>
      </c>
      <c r="E28" s="705">
        <f>SUM(E29:E35)</f>
        <v>0</v>
      </c>
      <c r="F28" s="705">
        <f>SUM(F29:F35)</f>
        <v>0</v>
      </c>
      <c r="G28" s="705">
        <f>SUM(G29:G35)</f>
        <v>0</v>
      </c>
      <c r="H28" s="707">
        <f t="shared" si="0"/>
        <v>0</v>
      </c>
      <c r="I28" s="853">
        <f t="shared" si="1"/>
        <v>0</v>
      </c>
      <c r="J28" s="739"/>
      <c r="K28" s="28"/>
    </row>
    <row r="29" spans="2:12" s="27" customFormat="1" ht="14.1" customHeight="1" x14ac:dyDescent="0.2">
      <c r="B29" s="740"/>
      <c r="C29" s="741"/>
      <c r="D29" s="39"/>
      <c r="E29" s="35"/>
      <c r="F29" s="35"/>
      <c r="G29" s="729"/>
      <c r="H29" s="742">
        <f t="shared" si="0"/>
        <v>0</v>
      </c>
      <c r="I29" s="854">
        <f t="shared" si="1"/>
        <v>0</v>
      </c>
      <c r="J29" s="32"/>
      <c r="K29" s="28"/>
    </row>
    <row r="30" spans="2:12" s="27" customFormat="1" ht="14.1" customHeight="1" x14ac:dyDescent="0.2">
      <c r="B30" s="740"/>
      <c r="C30" s="741"/>
      <c r="D30" s="39"/>
      <c r="E30" s="35"/>
      <c r="F30" s="35"/>
      <c r="G30" s="729"/>
      <c r="H30" s="725">
        <f t="shared" si="0"/>
        <v>0</v>
      </c>
      <c r="I30" s="790">
        <f t="shared" si="1"/>
        <v>0</v>
      </c>
      <c r="J30" s="32"/>
      <c r="K30" s="28"/>
    </row>
    <row r="31" spans="2:12" s="27" customFormat="1" ht="14.1" customHeight="1" x14ac:dyDescent="0.2">
      <c r="B31" s="740"/>
      <c r="C31" s="741"/>
      <c r="D31" s="39"/>
      <c r="E31" s="35"/>
      <c r="F31" s="35"/>
      <c r="G31" s="729"/>
      <c r="H31" s="725">
        <f t="shared" si="0"/>
        <v>0</v>
      </c>
      <c r="I31" s="790">
        <f t="shared" si="1"/>
        <v>0</v>
      </c>
      <c r="J31" s="32"/>
      <c r="K31" s="28"/>
    </row>
    <row r="32" spans="2:12" ht="14.1" customHeight="1" x14ac:dyDescent="0.2">
      <c r="B32" s="740"/>
      <c r="C32" s="741"/>
      <c r="D32" s="39"/>
      <c r="E32" s="35"/>
      <c r="F32" s="35"/>
      <c r="G32" s="729"/>
      <c r="H32" s="725">
        <f t="shared" si="0"/>
        <v>0</v>
      </c>
      <c r="I32" s="790">
        <f t="shared" si="1"/>
        <v>0</v>
      </c>
      <c r="J32" s="38"/>
      <c r="K32" s="28"/>
    </row>
    <row r="33" spans="2:11" ht="14.1" customHeight="1" x14ac:dyDescent="0.2">
      <c r="B33" s="744"/>
      <c r="C33" s="741"/>
      <c r="D33" s="45"/>
      <c r="E33" s="37"/>
      <c r="F33" s="37"/>
      <c r="G33" s="732"/>
      <c r="H33" s="725">
        <f t="shared" si="0"/>
        <v>0</v>
      </c>
      <c r="I33" s="790">
        <f t="shared" si="1"/>
        <v>0</v>
      </c>
      <c r="J33" s="46"/>
      <c r="K33" s="28"/>
    </row>
    <row r="34" spans="2:11" ht="14.1" customHeight="1" x14ac:dyDescent="0.2">
      <c r="B34" s="744"/>
      <c r="C34" s="741"/>
      <c r="D34" s="45"/>
      <c r="E34" s="37"/>
      <c r="F34" s="37"/>
      <c r="G34" s="732"/>
      <c r="H34" s="725">
        <f t="shared" si="0"/>
        <v>0</v>
      </c>
      <c r="I34" s="790">
        <f t="shared" si="1"/>
        <v>0</v>
      </c>
      <c r="J34" s="46"/>
      <c r="K34" s="28"/>
    </row>
    <row r="35" spans="2:11" ht="14.1" customHeight="1" thickBot="1" x14ac:dyDescent="0.25">
      <c r="B35" s="750"/>
      <c r="C35" s="855"/>
      <c r="D35" s="754"/>
      <c r="E35" s="50"/>
      <c r="F35" s="50"/>
      <c r="G35" s="752"/>
      <c r="H35" s="753">
        <f t="shared" si="0"/>
        <v>0</v>
      </c>
      <c r="I35" s="851">
        <f t="shared" si="1"/>
        <v>0</v>
      </c>
      <c r="J35" s="51"/>
      <c r="K35" s="28"/>
    </row>
    <row r="36" spans="2:11" ht="21.75" customHeight="1" x14ac:dyDescent="0.2">
      <c r="B36" s="856"/>
      <c r="C36" s="857" t="s">
        <v>295</v>
      </c>
      <c r="D36" s="858">
        <f>SUM(D37:D47)</f>
        <v>0</v>
      </c>
      <c r="E36" s="858">
        <f>SUM(E37:E47)</f>
        <v>0</v>
      </c>
      <c r="F36" s="858">
        <f>SUM(F37:F47)</f>
        <v>0</v>
      </c>
      <c r="G36" s="858">
        <f>SUM(G37:G47)</f>
        <v>0</v>
      </c>
      <c r="H36" s="859">
        <f t="shared" si="0"/>
        <v>0</v>
      </c>
      <c r="I36" s="860">
        <f t="shared" si="1"/>
        <v>0</v>
      </c>
      <c r="J36" s="861"/>
    </row>
    <row r="37" spans="2:11" x14ac:dyDescent="0.2">
      <c r="B37" s="740"/>
      <c r="C37" s="741"/>
      <c r="D37" s="39"/>
      <c r="E37" s="35"/>
      <c r="F37" s="35"/>
      <c r="G37" s="729"/>
      <c r="H37" s="742">
        <f t="shared" si="0"/>
        <v>0</v>
      </c>
      <c r="I37" s="843">
        <f t="shared" si="1"/>
        <v>0</v>
      </c>
      <c r="J37" s="32"/>
    </row>
    <row r="38" spans="2:11" ht="12" customHeight="1" x14ac:dyDescent="0.2">
      <c r="B38" s="740"/>
      <c r="C38" s="741"/>
      <c r="D38" s="39"/>
      <c r="E38" s="35"/>
      <c r="F38" s="35"/>
      <c r="G38" s="729"/>
      <c r="H38" s="725">
        <f t="shared" si="0"/>
        <v>0</v>
      </c>
      <c r="I38" s="790">
        <f t="shared" si="1"/>
        <v>0</v>
      </c>
      <c r="J38" s="38"/>
    </row>
    <row r="39" spans="2:11" ht="12" customHeight="1" x14ac:dyDescent="0.2">
      <c r="B39" s="740"/>
      <c r="C39" s="741"/>
      <c r="D39" s="39"/>
      <c r="E39" s="35"/>
      <c r="F39" s="35"/>
      <c r="G39" s="729"/>
      <c r="H39" s="725">
        <f t="shared" si="0"/>
        <v>0</v>
      </c>
      <c r="I39" s="790">
        <f t="shared" si="1"/>
        <v>0</v>
      </c>
      <c r="J39" s="38"/>
    </row>
    <row r="40" spans="2:11" ht="12" customHeight="1" x14ac:dyDescent="0.2">
      <c r="B40" s="740"/>
      <c r="C40" s="741"/>
      <c r="D40" s="39"/>
      <c r="E40" s="35"/>
      <c r="F40" s="35"/>
      <c r="G40" s="729"/>
      <c r="H40" s="725">
        <f t="shared" si="0"/>
        <v>0</v>
      </c>
      <c r="I40" s="790">
        <f t="shared" si="1"/>
        <v>0</v>
      </c>
      <c r="J40" s="38"/>
    </row>
    <row r="41" spans="2:11" ht="12" customHeight="1" x14ac:dyDescent="0.2">
      <c r="B41" s="740"/>
      <c r="C41" s="741"/>
      <c r="D41" s="39"/>
      <c r="E41" s="35"/>
      <c r="F41" s="35"/>
      <c r="G41" s="729"/>
      <c r="H41" s="725">
        <f t="shared" si="0"/>
        <v>0</v>
      </c>
      <c r="I41" s="790">
        <f t="shared" si="1"/>
        <v>0</v>
      </c>
      <c r="J41" s="38"/>
    </row>
    <row r="42" spans="2:11" ht="12" customHeight="1" x14ac:dyDescent="0.2">
      <c r="B42" s="740"/>
      <c r="C42" s="741"/>
      <c r="D42" s="39"/>
      <c r="E42" s="35"/>
      <c r="F42" s="35"/>
      <c r="G42" s="729"/>
      <c r="H42" s="725">
        <f t="shared" si="0"/>
        <v>0</v>
      </c>
      <c r="I42" s="790">
        <f t="shared" si="1"/>
        <v>0</v>
      </c>
      <c r="J42" s="38"/>
    </row>
    <row r="43" spans="2:11" ht="12" customHeight="1" x14ac:dyDescent="0.2">
      <c r="B43" s="740"/>
      <c r="C43" s="741"/>
      <c r="D43" s="39"/>
      <c r="E43" s="35"/>
      <c r="F43" s="35"/>
      <c r="G43" s="729"/>
      <c r="H43" s="725">
        <f t="shared" si="0"/>
        <v>0</v>
      </c>
      <c r="I43" s="790">
        <f t="shared" si="1"/>
        <v>0</v>
      </c>
      <c r="J43" s="38"/>
    </row>
    <row r="44" spans="2:11" ht="12" customHeight="1" x14ac:dyDescent="0.2">
      <c r="B44" s="740"/>
      <c r="C44" s="741"/>
      <c r="D44" s="39"/>
      <c r="E44" s="35"/>
      <c r="F44" s="35"/>
      <c r="G44" s="729"/>
      <c r="H44" s="725">
        <f t="shared" si="0"/>
        <v>0</v>
      </c>
      <c r="I44" s="790">
        <f t="shared" si="1"/>
        <v>0</v>
      </c>
      <c r="J44" s="38"/>
    </row>
    <row r="45" spans="2:11" x14ac:dyDescent="0.2">
      <c r="B45" s="744"/>
      <c r="C45" s="741"/>
      <c r="D45" s="45"/>
      <c r="E45" s="37"/>
      <c r="F45" s="37"/>
      <c r="G45" s="732"/>
      <c r="H45" s="725">
        <f t="shared" si="0"/>
        <v>0</v>
      </c>
      <c r="I45" s="790">
        <f t="shared" si="1"/>
        <v>0</v>
      </c>
      <c r="J45" s="46"/>
    </row>
    <row r="46" spans="2:11" x14ac:dyDescent="0.2">
      <c r="B46" s="744"/>
      <c r="C46" s="741"/>
      <c r="D46" s="45"/>
      <c r="E46" s="37"/>
      <c r="F46" s="37"/>
      <c r="G46" s="732"/>
      <c r="H46" s="725">
        <f t="shared" si="0"/>
        <v>0</v>
      </c>
      <c r="I46" s="790">
        <f t="shared" si="1"/>
        <v>0</v>
      </c>
      <c r="J46" s="46"/>
    </row>
    <row r="47" spans="2:11" ht="13.5" thickBot="1" x14ac:dyDescent="0.25">
      <c r="B47" s="750"/>
      <c r="C47" s="741"/>
      <c r="D47" s="754"/>
      <c r="E47" s="50"/>
      <c r="F47" s="50"/>
      <c r="G47" s="752"/>
      <c r="H47" s="753">
        <f t="shared" si="0"/>
        <v>0</v>
      </c>
      <c r="I47" s="790">
        <f t="shared" si="1"/>
        <v>0</v>
      </c>
      <c r="J47" s="51"/>
    </row>
  </sheetData>
  <sheetProtection formatRows="0"/>
  <mergeCells count="11">
    <mergeCell ref="D12:G12"/>
    <mergeCell ref="I2:J2"/>
    <mergeCell ref="C3:H3"/>
    <mergeCell ref="B6:C12"/>
    <mergeCell ref="D6:H6"/>
    <mergeCell ref="I6:I12"/>
    <mergeCell ref="J6:J12"/>
    <mergeCell ref="D7:H7"/>
    <mergeCell ref="D8:G8"/>
    <mergeCell ref="H8:H12"/>
    <mergeCell ref="D10:G10"/>
  </mergeCells>
  <dataValidations count="1">
    <dataValidation allowBlank="1" showInputMessage="1" showErrorMessage="1" sqref="C29:C35 C37:C47" xr:uid="{EE5E82BC-C308-42A3-B48F-46C60F6A5188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68" orientation="landscape" horizontalDpi="4294967293" vertic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D343-518E-44BE-B320-6EF28BBF829D}">
  <sheetPr>
    <tabColor rgb="FFFF7C80"/>
    <pageSetUpPr fitToPage="1"/>
  </sheetPr>
  <dimension ref="B1:S46"/>
  <sheetViews>
    <sheetView view="pageBreakPreview" zoomScale="90" zoomScaleNormal="100" zoomScaleSheetLayoutView="90" workbookViewId="0">
      <selection activeCell="C28" sqref="C28"/>
    </sheetView>
  </sheetViews>
  <sheetFormatPr defaultColWidth="8.125" defaultRowHeight="12.75" x14ac:dyDescent="0.2"/>
  <cols>
    <col min="1" max="1" width="2.25" style="20" customWidth="1"/>
    <col min="2" max="2" width="3.875" style="20" customWidth="1"/>
    <col min="3" max="3" width="38.875" style="20" customWidth="1"/>
    <col min="4" max="9" width="5.25" style="20" customWidth="1"/>
    <col min="10" max="15" width="5.875" style="20" customWidth="1"/>
    <col min="16" max="16" width="8.875" style="20" customWidth="1"/>
    <col min="17" max="17" width="9" style="20" customWidth="1"/>
    <col min="18" max="18" width="9.25" style="20" customWidth="1"/>
    <col min="19" max="16384" width="8.125" style="20"/>
  </cols>
  <sheetData>
    <row r="1" spans="2:19" ht="18" x14ac:dyDescent="0.2">
      <c r="B1" s="21"/>
      <c r="C1" s="299">
        <f>'Strona Tytułowa'!$G$5</f>
        <v>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52"/>
      <c r="Q1" s="2143"/>
      <c r="R1" s="2143"/>
    </row>
    <row r="2" spans="2:19" ht="20.25" x14ac:dyDescent="0.2">
      <c r="B2" s="23"/>
      <c r="C2" s="1900" t="s">
        <v>279</v>
      </c>
      <c r="D2" s="1900"/>
      <c r="E2" s="1900"/>
      <c r="F2" s="1900"/>
      <c r="G2" s="1900"/>
      <c r="H2" s="1900"/>
      <c r="I2" s="1900"/>
      <c r="J2" s="1900"/>
      <c r="K2" s="1900"/>
      <c r="L2" s="1900"/>
      <c r="M2" s="1900"/>
      <c r="N2" s="1900"/>
      <c r="O2" s="1900"/>
      <c r="P2" s="1301" t="str">
        <f>'Strona Tytułowa'!$D$2</f>
        <v>2023/2024</v>
      </c>
      <c r="Q2" s="25"/>
      <c r="R2" s="23"/>
    </row>
    <row r="3" spans="2:19" ht="18.75" customHeight="1" x14ac:dyDescent="0.2">
      <c r="B3" s="782" t="s">
        <v>297</v>
      </c>
      <c r="C3" s="234"/>
      <c r="D3" s="234"/>
      <c r="E3" s="234"/>
      <c r="F3" s="234"/>
      <c r="G3" s="234"/>
      <c r="H3" s="234"/>
      <c r="I3" s="234"/>
      <c r="J3" s="234" t="s">
        <v>211</v>
      </c>
      <c r="K3" s="234"/>
      <c r="L3" s="234"/>
      <c r="M3" s="234"/>
      <c r="N3" s="234"/>
      <c r="O3" s="235"/>
      <c r="P3" s="235"/>
      <c r="Q3" s="235"/>
      <c r="R3" s="23"/>
    </row>
    <row r="4" spans="2:19" ht="21.75" customHeight="1" thickBot="1" x14ac:dyDescent="0.25">
      <c r="B4" s="783" t="s">
        <v>321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55"/>
      <c r="Q4" s="25"/>
      <c r="R4" s="23"/>
    </row>
    <row r="5" spans="2:19" ht="12.75" customHeight="1" x14ac:dyDescent="0.2">
      <c r="B5" s="1929" t="s">
        <v>161</v>
      </c>
      <c r="C5" s="1931"/>
      <c r="D5" s="1916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2152"/>
      <c r="P5" s="2167" t="s">
        <v>163</v>
      </c>
      <c r="Q5" s="2153" t="s">
        <v>280</v>
      </c>
      <c r="R5" s="2156" t="s">
        <v>164</v>
      </c>
    </row>
    <row r="6" spans="2:19" ht="12.75" customHeight="1" x14ac:dyDescent="0.2">
      <c r="B6" s="1902"/>
      <c r="C6" s="1904"/>
      <c r="D6" s="2174" t="s">
        <v>165</v>
      </c>
      <c r="E6" s="2159"/>
      <c r="F6" s="2159"/>
      <c r="G6" s="2159"/>
      <c r="H6" s="2159"/>
      <c r="I6" s="2159"/>
      <c r="J6" s="2159"/>
      <c r="K6" s="2159"/>
      <c r="L6" s="2159"/>
      <c r="M6" s="2159"/>
      <c r="N6" s="2159"/>
      <c r="O6" s="2160"/>
      <c r="P6" s="2168"/>
      <c r="Q6" s="2154"/>
      <c r="R6" s="2157"/>
    </row>
    <row r="7" spans="2:19" ht="12.75" customHeight="1" x14ac:dyDescent="0.2">
      <c r="B7" s="1902"/>
      <c r="C7" s="1904"/>
      <c r="D7" s="2175" t="s">
        <v>281</v>
      </c>
      <c r="E7" s="2161"/>
      <c r="F7" s="2161"/>
      <c r="G7" s="2161"/>
      <c r="H7" s="2161"/>
      <c r="I7" s="2161"/>
      <c r="J7" s="2162" t="s">
        <v>282</v>
      </c>
      <c r="K7" s="2136" t="s">
        <v>283</v>
      </c>
      <c r="L7" s="2136"/>
      <c r="M7" s="2136"/>
      <c r="N7" s="2136"/>
      <c r="O7" s="2137" t="s">
        <v>325</v>
      </c>
      <c r="P7" s="2168"/>
      <c r="Q7" s="2154"/>
      <c r="R7" s="2157"/>
    </row>
    <row r="8" spans="2:19" ht="12.75" customHeight="1" x14ac:dyDescent="0.2">
      <c r="B8" s="1902"/>
      <c r="C8" s="1904"/>
      <c r="D8" s="229" t="s">
        <v>33</v>
      </c>
      <c r="E8" s="229" t="s">
        <v>34</v>
      </c>
      <c r="F8" s="229" t="s">
        <v>35</v>
      </c>
      <c r="G8" s="227" t="s">
        <v>36</v>
      </c>
      <c r="H8" s="227" t="s">
        <v>37</v>
      </c>
      <c r="I8" s="26" t="s">
        <v>38</v>
      </c>
      <c r="J8" s="2163"/>
      <c r="K8" s="698" t="s">
        <v>33</v>
      </c>
      <c r="L8" s="229" t="s">
        <v>34</v>
      </c>
      <c r="M8" s="229" t="s">
        <v>35</v>
      </c>
      <c r="N8" s="26" t="s">
        <v>36</v>
      </c>
      <c r="O8" s="2138"/>
      <c r="P8" s="2168"/>
      <c r="Q8" s="2154"/>
      <c r="R8" s="2157"/>
    </row>
    <row r="9" spans="2:19" ht="12.75" customHeight="1" x14ac:dyDescent="0.2">
      <c r="B9" s="1902"/>
      <c r="C9" s="1904"/>
      <c r="D9" s="1890" t="s">
        <v>285</v>
      </c>
      <c r="E9" s="1891"/>
      <c r="F9" s="1891"/>
      <c r="G9" s="1891"/>
      <c r="H9" s="1891"/>
      <c r="I9" s="2140"/>
      <c r="J9" s="2163"/>
      <c r="K9" s="1891" t="s">
        <v>285</v>
      </c>
      <c r="L9" s="1891"/>
      <c r="M9" s="1891"/>
      <c r="N9" s="2140"/>
      <c r="O9" s="2138"/>
      <c r="P9" s="2168"/>
      <c r="Q9" s="2154"/>
      <c r="R9" s="2157"/>
    </row>
    <row r="10" spans="2:19" ht="12.75" customHeight="1" x14ac:dyDescent="0.2">
      <c r="B10" s="1902"/>
      <c r="C10" s="1904"/>
      <c r="D10" s="1302"/>
      <c r="E10" s="1302"/>
      <c r="F10" s="1302"/>
      <c r="G10" s="1302"/>
      <c r="H10" s="1302"/>
      <c r="I10" s="1302"/>
      <c r="J10" s="2163"/>
      <c r="K10" s="1302"/>
      <c r="L10" s="1302"/>
      <c r="M10" s="1302"/>
      <c r="N10" s="1302"/>
      <c r="O10" s="2138"/>
      <c r="P10" s="2168"/>
      <c r="Q10" s="2154"/>
      <c r="R10" s="2157"/>
    </row>
    <row r="11" spans="2:19" ht="16.5" customHeight="1" thickBot="1" x14ac:dyDescent="0.25">
      <c r="B11" s="1905"/>
      <c r="C11" s="1907"/>
      <c r="D11" s="2177" t="s">
        <v>286</v>
      </c>
      <c r="E11" s="2141"/>
      <c r="F11" s="2141"/>
      <c r="G11" s="2141"/>
      <c r="H11" s="2141"/>
      <c r="I11" s="2142"/>
      <c r="J11" s="2176"/>
      <c r="K11" s="2141" t="s">
        <v>286</v>
      </c>
      <c r="L11" s="2141"/>
      <c r="M11" s="2141"/>
      <c r="N11" s="2142"/>
      <c r="O11" s="2173"/>
      <c r="P11" s="2169"/>
      <c r="Q11" s="2155"/>
      <c r="R11" s="2172"/>
    </row>
    <row r="12" spans="2:19" ht="23.25" customHeight="1" thickBot="1" x14ac:dyDescent="0.25">
      <c r="B12" s="252"/>
      <c r="C12" s="85" t="s">
        <v>43</v>
      </c>
      <c r="D12" s="862">
        <f t="shared" ref="D12:I12" si="0">D13+D27+D35</f>
        <v>0</v>
      </c>
      <c r="E12" s="275">
        <f t="shared" si="0"/>
        <v>0</v>
      </c>
      <c r="F12" s="275">
        <f t="shared" si="0"/>
        <v>0</v>
      </c>
      <c r="G12" s="275">
        <f t="shared" si="0"/>
        <v>0</v>
      </c>
      <c r="H12" s="275">
        <f t="shared" si="0"/>
        <v>0</v>
      </c>
      <c r="I12" s="275">
        <f t="shared" si="0"/>
        <v>0</v>
      </c>
      <c r="J12" s="863">
        <f t="shared" ref="J12:J34" si="1">SUM(D12:I12)</f>
        <v>0</v>
      </c>
      <c r="K12" s="862">
        <f>K13+K27+K35</f>
        <v>0</v>
      </c>
      <c r="L12" s="275">
        <f>L13+L27+L35</f>
        <v>0</v>
      </c>
      <c r="M12" s="275">
        <f>M13+M27+M35</f>
        <v>0</v>
      </c>
      <c r="N12" s="275">
        <f>N13+N27+N35</f>
        <v>0</v>
      </c>
      <c r="O12" s="835">
        <f t="shared" ref="O12:O46" si="2">SUM(K12:N12)</f>
        <v>0</v>
      </c>
      <c r="P12" s="864">
        <f>O12+J12</f>
        <v>0</v>
      </c>
      <c r="Q12" s="49">
        <f>Q13+Q27+Q35</f>
        <v>0</v>
      </c>
      <c r="R12" s="60"/>
      <c r="S12" s="28"/>
    </row>
    <row r="13" spans="2:19" ht="19.5" customHeight="1" x14ac:dyDescent="0.2">
      <c r="B13" s="837"/>
      <c r="C13" s="838" t="s">
        <v>288</v>
      </c>
      <c r="D13" s="865">
        <f t="shared" ref="D13:I13" si="3">SUM(D14:D26)</f>
        <v>0</v>
      </c>
      <c r="E13" s="839">
        <f t="shared" si="3"/>
        <v>0</v>
      </c>
      <c r="F13" s="839">
        <f t="shared" si="3"/>
        <v>0</v>
      </c>
      <c r="G13" s="839">
        <f t="shared" si="3"/>
        <v>0</v>
      </c>
      <c r="H13" s="839">
        <f t="shared" si="3"/>
        <v>0</v>
      </c>
      <c r="I13" s="866">
        <f t="shared" si="3"/>
        <v>0</v>
      </c>
      <c r="J13" s="840">
        <f t="shared" si="1"/>
        <v>0</v>
      </c>
      <c r="K13" s="865">
        <f>SUM(K14:K26)</f>
        <v>0</v>
      </c>
      <c r="L13" s="839">
        <f>SUM(L14:L26)</f>
        <v>0</v>
      </c>
      <c r="M13" s="839">
        <f>SUM(M14:M26)</f>
        <v>0</v>
      </c>
      <c r="N13" s="839">
        <f>SUM(N14:N26)</f>
        <v>0</v>
      </c>
      <c r="O13" s="840">
        <f t="shared" si="2"/>
        <v>0</v>
      </c>
      <c r="P13" s="867">
        <f t="shared" ref="P13:P46" si="4">J13+O13</f>
        <v>0</v>
      </c>
      <c r="Q13" s="704">
        <f t="shared" ref="Q13:Q46" si="5">G13*$G$10+H13*$H$10+I13*$I$10+L13*$L$10+M13*$M$10+N13*$N$10+K13*$K$10+D13*$D$10+E13*$E$10+F13*$F$10</f>
        <v>0</v>
      </c>
      <c r="R13" s="841"/>
      <c r="S13" s="710"/>
    </row>
    <row r="14" spans="2:19" s="27" customFormat="1" ht="14.1" customHeight="1" x14ac:dyDescent="0.2">
      <c r="B14" s="29">
        <v>1</v>
      </c>
      <c r="C14" s="842" t="s">
        <v>317</v>
      </c>
      <c r="D14" s="868"/>
      <c r="E14" s="713"/>
      <c r="F14" s="713"/>
      <c r="G14" s="30"/>
      <c r="H14" s="30"/>
      <c r="I14" s="31"/>
      <c r="J14" s="714">
        <f t="shared" si="1"/>
        <v>0</v>
      </c>
      <c r="K14" s="762"/>
      <c r="L14" s="31"/>
      <c r="M14" s="31"/>
      <c r="N14" s="715"/>
      <c r="O14" s="716">
        <f t="shared" si="2"/>
        <v>0</v>
      </c>
      <c r="P14" s="392">
        <f t="shared" si="4"/>
        <v>0</v>
      </c>
      <c r="Q14" s="231">
        <f t="shared" si="5"/>
        <v>0</v>
      </c>
      <c r="R14" s="844"/>
      <c r="S14" s="710"/>
    </row>
    <row r="15" spans="2:19" s="27" customFormat="1" ht="14.1" customHeight="1" x14ac:dyDescent="0.2">
      <c r="B15" s="789">
        <v>2</v>
      </c>
      <c r="C15" s="845" t="s">
        <v>318</v>
      </c>
      <c r="D15" s="869"/>
      <c r="E15" s="720"/>
      <c r="F15" s="720"/>
      <c r="G15" s="34"/>
      <c r="H15" s="34"/>
      <c r="I15" s="35"/>
      <c r="J15" s="723">
        <f t="shared" si="1"/>
        <v>0</v>
      </c>
      <c r="K15" s="766"/>
      <c r="L15" s="35"/>
      <c r="M15" s="35"/>
      <c r="N15" s="729"/>
      <c r="O15" s="725">
        <f t="shared" si="2"/>
        <v>0</v>
      </c>
      <c r="P15" s="262">
        <f t="shared" si="4"/>
        <v>0</v>
      </c>
      <c r="Q15" s="232">
        <f t="shared" si="5"/>
        <v>0</v>
      </c>
      <c r="R15" s="32"/>
      <c r="S15" s="28"/>
    </row>
    <row r="16" spans="2:19" s="27" customFormat="1" ht="14.1" customHeight="1" x14ac:dyDescent="0.2">
      <c r="B16" s="789">
        <v>3</v>
      </c>
      <c r="C16" s="845" t="s">
        <v>301</v>
      </c>
      <c r="D16" s="869"/>
      <c r="E16" s="720"/>
      <c r="F16" s="720"/>
      <c r="G16" s="34"/>
      <c r="H16" s="34"/>
      <c r="I16" s="35"/>
      <c r="J16" s="723">
        <f t="shared" si="1"/>
        <v>0</v>
      </c>
      <c r="K16" s="766"/>
      <c r="L16" s="35"/>
      <c r="M16" s="35"/>
      <c r="N16" s="729"/>
      <c r="O16" s="725">
        <f t="shared" si="2"/>
        <v>0</v>
      </c>
      <c r="P16" s="262">
        <f t="shared" si="4"/>
        <v>0</v>
      </c>
      <c r="Q16" s="232">
        <f t="shared" si="5"/>
        <v>0</v>
      </c>
      <c r="R16" s="32"/>
      <c r="S16" s="28"/>
    </row>
    <row r="17" spans="2:19" s="27" customFormat="1" ht="14.1" customHeight="1" x14ac:dyDescent="0.2">
      <c r="B17" s="789">
        <v>4</v>
      </c>
      <c r="C17" s="845" t="s">
        <v>323</v>
      </c>
      <c r="D17" s="869"/>
      <c r="E17" s="720"/>
      <c r="F17" s="720"/>
      <c r="G17" s="34"/>
      <c r="H17" s="34"/>
      <c r="I17" s="35"/>
      <c r="J17" s="723">
        <f t="shared" si="1"/>
        <v>0</v>
      </c>
      <c r="K17" s="766"/>
      <c r="L17" s="35"/>
      <c r="M17" s="35"/>
      <c r="N17" s="729"/>
      <c r="O17" s="725">
        <f t="shared" si="2"/>
        <v>0</v>
      </c>
      <c r="P17" s="262">
        <f t="shared" si="4"/>
        <v>0</v>
      </c>
      <c r="Q17" s="232">
        <f t="shared" si="5"/>
        <v>0</v>
      </c>
      <c r="R17" s="32"/>
      <c r="S17" s="28"/>
    </row>
    <row r="18" spans="2:19" s="27" customFormat="1" ht="14.1" customHeight="1" x14ac:dyDescent="0.2">
      <c r="B18" s="789">
        <v>5</v>
      </c>
      <c r="C18" s="845" t="s">
        <v>324</v>
      </c>
      <c r="D18" s="869"/>
      <c r="E18" s="720"/>
      <c r="F18" s="720"/>
      <c r="G18" s="34"/>
      <c r="H18" s="34"/>
      <c r="I18" s="35"/>
      <c r="J18" s="723">
        <f t="shared" si="1"/>
        <v>0</v>
      </c>
      <c r="K18" s="766"/>
      <c r="L18" s="35"/>
      <c r="M18" s="35"/>
      <c r="N18" s="729"/>
      <c r="O18" s="725">
        <f t="shared" si="2"/>
        <v>0</v>
      </c>
      <c r="P18" s="262">
        <f t="shared" si="4"/>
        <v>0</v>
      </c>
      <c r="Q18" s="232">
        <f t="shared" si="5"/>
        <v>0</v>
      </c>
      <c r="R18" s="32"/>
      <c r="S18" s="28"/>
    </row>
    <row r="19" spans="2:19" s="27" customFormat="1" ht="14.1" customHeight="1" x14ac:dyDescent="0.2">
      <c r="B19" s="789">
        <v>6</v>
      </c>
      <c r="C19" s="845" t="s">
        <v>291</v>
      </c>
      <c r="D19" s="869"/>
      <c r="E19" s="720"/>
      <c r="F19" s="720"/>
      <c r="G19" s="34"/>
      <c r="H19" s="34"/>
      <c r="I19" s="35"/>
      <c r="J19" s="723">
        <f t="shared" si="1"/>
        <v>0</v>
      </c>
      <c r="K19" s="766"/>
      <c r="L19" s="35"/>
      <c r="M19" s="35"/>
      <c r="N19" s="729"/>
      <c r="O19" s="725">
        <f t="shared" si="2"/>
        <v>0</v>
      </c>
      <c r="P19" s="262">
        <f t="shared" si="4"/>
        <v>0</v>
      </c>
      <c r="Q19" s="232">
        <f t="shared" si="5"/>
        <v>0</v>
      </c>
      <c r="R19" s="32"/>
      <c r="S19" s="28"/>
    </row>
    <row r="20" spans="2:19" s="27" customFormat="1" ht="14.1" customHeight="1" x14ac:dyDescent="0.2">
      <c r="B20" s="789">
        <v>7</v>
      </c>
      <c r="C20" s="845" t="s">
        <v>315</v>
      </c>
      <c r="D20" s="869"/>
      <c r="E20" s="720"/>
      <c r="F20" s="720"/>
      <c r="G20" s="34"/>
      <c r="H20" s="34"/>
      <c r="I20" s="35"/>
      <c r="J20" s="723">
        <f t="shared" si="1"/>
        <v>0</v>
      </c>
      <c r="K20" s="766"/>
      <c r="L20" s="35"/>
      <c r="M20" s="35"/>
      <c r="N20" s="729"/>
      <c r="O20" s="725">
        <f t="shared" si="2"/>
        <v>0</v>
      </c>
      <c r="P20" s="262">
        <f t="shared" si="4"/>
        <v>0</v>
      </c>
      <c r="Q20" s="232">
        <f t="shared" si="5"/>
        <v>0</v>
      </c>
      <c r="R20" s="32"/>
      <c r="S20" s="28"/>
    </row>
    <row r="21" spans="2:19" s="27" customFormat="1" ht="14.1" customHeight="1" x14ac:dyDescent="0.2">
      <c r="B21" s="33">
        <v>8</v>
      </c>
      <c r="C21" s="845" t="s">
        <v>218</v>
      </c>
      <c r="D21" s="869"/>
      <c r="E21" s="720"/>
      <c r="F21" s="720"/>
      <c r="G21" s="34"/>
      <c r="H21" s="34"/>
      <c r="I21" s="35"/>
      <c r="J21" s="723">
        <f t="shared" si="1"/>
        <v>0</v>
      </c>
      <c r="K21" s="766"/>
      <c r="L21" s="35"/>
      <c r="M21" s="35"/>
      <c r="N21" s="729"/>
      <c r="O21" s="725">
        <f t="shared" si="2"/>
        <v>0</v>
      </c>
      <c r="P21" s="262">
        <f t="shared" si="4"/>
        <v>0</v>
      </c>
      <c r="Q21" s="232">
        <f t="shared" si="5"/>
        <v>0</v>
      </c>
      <c r="R21" s="32"/>
      <c r="S21" s="28"/>
    </row>
    <row r="22" spans="2:19" s="27" customFormat="1" ht="14.1" customHeight="1" x14ac:dyDescent="0.2">
      <c r="B22" s="33">
        <v>9</v>
      </c>
      <c r="C22" s="845" t="s">
        <v>257</v>
      </c>
      <c r="D22" s="869"/>
      <c r="E22" s="720"/>
      <c r="F22" s="720"/>
      <c r="G22" s="34"/>
      <c r="H22" s="34"/>
      <c r="I22" s="35"/>
      <c r="J22" s="723">
        <f t="shared" si="1"/>
        <v>0</v>
      </c>
      <c r="K22" s="766"/>
      <c r="L22" s="35"/>
      <c r="M22" s="35"/>
      <c r="N22" s="729"/>
      <c r="O22" s="725">
        <f t="shared" si="2"/>
        <v>0</v>
      </c>
      <c r="P22" s="262">
        <f t="shared" si="4"/>
        <v>0</v>
      </c>
      <c r="Q22" s="232">
        <f t="shared" si="5"/>
        <v>0</v>
      </c>
      <c r="R22" s="32"/>
      <c r="S22" s="28"/>
    </row>
    <row r="23" spans="2:19" s="27" customFormat="1" ht="14.1" customHeight="1" x14ac:dyDescent="0.2">
      <c r="B23" s="33">
        <v>10</v>
      </c>
      <c r="C23" s="847" t="s">
        <v>310</v>
      </c>
      <c r="D23" s="869"/>
      <c r="E23" s="720"/>
      <c r="F23" s="720"/>
      <c r="G23" s="34"/>
      <c r="H23" s="34"/>
      <c r="I23" s="35"/>
      <c r="J23" s="723">
        <f t="shared" si="1"/>
        <v>0</v>
      </c>
      <c r="K23" s="766"/>
      <c r="L23" s="35"/>
      <c r="M23" s="35"/>
      <c r="N23" s="729"/>
      <c r="O23" s="725">
        <f t="shared" si="2"/>
        <v>0</v>
      </c>
      <c r="P23" s="262">
        <f t="shared" si="4"/>
        <v>0</v>
      </c>
      <c r="Q23" s="232">
        <f t="shared" si="5"/>
        <v>0</v>
      </c>
      <c r="R23" s="32"/>
      <c r="S23" s="28"/>
    </row>
    <row r="24" spans="2:19" s="27" customFormat="1" ht="14.1" customHeight="1" x14ac:dyDescent="0.2">
      <c r="B24" s="33">
        <v>11</v>
      </c>
      <c r="C24" s="845" t="s">
        <v>223</v>
      </c>
      <c r="D24" s="869"/>
      <c r="E24" s="720"/>
      <c r="F24" s="720"/>
      <c r="G24" s="34"/>
      <c r="H24" s="34"/>
      <c r="I24" s="35"/>
      <c r="J24" s="725">
        <f t="shared" si="1"/>
        <v>0</v>
      </c>
      <c r="K24" s="766"/>
      <c r="L24" s="35"/>
      <c r="M24" s="35"/>
      <c r="N24" s="729"/>
      <c r="O24" s="725">
        <f t="shared" si="2"/>
        <v>0</v>
      </c>
      <c r="P24" s="262">
        <f t="shared" si="4"/>
        <v>0</v>
      </c>
      <c r="Q24" s="232">
        <f t="shared" si="5"/>
        <v>0</v>
      </c>
      <c r="R24" s="32"/>
      <c r="S24" s="28"/>
    </row>
    <row r="25" spans="2:19" s="27" customFormat="1" ht="14.1" customHeight="1" x14ac:dyDescent="0.2">
      <c r="B25" s="33">
        <v>12</v>
      </c>
      <c r="C25" s="845" t="s">
        <v>219</v>
      </c>
      <c r="D25" s="869"/>
      <c r="E25" s="720"/>
      <c r="F25" s="720"/>
      <c r="G25" s="34"/>
      <c r="H25" s="34"/>
      <c r="I25" s="34"/>
      <c r="J25" s="725">
        <f t="shared" si="1"/>
        <v>0</v>
      </c>
      <c r="K25" s="771"/>
      <c r="L25" s="35"/>
      <c r="M25" s="35"/>
      <c r="N25" s="729"/>
      <c r="O25" s="725">
        <f t="shared" si="2"/>
        <v>0</v>
      </c>
      <c r="P25" s="262">
        <f t="shared" si="4"/>
        <v>0</v>
      </c>
      <c r="Q25" s="232">
        <f t="shared" si="5"/>
        <v>0</v>
      </c>
      <c r="R25" s="38"/>
      <c r="S25" s="28"/>
    </row>
    <row r="26" spans="2:19" s="27" customFormat="1" ht="14.1" customHeight="1" thickBot="1" x14ac:dyDescent="0.25">
      <c r="B26" s="870">
        <v>13</v>
      </c>
      <c r="C26" s="871" t="s">
        <v>305</v>
      </c>
      <c r="D26" s="872"/>
      <c r="E26" s="873"/>
      <c r="F26" s="873"/>
      <c r="G26" s="270"/>
      <c r="H26" s="270"/>
      <c r="I26" s="270"/>
      <c r="J26" s="753">
        <f t="shared" si="1"/>
        <v>0</v>
      </c>
      <c r="K26" s="780"/>
      <c r="L26" s="50"/>
      <c r="M26" s="50"/>
      <c r="N26" s="752"/>
      <c r="O26" s="753">
        <f t="shared" si="2"/>
        <v>0</v>
      </c>
      <c r="P26" s="285">
        <f t="shared" si="4"/>
        <v>0</v>
      </c>
      <c r="Q26" s="233">
        <f t="shared" si="5"/>
        <v>0</v>
      </c>
      <c r="R26" s="336"/>
      <c r="S26" s="28"/>
    </row>
    <row r="27" spans="2:19" s="27" customFormat="1" ht="19.5" customHeight="1" x14ac:dyDescent="0.2">
      <c r="B27" s="874"/>
      <c r="C27" s="797" t="s">
        <v>294</v>
      </c>
      <c r="D27" s="875">
        <f t="shared" ref="D27:I27" si="6">SUM(D28:D34)</f>
        <v>0</v>
      </c>
      <c r="E27" s="858">
        <f t="shared" si="6"/>
        <v>0</v>
      </c>
      <c r="F27" s="858">
        <f t="shared" si="6"/>
        <v>0</v>
      </c>
      <c r="G27" s="858">
        <f t="shared" si="6"/>
        <v>0</v>
      </c>
      <c r="H27" s="858">
        <f t="shared" si="6"/>
        <v>0</v>
      </c>
      <c r="I27" s="876">
        <f t="shared" si="6"/>
        <v>0</v>
      </c>
      <c r="J27" s="877">
        <f t="shared" si="1"/>
        <v>0</v>
      </c>
      <c r="K27" s="875">
        <f>SUM(K28:K34)</f>
        <v>0</v>
      </c>
      <c r="L27" s="858">
        <f>SUM(L28:L34)</f>
        <v>0</v>
      </c>
      <c r="M27" s="858">
        <f>SUM(M28:M34)</f>
        <v>0</v>
      </c>
      <c r="N27" s="858">
        <f>SUM(N28:N34)</f>
        <v>0</v>
      </c>
      <c r="O27" s="877">
        <f t="shared" si="2"/>
        <v>0</v>
      </c>
      <c r="P27" s="878">
        <f t="shared" si="4"/>
        <v>0</v>
      </c>
      <c r="Q27" s="385">
        <f t="shared" si="5"/>
        <v>0</v>
      </c>
      <c r="R27" s="879"/>
      <c r="S27" s="28"/>
    </row>
    <row r="28" spans="2:19" s="27" customFormat="1" ht="14.1" customHeight="1" x14ac:dyDescent="0.2">
      <c r="B28" s="740"/>
      <c r="C28" s="741"/>
      <c r="D28" s="765"/>
      <c r="E28" s="720"/>
      <c r="F28" s="720"/>
      <c r="G28" s="34"/>
      <c r="H28" s="34"/>
      <c r="I28" s="729"/>
      <c r="J28" s="742">
        <f t="shared" si="1"/>
        <v>0</v>
      </c>
      <c r="K28" s="880"/>
      <c r="L28" s="35"/>
      <c r="M28" s="35"/>
      <c r="N28" s="729"/>
      <c r="O28" s="742">
        <f t="shared" si="2"/>
        <v>0</v>
      </c>
      <c r="P28" s="286">
        <f t="shared" si="4"/>
        <v>0</v>
      </c>
      <c r="Q28" s="743">
        <f t="shared" si="5"/>
        <v>0</v>
      </c>
      <c r="R28" s="32"/>
      <c r="S28" s="28"/>
    </row>
    <row r="29" spans="2:19" s="27" customFormat="1" ht="14.1" customHeight="1" x14ac:dyDescent="0.2">
      <c r="B29" s="740"/>
      <c r="C29" s="741"/>
      <c r="D29" s="765"/>
      <c r="E29" s="720"/>
      <c r="F29" s="720"/>
      <c r="G29" s="34"/>
      <c r="H29" s="34"/>
      <c r="I29" s="729"/>
      <c r="J29" s="725">
        <f t="shared" si="1"/>
        <v>0</v>
      </c>
      <c r="K29" s="880"/>
      <c r="L29" s="35"/>
      <c r="M29" s="35"/>
      <c r="N29" s="729"/>
      <c r="O29" s="725">
        <f t="shared" si="2"/>
        <v>0</v>
      </c>
      <c r="P29" s="262">
        <f t="shared" si="4"/>
        <v>0</v>
      </c>
      <c r="Q29" s="232">
        <f t="shared" si="5"/>
        <v>0</v>
      </c>
      <c r="R29" s="32"/>
      <c r="S29" s="28"/>
    </row>
    <row r="30" spans="2:19" s="27" customFormat="1" ht="14.1" customHeight="1" x14ac:dyDescent="0.2">
      <c r="B30" s="740"/>
      <c r="C30" s="741"/>
      <c r="D30" s="765"/>
      <c r="E30" s="720"/>
      <c r="F30" s="720"/>
      <c r="G30" s="34"/>
      <c r="H30" s="34"/>
      <c r="I30" s="729"/>
      <c r="J30" s="725">
        <f t="shared" si="1"/>
        <v>0</v>
      </c>
      <c r="K30" s="880"/>
      <c r="L30" s="35"/>
      <c r="M30" s="35"/>
      <c r="N30" s="729"/>
      <c r="O30" s="725">
        <f t="shared" si="2"/>
        <v>0</v>
      </c>
      <c r="P30" s="262">
        <f t="shared" si="4"/>
        <v>0</v>
      </c>
      <c r="Q30" s="232">
        <f t="shared" si="5"/>
        <v>0</v>
      </c>
      <c r="R30" s="32"/>
      <c r="S30" s="28"/>
    </row>
    <row r="31" spans="2:19" ht="14.1" customHeight="1" x14ac:dyDescent="0.2">
      <c r="B31" s="740"/>
      <c r="C31" s="741"/>
      <c r="D31" s="766"/>
      <c r="E31" s="35"/>
      <c r="F31" s="35"/>
      <c r="G31" s="35"/>
      <c r="H31" s="35"/>
      <c r="I31" s="729"/>
      <c r="J31" s="725">
        <f t="shared" si="1"/>
        <v>0</v>
      </c>
      <c r="K31" s="880"/>
      <c r="L31" s="35"/>
      <c r="M31" s="35"/>
      <c r="N31" s="729"/>
      <c r="O31" s="725">
        <f t="shared" si="2"/>
        <v>0</v>
      </c>
      <c r="P31" s="262">
        <f t="shared" si="4"/>
        <v>0</v>
      </c>
      <c r="Q31" s="232">
        <f t="shared" si="5"/>
        <v>0</v>
      </c>
      <c r="R31" s="38"/>
      <c r="S31" s="28"/>
    </row>
    <row r="32" spans="2:19" ht="14.1" customHeight="1" x14ac:dyDescent="0.2">
      <c r="B32" s="744"/>
      <c r="C32" s="741"/>
      <c r="D32" s="770"/>
      <c r="E32" s="37"/>
      <c r="F32" s="37"/>
      <c r="G32" s="37"/>
      <c r="H32" s="37"/>
      <c r="I32" s="729"/>
      <c r="J32" s="725">
        <f t="shared" si="1"/>
        <v>0</v>
      </c>
      <c r="K32" s="881"/>
      <c r="L32" s="37"/>
      <c r="M32" s="37"/>
      <c r="N32" s="732"/>
      <c r="O32" s="725">
        <f t="shared" si="2"/>
        <v>0</v>
      </c>
      <c r="P32" s="262">
        <f t="shared" si="4"/>
        <v>0</v>
      </c>
      <c r="Q32" s="232">
        <f t="shared" si="5"/>
        <v>0</v>
      </c>
      <c r="R32" s="46"/>
      <c r="S32" s="28"/>
    </row>
    <row r="33" spans="2:19" ht="14.1" customHeight="1" x14ac:dyDescent="0.2">
      <c r="B33" s="744"/>
      <c r="C33" s="741"/>
      <c r="D33" s="770"/>
      <c r="E33" s="37"/>
      <c r="F33" s="37"/>
      <c r="G33" s="37"/>
      <c r="H33" s="37"/>
      <c r="I33" s="729"/>
      <c r="J33" s="725">
        <f t="shared" si="1"/>
        <v>0</v>
      </c>
      <c r="K33" s="881"/>
      <c r="L33" s="37"/>
      <c r="M33" s="37"/>
      <c r="N33" s="732"/>
      <c r="O33" s="725">
        <f t="shared" si="2"/>
        <v>0</v>
      </c>
      <c r="P33" s="262">
        <f t="shared" si="4"/>
        <v>0</v>
      </c>
      <c r="Q33" s="232">
        <f t="shared" si="5"/>
        <v>0</v>
      </c>
      <c r="R33" s="46"/>
      <c r="S33" s="28"/>
    </row>
    <row r="34" spans="2:19" ht="14.1" customHeight="1" thickBot="1" x14ac:dyDescent="0.25">
      <c r="B34" s="750"/>
      <c r="C34" s="882"/>
      <c r="D34" s="284"/>
      <c r="E34" s="50"/>
      <c r="F34" s="50"/>
      <c r="G34" s="50"/>
      <c r="H34" s="50"/>
      <c r="I34" s="752"/>
      <c r="J34" s="753">
        <f t="shared" si="1"/>
        <v>0</v>
      </c>
      <c r="K34" s="883"/>
      <c r="L34" s="50"/>
      <c r="M34" s="50"/>
      <c r="N34" s="752"/>
      <c r="O34" s="753">
        <f t="shared" si="2"/>
        <v>0</v>
      </c>
      <c r="P34" s="285">
        <f t="shared" si="4"/>
        <v>0</v>
      </c>
      <c r="Q34" s="233">
        <f t="shared" si="5"/>
        <v>0</v>
      </c>
      <c r="R34" s="51"/>
      <c r="S34" s="28"/>
    </row>
    <row r="35" spans="2:19" ht="21.75" customHeight="1" x14ac:dyDescent="0.2">
      <c r="B35" s="856"/>
      <c r="C35" s="884" t="s">
        <v>295</v>
      </c>
      <c r="D35" s="875">
        <f t="shared" ref="D35:N35" si="7">SUM(D36:D46)</f>
        <v>0</v>
      </c>
      <c r="E35" s="858">
        <f t="shared" si="7"/>
        <v>0</v>
      </c>
      <c r="F35" s="858">
        <f t="shared" si="7"/>
        <v>0</v>
      </c>
      <c r="G35" s="858">
        <f t="shared" si="7"/>
        <v>0</v>
      </c>
      <c r="H35" s="858">
        <f t="shared" si="7"/>
        <v>0</v>
      </c>
      <c r="I35" s="858">
        <f t="shared" si="7"/>
        <v>0</v>
      </c>
      <c r="J35" s="858">
        <f t="shared" si="7"/>
        <v>0</v>
      </c>
      <c r="K35" s="875">
        <f t="shared" si="7"/>
        <v>0</v>
      </c>
      <c r="L35" s="858">
        <f t="shared" si="7"/>
        <v>0</v>
      </c>
      <c r="M35" s="858">
        <f t="shared" si="7"/>
        <v>0</v>
      </c>
      <c r="N35" s="858">
        <f t="shared" si="7"/>
        <v>0</v>
      </c>
      <c r="O35" s="859">
        <f t="shared" si="2"/>
        <v>0</v>
      </c>
      <c r="P35" s="878">
        <f t="shared" si="4"/>
        <v>0</v>
      </c>
      <c r="Q35" s="385">
        <f t="shared" si="5"/>
        <v>0</v>
      </c>
      <c r="R35" s="861"/>
    </row>
    <row r="36" spans="2:19" x14ac:dyDescent="0.2">
      <c r="B36" s="740"/>
      <c r="C36" s="741"/>
      <c r="D36" s="804"/>
      <c r="E36" s="720"/>
      <c r="F36" s="720"/>
      <c r="G36" s="34"/>
      <c r="H36" s="34"/>
      <c r="I36" s="729"/>
      <c r="J36" s="742">
        <f t="shared" ref="J36:J46" si="8">SUM(D36:I36)</f>
        <v>0</v>
      </c>
      <c r="K36" s="771"/>
      <c r="L36" s="35"/>
      <c r="M36" s="35"/>
      <c r="N36" s="729"/>
      <c r="O36" s="742">
        <f t="shared" si="2"/>
        <v>0</v>
      </c>
      <c r="P36" s="286">
        <f t="shared" si="4"/>
        <v>0</v>
      </c>
      <c r="Q36" s="743">
        <f t="shared" si="5"/>
        <v>0</v>
      </c>
      <c r="R36" s="32"/>
    </row>
    <row r="37" spans="2:19" ht="12" customHeight="1" x14ac:dyDescent="0.2">
      <c r="B37" s="740"/>
      <c r="C37" s="741"/>
      <c r="D37" s="805"/>
      <c r="E37" s="35"/>
      <c r="F37" s="35"/>
      <c r="G37" s="35"/>
      <c r="H37" s="35"/>
      <c r="I37" s="729"/>
      <c r="J37" s="725">
        <f t="shared" si="8"/>
        <v>0</v>
      </c>
      <c r="K37" s="771"/>
      <c r="L37" s="35"/>
      <c r="M37" s="35"/>
      <c r="N37" s="729"/>
      <c r="O37" s="725">
        <f t="shared" si="2"/>
        <v>0</v>
      </c>
      <c r="P37" s="262">
        <f t="shared" si="4"/>
        <v>0</v>
      </c>
      <c r="Q37" s="232">
        <f t="shared" si="5"/>
        <v>0</v>
      </c>
      <c r="R37" s="38"/>
    </row>
    <row r="38" spans="2:19" ht="12" customHeight="1" x14ac:dyDescent="0.2">
      <c r="B38" s="740"/>
      <c r="C38" s="741"/>
      <c r="D38" s="805"/>
      <c r="E38" s="35"/>
      <c r="F38" s="35"/>
      <c r="G38" s="35"/>
      <c r="H38" s="35"/>
      <c r="I38" s="729"/>
      <c r="J38" s="725">
        <f t="shared" si="8"/>
        <v>0</v>
      </c>
      <c r="K38" s="771"/>
      <c r="L38" s="35"/>
      <c r="M38" s="35"/>
      <c r="N38" s="729"/>
      <c r="O38" s="725">
        <f t="shared" si="2"/>
        <v>0</v>
      </c>
      <c r="P38" s="262">
        <f t="shared" si="4"/>
        <v>0</v>
      </c>
      <c r="Q38" s="232">
        <f t="shared" si="5"/>
        <v>0</v>
      </c>
      <c r="R38" s="38"/>
    </row>
    <row r="39" spans="2:19" ht="12" customHeight="1" x14ac:dyDescent="0.2">
      <c r="B39" s="740"/>
      <c r="C39" s="741"/>
      <c r="D39" s="805"/>
      <c r="E39" s="35"/>
      <c r="F39" s="35"/>
      <c r="G39" s="35"/>
      <c r="H39" s="35"/>
      <c r="I39" s="729"/>
      <c r="J39" s="725">
        <f t="shared" si="8"/>
        <v>0</v>
      </c>
      <c r="K39" s="771"/>
      <c r="L39" s="35"/>
      <c r="M39" s="35"/>
      <c r="N39" s="729"/>
      <c r="O39" s="725">
        <f t="shared" si="2"/>
        <v>0</v>
      </c>
      <c r="P39" s="262">
        <f t="shared" si="4"/>
        <v>0</v>
      </c>
      <c r="Q39" s="232">
        <f t="shared" si="5"/>
        <v>0</v>
      </c>
      <c r="R39" s="38"/>
    </row>
    <row r="40" spans="2:19" ht="12" customHeight="1" x14ac:dyDescent="0.2">
      <c r="B40" s="740"/>
      <c r="C40" s="741"/>
      <c r="D40" s="805"/>
      <c r="E40" s="35"/>
      <c r="F40" s="35"/>
      <c r="G40" s="35"/>
      <c r="H40" s="35"/>
      <c r="I40" s="729"/>
      <c r="J40" s="725">
        <f t="shared" si="8"/>
        <v>0</v>
      </c>
      <c r="K40" s="771"/>
      <c r="L40" s="35"/>
      <c r="M40" s="35"/>
      <c r="N40" s="729"/>
      <c r="O40" s="725">
        <f t="shared" si="2"/>
        <v>0</v>
      </c>
      <c r="P40" s="262">
        <f t="shared" si="4"/>
        <v>0</v>
      </c>
      <c r="Q40" s="232">
        <f t="shared" si="5"/>
        <v>0</v>
      </c>
      <c r="R40" s="38"/>
    </row>
    <row r="41" spans="2:19" ht="12" customHeight="1" x14ac:dyDescent="0.2">
      <c r="B41" s="740"/>
      <c r="C41" s="741"/>
      <c r="D41" s="805"/>
      <c r="E41" s="35"/>
      <c r="F41" s="35"/>
      <c r="G41" s="35"/>
      <c r="H41" s="35"/>
      <c r="I41" s="729"/>
      <c r="J41" s="725">
        <f t="shared" si="8"/>
        <v>0</v>
      </c>
      <c r="K41" s="771"/>
      <c r="L41" s="35"/>
      <c r="M41" s="35"/>
      <c r="N41" s="729"/>
      <c r="O41" s="725">
        <f t="shared" si="2"/>
        <v>0</v>
      </c>
      <c r="P41" s="262">
        <f t="shared" si="4"/>
        <v>0</v>
      </c>
      <c r="Q41" s="232">
        <f t="shared" si="5"/>
        <v>0</v>
      </c>
      <c r="R41" s="38"/>
    </row>
    <row r="42" spans="2:19" ht="12" customHeight="1" x14ac:dyDescent="0.2">
      <c r="B42" s="740"/>
      <c r="C42" s="741"/>
      <c r="D42" s="805"/>
      <c r="E42" s="35"/>
      <c r="F42" s="35"/>
      <c r="G42" s="35"/>
      <c r="H42" s="35"/>
      <c r="I42" s="729"/>
      <c r="J42" s="725">
        <f t="shared" si="8"/>
        <v>0</v>
      </c>
      <c r="K42" s="771"/>
      <c r="L42" s="35"/>
      <c r="M42" s="35"/>
      <c r="N42" s="729"/>
      <c r="O42" s="725">
        <f t="shared" si="2"/>
        <v>0</v>
      </c>
      <c r="P42" s="262">
        <f t="shared" si="4"/>
        <v>0</v>
      </c>
      <c r="Q42" s="232">
        <f t="shared" si="5"/>
        <v>0</v>
      </c>
      <c r="R42" s="38"/>
    </row>
    <row r="43" spans="2:19" ht="12" customHeight="1" x14ac:dyDescent="0.2">
      <c r="B43" s="740"/>
      <c r="C43" s="741"/>
      <c r="D43" s="805"/>
      <c r="E43" s="35"/>
      <c r="F43" s="35"/>
      <c r="G43" s="35"/>
      <c r="H43" s="35"/>
      <c r="I43" s="729"/>
      <c r="J43" s="725">
        <f t="shared" si="8"/>
        <v>0</v>
      </c>
      <c r="K43" s="771"/>
      <c r="L43" s="35"/>
      <c r="M43" s="35"/>
      <c r="N43" s="729"/>
      <c r="O43" s="725">
        <f t="shared" si="2"/>
        <v>0</v>
      </c>
      <c r="P43" s="262">
        <f t="shared" si="4"/>
        <v>0</v>
      </c>
      <c r="Q43" s="232">
        <f t="shared" si="5"/>
        <v>0</v>
      </c>
      <c r="R43" s="38"/>
    </row>
    <row r="44" spans="2:19" x14ac:dyDescent="0.2">
      <c r="B44" s="744"/>
      <c r="C44" s="741"/>
      <c r="D44" s="806"/>
      <c r="E44" s="37"/>
      <c r="F44" s="37"/>
      <c r="G44" s="37"/>
      <c r="H44" s="37"/>
      <c r="I44" s="729"/>
      <c r="J44" s="725">
        <f t="shared" si="8"/>
        <v>0</v>
      </c>
      <c r="K44" s="777"/>
      <c r="L44" s="37"/>
      <c r="M44" s="37"/>
      <c r="N44" s="732"/>
      <c r="O44" s="725">
        <f t="shared" si="2"/>
        <v>0</v>
      </c>
      <c r="P44" s="262">
        <f t="shared" si="4"/>
        <v>0</v>
      </c>
      <c r="Q44" s="232">
        <f t="shared" si="5"/>
        <v>0</v>
      </c>
      <c r="R44" s="46"/>
    </row>
    <row r="45" spans="2:19" x14ac:dyDescent="0.2">
      <c r="B45" s="744"/>
      <c r="C45" s="741"/>
      <c r="D45" s="806"/>
      <c r="E45" s="37"/>
      <c r="F45" s="37"/>
      <c r="G45" s="37"/>
      <c r="H45" s="37"/>
      <c r="I45" s="729"/>
      <c r="J45" s="725">
        <f t="shared" si="8"/>
        <v>0</v>
      </c>
      <c r="K45" s="777"/>
      <c r="L45" s="37"/>
      <c r="M45" s="37"/>
      <c r="N45" s="732"/>
      <c r="O45" s="725">
        <f t="shared" si="2"/>
        <v>0</v>
      </c>
      <c r="P45" s="262">
        <f t="shared" si="4"/>
        <v>0</v>
      </c>
      <c r="Q45" s="232">
        <f t="shared" si="5"/>
        <v>0</v>
      </c>
      <c r="R45" s="46"/>
    </row>
    <row r="46" spans="2:19" ht="13.5" thickBot="1" x14ac:dyDescent="0.25">
      <c r="B46" s="750"/>
      <c r="C46" s="751"/>
      <c r="D46" s="808"/>
      <c r="E46" s="50"/>
      <c r="F46" s="50"/>
      <c r="G46" s="50"/>
      <c r="H46" s="50"/>
      <c r="I46" s="752"/>
      <c r="J46" s="753">
        <f t="shared" si="8"/>
        <v>0</v>
      </c>
      <c r="K46" s="780"/>
      <c r="L46" s="50"/>
      <c r="M46" s="50"/>
      <c r="N46" s="752"/>
      <c r="O46" s="753">
        <f t="shared" si="2"/>
        <v>0</v>
      </c>
      <c r="P46" s="285">
        <f t="shared" si="4"/>
        <v>0</v>
      </c>
      <c r="Q46" s="233">
        <f t="shared" si="5"/>
        <v>0</v>
      </c>
      <c r="R46" s="51"/>
    </row>
  </sheetData>
  <mergeCells count="16">
    <mergeCell ref="Q1:R1"/>
    <mergeCell ref="C2:O2"/>
    <mergeCell ref="B5:C11"/>
    <mergeCell ref="D5:O5"/>
    <mergeCell ref="P5:P11"/>
    <mergeCell ref="Q5:Q11"/>
    <mergeCell ref="R5:R11"/>
    <mergeCell ref="D6:O6"/>
    <mergeCell ref="D7:I7"/>
    <mergeCell ref="J7:J11"/>
    <mergeCell ref="K7:N7"/>
    <mergeCell ref="O7:O11"/>
    <mergeCell ref="D9:I9"/>
    <mergeCell ref="K9:N9"/>
    <mergeCell ref="D11:I11"/>
    <mergeCell ref="K11:N11"/>
  </mergeCells>
  <dataValidations count="1">
    <dataValidation allowBlank="1" showInputMessage="1" showErrorMessage="1" sqref="C28:C34 C36:C46" xr:uid="{AC22A239-2947-4BE5-8E65-1D609D83ADEA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6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E6C6-0942-42E4-9DD2-8804218F0879}">
  <sheetPr>
    <tabColor rgb="FFFF0000"/>
    <pageSetUpPr fitToPage="1"/>
  </sheetPr>
  <dimension ref="B1:T70"/>
  <sheetViews>
    <sheetView showGridLines="0" view="pageBreakPreview" topLeftCell="A19" zoomScale="90" zoomScaleNormal="90" zoomScaleSheetLayoutView="90" workbookViewId="0">
      <selection activeCell="D56" sqref="D56:D60"/>
    </sheetView>
  </sheetViews>
  <sheetFormatPr defaultColWidth="8.125" defaultRowHeight="12.75" x14ac:dyDescent="0.2"/>
  <cols>
    <col min="1" max="1" width="3.5" style="20" customWidth="1"/>
    <col min="2" max="2" width="5" style="20" customWidth="1"/>
    <col min="3" max="3" width="3.875" style="20" customWidth="1"/>
    <col min="4" max="4" width="35.25" style="20" customWidth="1"/>
    <col min="5" max="12" width="5" style="20" customWidth="1"/>
    <col min="13" max="13" width="7" style="20" customWidth="1"/>
    <col min="14" max="15" width="6.75" style="20" customWidth="1"/>
    <col min="16" max="16" width="8.25" style="20" customWidth="1"/>
    <col min="17" max="17" width="9.25" style="20" customWidth="1"/>
    <col min="18" max="16384" width="8.125" style="20"/>
  </cols>
  <sheetData>
    <row r="1" spans="2:18" ht="32.25" customHeight="1" x14ac:dyDescent="0.2">
      <c r="C1" s="885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7"/>
      <c r="P1" s="886"/>
      <c r="Q1" s="886"/>
    </row>
    <row r="2" spans="2:18" ht="18" x14ac:dyDescent="0.2">
      <c r="C2" s="21"/>
      <c r="D2" s="299">
        <f>'Strona Tytułowa'!$G$5</f>
        <v>0</v>
      </c>
      <c r="E2" s="22"/>
      <c r="F2" s="22"/>
      <c r="G2" s="22"/>
      <c r="H2" s="22"/>
      <c r="I2" s="22"/>
      <c r="J2" s="22"/>
      <c r="K2" s="22"/>
      <c r="L2" s="22"/>
      <c r="M2" s="52"/>
      <c r="N2" s="52"/>
      <c r="O2" s="52"/>
      <c r="P2" s="888"/>
      <c r="Q2" s="23"/>
    </row>
    <row r="3" spans="2:18" ht="20.25" x14ac:dyDescent="0.2">
      <c r="C3" s="23"/>
      <c r="D3" s="1900" t="s">
        <v>279</v>
      </c>
      <c r="E3" s="1900"/>
      <c r="F3" s="1900"/>
      <c r="G3" s="1900"/>
      <c r="H3" s="1900"/>
      <c r="I3" s="1900"/>
      <c r="J3" s="1900"/>
      <c r="K3" s="1900"/>
      <c r="L3" s="1900"/>
      <c r="M3" s="1900"/>
      <c r="N3" s="1301" t="str">
        <f>'Strona Tytułowa'!$D$2</f>
        <v>2023/2024</v>
      </c>
      <c r="O3" s="53"/>
      <c r="P3" s="25"/>
      <c r="Q3" s="23"/>
    </row>
    <row r="4" spans="2:18" ht="18.75" customHeight="1" x14ac:dyDescent="0.2">
      <c r="C4" s="24"/>
      <c r="D4" s="2215" t="s">
        <v>326</v>
      </c>
      <c r="E4" s="2215"/>
      <c r="F4" s="2215"/>
      <c r="G4" s="2215"/>
      <c r="H4" s="2215"/>
      <c r="I4" s="2215"/>
      <c r="J4" s="2215"/>
      <c r="K4" s="2215"/>
      <c r="L4" s="2215"/>
      <c r="M4" s="2215"/>
      <c r="N4" s="2215"/>
      <c r="O4" s="2215"/>
      <c r="P4" s="2215"/>
      <c r="Q4" s="23"/>
    </row>
    <row r="5" spans="2:18" ht="12.75" customHeight="1" thickBot="1" x14ac:dyDescent="0.25">
      <c r="C5" s="697"/>
      <c r="D5" s="25"/>
      <c r="E5" s="25"/>
      <c r="F5" s="25"/>
      <c r="G5" s="25"/>
      <c r="H5" s="25"/>
      <c r="I5" s="25"/>
      <c r="J5" s="25"/>
      <c r="K5" s="25"/>
      <c r="L5" s="25"/>
      <c r="M5" s="54"/>
      <c r="N5" s="55"/>
      <c r="O5" s="55"/>
      <c r="P5" s="25"/>
      <c r="Q5" s="23"/>
    </row>
    <row r="6" spans="2:18" ht="12.75" customHeight="1" x14ac:dyDescent="0.2">
      <c r="B6" s="2146" t="s">
        <v>327</v>
      </c>
      <c r="C6" s="2216"/>
      <c r="D6" s="2147"/>
      <c r="E6" s="2219" t="s">
        <v>328</v>
      </c>
      <c r="F6" s="2219"/>
      <c r="G6" s="2219"/>
      <c r="H6" s="2219"/>
      <c r="I6" s="2219"/>
      <c r="J6" s="2219"/>
      <c r="K6" s="2219"/>
      <c r="L6" s="2219"/>
      <c r="M6" s="2220" t="s">
        <v>163</v>
      </c>
      <c r="N6" s="2223" t="s">
        <v>280</v>
      </c>
      <c r="O6" s="2223"/>
      <c r="P6" s="2224"/>
      <c r="Q6" s="2156" t="s">
        <v>164</v>
      </c>
    </row>
    <row r="7" spans="2:18" ht="12.75" customHeight="1" x14ac:dyDescent="0.2">
      <c r="B7" s="2148"/>
      <c r="C7" s="2217"/>
      <c r="D7" s="2149"/>
      <c r="E7" s="2161" t="s">
        <v>329</v>
      </c>
      <c r="F7" s="2161"/>
      <c r="G7" s="2161"/>
      <c r="H7" s="2161"/>
      <c r="I7" s="2161"/>
      <c r="J7" s="2161"/>
      <c r="K7" s="2161"/>
      <c r="L7" s="2161"/>
      <c r="M7" s="2221"/>
      <c r="N7" s="2225"/>
      <c r="O7" s="2225"/>
      <c r="P7" s="2226"/>
      <c r="Q7" s="2157"/>
    </row>
    <row r="8" spans="2:18" ht="12.75" customHeight="1" x14ac:dyDescent="0.2">
      <c r="B8" s="2148"/>
      <c r="C8" s="2217"/>
      <c r="D8" s="2149"/>
      <c r="E8" s="229" t="s">
        <v>33</v>
      </c>
      <c r="F8" s="229" t="s">
        <v>34</v>
      </c>
      <c r="G8" s="229" t="s">
        <v>35</v>
      </c>
      <c r="H8" s="227" t="s">
        <v>36</v>
      </c>
      <c r="I8" s="227" t="s">
        <v>37</v>
      </c>
      <c r="J8" s="227" t="s">
        <v>38</v>
      </c>
      <c r="K8" s="227" t="s">
        <v>39</v>
      </c>
      <c r="L8" s="26" t="s">
        <v>40</v>
      </c>
      <c r="M8" s="2221"/>
      <c r="N8" s="2225"/>
      <c r="O8" s="2225"/>
      <c r="P8" s="2226"/>
      <c r="Q8" s="2157"/>
    </row>
    <row r="9" spans="2:18" ht="12.75" customHeight="1" x14ac:dyDescent="0.2">
      <c r="B9" s="2148"/>
      <c r="C9" s="2217"/>
      <c r="D9" s="2149"/>
      <c r="E9" s="1891" t="s">
        <v>285</v>
      </c>
      <c r="F9" s="1891"/>
      <c r="G9" s="1891"/>
      <c r="H9" s="1891"/>
      <c r="I9" s="1891"/>
      <c r="J9" s="1891"/>
      <c r="K9" s="1891"/>
      <c r="L9" s="2140"/>
      <c r="M9" s="2221"/>
      <c r="N9" s="2193" t="s">
        <v>330</v>
      </c>
      <c r="O9" s="2196" t="s">
        <v>331</v>
      </c>
      <c r="P9" s="2199" t="s">
        <v>268</v>
      </c>
      <c r="Q9" s="2157"/>
    </row>
    <row r="10" spans="2:18" ht="12.75" customHeight="1" x14ac:dyDescent="0.2">
      <c r="B10" s="2148"/>
      <c r="C10" s="2217"/>
      <c r="D10" s="2149"/>
      <c r="E10" s="1302"/>
      <c r="F10" s="1302"/>
      <c r="G10" s="1302"/>
      <c r="H10" s="1302"/>
      <c r="I10" s="1302"/>
      <c r="J10" s="1302"/>
      <c r="K10" s="1302"/>
      <c r="L10" s="1302"/>
      <c r="M10" s="2221"/>
      <c r="N10" s="2194"/>
      <c r="O10" s="2197"/>
      <c r="P10" s="2200"/>
      <c r="Q10" s="2157"/>
    </row>
    <row r="11" spans="2:18" ht="16.5" customHeight="1" thickBot="1" x14ac:dyDescent="0.25">
      <c r="B11" s="2150"/>
      <c r="C11" s="2218"/>
      <c r="D11" s="2151"/>
      <c r="E11" s="2141" t="s">
        <v>286</v>
      </c>
      <c r="F11" s="2141"/>
      <c r="G11" s="2141"/>
      <c r="H11" s="2141"/>
      <c r="I11" s="2141"/>
      <c r="J11" s="2141"/>
      <c r="K11" s="2141"/>
      <c r="L11" s="2142"/>
      <c r="M11" s="2222"/>
      <c r="N11" s="2195"/>
      <c r="O11" s="2198"/>
      <c r="P11" s="2201"/>
      <c r="Q11" s="2158"/>
    </row>
    <row r="12" spans="2:18" ht="27" customHeight="1" thickBot="1" x14ac:dyDescent="0.25">
      <c r="B12" s="2202" t="s">
        <v>171</v>
      </c>
      <c r="C12" s="2203"/>
      <c r="D12" s="2204"/>
      <c r="E12" s="889">
        <f t="shared" ref="E12:L12" si="0">E18+E13+E16+E17</f>
        <v>23.33</v>
      </c>
      <c r="F12" s="889">
        <f t="shared" si="0"/>
        <v>23.33</v>
      </c>
      <c r="G12" s="889">
        <f t="shared" si="0"/>
        <v>23.33</v>
      </c>
      <c r="H12" s="56">
        <f t="shared" si="0"/>
        <v>28</v>
      </c>
      <c r="I12" s="56">
        <f t="shared" si="0"/>
        <v>29.66</v>
      </c>
      <c r="J12" s="890">
        <f t="shared" si="0"/>
        <v>28.66</v>
      </c>
      <c r="K12" s="56">
        <f t="shared" si="0"/>
        <v>37.659999999999997</v>
      </c>
      <c r="L12" s="56">
        <f t="shared" si="0"/>
        <v>40.659999999999997</v>
      </c>
      <c r="M12" s="891">
        <f>M18+M13</f>
        <v>234.63</v>
      </c>
      <c r="N12" s="892">
        <f>N13+N16+N17+N18</f>
        <v>0</v>
      </c>
      <c r="O12" s="893">
        <f>O13+O16+O17+O18</f>
        <v>0</v>
      </c>
      <c r="P12" s="894">
        <f>P13+P16+P17+P18</f>
        <v>0</v>
      </c>
      <c r="Q12" s="57"/>
    </row>
    <row r="13" spans="2:18" ht="21" customHeight="1" x14ac:dyDescent="0.2">
      <c r="B13" s="895"/>
      <c r="C13" s="58"/>
      <c r="D13" s="58" t="s">
        <v>332</v>
      </c>
      <c r="E13" s="896">
        <f t="shared" ref="E13:L13" si="1">SUM(E14:E15)</f>
        <v>23.33</v>
      </c>
      <c r="F13" s="896">
        <f t="shared" si="1"/>
        <v>23.33</v>
      </c>
      <c r="G13" s="896">
        <f t="shared" si="1"/>
        <v>23.33</v>
      </c>
      <c r="H13" s="896">
        <f t="shared" si="1"/>
        <v>28</v>
      </c>
      <c r="I13" s="896">
        <f t="shared" si="1"/>
        <v>29.66</v>
      </c>
      <c r="J13" s="896">
        <f t="shared" si="1"/>
        <v>28.66</v>
      </c>
      <c r="K13" s="896">
        <f t="shared" si="1"/>
        <v>37.659999999999997</v>
      </c>
      <c r="L13" s="896">
        <f t="shared" si="1"/>
        <v>40.659999999999997</v>
      </c>
      <c r="M13" s="897">
        <f>SUM(E13:L13)</f>
        <v>234.63</v>
      </c>
      <c r="N13" s="898">
        <f>SUM(N14:N15)</f>
        <v>0</v>
      </c>
      <c r="O13" s="898">
        <f>SUM(O14:O15)</f>
        <v>0</v>
      </c>
      <c r="P13" s="899">
        <f>SUM(N13:O13)</f>
        <v>0</v>
      </c>
      <c r="Q13" s="900"/>
      <c r="R13" s="27"/>
    </row>
    <row r="14" spans="2:18" ht="14.25" customHeight="1" x14ac:dyDescent="0.2">
      <c r="B14" s="901"/>
      <c r="C14" s="58"/>
      <c r="D14" s="58" t="s">
        <v>333</v>
      </c>
      <c r="E14" s="59">
        <f t="shared" ref="E14:L14" si="2">SUM(E20:E28)</f>
        <v>4.33</v>
      </c>
      <c r="F14" s="59">
        <f t="shared" si="2"/>
        <v>4.33</v>
      </c>
      <c r="G14" s="59">
        <f t="shared" si="2"/>
        <v>4.33</v>
      </c>
      <c r="H14" s="59">
        <f t="shared" si="2"/>
        <v>5</v>
      </c>
      <c r="I14" s="59">
        <f t="shared" si="2"/>
        <v>5.66</v>
      </c>
      <c r="J14" s="59">
        <f t="shared" si="2"/>
        <v>5.66</v>
      </c>
      <c r="K14" s="59">
        <f t="shared" si="2"/>
        <v>7.66</v>
      </c>
      <c r="L14" s="59">
        <f t="shared" si="2"/>
        <v>7.66</v>
      </c>
      <c r="M14" s="902">
        <f>SUM(E14:L14)</f>
        <v>44.629999999999995</v>
      </c>
      <c r="N14" s="903">
        <f>E14*E10+F14*$F$10+G14*$G$10</f>
        <v>0</v>
      </c>
      <c r="O14" s="903">
        <f>H14*$H$10+K14*$K$10+L14*$L$10+I14*I$10+J14*J$10</f>
        <v>0</v>
      </c>
      <c r="P14" s="904">
        <f>SUM(N14:O14)</f>
        <v>0</v>
      </c>
      <c r="Q14" s="60"/>
    </row>
    <row r="15" spans="2:18" ht="14.25" customHeight="1" x14ac:dyDescent="0.2">
      <c r="B15" s="901"/>
      <c r="C15" s="58"/>
      <c r="D15" s="58" t="s">
        <v>334</v>
      </c>
      <c r="E15" s="59">
        <f>SUM(E29:E46)</f>
        <v>19</v>
      </c>
      <c r="F15" s="59">
        <f>SUM(F29:F46)</f>
        <v>19</v>
      </c>
      <c r="G15" s="59">
        <f>SUM(G29:G46)</f>
        <v>19</v>
      </c>
      <c r="H15" s="59">
        <f>SUM(H29:H46)</f>
        <v>23</v>
      </c>
      <c r="I15" s="59">
        <f>SUM(I30:I46)</f>
        <v>24</v>
      </c>
      <c r="J15" s="59">
        <f>SUM(J30:J46)</f>
        <v>23</v>
      </c>
      <c r="K15" s="59">
        <f>SUM(K29:K46)</f>
        <v>30</v>
      </c>
      <c r="L15" s="59">
        <f>SUM(L29:L46)</f>
        <v>33</v>
      </c>
      <c r="M15" s="902">
        <f>SUM(E15:L15)</f>
        <v>190</v>
      </c>
      <c r="N15" s="903">
        <f>E15*E10+F15*$F$10+G15*$G$10</f>
        <v>0</v>
      </c>
      <c r="O15" s="903">
        <f>H15*$H$10+K15*$K$10+L15*$L$10+I15*I$10+J15*J$10</f>
        <v>0</v>
      </c>
      <c r="P15" s="904">
        <f>SUM(N15:O15)</f>
        <v>0</v>
      </c>
      <c r="Q15" s="905"/>
    </row>
    <row r="16" spans="2:18" ht="14.25" customHeight="1" x14ac:dyDescent="0.2">
      <c r="B16" s="901"/>
      <c r="C16" s="58"/>
      <c r="D16" s="58" t="s">
        <v>335</v>
      </c>
      <c r="E16" s="896">
        <f t="shared" ref="E16:L16" si="3">E47</f>
        <v>0</v>
      </c>
      <c r="F16" s="896">
        <f t="shared" si="3"/>
        <v>0</v>
      </c>
      <c r="G16" s="896">
        <f t="shared" si="3"/>
        <v>0</v>
      </c>
      <c r="H16" s="896">
        <f t="shared" si="3"/>
        <v>0</v>
      </c>
      <c r="I16" s="59">
        <f t="shared" si="3"/>
        <v>0</v>
      </c>
      <c r="J16" s="59">
        <f t="shared" si="3"/>
        <v>0</v>
      </c>
      <c r="K16" s="896">
        <f t="shared" si="3"/>
        <v>0</v>
      </c>
      <c r="L16" s="896">
        <f t="shared" si="3"/>
        <v>0</v>
      </c>
      <c r="M16" s="902">
        <f>SUM(E16:L16)</f>
        <v>0</v>
      </c>
      <c r="N16" s="903">
        <f>E16*E10+F16*$F$10+G16*$G$10</f>
        <v>0</v>
      </c>
      <c r="O16" s="903">
        <f>H16*$H$10+K16*$K$10+L16*$L$10+I16*I$10+J16*J$10</f>
        <v>0</v>
      </c>
      <c r="P16" s="904">
        <f>SUM(N16:O16)</f>
        <v>0</v>
      </c>
      <c r="Q16" s="60"/>
    </row>
    <row r="17" spans="2:20" ht="14.25" customHeight="1" x14ac:dyDescent="0.2">
      <c r="B17" s="901"/>
      <c r="C17" s="58"/>
      <c r="D17" s="58" t="s">
        <v>336</v>
      </c>
      <c r="E17" s="896">
        <f t="shared" ref="E17:L17" si="4">E55</f>
        <v>0</v>
      </c>
      <c r="F17" s="896">
        <f t="shared" si="4"/>
        <v>0</v>
      </c>
      <c r="G17" s="896">
        <f t="shared" si="4"/>
        <v>0</v>
      </c>
      <c r="H17" s="896">
        <f t="shared" si="4"/>
        <v>0</v>
      </c>
      <c r="I17" s="896">
        <f t="shared" si="4"/>
        <v>0</v>
      </c>
      <c r="J17" s="896">
        <f t="shared" si="4"/>
        <v>0</v>
      </c>
      <c r="K17" s="896">
        <f t="shared" si="4"/>
        <v>0</v>
      </c>
      <c r="L17" s="896">
        <f t="shared" si="4"/>
        <v>0</v>
      </c>
      <c r="M17" s="902">
        <v>0</v>
      </c>
      <c r="N17" s="903">
        <f>E17*E10+F17*$F$10+G17*$G$10</f>
        <v>0</v>
      </c>
      <c r="O17" s="903">
        <f>H17*$H$10+K17*$K$10+L17*$L$10+I17*I$10+J17*J$10</f>
        <v>0</v>
      </c>
      <c r="P17" s="904">
        <v>0</v>
      </c>
      <c r="Q17" s="60"/>
    </row>
    <row r="18" spans="2:20" ht="15.75" customHeight="1" x14ac:dyDescent="0.2">
      <c r="B18" s="2205" t="s">
        <v>337</v>
      </c>
      <c r="C18" s="2206"/>
      <c r="D18" s="2207"/>
      <c r="E18" s="906">
        <f t="shared" ref="E18:L18" si="5">SUM(E61:E64)</f>
        <v>0</v>
      </c>
      <c r="F18" s="906">
        <f t="shared" si="5"/>
        <v>0</v>
      </c>
      <c r="G18" s="906">
        <f t="shared" si="5"/>
        <v>0</v>
      </c>
      <c r="H18" s="906">
        <f t="shared" si="5"/>
        <v>0</v>
      </c>
      <c r="I18" s="906">
        <f t="shared" si="5"/>
        <v>0</v>
      </c>
      <c r="J18" s="906">
        <f t="shared" si="5"/>
        <v>0</v>
      </c>
      <c r="K18" s="906">
        <f t="shared" si="5"/>
        <v>0</v>
      </c>
      <c r="L18" s="906">
        <f t="shared" si="5"/>
        <v>0</v>
      </c>
      <c r="M18" s="907">
        <f>SUM(M55:M55)</f>
        <v>0</v>
      </c>
      <c r="N18" s="908">
        <f>E18*E10+F18*$F$10+G18*$G$10</f>
        <v>0</v>
      </c>
      <c r="O18" s="903">
        <f>H18*$H$10+K18*$K$10+L18*$L$10+I18*I$10+J18*J$10</f>
        <v>0</v>
      </c>
      <c r="P18" s="909">
        <f>SUM(N18:O18)</f>
        <v>0</v>
      </c>
      <c r="Q18" s="230"/>
    </row>
    <row r="19" spans="2:20" ht="19.5" customHeight="1" x14ac:dyDescent="0.2">
      <c r="B19" s="2208" t="s">
        <v>288</v>
      </c>
      <c r="C19" s="2209"/>
      <c r="D19" s="2209"/>
      <c r="E19" s="910"/>
      <c r="F19" s="910"/>
      <c r="G19" s="910"/>
      <c r="H19" s="910"/>
      <c r="I19" s="910"/>
      <c r="J19" s="910"/>
      <c r="K19" s="910" t="s">
        <v>338</v>
      </c>
      <c r="L19" s="910"/>
      <c r="M19" s="910"/>
      <c r="N19" s="911"/>
      <c r="O19" s="911"/>
      <c r="P19" s="912"/>
      <c r="Q19" s="913"/>
      <c r="T19" s="27"/>
    </row>
    <row r="20" spans="2:20" s="27" customFormat="1" ht="14.1" customHeight="1" x14ac:dyDescent="0.2">
      <c r="B20" s="2210" t="s">
        <v>339</v>
      </c>
      <c r="C20" s="914">
        <v>1</v>
      </c>
      <c r="D20" s="915" t="s">
        <v>289</v>
      </c>
      <c r="E20" s="713">
        <v>1.33</v>
      </c>
      <c r="F20" s="713">
        <v>1.33</v>
      </c>
      <c r="G20" s="713">
        <v>1.33</v>
      </c>
      <c r="H20" s="30">
        <v>2</v>
      </c>
      <c r="I20" s="30">
        <v>2</v>
      </c>
      <c r="J20" s="30">
        <v>2</v>
      </c>
      <c r="K20" s="30">
        <v>2</v>
      </c>
      <c r="L20" s="30">
        <v>2</v>
      </c>
      <c r="M20" s="916">
        <f t="shared" ref="M20:M64" si="6">SUM(E20:L20)</f>
        <v>13.99</v>
      </c>
      <c r="N20" s="917">
        <f t="shared" ref="N20:N64" si="7">F20*$F$10+G20*$G$10+E20*$E$10</f>
        <v>0</v>
      </c>
      <c r="O20" s="918">
        <f>H20*$H$10+K20*$K$10+L20*$L$10</f>
        <v>0</v>
      </c>
      <c r="P20" s="919">
        <f t="shared" ref="P20:P64" si="8">SUM(N20:O20)</f>
        <v>0</v>
      </c>
      <c r="Q20" s="61"/>
    </row>
    <row r="21" spans="2:20" s="27" customFormat="1" ht="14.1" customHeight="1" x14ac:dyDescent="0.2">
      <c r="B21" s="2211"/>
      <c r="C21" s="63">
        <v>2</v>
      </c>
      <c r="D21" s="920" t="s">
        <v>290</v>
      </c>
      <c r="E21" s="720"/>
      <c r="F21" s="720"/>
      <c r="G21" s="720"/>
      <c r="H21" s="34"/>
      <c r="I21" s="921">
        <v>0.66</v>
      </c>
      <c r="J21" s="921">
        <v>0.66</v>
      </c>
      <c r="K21" s="921">
        <v>0.66</v>
      </c>
      <c r="L21" s="921">
        <v>0.66</v>
      </c>
      <c r="M21" s="922">
        <f t="shared" si="6"/>
        <v>2.64</v>
      </c>
      <c r="N21" s="923">
        <f t="shared" si="7"/>
        <v>0</v>
      </c>
      <c r="O21" s="924">
        <f t="shared" ref="O21:O28" si="9">H21*$H$10+K21*$K$10+L21*$L$10+I21*I$10+J21*J$10</f>
        <v>0</v>
      </c>
      <c r="P21" s="925">
        <f t="shared" si="8"/>
        <v>0</v>
      </c>
      <c r="Q21" s="32"/>
    </row>
    <row r="22" spans="2:20" s="27" customFormat="1" ht="14.1" customHeight="1" x14ac:dyDescent="0.2">
      <c r="B22" s="2211"/>
      <c r="C22" s="914">
        <v>3</v>
      </c>
      <c r="D22" s="920" t="s">
        <v>204</v>
      </c>
      <c r="E22" s="720">
        <v>2</v>
      </c>
      <c r="F22" s="720">
        <v>2</v>
      </c>
      <c r="G22" s="720">
        <v>2</v>
      </c>
      <c r="H22" s="34"/>
      <c r="I22" s="34"/>
      <c r="J22" s="34"/>
      <c r="K22" s="34"/>
      <c r="L22" s="34"/>
      <c r="M22" s="922">
        <f t="shared" si="6"/>
        <v>6</v>
      </c>
      <c r="N22" s="923">
        <f t="shared" si="7"/>
        <v>0</v>
      </c>
      <c r="O22" s="924">
        <f t="shared" si="9"/>
        <v>0</v>
      </c>
      <c r="P22" s="925">
        <f t="shared" si="8"/>
        <v>0</v>
      </c>
      <c r="Q22" s="32"/>
      <c r="R22" s="926"/>
    </row>
    <row r="23" spans="2:20" s="27" customFormat="1" ht="14.1" customHeight="1" x14ac:dyDescent="0.2">
      <c r="B23" s="2211"/>
      <c r="C23" s="63">
        <v>4</v>
      </c>
      <c r="D23" s="920" t="s">
        <v>291</v>
      </c>
      <c r="E23" s="720">
        <v>1</v>
      </c>
      <c r="F23" s="720">
        <v>1</v>
      </c>
      <c r="G23" s="720">
        <v>1</v>
      </c>
      <c r="H23" s="34">
        <v>2</v>
      </c>
      <c r="I23" s="34">
        <v>2</v>
      </c>
      <c r="J23" s="34">
        <v>2</v>
      </c>
      <c r="K23" s="34">
        <v>2</v>
      </c>
      <c r="L23" s="34">
        <v>2</v>
      </c>
      <c r="M23" s="922">
        <f t="shared" si="6"/>
        <v>13</v>
      </c>
      <c r="N23" s="923">
        <f t="shared" si="7"/>
        <v>0</v>
      </c>
      <c r="O23" s="924">
        <f t="shared" si="9"/>
        <v>0</v>
      </c>
      <c r="P23" s="925">
        <f t="shared" si="8"/>
        <v>0</v>
      </c>
      <c r="Q23" s="32"/>
    </row>
    <row r="24" spans="2:20" s="27" customFormat="1" ht="14.1" customHeight="1" x14ac:dyDescent="0.2">
      <c r="B24" s="2211"/>
      <c r="C24" s="914">
        <v>5</v>
      </c>
      <c r="D24" s="920" t="s">
        <v>292</v>
      </c>
      <c r="E24" s="720"/>
      <c r="F24" s="720"/>
      <c r="G24" s="720"/>
      <c r="H24" s="34"/>
      <c r="I24" s="34"/>
      <c r="J24" s="34"/>
      <c r="K24" s="34"/>
      <c r="L24" s="34"/>
      <c r="M24" s="922">
        <f t="shared" si="6"/>
        <v>0</v>
      </c>
      <c r="N24" s="923">
        <f t="shared" si="7"/>
        <v>0</v>
      </c>
      <c r="O24" s="924">
        <f t="shared" si="9"/>
        <v>0</v>
      </c>
      <c r="P24" s="925">
        <f t="shared" si="8"/>
        <v>0</v>
      </c>
      <c r="Q24" s="32"/>
    </row>
    <row r="25" spans="2:20" s="27" customFormat="1" ht="14.1" customHeight="1" x14ac:dyDescent="0.2">
      <c r="B25" s="2211"/>
      <c r="C25" s="63">
        <v>6</v>
      </c>
      <c r="D25" s="920" t="s">
        <v>205</v>
      </c>
      <c r="E25" s="720"/>
      <c r="F25" s="720"/>
      <c r="G25" s="720"/>
      <c r="H25" s="34">
        <v>1</v>
      </c>
      <c r="I25" s="34">
        <v>1</v>
      </c>
      <c r="J25" s="34">
        <v>1</v>
      </c>
      <c r="K25" s="34">
        <v>1</v>
      </c>
      <c r="L25" s="34">
        <v>1</v>
      </c>
      <c r="M25" s="922">
        <f t="shared" si="6"/>
        <v>5</v>
      </c>
      <c r="N25" s="923">
        <f t="shared" si="7"/>
        <v>0</v>
      </c>
      <c r="O25" s="924">
        <f t="shared" si="9"/>
        <v>0</v>
      </c>
      <c r="P25" s="925">
        <f t="shared" si="8"/>
        <v>0</v>
      </c>
      <c r="Q25" s="32"/>
    </row>
    <row r="26" spans="2:20" s="27" customFormat="1" ht="14.1" customHeight="1" x14ac:dyDescent="0.2">
      <c r="B26" s="2211"/>
      <c r="C26" s="914">
        <v>7</v>
      </c>
      <c r="D26" s="927" t="s">
        <v>221</v>
      </c>
      <c r="E26" s="720"/>
      <c r="F26" s="720"/>
      <c r="G26" s="720"/>
      <c r="H26" s="34"/>
      <c r="I26" s="34"/>
      <c r="J26" s="34"/>
      <c r="K26" s="34">
        <v>1</v>
      </c>
      <c r="L26" s="34">
        <v>1</v>
      </c>
      <c r="M26" s="922">
        <f t="shared" si="6"/>
        <v>2</v>
      </c>
      <c r="N26" s="923">
        <f t="shared" si="7"/>
        <v>0</v>
      </c>
      <c r="O26" s="924">
        <f t="shared" si="9"/>
        <v>0</v>
      </c>
      <c r="P26" s="925">
        <f t="shared" si="8"/>
        <v>0</v>
      </c>
      <c r="Q26" s="32"/>
    </row>
    <row r="27" spans="2:20" s="27" customFormat="1" ht="14.1" customHeight="1" x14ac:dyDescent="0.2">
      <c r="B27" s="2211"/>
      <c r="C27" s="63">
        <v>8</v>
      </c>
      <c r="D27" s="927" t="s">
        <v>305</v>
      </c>
      <c r="E27" s="720"/>
      <c r="F27" s="720"/>
      <c r="G27" s="720"/>
      <c r="H27" s="34"/>
      <c r="I27" s="34"/>
      <c r="J27" s="34"/>
      <c r="K27" s="34">
        <v>1</v>
      </c>
      <c r="L27" s="34">
        <v>1</v>
      </c>
      <c r="M27" s="922">
        <f t="shared" si="6"/>
        <v>2</v>
      </c>
      <c r="N27" s="923">
        <f t="shared" si="7"/>
        <v>0</v>
      </c>
      <c r="O27" s="924">
        <f t="shared" si="9"/>
        <v>0</v>
      </c>
      <c r="P27" s="925">
        <f t="shared" si="8"/>
        <v>0</v>
      </c>
      <c r="Q27" s="32"/>
    </row>
    <row r="28" spans="2:20" s="27" customFormat="1" ht="14.1" customHeight="1" thickBot="1" x14ac:dyDescent="0.25">
      <c r="B28" s="2212"/>
      <c r="C28" s="928">
        <v>9</v>
      </c>
      <c r="D28" s="929" t="s">
        <v>293</v>
      </c>
      <c r="E28" s="930"/>
      <c r="F28" s="930"/>
      <c r="G28" s="930"/>
      <c r="H28" s="931"/>
      <c r="I28" s="931"/>
      <c r="J28" s="931"/>
      <c r="K28" s="931"/>
      <c r="L28" s="931"/>
      <c r="M28" s="932">
        <f t="shared" si="6"/>
        <v>0</v>
      </c>
      <c r="N28" s="933">
        <f t="shared" si="7"/>
        <v>0</v>
      </c>
      <c r="O28" s="934">
        <f t="shared" si="9"/>
        <v>0</v>
      </c>
      <c r="P28" s="935">
        <f t="shared" si="8"/>
        <v>0</v>
      </c>
      <c r="Q28" s="936"/>
    </row>
    <row r="29" spans="2:20" s="27" customFormat="1" ht="14.1" customHeight="1" thickTop="1" x14ac:dyDescent="0.2">
      <c r="B29" s="2213" t="s">
        <v>340</v>
      </c>
      <c r="C29" s="937">
        <v>1</v>
      </c>
      <c r="D29" s="938" t="s">
        <v>235</v>
      </c>
      <c r="E29" s="939">
        <v>19</v>
      </c>
      <c r="F29" s="939">
        <v>19</v>
      </c>
      <c r="G29" s="939">
        <v>19</v>
      </c>
      <c r="H29" s="940"/>
      <c r="I29" s="940"/>
      <c r="J29" s="940"/>
      <c r="K29" s="940"/>
      <c r="L29" s="941"/>
      <c r="M29" s="942">
        <f t="shared" si="6"/>
        <v>57</v>
      </c>
      <c r="N29" s="943">
        <f t="shared" si="7"/>
        <v>0</v>
      </c>
      <c r="O29" s="908"/>
      <c r="P29" s="909">
        <f t="shared" si="8"/>
        <v>0</v>
      </c>
      <c r="Q29" s="32"/>
    </row>
    <row r="30" spans="2:20" s="27" customFormat="1" ht="14.1" customHeight="1" x14ac:dyDescent="0.2">
      <c r="B30" s="2213"/>
      <c r="C30" s="63">
        <v>2</v>
      </c>
      <c r="D30" s="938" t="s">
        <v>143</v>
      </c>
      <c r="E30" s="944"/>
      <c r="F30" s="944"/>
      <c r="G30" s="944"/>
      <c r="H30" s="35">
        <v>5</v>
      </c>
      <c r="I30" s="35">
        <v>5</v>
      </c>
      <c r="J30" s="34">
        <v>5</v>
      </c>
      <c r="K30" s="35">
        <v>5</v>
      </c>
      <c r="L30" s="34">
        <v>5</v>
      </c>
      <c r="M30" s="942">
        <f t="shared" si="6"/>
        <v>25</v>
      </c>
      <c r="N30" s="923">
        <f t="shared" si="7"/>
        <v>0</v>
      </c>
      <c r="O30" s="924">
        <f t="shared" ref="O30:O46" si="10">H30*$H$10+K30*$K$10+L30*$L$10+I30*I$10+J30*J$10</f>
        <v>0</v>
      </c>
      <c r="P30" s="925">
        <f t="shared" si="8"/>
        <v>0</v>
      </c>
      <c r="Q30" s="32"/>
    </row>
    <row r="31" spans="2:20" s="27" customFormat="1" ht="14.1" customHeight="1" x14ac:dyDescent="0.2">
      <c r="B31" s="2213"/>
      <c r="C31" s="63">
        <v>3</v>
      </c>
      <c r="D31" s="64" t="s">
        <v>141</v>
      </c>
      <c r="E31" s="945"/>
      <c r="F31" s="945"/>
      <c r="G31" s="945"/>
      <c r="H31" s="37">
        <v>3</v>
      </c>
      <c r="I31" s="37">
        <v>3</v>
      </c>
      <c r="J31" s="36">
        <v>3</v>
      </c>
      <c r="K31" s="37">
        <v>3</v>
      </c>
      <c r="L31" s="36">
        <v>3</v>
      </c>
      <c r="M31" s="942">
        <f t="shared" si="6"/>
        <v>15</v>
      </c>
      <c r="N31" s="923">
        <f t="shared" si="7"/>
        <v>0</v>
      </c>
      <c r="O31" s="924">
        <f t="shared" si="10"/>
        <v>0</v>
      </c>
      <c r="P31" s="925">
        <f t="shared" si="8"/>
        <v>0</v>
      </c>
      <c r="Q31" s="38"/>
    </row>
    <row r="32" spans="2:20" s="27" customFormat="1" ht="14.1" customHeight="1" x14ac:dyDescent="0.2">
      <c r="B32" s="2213"/>
      <c r="C32" s="63">
        <v>4</v>
      </c>
      <c r="D32" s="64" t="s">
        <v>142</v>
      </c>
      <c r="E32" s="945"/>
      <c r="F32" s="945"/>
      <c r="G32" s="945"/>
      <c r="H32" s="37"/>
      <c r="I32" s="37"/>
      <c r="J32" s="36"/>
      <c r="K32" s="37">
        <v>2</v>
      </c>
      <c r="L32" s="36">
        <v>2</v>
      </c>
      <c r="M32" s="942">
        <f t="shared" si="6"/>
        <v>4</v>
      </c>
      <c r="N32" s="923">
        <f t="shared" si="7"/>
        <v>0</v>
      </c>
      <c r="O32" s="924">
        <f t="shared" si="10"/>
        <v>0</v>
      </c>
      <c r="P32" s="925">
        <f t="shared" si="8"/>
        <v>0</v>
      </c>
      <c r="Q32" s="38"/>
    </row>
    <row r="33" spans="2:17" s="27" customFormat="1" ht="14.1" customHeight="1" x14ac:dyDescent="0.2">
      <c r="B33" s="2213"/>
      <c r="C33" s="63">
        <v>5</v>
      </c>
      <c r="D33" s="946" t="s">
        <v>236</v>
      </c>
      <c r="E33" s="947"/>
      <c r="F33" s="947"/>
      <c r="G33" s="947"/>
      <c r="H33" s="36">
        <v>1</v>
      </c>
      <c r="I33" s="36">
        <v>1</v>
      </c>
      <c r="J33" s="36">
        <v>1</v>
      </c>
      <c r="K33" s="36">
        <v>1</v>
      </c>
      <c r="L33" s="36">
        <v>1</v>
      </c>
      <c r="M33" s="942">
        <f t="shared" si="6"/>
        <v>5</v>
      </c>
      <c r="N33" s="923">
        <f t="shared" si="7"/>
        <v>0</v>
      </c>
      <c r="O33" s="924">
        <f t="shared" si="10"/>
        <v>0</v>
      </c>
      <c r="P33" s="925">
        <f t="shared" si="8"/>
        <v>0</v>
      </c>
      <c r="Q33" s="38"/>
    </row>
    <row r="34" spans="2:17" s="27" customFormat="1" ht="14.1" customHeight="1" x14ac:dyDescent="0.2">
      <c r="B34" s="2213"/>
      <c r="C34" s="63">
        <v>6</v>
      </c>
      <c r="D34" s="77" t="s">
        <v>137</v>
      </c>
      <c r="E34" s="945"/>
      <c r="F34" s="945"/>
      <c r="G34" s="945"/>
      <c r="H34" s="37">
        <v>1</v>
      </c>
      <c r="I34" s="37">
        <v>2</v>
      </c>
      <c r="J34" s="36">
        <v>2</v>
      </c>
      <c r="K34" s="37">
        <v>2</v>
      </c>
      <c r="L34" s="36">
        <v>2</v>
      </c>
      <c r="M34" s="942">
        <f t="shared" si="6"/>
        <v>9</v>
      </c>
      <c r="N34" s="923">
        <f t="shared" si="7"/>
        <v>0</v>
      </c>
      <c r="O34" s="924">
        <f t="shared" si="10"/>
        <v>0</v>
      </c>
      <c r="P34" s="925">
        <f t="shared" si="8"/>
        <v>0</v>
      </c>
      <c r="Q34" s="38"/>
    </row>
    <row r="35" spans="2:17" s="27" customFormat="1" ht="14.1" customHeight="1" x14ac:dyDescent="0.2">
      <c r="B35" s="2213"/>
      <c r="C35" s="63">
        <v>7</v>
      </c>
      <c r="D35" s="77" t="s">
        <v>154</v>
      </c>
      <c r="E35" s="947"/>
      <c r="F35" s="947"/>
      <c r="G35" s="947"/>
      <c r="H35" s="36"/>
      <c r="I35" s="36"/>
      <c r="J35" s="36"/>
      <c r="K35" s="36"/>
      <c r="L35" s="36">
        <v>2</v>
      </c>
      <c r="M35" s="942">
        <f t="shared" si="6"/>
        <v>2</v>
      </c>
      <c r="N35" s="923">
        <f t="shared" si="7"/>
        <v>0</v>
      </c>
      <c r="O35" s="924">
        <f t="shared" si="10"/>
        <v>0</v>
      </c>
      <c r="P35" s="925">
        <f t="shared" si="8"/>
        <v>0</v>
      </c>
      <c r="Q35" s="38"/>
    </row>
    <row r="36" spans="2:17" s="27" customFormat="1" ht="14.1" customHeight="1" x14ac:dyDescent="0.2">
      <c r="B36" s="2213"/>
      <c r="C36" s="63">
        <v>8</v>
      </c>
      <c r="D36" s="77" t="s">
        <v>237</v>
      </c>
      <c r="E36" s="947"/>
      <c r="F36" s="947"/>
      <c r="G36" s="947"/>
      <c r="H36" s="36">
        <v>2</v>
      </c>
      <c r="I36" s="36"/>
      <c r="J36" s="36"/>
      <c r="K36" s="36"/>
      <c r="L36" s="36"/>
      <c r="M36" s="942">
        <f t="shared" si="6"/>
        <v>2</v>
      </c>
      <c r="N36" s="923">
        <f t="shared" si="7"/>
        <v>0</v>
      </c>
      <c r="O36" s="924">
        <f t="shared" si="10"/>
        <v>0</v>
      </c>
      <c r="P36" s="925">
        <f t="shared" si="8"/>
        <v>0</v>
      </c>
      <c r="Q36" s="38"/>
    </row>
    <row r="37" spans="2:17" s="27" customFormat="1" ht="14.1" customHeight="1" x14ac:dyDescent="0.2">
      <c r="B37" s="2213"/>
      <c r="C37" s="63">
        <v>9</v>
      </c>
      <c r="D37" s="77" t="s">
        <v>136</v>
      </c>
      <c r="E37" s="947"/>
      <c r="F37" s="947"/>
      <c r="G37" s="947"/>
      <c r="H37" s="36"/>
      <c r="I37" s="36">
        <v>1</v>
      </c>
      <c r="J37" s="36">
        <v>1</v>
      </c>
      <c r="K37" s="36">
        <v>2</v>
      </c>
      <c r="L37" s="36">
        <v>1</v>
      </c>
      <c r="M37" s="942">
        <f t="shared" si="6"/>
        <v>5</v>
      </c>
      <c r="N37" s="923">
        <f t="shared" si="7"/>
        <v>0</v>
      </c>
      <c r="O37" s="924">
        <f t="shared" si="10"/>
        <v>0</v>
      </c>
      <c r="P37" s="925">
        <f t="shared" si="8"/>
        <v>0</v>
      </c>
      <c r="Q37" s="38"/>
    </row>
    <row r="38" spans="2:17" s="27" customFormat="1" ht="14.1" customHeight="1" x14ac:dyDescent="0.2">
      <c r="B38" s="2213"/>
      <c r="C38" s="63">
        <v>10</v>
      </c>
      <c r="D38" s="77" t="s">
        <v>132</v>
      </c>
      <c r="E38" s="947"/>
      <c r="F38" s="947"/>
      <c r="G38" s="947"/>
      <c r="H38" s="36"/>
      <c r="I38" s="36">
        <v>1</v>
      </c>
      <c r="J38" s="36">
        <v>1</v>
      </c>
      <c r="K38" s="36">
        <v>1</v>
      </c>
      <c r="L38" s="36">
        <v>2</v>
      </c>
      <c r="M38" s="942">
        <f t="shared" si="6"/>
        <v>5</v>
      </c>
      <c r="N38" s="923">
        <f t="shared" si="7"/>
        <v>0</v>
      </c>
      <c r="O38" s="924">
        <f t="shared" si="10"/>
        <v>0</v>
      </c>
      <c r="P38" s="925">
        <f t="shared" si="8"/>
        <v>0</v>
      </c>
      <c r="Q38" s="38"/>
    </row>
    <row r="39" spans="2:17" s="27" customFormat="1" ht="14.1" customHeight="1" x14ac:dyDescent="0.2">
      <c r="B39" s="2213"/>
      <c r="C39" s="63">
        <v>11</v>
      </c>
      <c r="D39" s="77" t="s">
        <v>133</v>
      </c>
      <c r="E39" s="947"/>
      <c r="F39" s="947"/>
      <c r="G39" s="947"/>
      <c r="H39" s="36"/>
      <c r="I39" s="36"/>
      <c r="J39" s="36"/>
      <c r="K39" s="36">
        <v>2</v>
      </c>
      <c r="L39" s="36">
        <v>2</v>
      </c>
      <c r="M39" s="942">
        <f t="shared" si="6"/>
        <v>4</v>
      </c>
      <c r="N39" s="923">
        <f t="shared" si="7"/>
        <v>0</v>
      </c>
      <c r="O39" s="924">
        <f t="shared" si="10"/>
        <v>0</v>
      </c>
      <c r="P39" s="925">
        <f t="shared" si="8"/>
        <v>0</v>
      </c>
      <c r="Q39" s="38"/>
    </row>
    <row r="40" spans="2:17" s="27" customFormat="1" ht="14.1" customHeight="1" x14ac:dyDescent="0.2">
      <c r="B40" s="2213"/>
      <c r="C40" s="63">
        <v>12</v>
      </c>
      <c r="D40" s="77" t="s">
        <v>135</v>
      </c>
      <c r="E40" s="947"/>
      <c r="F40" s="947"/>
      <c r="G40" s="947"/>
      <c r="H40" s="36"/>
      <c r="I40" s="36"/>
      <c r="J40" s="36"/>
      <c r="K40" s="36">
        <v>2</v>
      </c>
      <c r="L40" s="36">
        <v>2</v>
      </c>
      <c r="M40" s="942">
        <f t="shared" si="6"/>
        <v>4</v>
      </c>
      <c r="N40" s="923">
        <f t="shared" si="7"/>
        <v>0</v>
      </c>
      <c r="O40" s="924">
        <f t="shared" si="10"/>
        <v>0</v>
      </c>
      <c r="P40" s="925">
        <f t="shared" si="8"/>
        <v>0</v>
      </c>
      <c r="Q40" s="38"/>
    </row>
    <row r="41" spans="2:17" s="27" customFormat="1" ht="14.1" customHeight="1" x14ac:dyDescent="0.2">
      <c r="B41" s="2213"/>
      <c r="C41" s="63">
        <v>13</v>
      </c>
      <c r="D41" s="77" t="s">
        <v>144</v>
      </c>
      <c r="E41" s="947"/>
      <c r="F41" s="947"/>
      <c r="G41" s="947"/>
      <c r="H41" s="36">
        <v>4</v>
      </c>
      <c r="I41" s="36">
        <v>4</v>
      </c>
      <c r="J41" s="36">
        <v>4</v>
      </c>
      <c r="K41" s="36">
        <v>4</v>
      </c>
      <c r="L41" s="36">
        <v>4</v>
      </c>
      <c r="M41" s="942">
        <f t="shared" si="6"/>
        <v>20</v>
      </c>
      <c r="N41" s="923">
        <f t="shared" si="7"/>
        <v>0</v>
      </c>
      <c r="O41" s="924">
        <f t="shared" si="10"/>
        <v>0</v>
      </c>
      <c r="P41" s="925">
        <f t="shared" si="8"/>
        <v>0</v>
      </c>
      <c r="Q41" s="38"/>
    </row>
    <row r="42" spans="2:17" s="27" customFormat="1" ht="14.1" customHeight="1" x14ac:dyDescent="0.2">
      <c r="B42" s="2213"/>
      <c r="C42" s="63">
        <v>14</v>
      </c>
      <c r="D42" s="948" t="s">
        <v>140</v>
      </c>
      <c r="E42" s="947"/>
      <c r="F42" s="947"/>
      <c r="G42" s="947"/>
      <c r="H42" s="36">
        <v>1</v>
      </c>
      <c r="I42" s="36">
        <v>1</v>
      </c>
      <c r="J42" s="36">
        <v>1</v>
      </c>
      <c r="K42" s="36">
        <v>1</v>
      </c>
      <c r="L42" s="36">
        <v>1</v>
      </c>
      <c r="M42" s="942">
        <f t="shared" si="6"/>
        <v>5</v>
      </c>
      <c r="N42" s="923">
        <f t="shared" si="7"/>
        <v>0</v>
      </c>
      <c r="O42" s="924">
        <f t="shared" si="10"/>
        <v>0</v>
      </c>
      <c r="P42" s="925">
        <f t="shared" si="8"/>
        <v>0</v>
      </c>
      <c r="Q42" s="38"/>
    </row>
    <row r="43" spans="2:17" s="27" customFormat="1" ht="14.1" customHeight="1" x14ac:dyDescent="0.2">
      <c r="B43" s="2213"/>
      <c r="C43" s="63">
        <v>15</v>
      </c>
      <c r="D43" s="949" t="s">
        <v>238</v>
      </c>
      <c r="E43" s="947"/>
      <c r="F43" s="947"/>
      <c r="G43" s="947"/>
      <c r="H43" s="36">
        <v>1</v>
      </c>
      <c r="I43" s="36">
        <v>1</v>
      </c>
      <c r="J43" s="36"/>
      <c r="K43" s="36"/>
      <c r="L43" s="36"/>
      <c r="M43" s="942">
        <f t="shared" si="6"/>
        <v>2</v>
      </c>
      <c r="N43" s="923">
        <f t="shared" si="7"/>
        <v>0</v>
      </c>
      <c r="O43" s="924">
        <f t="shared" si="10"/>
        <v>0</v>
      </c>
      <c r="P43" s="925">
        <f t="shared" si="8"/>
        <v>0</v>
      </c>
      <c r="Q43" s="38"/>
    </row>
    <row r="44" spans="2:17" s="27" customFormat="1" ht="14.1" customHeight="1" x14ac:dyDescent="0.2">
      <c r="B44" s="2213"/>
      <c r="C44" s="63">
        <v>16</v>
      </c>
      <c r="D44" s="950" t="s">
        <v>156</v>
      </c>
      <c r="E44" s="951"/>
      <c r="F44" s="951"/>
      <c r="G44" s="951"/>
      <c r="H44" s="65">
        <v>4</v>
      </c>
      <c r="I44" s="65">
        <v>4</v>
      </c>
      <c r="J44" s="65">
        <v>4</v>
      </c>
      <c r="K44" s="65">
        <v>4</v>
      </c>
      <c r="L44" s="65">
        <v>4</v>
      </c>
      <c r="M44" s="942">
        <f t="shared" si="6"/>
        <v>20</v>
      </c>
      <c r="N44" s="923">
        <f t="shared" si="7"/>
        <v>0</v>
      </c>
      <c r="O44" s="924">
        <f t="shared" si="10"/>
        <v>0</v>
      </c>
      <c r="P44" s="925">
        <f t="shared" si="8"/>
        <v>0</v>
      </c>
      <c r="Q44" s="44"/>
    </row>
    <row r="45" spans="2:17" s="27" customFormat="1" ht="14.1" customHeight="1" x14ac:dyDescent="0.2">
      <c r="B45" s="2213"/>
      <c r="C45" s="63">
        <v>17</v>
      </c>
      <c r="D45" s="950" t="s">
        <v>134</v>
      </c>
      <c r="E45" s="951"/>
      <c r="F45" s="951"/>
      <c r="G45" s="951"/>
      <c r="H45" s="65"/>
      <c r="I45" s="65"/>
      <c r="J45" s="65"/>
      <c r="K45" s="65"/>
      <c r="L45" s="65">
        <v>1</v>
      </c>
      <c r="M45" s="942">
        <f t="shared" si="6"/>
        <v>1</v>
      </c>
      <c r="N45" s="923">
        <f t="shared" si="7"/>
        <v>0</v>
      </c>
      <c r="O45" s="924">
        <f t="shared" si="10"/>
        <v>0</v>
      </c>
      <c r="P45" s="925">
        <f t="shared" si="8"/>
        <v>0</v>
      </c>
      <c r="Q45" s="44"/>
    </row>
    <row r="46" spans="2:17" s="27" customFormat="1" ht="14.1" customHeight="1" thickBot="1" x14ac:dyDescent="0.25">
      <c r="B46" s="2214"/>
      <c r="C46" s="952">
        <v>18</v>
      </c>
      <c r="D46" s="953" t="s">
        <v>157</v>
      </c>
      <c r="E46" s="954"/>
      <c r="F46" s="954"/>
      <c r="G46" s="954"/>
      <c r="H46" s="76">
        <v>1</v>
      </c>
      <c r="I46" s="76">
        <v>1</v>
      </c>
      <c r="J46" s="76">
        <v>1</v>
      </c>
      <c r="K46" s="76">
        <v>1</v>
      </c>
      <c r="L46" s="76">
        <v>1</v>
      </c>
      <c r="M46" s="955">
        <f t="shared" si="6"/>
        <v>5</v>
      </c>
      <c r="N46" s="933">
        <f t="shared" si="7"/>
        <v>0</v>
      </c>
      <c r="O46" s="934">
        <f t="shared" si="10"/>
        <v>0</v>
      </c>
      <c r="P46" s="935">
        <f t="shared" si="8"/>
        <v>0</v>
      </c>
      <c r="Q46" s="956"/>
    </row>
    <row r="47" spans="2:17" s="27" customFormat="1" ht="20.25" customHeight="1" thickTop="1" x14ac:dyDescent="0.2">
      <c r="B47" s="2190" t="s">
        <v>295</v>
      </c>
      <c r="C47" s="2191"/>
      <c r="D47" s="2192"/>
      <c r="E47" s="957">
        <f t="shared" ref="E47:L47" si="11">SUM(E48:E54)</f>
        <v>0</v>
      </c>
      <c r="F47" s="957">
        <f t="shared" si="11"/>
        <v>0</v>
      </c>
      <c r="G47" s="957">
        <f t="shared" si="11"/>
        <v>0</v>
      </c>
      <c r="H47" s="957">
        <f t="shared" si="11"/>
        <v>0</v>
      </c>
      <c r="I47" s="957">
        <f t="shared" si="11"/>
        <v>0</v>
      </c>
      <c r="J47" s="957">
        <f t="shared" si="11"/>
        <v>0</v>
      </c>
      <c r="K47" s="957">
        <f t="shared" si="11"/>
        <v>0</v>
      </c>
      <c r="L47" s="957">
        <f t="shared" si="11"/>
        <v>0</v>
      </c>
      <c r="M47" s="958">
        <f t="shared" si="6"/>
        <v>0</v>
      </c>
      <c r="N47" s="959">
        <f t="shared" si="7"/>
        <v>0</v>
      </c>
      <c r="O47" s="960">
        <f>H47*$H$10+K47*$K$10+L47*$L$10</f>
        <v>0</v>
      </c>
      <c r="P47" s="961">
        <f t="shared" si="8"/>
        <v>0</v>
      </c>
      <c r="Q47" s="962"/>
    </row>
    <row r="48" spans="2:17" s="27" customFormat="1" ht="14.1" customHeight="1" x14ac:dyDescent="0.2">
      <c r="B48" s="789"/>
      <c r="C48" s="963">
        <v>1</v>
      </c>
      <c r="D48" s="741"/>
      <c r="E48" s="964"/>
      <c r="F48" s="964"/>
      <c r="G48" s="964"/>
      <c r="H48" s="31"/>
      <c r="I48" s="31"/>
      <c r="J48" s="31"/>
      <c r="K48" s="31"/>
      <c r="L48" s="31"/>
      <c r="M48" s="965">
        <f t="shared" si="6"/>
        <v>0</v>
      </c>
      <c r="N48" s="917">
        <f t="shared" si="7"/>
        <v>0</v>
      </c>
      <c r="O48" s="924">
        <f t="shared" ref="O48:O54" si="12">H48*$H$10+K48*$K$10+L48*$L$10+I48*I$10+J48*J$10</f>
        <v>0</v>
      </c>
      <c r="P48" s="919">
        <f t="shared" si="8"/>
        <v>0</v>
      </c>
      <c r="Q48" s="61"/>
    </row>
    <row r="49" spans="2:17" s="27" customFormat="1" ht="14.1" customHeight="1" x14ac:dyDescent="0.2">
      <c r="B49" s="789"/>
      <c r="C49" s="963">
        <v>2</v>
      </c>
      <c r="D49" s="741"/>
      <c r="E49" s="966"/>
      <c r="F49" s="966"/>
      <c r="G49" s="966"/>
      <c r="H49" s="37"/>
      <c r="I49" s="37"/>
      <c r="J49" s="37"/>
      <c r="K49" s="37"/>
      <c r="L49" s="37"/>
      <c r="M49" s="942">
        <f t="shared" si="6"/>
        <v>0</v>
      </c>
      <c r="N49" s="923">
        <f t="shared" si="7"/>
        <v>0</v>
      </c>
      <c r="O49" s="924">
        <f t="shared" si="12"/>
        <v>0</v>
      </c>
      <c r="P49" s="925">
        <f t="shared" si="8"/>
        <v>0</v>
      </c>
      <c r="Q49" s="38"/>
    </row>
    <row r="50" spans="2:17" s="27" customFormat="1" ht="14.1" customHeight="1" x14ac:dyDescent="0.2">
      <c r="B50" s="789"/>
      <c r="C50" s="963">
        <v>3</v>
      </c>
      <c r="D50" s="741"/>
      <c r="E50" s="966"/>
      <c r="F50" s="966"/>
      <c r="G50" s="966"/>
      <c r="H50" s="37"/>
      <c r="I50" s="37"/>
      <c r="J50" s="37"/>
      <c r="K50" s="37"/>
      <c r="L50" s="37"/>
      <c r="M50" s="942">
        <f t="shared" si="6"/>
        <v>0</v>
      </c>
      <c r="N50" s="923">
        <f t="shared" si="7"/>
        <v>0</v>
      </c>
      <c r="O50" s="924">
        <f t="shared" si="12"/>
        <v>0</v>
      </c>
      <c r="P50" s="925">
        <f t="shared" si="8"/>
        <v>0</v>
      </c>
      <c r="Q50" s="38"/>
    </row>
    <row r="51" spans="2:17" s="27" customFormat="1" ht="14.1" customHeight="1" x14ac:dyDescent="0.2">
      <c r="B51" s="33"/>
      <c r="C51" s="78">
        <v>4</v>
      </c>
      <c r="D51" s="741"/>
      <c r="E51" s="966"/>
      <c r="F51" s="966"/>
      <c r="G51" s="966"/>
      <c r="H51" s="37"/>
      <c r="I51" s="37"/>
      <c r="J51" s="37"/>
      <c r="K51" s="37"/>
      <c r="L51" s="37"/>
      <c r="M51" s="942">
        <f t="shared" si="6"/>
        <v>0</v>
      </c>
      <c r="N51" s="923">
        <f t="shared" si="7"/>
        <v>0</v>
      </c>
      <c r="O51" s="924">
        <f t="shared" si="12"/>
        <v>0</v>
      </c>
      <c r="P51" s="925">
        <f t="shared" si="8"/>
        <v>0</v>
      </c>
      <c r="Q51" s="38"/>
    </row>
    <row r="52" spans="2:17" s="27" customFormat="1" ht="14.1" customHeight="1" x14ac:dyDescent="0.2">
      <c r="B52" s="33"/>
      <c r="C52" s="78">
        <v>5</v>
      </c>
      <c r="D52" s="741"/>
      <c r="E52" s="966"/>
      <c r="F52" s="966"/>
      <c r="G52" s="966"/>
      <c r="H52" s="37"/>
      <c r="I52" s="37"/>
      <c r="J52" s="37"/>
      <c r="K52" s="37"/>
      <c r="L52" s="37"/>
      <c r="M52" s="942">
        <f t="shared" si="6"/>
        <v>0</v>
      </c>
      <c r="N52" s="923">
        <f t="shared" si="7"/>
        <v>0</v>
      </c>
      <c r="O52" s="924">
        <f t="shared" si="12"/>
        <v>0</v>
      </c>
      <c r="P52" s="925">
        <f t="shared" si="8"/>
        <v>0</v>
      </c>
      <c r="Q52" s="38"/>
    </row>
    <row r="53" spans="2:17" s="27" customFormat="1" ht="14.1" customHeight="1" x14ac:dyDescent="0.2">
      <c r="B53" s="967"/>
      <c r="C53" s="79">
        <v>6</v>
      </c>
      <c r="D53" s="741"/>
      <c r="E53" s="966"/>
      <c r="F53" s="966"/>
      <c r="G53" s="966"/>
      <c r="H53" s="37"/>
      <c r="I53" s="37"/>
      <c r="J53" s="37"/>
      <c r="K53" s="37"/>
      <c r="L53" s="37"/>
      <c r="M53" s="942">
        <f t="shared" si="6"/>
        <v>0</v>
      </c>
      <c r="N53" s="923">
        <f t="shared" si="7"/>
        <v>0</v>
      </c>
      <c r="O53" s="924">
        <f t="shared" si="12"/>
        <v>0</v>
      </c>
      <c r="P53" s="925">
        <f t="shared" si="8"/>
        <v>0</v>
      </c>
      <c r="Q53" s="38"/>
    </row>
    <row r="54" spans="2:17" s="27" customFormat="1" ht="14.1" customHeight="1" thickBot="1" x14ac:dyDescent="0.25">
      <c r="B54" s="968"/>
      <c r="C54" s="969">
        <v>7</v>
      </c>
      <c r="D54" s="741"/>
      <c r="E54" s="970"/>
      <c r="F54" s="970"/>
      <c r="G54" s="970"/>
      <c r="H54" s="80"/>
      <c r="I54" s="80"/>
      <c r="J54" s="80"/>
      <c r="K54" s="80"/>
      <c r="L54" s="80"/>
      <c r="M54" s="932">
        <f t="shared" si="6"/>
        <v>0</v>
      </c>
      <c r="N54" s="933">
        <f t="shared" si="7"/>
        <v>0</v>
      </c>
      <c r="O54" s="934">
        <f t="shared" si="12"/>
        <v>0</v>
      </c>
      <c r="P54" s="935">
        <f t="shared" si="8"/>
        <v>0</v>
      </c>
      <c r="Q54" s="956"/>
    </row>
    <row r="55" spans="2:17" ht="17.25" customHeight="1" thickTop="1" x14ac:dyDescent="0.2">
      <c r="B55" s="2178" t="s">
        <v>294</v>
      </c>
      <c r="C55" s="2179"/>
      <c r="D55" s="2180"/>
      <c r="E55" s="971">
        <f t="shared" ref="E55:L55" si="13">SUM(E56:E60)</f>
        <v>0</v>
      </c>
      <c r="F55" s="971">
        <f t="shared" si="13"/>
        <v>0</v>
      </c>
      <c r="G55" s="971">
        <f t="shared" si="13"/>
        <v>0</v>
      </c>
      <c r="H55" s="971">
        <f t="shared" si="13"/>
        <v>0</v>
      </c>
      <c r="I55" s="971">
        <f t="shared" si="13"/>
        <v>0</v>
      </c>
      <c r="J55" s="971">
        <f t="shared" si="13"/>
        <v>0</v>
      </c>
      <c r="K55" s="971">
        <f t="shared" si="13"/>
        <v>0</v>
      </c>
      <c r="L55" s="971">
        <f t="shared" si="13"/>
        <v>0</v>
      </c>
      <c r="M55" s="958">
        <f t="shared" si="6"/>
        <v>0</v>
      </c>
      <c r="N55" s="972">
        <f t="shared" si="7"/>
        <v>0</v>
      </c>
      <c r="O55" s="973">
        <f>H55*$H$10+K55*$K$10+L55*$L$10</f>
        <v>0</v>
      </c>
      <c r="P55" s="961">
        <f t="shared" si="8"/>
        <v>0</v>
      </c>
      <c r="Q55" s="974"/>
    </row>
    <row r="56" spans="2:17" ht="14.1" customHeight="1" x14ac:dyDescent="0.2">
      <c r="B56" s="789"/>
      <c r="C56" s="963">
        <v>1</v>
      </c>
      <c r="D56" s="741"/>
      <c r="E56" s="35"/>
      <c r="F56" s="35"/>
      <c r="G56" s="35"/>
      <c r="H56" s="35"/>
      <c r="I56" s="35"/>
      <c r="J56" s="35"/>
      <c r="K56" s="35"/>
      <c r="L56" s="729"/>
      <c r="M56" s="942">
        <f t="shared" si="6"/>
        <v>0</v>
      </c>
      <c r="N56" s="943">
        <f t="shared" si="7"/>
        <v>0</v>
      </c>
      <c r="O56" s="924">
        <f t="shared" ref="O56:O64" si="14">H56*$H$10+K56*$K$10+L56*$L$10+I56*I$10+J56*J$10</f>
        <v>0</v>
      </c>
      <c r="P56" s="909">
        <f t="shared" si="8"/>
        <v>0</v>
      </c>
      <c r="Q56" s="67"/>
    </row>
    <row r="57" spans="2:17" ht="14.1" customHeight="1" x14ac:dyDescent="0.2">
      <c r="B57" s="789"/>
      <c r="C57" s="963">
        <v>2</v>
      </c>
      <c r="D57" s="741"/>
      <c r="E57" s="37"/>
      <c r="F57" s="37"/>
      <c r="G57" s="37"/>
      <c r="H57" s="37"/>
      <c r="I57" s="37"/>
      <c r="J57" s="37"/>
      <c r="K57" s="37"/>
      <c r="L57" s="732"/>
      <c r="M57" s="942">
        <f t="shared" si="6"/>
        <v>0</v>
      </c>
      <c r="N57" s="923">
        <f t="shared" si="7"/>
        <v>0</v>
      </c>
      <c r="O57" s="924">
        <f t="shared" si="14"/>
        <v>0</v>
      </c>
      <c r="P57" s="925">
        <f t="shared" si="8"/>
        <v>0</v>
      </c>
      <c r="Q57" s="46"/>
    </row>
    <row r="58" spans="2:17" ht="14.1" customHeight="1" x14ac:dyDescent="0.2">
      <c r="B58" s="789"/>
      <c r="C58" s="963">
        <v>3</v>
      </c>
      <c r="D58" s="741"/>
      <c r="E58" s="37"/>
      <c r="F58" s="37"/>
      <c r="G58" s="37"/>
      <c r="H58" s="37"/>
      <c r="I58" s="37"/>
      <c r="J58" s="37"/>
      <c r="K58" s="37"/>
      <c r="L58" s="732"/>
      <c r="M58" s="942">
        <f t="shared" si="6"/>
        <v>0</v>
      </c>
      <c r="N58" s="923">
        <f t="shared" si="7"/>
        <v>0</v>
      </c>
      <c r="O58" s="924">
        <f t="shared" si="14"/>
        <v>0</v>
      </c>
      <c r="P58" s="925">
        <f t="shared" si="8"/>
        <v>0</v>
      </c>
      <c r="Q58" s="46"/>
    </row>
    <row r="59" spans="2:17" ht="14.1" customHeight="1" x14ac:dyDescent="0.2">
      <c r="B59" s="33"/>
      <c r="C59" s="78">
        <v>4</v>
      </c>
      <c r="D59" s="741"/>
      <c r="E59" s="37"/>
      <c r="F59" s="37"/>
      <c r="G59" s="37"/>
      <c r="H59" s="37"/>
      <c r="I59" s="37"/>
      <c r="J59" s="37"/>
      <c r="K59" s="37"/>
      <c r="L59" s="732"/>
      <c r="M59" s="942">
        <f t="shared" si="6"/>
        <v>0</v>
      </c>
      <c r="N59" s="923">
        <f t="shared" si="7"/>
        <v>0</v>
      </c>
      <c r="O59" s="924">
        <f t="shared" si="14"/>
        <v>0</v>
      </c>
      <c r="P59" s="925">
        <f t="shared" si="8"/>
        <v>0</v>
      </c>
      <c r="Q59" s="46"/>
    </row>
    <row r="60" spans="2:17" ht="14.1" customHeight="1" thickBot="1" x14ac:dyDescent="0.25">
      <c r="B60" s="975"/>
      <c r="C60" s="976">
        <v>5</v>
      </c>
      <c r="D60" s="741"/>
      <c r="E60" s="80"/>
      <c r="F60" s="80"/>
      <c r="G60" s="80"/>
      <c r="H60" s="80"/>
      <c r="I60" s="80"/>
      <c r="J60" s="80"/>
      <c r="K60" s="80"/>
      <c r="L60" s="977"/>
      <c r="M60" s="932">
        <f t="shared" si="6"/>
        <v>0</v>
      </c>
      <c r="N60" s="933">
        <f t="shared" si="7"/>
        <v>0</v>
      </c>
      <c r="O60" s="934">
        <f t="shared" si="14"/>
        <v>0</v>
      </c>
      <c r="P60" s="935">
        <f t="shared" si="8"/>
        <v>0</v>
      </c>
      <c r="Q60" s="978"/>
    </row>
    <row r="61" spans="2:17" ht="16.5" customHeight="1" thickTop="1" x14ac:dyDescent="0.2">
      <c r="B61" s="2181" t="s">
        <v>341</v>
      </c>
      <c r="C61" s="2182"/>
      <c r="D61" s="2183"/>
      <c r="E61" s="979"/>
      <c r="F61" s="980"/>
      <c r="G61" s="980"/>
      <c r="H61" s="980"/>
      <c r="I61" s="980"/>
      <c r="J61" s="980"/>
      <c r="K61" s="980"/>
      <c r="L61" s="981"/>
      <c r="M61" s="942">
        <f t="shared" si="6"/>
        <v>0</v>
      </c>
      <c r="N61" s="943">
        <f t="shared" si="7"/>
        <v>0</v>
      </c>
      <c r="O61" s="924">
        <f t="shared" si="14"/>
        <v>0</v>
      </c>
      <c r="P61" s="909">
        <f t="shared" si="8"/>
        <v>0</v>
      </c>
      <c r="Q61" s="67"/>
    </row>
    <row r="62" spans="2:17" ht="14.1" customHeight="1" x14ac:dyDescent="0.2">
      <c r="B62" s="2184" t="s">
        <v>155</v>
      </c>
      <c r="C62" s="2185"/>
      <c r="D62" s="2186"/>
      <c r="E62" s="982"/>
      <c r="F62" s="37"/>
      <c r="G62" s="37"/>
      <c r="H62" s="37"/>
      <c r="I62" s="37"/>
      <c r="J62" s="37"/>
      <c r="K62" s="37"/>
      <c r="L62" s="983"/>
      <c r="M62" s="942">
        <f t="shared" si="6"/>
        <v>0</v>
      </c>
      <c r="N62" s="923">
        <f t="shared" si="7"/>
        <v>0</v>
      </c>
      <c r="O62" s="924">
        <f t="shared" si="14"/>
        <v>0</v>
      </c>
      <c r="P62" s="925">
        <f t="shared" si="8"/>
        <v>0</v>
      </c>
      <c r="Q62" s="46"/>
    </row>
    <row r="63" spans="2:17" ht="14.1" customHeight="1" x14ac:dyDescent="0.2">
      <c r="B63" s="2184" t="s">
        <v>342</v>
      </c>
      <c r="C63" s="2185"/>
      <c r="D63" s="2186"/>
      <c r="E63" s="982"/>
      <c r="F63" s="37"/>
      <c r="G63" s="37"/>
      <c r="H63" s="37"/>
      <c r="I63" s="37"/>
      <c r="J63" s="37"/>
      <c r="K63" s="37"/>
      <c r="L63" s="983"/>
      <c r="M63" s="942">
        <f t="shared" si="6"/>
        <v>0</v>
      </c>
      <c r="N63" s="923">
        <f t="shared" si="7"/>
        <v>0</v>
      </c>
      <c r="O63" s="924">
        <f t="shared" si="14"/>
        <v>0</v>
      </c>
      <c r="P63" s="925">
        <f t="shared" si="8"/>
        <v>0</v>
      </c>
      <c r="Q63" s="984"/>
    </row>
    <row r="64" spans="2:17" ht="14.1" customHeight="1" thickBot="1" x14ac:dyDescent="0.25">
      <c r="B64" s="2187" t="s">
        <v>343</v>
      </c>
      <c r="C64" s="2188"/>
      <c r="D64" s="2189"/>
      <c r="E64" s="985"/>
      <c r="F64" s="81"/>
      <c r="G64" s="81"/>
      <c r="H64" s="81"/>
      <c r="I64" s="81"/>
      <c r="J64" s="81"/>
      <c r="K64" s="81"/>
      <c r="L64" s="981"/>
      <c r="M64" s="942">
        <f t="shared" si="6"/>
        <v>0</v>
      </c>
      <c r="N64" s="923">
        <f t="shared" si="7"/>
        <v>0</v>
      </c>
      <c r="O64" s="924">
        <f t="shared" si="14"/>
        <v>0</v>
      </c>
      <c r="P64" s="925">
        <f t="shared" si="8"/>
        <v>0</v>
      </c>
      <c r="Q64" s="986"/>
    </row>
    <row r="65" spans="3:17" x14ac:dyDescent="0.2">
      <c r="D65" s="68"/>
      <c r="E65" s="68"/>
      <c r="F65" s="68"/>
      <c r="G65" s="68"/>
      <c r="H65" s="68"/>
      <c r="I65" s="68"/>
      <c r="J65" s="68"/>
      <c r="K65" s="68"/>
      <c r="L65" s="68"/>
      <c r="M65" s="69"/>
      <c r="N65" s="69"/>
      <c r="O65" s="69"/>
      <c r="P65" s="69"/>
    </row>
    <row r="66" spans="3:17" ht="15.75" x14ac:dyDescent="0.2">
      <c r="C66" s="987" t="s">
        <v>91</v>
      </c>
      <c r="D66" s="988" t="s">
        <v>240</v>
      </c>
      <c r="E66" s="989">
        <f>SUM(E67:E70)</f>
        <v>0</v>
      </c>
      <c r="F66" s="989">
        <f>SUM(F67:F70)</f>
        <v>0</v>
      </c>
      <c r="G66" s="989">
        <f>SUM(G67:G70)</f>
        <v>0</v>
      </c>
      <c r="H66" s="41"/>
      <c r="I66" s="981"/>
      <c r="J66" s="981"/>
      <c r="K66" s="981"/>
      <c r="L66" s="981"/>
      <c r="M66" s="990"/>
      <c r="N66" s="991"/>
      <c r="O66" s="991"/>
      <c r="P66" s="992"/>
      <c r="Q66" s="72"/>
    </row>
    <row r="67" spans="3:17" ht="14.1" customHeight="1" x14ac:dyDescent="0.2">
      <c r="C67" s="993">
        <v>1</v>
      </c>
      <c r="D67" s="599" t="s">
        <v>242</v>
      </c>
      <c r="E67" s="982"/>
      <c r="F67" s="982"/>
      <c r="G67" s="982"/>
    </row>
    <row r="68" spans="3:17" ht="14.1" customHeight="1" x14ac:dyDescent="0.2">
      <c r="C68" s="993">
        <v>2</v>
      </c>
      <c r="D68" s="599" t="s">
        <v>243</v>
      </c>
      <c r="E68" s="982"/>
      <c r="F68" s="982"/>
      <c r="G68" s="982"/>
    </row>
    <row r="69" spans="3:17" ht="14.1" customHeight="1" x14ac:dyDescent="0.2">
      <c r="C69" s="993">
        <v>3</v>
      </c>
      <c r="D69" s="599" t="s">
        <v>244</v>
      </c>
      <c r="E69" s="982"/>
      <c r="F69" s="982"/>
      <c r="G69" s="982"/>
    </row>
    <row r="70" spans="3:17" ht="14.1" customHeight="1" x14ac:dyDescent="0.2">
      <c r="C70" s="993">
        <v>4</v>
      </c>
      <c r="D70" s="603" t="s">
        <v>245</v>
      </c>
      <c r="E70" s="994"/>
      <c r="F70" s="994"/>
      <c r="G70" s="994"/>
    </row>
  </sheetData>
  <sheetProtection formatRows="0"/>
  <mergeCells count="24">
    <mergeCell ref="D3:M3"/>
    <mergeCell ref="D4:P4"/>
    <mergeCell ref="B6:D11"/>
    <mergeCell ref="E6:L6"/>
    <mergeCell ref="M6:M11"/>
    <mergeCell ref="N6:P8"/>
    <mergeCell ref="B47:D47"/>
    <mergeCell ref="Q6:Q11"/>
    <mergeCell ref="E7:L7"/>
    <mergeCell ref="E9:L9"/>
    <mergeCell ref="N9:N11"/>
    <mergeCell ref="O9:O11"/>
    <mergeCell ref="P9:P11"/>
    <mergeCell ref="E11:L11"/>
    <mergeCell ref="B12:D12"/>
    <mergeCell ref="B18:D18"/>
    <mergeCell ref="B19:D19"/>
    <mergeCell ref="B20:B28"/>
    <mergeCell ref="B29:B46"/>
    <mergeCell ref="B55:D55"/>
    <mergeCell ref="B61:D61"/>
    <mergeCell ref="B62:D62"/>
    <mergeCell ref="B63:D63"/>
    <mergeCell ref="B64:D64"/>
  </mergeCells>
  <dataValidations count="1">
    <dataValidation allowBlank="1" showInputMessage="1" showErrorMessage="1" sqref="D56:D60" xr:uid="{1D09F044-63FD-4EBE-9CC1-4CFF669E3AAA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5564B-FBB1-44A1-8B3D-298388EA0E2C}">
  <sheetPr>
    <pageSetUpPr fitToPage="1"/>
  </sheetPr>
  <dimension ref="B1:T77"/>
  <sheetViews>
    <sheetView view="pageBreakPreview" topLeftCell="A25" zoomScale="90" zoomScaleNormal="100" zoomScaleSheetLayoutView="90" workbookViewId="0">
      <selection activeCell="D58" sqref="D58:D62"/>
    </sheetView>
  </sheetViews>
  <sheetFormatPr defaultColWidth="8.125" defaultRowHeight="12.75" x14ac:dyDescent="0.2"/>
  <cols>
    <col min="1" max="1" width="3.5" style="20" customWidth="1"/>
    <col min="2" max="2" width="5" style="20" customWidth="1"/>
    <col min="3" max="3" width="3.875" style="20" customWidth="1"/>
    <col min="4" max="4" width="35.25" style="20" customWidth="1"/>
    <col min="5" max="12" width="5" style="20" customWidth="1"/>
    <col min="13" max="13" width="7" style="20" customWidth="1"/>
    <col min="14" max="15" width="6.75" style="20" customWidth="1"/>
    <col min="16" max="16" width="8.25" style="20" customWidth="1"/>
    <col min="17" max="17" width="9.25" style="20" customWidth="1"/>
    <col min="18" max="16384" width="8.125" style="20"/>
  </cols>
  <sheetData>
    <row r="1" spans="2:18" ht="18" x14ac:dyDescent="0.2">
      <c r="C1" s="21"/>
      <c r="D1" s="299">
        <f>'Strona Tytułowa'!$G$5</f>
        <v>0</v>
      </c>
      <c r="E1" s="22"/>
      <c r="F1" s="22"/>
      <c r="G1" s="22"/>
      <c r="H1" s="22"/>
      <c r="I1" s="22"/>
      <c r="J1" s="22"/>
      <c r="K1" s="22"/>
      <c r="L1" s="22"/>
      <c r="M1" s="52"/>
      <c r="N1" s="52"/>
      <c r="O1" s="52"/>
      <c r="P1" s="888"/>
      <c r="Q1" s="23"/>
    </row>
    <row r="2" spans="2:18" ht="20.25" x14ac:dyDescent="0.2">
      <c r="C2" s="23"/>
      <c r="D2" s="1900" t="s">
        <v>279</v>
      </c>
      <c r="E2" s="1900"/>
      <c r="F2" s="1900"/>
      <c r="G2" s="1900"/>
      <c r="H2" s="1900"/>
      <c r="I2" s="1900"/>
      <c r="J2" s="1900"/>
      <c r="K2" s="1900"/>
      <c r="L2" s="1900"/>
      <c r="M2" s="1900"/>
      <c r="N2" s="1301" t="str">
        <f>'Strona Tytułowa'!$D$2</f>
        <v>2023/2024</v>
      </c>
      <c r="O2" s="53"/>
      <c r="P2" s="25"/>
      <c r="Q2" s="23"/>
    </row>
    <row r="3" spans="2:18" ht="18.75" customHeight="1" x14ac:dyDescent="0.2">
      <c r="C3" s="24"/>
      <c r="D3" s="2215" t="s">
        <v>326</v>
      </c>
      <c r="E3" s="2215"/>
      <c r="F3" s="2215"/>
      <c r="G3" s="2215"/>
      <c r="H3" s="2215"/>
      <c r="I3" s="2215"/>
      <c r="J3" s="2215"/>
      <c r="K3" s="2215"/>
      <c r="L3" s="2215"/>
      <c r="M3" s="2215"/>
      <c r="N3" s="2215"/>
      <c r="O3" s="2215"/>
      <c r="P3" s="2215"/>
      <c r="Q3" s="23"/>
    </row>
    <row r="4" spans="2:18" ht="12.75" customHeight="1" thickBot="1" x14ac:dyDescent="0.25">
      <c r="C4" s="697"/>
      <c r="D4" s="25"/>
      <c r="E4" s="25"/>
      <c r="F4" s="25"/>
      <c r="G4" s="25"/>
      <c r="H4" s="25"/>
      <c r="I4" s="25"/>
      <c r="J4" s="25"/>
      <c r="K4" s="25"/>
      <c r="L4" s="25"/>
      <c r="M4" s="54"/>
      <c r="N4" s="55"/>
      <c r="O4" s="55"/>
      <c r="P4" s="25"/>
      <c r="Q4" s="23"/>
    </row>
    <row r="5" spans="2:18" ht="12.75" customHeight="1" x14ac:dyDescent="0.2">
      <c r="B5" s="2146" t="s">
        <v>327</v>
      </c>
      <c r="C5" s="2216"/>
      <c r="D5" s="2147"/>
      <c r="E5" s="2219" t="s">
        <v>328</v>
      </c>
      <c r="F5" s="2219"/>
      <c r="G5" s="2219"/>
      <c r="H5" s="2219"/>
      <c r="I5" s="2219"/>
      <c r="J5" s="2219"/>
      <c r="K5" s="2219"/>
      <c r="L5" s="2219"/>
      <c r="M5" s="2220" t="s">
        <v>163</v>
      </c>
      <c r="N5" s="2223" t="s">
        <v>280</v>
      </c>
      <c r="O5" s="2223"/>
      <c r="P5" s="2224"/>
      <c r="Q5" s="2156" t="s">
        <v>164</v>
      </c>
    </row>
    <row r="6" spans="2:18" ht="12.75" customHeight="1" x14ac:dyDescent="0.2">
      <c r="B6" s="2148"/>
      <c r="C6" s="2217"/>
      <c r="D6" s="2149"/>
      <c r="E6" s="2161" t="s">
        <v>329</v>
      </c>
      <c r="F6" s="2161"/>
      <c r="G6" s="2161"/>
      <c r="H6" s="2161"/>
      <c r="I6" s="2161"/>
      <c r="J6" s="2161"/>
      <c r="K6" s="2161"/>
      <c r="L6" s="2161"/>
      <c r="M6" s="2221"/>
      <c r="N6" s="2225"/>
      <c r="O6" s="2225"/>
      <c r="P6" s="2226"/>
      <c r="Q6" s="2157"/>
    </row>
    <row r="7" spans="2:18" ht="12.75" customHeight="1" x14ac:dyDescent="0.2">
      <c r="B7" s="2148"/>
      <c r="C7" s="2217"/>
      <c r="D7" s="2149"/>
      <c r="E7" s="229" t="s">
        <v>33</v>
      </c>
      <c r="F7" s="229" t="s">
        <v>34</v>
      </c>
      <c r="G7" s="229" t="s">
        <v>35</v>
      </c>
      <c r="H7" s="227" t="s">
        <v>36</v>
      </c>
      <c r="I7" s="227" t="s">
        <v>37</v>
      </c>
      <c r="J7" s="227" t="s">
        <v>38</v>
      </c>
      <c r="K7" s="227" t="s">
        <v>39</v>
      </c>
      <c r="L7" s="26" t="s">
        <v>40</v>
      </c>
      <c r="M7" s="2221"/>
      <c r="N7" s="2225"/>
      <c r="O7" s="2225"/>
      <c r="P7" s="2226"/>
      <c r="Q7" s="2157"/>
    </row>
    <row r="8" spans="2:18" ht="12.75" customHeight="1" x14ac:dyDescent="0.2">
      <c r="B8" s="2148"/>
      <c r="C8" s="2217"/>
      <c r="D8" s="2149"/>
      <c r="E8" s="1891" t="s">
        <v>285</v>
      </c>
      <c r="F8" s="1891"/>
      <c r="G8" s="1891"/>
      <c r="H8" s="1891"/>
      <c r="I8" s="1891"/>
      <c r="J8" s="1891"/>
      <c r="K8" s="1891"/>
      <c r="L8" s="2140"/>
      <c r="M8" s="2221"/>
      <c r="N8" s="2193" t="s">
        <v>330</v>
      </c>
      <c r="O8" s="2196" t="s">
        <v>331</v>
      </c>
      <c r="P8" s="2199" t="s">
        <v>268</v>
      </c>
      <c r="Q8" s="2157"/>
    </row>
    <row r="9" spans="2:18" ht="12.75" customHeight="1" x14ac:dyDescent="0.2">
      <c r="B9" s="2148"/>
      <c r="C9" s="2217"/>
      <c r="D9" s="2149"/>
      <c r="E9" s="1302"/>
      <c r="F9" s="1302"/>
      <c r="G9" s="1302"/>
      <c r="H9" s="1302"/>
      <c r="I9" s="1302"/>
      <c r="J9" s="1302"/>
      <c r="K9" s="1302"/>
      <c r="L9" s="1302"/>
      <c r="M9" s="2221"/>
      <c r="N9" s="2194"/>
      <c r="O9" s="2197"/>
      <c r="P9" s="2200"/>
      <c r="Q9" s="2157"/>
    </row>
    <row r="10" spans="2:18" ht="16.5" customHeight="1" thickBot="1" x14ac:dyDescent="0.25">
      <c r="B10" s="2150"/>
      <c r="C10" s="2218"/>
      <c r="D10" s="2151"/>
      <c r="E10" s="2141" t="s">
        <v>286</v>
      </c>
      <c r="F10" s="2141"/>
      <c r="G10" s="2141"/>
      <c r="H10" s="2141"/>
      <c r="I10" s="2141"/>
      <c r="J10" s="2141"/>
      <c r="K10" s="2141"/>
      <c r="L10" s="2142"/>
      <c r="M10" s="2222"/>
      <c r="N10" s="2195"/>
      <c r="O10" s="2198"/>
      <c r="P10" s="2201"/>
      <c r="Q10" s="2158"/>
    </row>
    <row r="11" spans="2:18" ht="27" customHeight="1" thickBot="1" x14ac:dyDescent="0.25">
      <c r="B11" s="2202" t="s">
        <v>171</v>
      </c>
      <c r="C11" s="2203"/>
      <c r="D11" s="2204"/>
      <c r="E11" s="995">
        <f t="shared" ref="E11:L11" si="0">E17+E12+E15+E16</f>
        <v>0</v>
      </c>
      <c r="F11" s="995">
        <f t="shared" si="0"/>
        <v>0</v>
      </c>
      <c r="G11" s="995">
        <f t="shared" si="0"/>
        <v>0</v>
      </c>
      <c r="H11" s="995">
        <f t="shared" si="0"/>
        <v>23</v>
      </c>
      <c r="I11" s="56">
        <f t="shared" si="0"/>
        <v>24</v>
      </c>
      <c r="J11" s="890">
        <f t="shared" si="0"/>
        <v>23</v>
      </c>
      <c r="K11" s="995">
        <f t="shared" si="0"/>
        <v>30</v>
      </c>
      <c r="L11" s="56">
        <f t="shared" si="0"/>
        <v>33</v>
      </c>
      <c r="M11" s="891">
        <f>M17+M12</f>
        <v>133</v>
      </c>
      <c r="N11" s="892">
        <f>N12+N15+N16+N17</f>
        <v>0</v>
      </c>
      <c r="O11" s="893">
        <f>O12+O15+O16+O17</f>
        <v>0</v>
      </c>
      <c r="P11" s="894">
        <f>P12+P15+P16+P17</f>
        <v>0</v>
      </c>
      <c r="Q11" s="57"/>
    </row>
    <row r="12" spans="2:18" ht="21" customHeight="1" x14ac:dyDescent="0.2">
      <c r="B12" s="895"/>
      <c r="C12" s="58"/>
      <c r="D12" s="58" t="s">
        <v>332</v>
      </c>
      <c r="E12" s="996">
        <f t="shared" ref="E12:L12" si="1">SUM(E13:E14)</f>
        <v>0</v>
      </c>
      <c r="F12" s="996">
        <f t="shared" si="1"/>
        <v>0</v>
      </c>
      <c r="G12" s="996">
        <f t="shared" si="1"/>
        <v>0</v>
      </c>
      <c r="H12" s="996">
        <f t="shared" si="1"/>
        <v>23</v>
      </c>
      <c r="I12" s="896">
        <f t="shared" si="1"/>
        <v>24</v>
      </c>
      <c r="J12" s="896">
        <f t="shared" si="1"/>
        <v>23</v>
      </c>
      <c r="K12" s="996">
        <f t="shared" si="1"/>
        <v>30</v>
      </c>
      <c r="L12" s="896">
        <f t="shared" si="1"/>
        <v>33</v>
      </c>
      <c r="M12" s="897">
        <f>SUM(E12:L12)</f>
        <v>133</v>
      </c>
      <c r="N12" s="898">
        <f>SUM(N13:N14)</f>
        <v>0</v>
      </c>
      <c r="O12" s="898">
        <f>SUM(O13:O14)</f>
        <v>0</v>
      </c>
      <c r="P12" s="899">
        <f>SUM(N12:O12)</f>
        <v>0</v>
      </c>
      <c r="Q12" s="900"/>
      <c r="R12" s="27"/>
    </row>
    <row r="13" spans="2:18" ht="14.25" customHeight="1" x14ac:dyDescent="0.2">
      <c r="B13" s="901"/>
      <c r="C13" s="58"/>
      <c r="D13" s="58" t="s">
        <v>333</v>
      </c>
      <c r="E13" s="997">
        <f t="shared" ref="E13:L13" si="2">SUM(E19:E30)</f>
        <v>0</v>
      </c>
      <c r="F13" s="997">
        <f t="shared" si="2"/>
        <v>0</v>
      </c>
      <c r="G13" s="997">
        <f t="shared" si="2"/>
        <v>0</v>
      </c>
      <c r="H13" s="997">
        <f t="shared" si="2"/>
        <v>0</v>
      </c>
      <c r="I13" s="59">
        <f t="shared" si="2"/>
        <v>0</v>
      </c>
      <c r="J13" s="59">
        <f t="shared" si="2"/>
        <v>0</v>
      </c>
      <c r="K13" s="997">
        <f t="shared" si="2"/>
        <v>0</v>
      </c>
      <c r="L13" s="59">
        <f t="shared" si="2"/>
        <v>0</v>
      </c>
      <c r="M13" s="902">
        <f>SUM(E13:L13)</f>
        <v>0</v>
      </c>
      <c r="N13" s="903">
        <f>E13*E9+F13*$F$9+G13*$G$9</f>
        <v>0</v>
      </c>
      <c r="O13" s="903">
        <f>H13*$H$9+K13*$K$9+L13*$L$9+I13*I$9+J13*J$9</f>
        <v>0</v>
      </c>
      <c r="P13" s="904">
        <f>SUM(N13:O13)</f>
        <v>0</v>
      </c>
      <c r="Q13" s="60"/>
    </row>
    <row r="14" spans="2:18" ht="14.25" customHeight="1" x14ac:dyDescent="0.2">
      <c r="B14" s="901"/>
      <c r="C14" s="58"/>
      <c r="D14" s="58" t="s">
        <v>334</v>
      </c>
      <c r="E14" s="997">
        <f>SUM(E31:E48)</f>
        <v>0</v>
      </c>
      <c r="F14" s="997">
        <f>SUM(F31:F48)</f>
        <v>0</v>
      </c>
      <c r="G14" s="997">
        <f>SUM(G31:G48)</f>
        <v>0</v>
      </c>
      <c r="H14" s="997">
        <f>SUM(H31:H48)</f>
        <v>23</v>
      </c>
      <c r="I14" s="59">
        <f>SUM(I32:I48)</f>
        <v>24</v>
      </c>
      <c r="J14" s="59">
        <f>SUM(J32:J48)</f>
        <v>23</v>
      </c>
      <c r="K14" s="997">
        <f>SUM(K31:K48)</f>
        <v>30</v>
      </c>
      <c r="L14" s="59">
        <f>SUM(L31:L48)</f>
        <v>33</v>
      </c>
      <c r="M14" s="902">
        <f>SUM(E14:L14)</f>
        <v>133</v>
      </c>
      <c r="N14" s="903">
        <f>E14*E9+F14*$F$9+G14*$G$9</f>
        <v>0</v>
      </c>
      <c r="O14" s="903">
        <f>H14*$H$9+K14*$K$9+L14*$L$9+I14*I$9+J14*J$9</f>
        <v>0</v>
      </c>
      <c r="P14" s="904">
        <f>SUM(N14:O14)</f>
        <v>0</v>
      </c>
      <c r="Q14" s="905"/>
    </row>
    <row r="15" spans="2:18" ht="14.25" customHeight="1" x14ac:dyDescent="0.2">
      <c r="B15" s="901"/>
      <c r="C15" s="58"/>
      <c r="D15" s="58" t="s">
        <v>335</v>
      </c>
      <c r="E15" s="996">
        <f t="shared" ref="E15:L15" si="3">E49</f>
        <v>0</v>
      </c>
      <c r="F15" s="996">
        <f t="shared" si="3"/>
        <v>0</v>
      </c>
      <c r="G15" s="996">
        <f t="shared" si="3"/>
        <v>0</v>
      </c>
      <c r="H15" s="996">
        <f t="shared" si="3"/>
        <v>0</v>
      </c>
      <c r="I15" s="59">
        <f t="shared" si="3"/>
        <v>0</v>
      </c>
      <c r="J15" s="59">
        <f t="shared" si="3"/>
        <v>0</v>
      </c>
      <c r="K15" s="996">
        <f t="shared" si="3"/>
        <v>0</v>
      </c>
      <c r="L15" s="896">
        <f t="shared" si="3"/>
        <v>0</v>
      </c>
      <c r="M15" s="902">
        <f>SUM(E15:L15)</f>
        <v>0</v>
      </c>
      <c r="N15" s="903">
        <f>E15*E9+F15*$F$9+G15*$G$9</f>
        <v>0</v>
      </c>
      <c r="O15" s="903">
        <f>H15*$H$9+K15*$K$9+L15*$L$9+I15*I$9+J15*J$9</f>
        <v>0</v>
      </c>
      <c r="P15" s="904">
        <f>SUM(N15:O15)</f>
        <v>0</v>
      </c>
      <c r="Q15" s="60"/>
    </row>
    <row r="16" spans="2:18" ht="14.25" customHeight="1" x14ac:dyDescent="0.2">
      <c r="B16" s="901"/>
      <c r="C16" s="58"/>
      <c r="D16" s="58" t="s">
        <v>336</v>
      </c>
      <c r="E16" s="996">
        <f t="shared" ref="E16:L16" si="4">E57</f>
        <v>0</v>
      </c>
      <c r="F16" s="996">
        <f t="shared" si="4"/>
        <v>0</v>
      </c>
      <c r="G16" s="996">
        <f t="shared" si="4"/>
        <v>0</v>
      </c>
      <c r="H16" s="996">
        <f t="shared" si="4"/>
        <v>0</v>
      </c>
      <c r="I16" s="896">
        <f t="shared" si="4"/>
        <v>0</v>
      </c>
      <c r="J16" s="896">
        <f t="shared" si="4"/>
        <v>0</v>
      </c>
      <c r="K16" s="996">
        <f t="shared" si="4"/>
        <v>0</v>
      </c>
      <c r="L16" s="896">
        <f t="shared" si="4"/>
        <v>0</v>
      </c>
      <c r="M16" s="902">
        <v>0</v>
      </c>
      <c r="N16" s="903">
        <f>E16*E9+F16*$F$9+G16*$G$9</f>
        <v>0</v>
      </c>
      <c r="O16" s="903">
        <f>H16*$H$9+K16*$K$9+L16*$L$9+I16*I$9+J16*J$9</f>
        <v>0</v>
      </c>
      <c r="P16" s="904">
        <v>0</v>
      </c>
      <c r="Q16" s="60"/>
    </row>
    <row r="17" spans="2:20" ht="15.75" customHeight="1" x14ac:dyDescent="0.2">
      <c r="B17" s="2205" t="s">
        <v>337</v>
      </c>
      <c r="C17" s="2206"/>
      <c r="D17" s="2207"/>
      <c r="E17" s="998">
        <f t="shared" ref="E17:L17" si="5">SUM(E63:E66)</f>
        <v>0</v>
      </c>
      <c r="F17" s="998">
        <f t="shared" si="5"/>
        <v>0</v>
      </c>
      <c r="G17" s="998">
        <f t="shared" si="5"/>
        <v>0</v>
      </c>
      <c r="H17" s="998">
        <f t="shared" si="5"/>
        <v>0</v>
      </c>
      <c r="I17" s="906">
        <f t="shared" si="5"/>
        <v>0</v>
      </c>
      <c r="J17" s="906">
        <f t="shared" si="5"/>
        <v>0</v>
      </c>
      <c r="K17" s="998">
        <f t="shared" si="5"/>
        <v>0</v>
      </c>
      <c r="L17" s="906">
        <f t="shared" si="5"/>
        <v>0</v>
      </c>
      <c r="M17" s="907">
        <f>SUM(M57:M57)</f>
        <v>0</v>
      </c>
      <c r="N17" s="908">
        <f>E17*E9+F17*$F$9+G17*$G$9</f>
        <v>0</v>
      </c>
      <c r="O17" s="903">
        <f>H17*$H$9+K17*$K$9+L17*$L$9+I17*I$9+J17*J$9</f>
        <v>0</v>
      </c>
      <c r="P17" s="909">
        <f>SUM(N17:O17)</f>
        <v>0</v>
      </c>
      <c r="Q17" s="230"/>
    </row>
    <row r="18" spans="2:20" ht="19.5" customHeight="1" x14ac:dyDescent="0.2">
      <c r="B18" s="2208" t="s">
        <v>288</v>
      </c>
      <c r="C18" s="2209"/>
      <c r="D18" s="2209"/>
      <c r="E18" s="999"/>
      <c r="F18" s="999"/>
      <c r="G18" s="999"/>
      <c r="H18" s="999"/>
      <c r="I18" s="910"/>
      <c r="J18" s="910"/>
      <c r="K18" s="999" t="s">
        <v>338</v>
      </c>
      <c r="L18" s="910"/>
      <c r="M18" s="910"/>
      <c r="N18" s="911"/>
      <c r="O18" s="911"/>
      <c r="P18" s="912"/>
      <c r="Q18" s="913"/>
      <c r="T18" s="27"/>
    </row>
    <row r="19" spans="2:20" s="27" customFormat="1" ht="14.1" customHeight="1" x14ac:dyDescent="0.2">
      <c r="B19" s="2210" t="s">
        <v>339</v>
      </c>
      <c r="C19" s="914">
        <v>1</v>
      </c>
      <c r="D19" s="915" t="s">
        <v>296</v>
      </c>
      <c r="E19" s="760"/>
      <c r="F19" s="760"/>
      <c r="G19" s="760"/>
      <c r="H19" s="761"/>
      <c r="I19" s="30"/>
      <c r="J19" s="30"/>
      <c r="K19" s="761"/>
      <c r="L19" s="30"/>
      <c r="M19" s="916">
        <f t="shared" ref="M19:M66" si="6">SUM(E19:L19)</f>
        <v>0</v>
      </c>
      <c r="N19" s="917">
        <f t="shared" ref="N19:N66" si="7">F19*$F$9+G19*$G$9+E19*$E$9</f>
        <v>0</v>
      </c>
      <c r="O19" s="918">
        <f>H19*$H$9+K19*$K$9+L19*$L$9</f>
        <v>0</v>
      </c>
      <c r="P19" s="919">
        <f t="shared" ref="P19:P66" si="8">SUM(N19:O19)</f>
        <v>0</v>
      </c>
      <c r="Q19" s="61"/>
    </row>
    <row r="20" spans="2:20" s="27" customFormat="1" ht="14.1" customHeight="1" x14ac:dyDescent="0.2">
      <c r="B20" s="2211"/>
      <c r="C20" s="63">
        <v>2</v>
      </c>
      <c r="D20" s="920" t="s">
        <v>344</v>
      </c>
      <c r="E20" s="764"/>
      <c r="F20" s="764"/>
      <c r="G20" s="764"/>
      <c r="H20" s="765"/>
      <c r="I20" s="34"/>
      <c r="J20" s="34"/>
      <c r="K20" s="765"/>
      <c r="L20" s="34"/>
      <c r="M20" s="922">
        <f t="shared" si="6"/>
        <v>0</v>
      </c>
      <c r="N20" s="923">
        <f t="shared" si="7"/>
        <v>0</v>
      </c>
      <c r="O20" s="924">
        <f t="shared" ref="O20:O30" si="9">H20*$H$9+K20*$K$9+L20*$L$9+I20*I$9+J20*J$9</f>
        <v>0</v>
      </c>
      <c r="P20" s="925">
        <f t="shared" si="8"/>
        <v>0</v>
      </c>
      <c r="Q20" s="32"/>
    </row>
    <row r="21" spans="2:20" s="27" customFormat="1" ht="14.1" customHeight="1" x14ac:dyDescent="0.2">
      <c r="B21" s="2211"/>
      <c r="C21" s="63">
        <v>3</v>
      </c>
      <c r="D21" s="920" t="s">
        <v>290</v>
      </c>
      <c r="E21" s="764"/>
      <c r="F21" s="764"/>
      <c r="G21" s="764"/>
      <c r="H21" s="765"/>
      <c r="I21" s="34"/>
      <c r="J21" s="34"/>
      <c r="K21" s="765"/>
      <c r="L21" s="34"/>
      <c r="M21" s="922">
        <f t="shared" si="6"/>
        <v>0</v>
      </c>
      <c r="N21" s="923">
        <f t="shared" si="7"/>
        <v>0</v>
      </c>
      <c r="O21" s="924">
        <f t="shared" si="9"/>
        <v>0</v>
      </c>
      <c r="P21" s="925">
        <f t="shared" si="8"/>
        <v>0</v>
      </c>
      <c r="Q21" s="32"/>
      <c r="R21" s="926"/>
    </row>
    <row r="22" spans="2:20" s="27" customFormat="1" ht="14.1" customHeight="1" x14ac:dyDescent="0.2">
      <c r="B22" s="2211"/>
      <c r="C22" s="63">
        <v>4</v>
      </c>
      <c r="D22" s="920" t="s">
        <v>345</v>
      </c>
      <c r="E22" s="764"/>
      <c r="F22" s="764"/>
      <c r="G22" s="764"/>
      <c r="H22" s="765"/>
      <c r="I22" s="34"/>
      <c r="J22" s="34"/>
      <c r="K22" s="765"/>
      <c r="L22" s="34"/>
      <c r="M22" s="922">
        <f t="shared" si="6"/>
        <v>0</v>
      </c>
      <c r="N22" s="923">
        <f t="shared" si="7"/>
        <v>0</v>
      </c>
      <c r="O22" s="924">
        <f t="shared" si="9"/>
        <v>0</v>
      </c>
      <c r="P22" s="925">
        <f t="shared" si="8"/>
        <v>0</v>
      </c>
      <c r="Q22" s="32"/>
      <c r="R22" s="926"/>
    </row>
    <row r="23" spans="2:20" s="27" customFormat="1" ht="14.1" customHeight="1" x14ac:dyDescent="0.2">
      <c r="B23" s="2211"/>
      <c r="C23" s="63">
        <v>5</v>
      </c>
      <c r="D23" s="920" t="s">
        <v>346</v>
      </c>
      <c r="E23" s="764"/>
      <c r="F23" s="764"/>
      <c r="G23" s="764"/>
      <c r="H23" s="765"/>
      <c r="I23" s="34"/>
      <c r="J23" s="34"/>
      <c r="K23" s="765"/>
      <c r="L23" s="34"/>
      <c r="M23" s="922">
        <f t="shared" si="6"/>
        <v>0</v>
      </c>
      <c r="N23" s="923">
        <f t="shared" si="7"/>
        <v>0</v>
      </c>
      <c r="O23" s="924">
        <f t="shared" si="9"/>
        <v>0</v>
      </c>
      <c r="P23" s="925">
        <f t="shared" si="8"/>
        <v>0</v>
      </c>
      <c r="Q23" s="32"/>
      <c r="R23" s="926"/>
    </row>
    <row r="24" spans="2:20" s="27" customFormat="1" ht="14.1" customHeight="1" x14ac:dyDescent="0.2">
      <c r="B24" s="2211"/>
      <c r="C24" s="63">
        <v>6</v>
      </c>
      <c r="D24" s="920" t="s">
        <v>232</v>
      </c>
      <c r="E24" s="764"/>
      <c r="F24" s="764"/>
      <c r="G24" s="764"/>
      <c r="H24" s="765"/>
      <c r="I24" s="34"/>
      <c r="J24" s="34"/>
      <c r="K24" s="765"/>
      <c r="L24" s="34"/>
      <c r="M24" s="922">
        <f t="shared" si="6"/>
        <v>0</v>
      </c>
      <c r="N24" s="923">
        <f t="shared" si="7"/>
        <v>0</v>
      </c>
      <c r="O24" s="924">
        <f t="shared" si="9"/>
        <v>0</v>
      </c>
      <c r="P24" s="925">
        <f t="shared" si="8"/>
        <v>0</v>
      </c>
      <c r="Q24" s="32"/>
      <c r="R24" s="926"/>
    </row>
    <row r="25" spans="2:20" s="27" customFormat="1" ht="14.1" customHeight="1" x14ac:dyDescent="0.2">
      <c r="B25" s="2211"/>
      <c r="C25" s="63">
        <v>7</v>
      </c>
      <c r="D25" s="920" t="s">
        <v>291</v>
      </c>
      <c r="E25" s="764"/>
      <c r="F25" s="764"/>
      <c r="G25" s="764"/>
      <c r="H25" s="765"/>
      <c r="I25" s="34"/>
      <c r="J25" s="34"/>
      <c r="K25" s="765"/>
      <c r="L25" s="34"/>
      <c r="M25" s="922">
        <f t="shared" si="6"/>
        <v>0</v>
      </c>
      <c r="N25" s="923">
        <f t="shared" si="7"/>
        <v>0</v>
      </c>
      <c r="O25" s="924">
        <f t="shared" si="9"/>
        <v>0</v>
      </c>
      <c r="P25" s="925">
        <f t="shared" si="8"/>
        <v>0</v>
      </c>
      <c r="Q25" s="32"/>
    </row>
    <row r="26" spans="2:20" s="27" customFormat="1" ht="14.1" customHeight="1" x14ac:dyDescent="0.2">
      <c r="B26" s="2211"/>
      <c r="C26" s="63">
        <v>8</v>
      </c>
      <c r="D26" s="920" t="s">
        <v>292</v>
      </c>
      <c r="E26" s="764"/>
      <c r="F26" s="764"/>
      <c r="G26" s="764"/>
      <c r="H26" s="765"/>
      <c r="I26" s="34"/>
      <c r="J26" s="34"/>
      <c r="K26" s="765"/>
      <c r="L26" s="34"/>
      <c r="M26" s="922">
        <f t="shared" si="6"/>
        <v>0</v>
      </c>
      <c r="N26" s="923">
        <f t="shared" si="7"/>
        <v>0</v>
      </c>
      <c r="O26" s="924">
        <f t="shared" si="9"/>
        <v>0</v>
      </c>
      <c r="P26" s="925">
        <f t="shared" si="8"/>
        <v>0</v>
      </c>
      <c r="Q26" s="32"/>
    </row>
    <row r="27" spans="2:20" s="27" customFormat="1" ht="14.1" customHeight="1" x14ac:dyDescent="0.2">
      <c r="B27" s="2211"/>
      <c r="C27" s="63">
        <v>9</v>
      </c>
      <c r="D27" s="920" t="s">
        <v>202</v>
      </c>
      <c r="E27" s="764"/>
      <c r="F27" s="764"/>
      <c r="G27" s="764"/>
      <c r="H27" s="765"/>
      <c r="I27" s="34"/>
      <c r="J27" s="34"/>
      <c r="K27" s="765"/>
      <c r="L27" s="34"/>
      <c r="M27" s="922">
        <f t="shared" si="6"/>
        <v>0</v>
      </c>
      <c r="N27" s="923">
        <f t="shared" si="7"/>
        <v>0</v>
      </c>
      <c r="O27" s="924">
        <f t="shared" si="9"/>
        <v>0</v>
      </c>
      <c r="P27" s="925">
        <f t="shared" si="8"/>
        <v>0</v>
      </c>
      <c r="Q27" s="32"/>
    </row>
    <row r="28" spans="2:20" s="27" customFormat="1" ht="14.1" customHeight="1" x14ac:dyDescent="0.2">
      <c r="B28" s="2211"/>
      <c r="C28" s="63">
        <v>10</v>
      </c>
      <c r="D28" s="927" t="s">
        <v>293</v>
      </c>
      <c r="E28" s="764"/>
      <c r="F28" s="764"/>
      <c r="G28" s="764"/>
      <c r="H28" s="765"/>
      <c r="I28" s="34"/>
      <c r="J28" s="34"/>
      <c r="K28" s="765"/>
      <c r="L28" s="34"/>
      <c r="M28" s="922">
        <f t="shared" si="6"/>
        <v>0</v>
      </c>
      <c r="N28" s="923">
        <f t="shared" si="7"/>
        <v>0</v>
      </c>
      <c r="O28" s="924">
        <f t="shared" si="9"/>
        <v>0</v>
      </c>
      <c r="P28" s="925">
        <f t="shared" si="8"/>
        <v>0</v>
      </c>
      <c r="Q28" s="75"/>
    </row>
    <row r="29" spans="2:20" s="27" customFormat="1" ht="14.1" customHeight="1" x14ac:dyDescent="0.2">
      <c r="B29" s="2211"/>
      <c r="C29" s="63">
        <v>11</v>
      </c>
      <c r="D29" s="927" t="s">
        <v>220</v>
      </c>
      <c r="E29" s="764"/>
      <c r="F29" s="764"/>
      <c r="G29" s="764"/>
      <c r="H29" s="765"/>
      <c r="I29" s="34"/>
      <c r="J29" s="34"/>
      <c r="K29" s="765"/>
      <c r="L29" s="34"/>
      <c r="M29" s="922">
        <f t="shared" si="6"/>
        <v>0</v>
      </c>
      <c r="N29" s="923">
        <f t="shared" si="7"/>
        <v>0</v>
      </c>
      <c r="O29" s="924">
        <f t="shared" si="9"/>
        <v>0</v>
      </c>
      <c r="P29" s="925">
        <f t="shared" si="8"/>
        <v>0</v>
      </c>
      <c r="Q29" s="75"/>
    </row>
    <row r="30" spans="2:20" s="27" customFormat="1" ht="15" customHeight="1" thickBot="1" x14ac:dyDescent="0.25">
      <c r="B30" s="2212"/>
      <c r="C30" s="952">
        <v>12</v>
      </c>
      <c r="D30" s="929" t="s">
        <v>305</v>
      </c>
      <c r="E30" s="1000"/>
      <c r="F30" s="1000"/>
      <c r="G30" s="1000"/>
      <c r="H30" s="1001"/>
      <c r="I30" s="76"/>
      <c r="J30" s="76"/>
      <c r="K30" s="1001"/>
      <c r="L30" s="76"/>
      <c r="M30" s="932">
        <f t="shared" si="6"/>
        <v>0</v>
      </c>
      <c r="N30" s="933">
        <f t="shared" si="7"/>
        <v>0</v>
      </c>
      <c r="O30" s="934">
        <f t="shared" si="9"/>
        <v>0</v>
      </c>
      <c r="P30" s="935">
        <f t="shared" si="8"/>
        <v>0</v>
      </c>
      <c r="Q30" s="956"/>
    </row>
    <row r="31" spans="2:20" s="27" customFormat="1" ht="14.1" customHeight="1" thickTop="1" x14ac:dyDescent="0.2">
      <c r="B31" s="2227" t="s">
        <v>340</v>
      </c>
      <c r="C31" s="937">
        <v>1</v>
      </c>
      <c r="D31" s="938" t="s">
        <v>235</v>
      </c>
      <c r="E31" s="801">
        <f>E68</f>
        <v>0</v>
      </c>
      <c r="F31" s="801">
        <f>F68</f>
        <v>0</v>
      </c>
      <c r="G31" s="801">
        <f>G68</f>
        <v>0</v>
      </c>
      <c r="H31" s="766"/>
      <c r="I31" s="940"/>
      <c r="J31" s="940"/>
      <c r="K31" s="766"/>
      <c r="L31" s="941"/>
      <c r="M31" s="942">
        <f t="shared" si="6"/>
        <v>0</v>
      </c>
      <c r="N31" s="943">
        <f t="shared" si="7"/>
        <v>0</v>
      </c>
      <c r="O31" s="908"/>
      <c r="P31" s="909">
        <f t="shared" si="8"/>
        <v>0</v>
      </c>
      <c r="Q31" s="32"/>
    </row>
    <row r="32" spans="2:20" s="27" customFormat="1" ht="14.1" customHeight="1" x14ac:dyDescent="0.2">
      <c r="B32" s="2213"/>
      <c r="C32" s="63">
        <v>2</v>
      </c>
      <c r="D32" s="938" t="s">
        <v>143</v>
      </c>
      <c r="E32" s="801"/>
      <c r="F32" s="801"/>
      <c r="G32" s="801"/>
      <c r="H32" s="766">
        <v>5</v>
      </c>
      <c r="I32" s="35">
        <v>5</v>
      </c>
      <c r="J32" s="34">
        <v>5</v>
      </c>
      <c r="K32" s="766">
        <v>5</v>
      </c>
      <c r="L32" s="34">
        <v>5</v>
      </c>
      <c r="M32" s="942">
        <f t="shared" si="6"/>
        <v>25</v>
      </c>
      <c r="N32" s="923">
        <f t="shared" si="7"/>
        <v>0</v>
      </c>
      <c r="O32" s="924">
        <f t="shared" ref="O32:O48" si="10">H32*$H$9+K32*$K$9+L32*$L$9+I32*I$9+J32*J$9</f>
        <v>0</v>
      </c>
      <c r="P32" s="925">
        <f t="shared" si="8"/>
        <v>0</v>
      </c>
      <c r="Q32" s="32"/>
    </row>
    <row r="33" spans="2:17" s="27" customFormat="1" ht="14.1" customHeight="1" x14ac:dyDescent="0.2">
      <c r="B33" s="2213"/>
      <c r="C33" s="63">
        <v>3</v>
      </c>
      <c r="D33" s="64" t="s">
        <v>141</v>
      </c>
      <c r="E33" s="802"/>
      <c r="F33" s="802"/>
      <c r="G33" s="802"/>
      <c r="H33" s="770">
        <v>3</v>
      </c>
      <c r="I33" s="37">
        <v>3</v>
      </c>
      <c r="J33" s="36">
        <v>3</v>
      </c>
      <c r="K33" s="770">
        <v>3</v>
      </c>
      <c r="L33" s="36">
        <v>3</v>
      </c>
      <c r="M33" s="942">
        <f t="shared" si="6"/>
        <v>15</v>
      </c>
      <c r="N33" s="923">
        <f t="shared" si="7"/>
        <v>0</v>
      </c>
      <c r="O33" s="924">
        <f t="shared" si="10"/>
        <v>0</v>
      </c>
      <c r="P33" s="925">
        <f t="shared" si="8"/>
        <v>0</v>
      </c>
      <c r="Q33" s="38"/>
    </row>
    <row r="34" spans="2:17" s="27" customFormat="1" ht="14.1" customHeight="1" x14ac:dyDescent="0.2">
      <c r="B34" s="2213"/>
      <c r="C34" s="63">
        <v>4</v>
      </c>
      <c r="D34" s="64" t="s">
        <v>142</v>
      </c>
      <c r="E34" s="802"/>
      <c r="F34" s="802"/>
      <c r="G34" s="802"/>
      <c r="H34" s="770"/>
      <c r="I34" s="37"/>
      <c r="J34" s="36"/>
      <c r="K34" s="770">
        <v>2</v>
      </c>
      <c r="L34" s="36">
        <v>2</v>
      </c>
      <c r="M34" s="942">
        <f t="shared" si="6"/>
        <v>4</v>
      </c>
      <c r="N34" s="923">
        <f t="shared" si="7"/>
        <v>0</v>
      </c>
      <c r="O34" s="924">
        <f t="shared" si="10"/>
        <v>0</v>
      </c>
      <c r="P34" s="925">
        <f t="shared" si="8"/>
        <v>0</v>
      </c>
      <c r="Q34" s="38"/>
    </row>
    <row r="35" spans="2:17" s="27" customFormat="1" ht="14.1" customHeight="1" x14ac:dyDescent="0.2">
      <c r="B35" s="2213"/>
      <c r="C35" s="63">
        <v>5</v>
      </c>
      <c r="D35" s="946" t="s">
        <v>236</v>
      </c>
      <c r="E35" s="768"/>
      <c r="F35" s="768"/>
      <c r="G35" s="768"/>
      <c r="H35" s="769">
        <v>1</v>
      </c>
      <c r="I35" s="36">
        <v>1</v>
      </c>
      <c r="J35" s="36">
        <v>1</v>
      </c>
      <c r="K35" s="769">
        <v>1</v>
      </c>
      <c r="L35" s="36">
        <v>1</v>
      </c>
      <c r="M35" s="942">
        <f t="shared" si="6"/>
        <v>5</v>
      </c>
      <c r="N35" s="923">
        <f t="shared" si="7"/>
        <v>0</v>
      </c>
      <c r="O35" s="924">
        <f t="shared" si="10"/>
        <v>0</v>
      </c>
      <c r="P35" s="925">
        <f t="shared" si="8"/>
        <v>0</v>
      </c>
      <c r="Q35" s="38"/>
    </row>
    <row r="36" spans="2:17" s="27" customFormat="1" ht="14.1" customHeight="1" x14ac:dyDescent="0.2">
      <c r="B36" s="2213"/>
      <c r="C36" s="63">
        <v>6</v>
      </c>
      <c r="D36" s="77" t="s">
        <v>137</v>
      </c>
      <c r="E36" s="802"/>
      <c r="F36" s="802"/>
      <c r="G36" s="802"/>
      <c r="H36" s="770">
        <v>1</v>
      </c>
      <c r="I36" s="37">
        <v>2</v>
      </c>
      <c r="J36" s="36">
        <v>2</v>
      </c>
      <c r="K36" s="770">
        <v>2</v>
      </c>
      <c r="L36" s="36">
        <v>2</v>
      </c>
      <c r="M36" s="942">
        <f t="shared" si="6"/>
        <v>9</v>
      </c>
      <c r="N36" s="923">
        <f t="shared" si="7"/>
        <v>0</v>
      </c>
      <c r="O36" s="924">
        <f t="shared" si="10"/>
        <v>0</v>
      </c>
      <c r="P36" s="925">
        <f t="shared" si="8"/>
        <v>0</v>
      </c>
      <c r="Q36" s="38"/>
    </row>
    <row r="37" spans="2:17" s="27" customFormat="1" ht="14.1" customHeight="1" x14ac:dyDescent="0.2">
      <c r="B37" s="2213"/>
      <c r="C37" s="63">
        <v>7</v>
      </c>
      <c r="D37" s="77" t="s">
        <v>154</v>
      </c>
      <c r="E37" s="768"/>
      <c r="F37" s="768"/>
      <c r="G37" s="768"/>
      <c r="H37" s="769"/>
      <c r="I37" s="36"/>
      <c r="J37" s="36"/>
      <c r="K37" s="769"/>
      <c r="L37" s="36">
        <v>2</v>
      </c>
      <c r="M37" s="942">
        <f t="shared" si="6"/>
        <v>2</v>
      </c>
      <c r="N37" s="923">
        <f t="shared" si="7"/>
        <v>0</v>
      </c>
      <c r="O37" s="924">
        <f t="shared" si="10"/>
        <v>0</v>
      </c>
      <c r="P37" s="925">
        <f t="shared" si="8"/>
        <v>0</v>
      </c>
      <c r="Q37" s="38"/>
    </row>
    <row r="38" spans="2:17" s="27" customFormat="1" ht="14.1" customHeight="1" x14ac:dyDescent="0.2">
      <c r="B38" s="2213"/>
      <c r="C38" s="63">
        <v>8</v>
      </c>
      <c r="D38" s="77" t="s">
        <v>237</v>
      </c>
      <c r="E38" s="768"/>
      <c r="F38" s="768"/>
      <c r="G38" s="768"/>
      <c r="H38" s="769">
        <v>2</v>
      </c>
      <c r="I38" s="36"/>
      <c r="J38" s="36"/>
      <c r="K38" s="769"/>
      <c r="L38" s="36"/>
      <c r="M38" s="942">
        <f t="shared" si="6"/>
        <v>2</v>
      </c>
      <c r="N38" s="923">
        <f t="shared" si="7"/>
        <v>0</v>
      </c>
      <c r="O38" s="924">
        <f t="shared" si="10"/>
        <v>0</v>
      </c>
      <c r="P38" s="925">
        <f t="shared" si="8"/>
        <v>0</v>
      </c>
      <c r="Q38" s="38"/>
    </row>
    <row r="39" spans="2:17" s="27" customFormat="1" ht="14.1" customHeight="1" x14ac:dyDescent="0.2">
      <c r="B39" s="2213"/>
      <c r="C39" s="63">
        <v>9</v>
      </c>
      <c r="D39" s="77" t="s">
        <v>136</v>
      </c>
      <c r="E39" s="768"/>
      <c r="F39" s="768"/>
      <c r="G39" s="768"/>
      <c r="H39" s="769"/>
      <c r="I39" s="36">
        <v>1</v>
      </c>
      <c r="J39" s="36">
        <v>1</v>
      </c>
      <c r="K39" s="769">
        <v>2</v>
      </c>
      <c r="L39" s="36">
        <v>1</v>
      </c>
      <c r="M39" s="942">
        <f t="shared" si="6"/>
        <v>5</v>
      </c>
      <c r="N39" s="923">
        <f t="shared" si="7"/>
        <v>0</v>
      </c>
      <c r="O39" s="924">
        <f t="shared" si="10"/>
        <v>0</v>
      </c>
      <c r="P39" s="925">
        <f t="shared" si="8"/>
        <v>0</v>
      </c>
      <c r="Q39" s="38"/>
    </row>
    <row r="40" spans="2:17" s="27" customFormat="1" ht="14.1" customHeight="1" x14ac:dyDescent="0.2">
      <c r="B40" s="2213"/>
      <c r="C40" s="63">
        <v>10</v>
      </c>
      <c r="D40" s="77" t="s">
        <v>132</v>
      </c>
      <c r="E40" s="768"/>
      <c r="F40" s="768"/>
      <c r="G40" s="768"/>
      <c r="H40" s="769"/>
      <c r="I40" s="36">
        <v>1</v>
      </c>
      <c r="J40" s="36">
        <v>1</v>
      </c>
      <c r="K40" s="769">
        <v>1</v>
      </c>
      <c r="L40" s="36">
        <v>2</v>
      </c>
      <c r="M40" s="942">
        <f t="shared" si="6"/>
        <v>5</v>
      </c>
      <c r="N40" s="923">
        <f t="shared" si="7"/>
        <v>0</v>
      </c>
      <c r="O40" s="924">
        <f t="shared" si="10"/>
        <v>0</v>
      </c>
      <c r="P40" s="925">
        <f t="shared" si="8"/>
        <v>0</v>
      </c>
      <c r="Q40" s="38"/>
    </row>
    <row r="41" spans="2:17" s="27" customFormat="1" ht="14.1" customHeight="1" x14ac:dyDescent="0.2">
      <c r="B41" s="2213"/>
      <c r="C41" s="63">
        <v>11</v>
      </c>
      <c r="D41" s="77" t="s">
        <v>133</v>
      </c>
      <c r="E41" s="768"/>
      <c r="F41" s="768"/>
      <c r="G41" s="768"/>
      <c r="H41" s="769"/>
      <c r="I41" s="36"/>
      <c r="J41" s="36"/>
      <c r="K41" s="769">
        <v>2</v>
      </c>
      <c r="L41" s="36">
        <v>2</v>
      </c>
      <c r="M41" s="942">
        <f t="shared" si="6"/>
        <v>4</v>
      </c>
      <c r="N41" s="923">
        <f t="shared" si="7"/>
        <v>0</v>
      </c>
      <c r="O41" s="924">
        <f t="shared" si="10"/>
        <v>0</v>
      </c>
      <c r="P41" s="925">
        <f t="shared" si="8"/>
        <v>0</v>
      </c>
      <c r="Q41" s="38"/>
    </row>
    <row r="42" spans="2:17" s="27" customFormat="1" ht="14.1" customHeight="1" x14ac:dyDescent="0.2">
      <c r="B42" s="2213"/>
      <c r="C42" s="63">
        <v>12</v>
      </c>
      <c r="D42" s="77" t="s">
        <v>135</v>
      </c>
      <c r="E42" s="768"/>
      <c r="F42" s="768"/>
      <c r="G42" s="768"/>
      <c r="H42" s="769"/>
      <c r="I42" s="36"/>
      <c r="J42" s="36"/>
      <c r="K42" s="769">
        <v>2</v>
      </c>
      <c r="L42" s="36">
        <v>2</v>
      </c>
      <c r="M42" s="942">
        <f t="shared" si="6"/>
        <v>4</v>
      </c>
      <c r="N42" s="923">
        <f t="shared" si="7"/>
        <v>0</v>
      </c>
      <c r="O42" s="924">
        <f t="shared" si="10"/>
        <v>0</v>
      </c>
      <c r="P42" s="925">
        <f t="shared" si="8"/>
        <v>0</v>
      </c>
      <c r="Q42" s="38"/>
    </row>
    <row r="43" spans="2:17" s="27" customFormat="1" ht="14.1" customHeight="1" x14ac:dyDescent="0.2">
      <c r="B43" s="2213"/>
      <c r="C43" s="63">
        <v>13</v>
      </c>
      <c r="D43" s="77" t="s">
        <v>144</v>
      </c>
      <c r="E43" s="768"/>
      <c r="F43" s="768"/>
      <c r="G43" s="768"/>
      <c r="H43" s="769">
        <v>4</v>
      </c>
      <c r="I43" s="36">
        <v>4</v>
      </c>
      <c r="J43" s="36">
        <v>4</v>
      </c>
      <c r="K43" s="769">
        <v>4</v>
      </c>
      <c r="L43" s="36">
        <v>4</v>
      </c>
      <c r="M43" s="942">
        <f t="shared" si="6"/>
        <v>20</v>
      </c>
      <c r="N43" s="923">
        <f t="shared" si="7"/>
        <v>0</v>
      </c>
      <c r="O43" s="924">
        <f t="shared" si="10"/>
        <v>0</v>
      </c>
      <c r="P43" s="925">
        <f t="shared" si="8"/>
        <v>0</v>
      </c>
      <c r="Q43" s="38"/>
    </row>
    <row r="44" spans="2:17" s="27" customFormat="1" ht="14.1" customHeight="1" x14ac:dyDescent="0.2">
      <c r="B44" s="2213"/>
      <c r="C44" s="63">
        <v>14</v>
      </c>
      <c r="D44" s="948" t="s">
        <v>140</v>
      </c>
      <c r="E44" s="768"/>
      <c r="F44" s="768"/>
      <c r="G44" s="768"/>
      <c r="H44" s="769">
        <v>1</v>
      </c>
      <c r="I44" s="36">
        <v>1</v>
      </c>
      <c r="J44" s="36">
        <v>1</v>
      </c>
      <c r="K44" s="769">
        <v>1</v>
      </c>
      <c r="L44" s="36">
        <v>1</v>
      </c>
      <c r="M44" s="942">
        <f t="shared" si="6"/>
        <v>5</v>
      </c>
      <c r="N44" s="923">
        <f t="shared" si="7"/>
        <v>0</v>
      </c>
      <c r="O44" s="924">
        <f t="shared" si="10"/>
        <v>0</v>
      </c>
      <c r="P44" s="925">
        <f t="shared" si="8"/>
        <v>0</v>
      </c>
      <c r="Q44" s="38"/>
    </row>
    <row r="45" spans="2:17" s="27" customFormat="1" ht="14.1" customHeight="1" x14ac:dyDescent="0.2">
      <c r="B45" s="2213"/>
      <c r="C45" s="63">
        <v>15</v>
      </c>
      <c r="D45" s="949" t="s">
        <v>238</v>
      </c>
      <c r="E45" s="768"/>
      <c r="F45" s="768"/>
      <c r="G45" s="768"/>
      <c r="H45" s="769">
        <v>1</v>
      </c>
      <c r="I45" s="36">
        <v>1</v>
      </c>
      <c r="J45" s="36"/>
      <c r="K45" s="769"/>
      <c r="L45" s="36"/>
      <c r="M45" s="942">
        <f t="shared" si="6"/>
        <v>2</v>
      </c>
      <c r="N45" s="923">
        <f t="shared" si="7"/>
        <v>0</v>
      </c>
      <c r="O45" s="924">
        <f t="shared" si="10"/>
        <v>0</v>
      </c>
      <c r="P45" s="925">
        <f t="shared" si="8"/>
        <v>0</v>
      </c>
      <c r="Q45" s="38"/>
    </row>
    <row r="46" spans="2:17" s="27" customFormat="1" ht="14.1" customHeight="1" x14ac:dyDescent="0.2">
      <c r="B46" s="2213"/>
      <c r="C46" s="63">
        <v>16</v>
      </c>
      <c r="D46" s="950" t="s">
        <v>156</v>
      </c>
      <c r="E46" s="1002"/>
      <c r="F46" s="1002"/>
      <c r="G46" s="1002"/>
      <c r="H46" s="1003">
        <v>4</v>
      </c>
      <c r="I46" s="65">
        <v>4</v>
      </c>
      <c r="J46" s="65">
        <v>4</v>
      </c>
      <c r="K46" s="1003">
        <v>4</v>
      </c>
      <c r="L46" s="65">
        <v>4</v>
      </c>
      <c r="M46" s="942">
        <f t="shared" si="6"/>
        <v>20</v>
      </c>
      <c r="N46" s="923">
        <f t="shared" si="7"/>
        <v>0</v>
      </c>
      <c r="O46" s="924">
        <f t="shared" si="10"/>
        <v>0</v>
      </c>
      <c r="P46" s="925">
        <f t="shared" si="8"/>
        <v>0</v>
      </c>
      <c r="Q46" s="44"/>
    </row>
    <row r="47" spans="2:17" s="27" customFormat="1" ht="14.1" customHeight="1" x14ac:dyDescent="0.2">
      <c r="B47" s="2213"/>
      <c r="C47" s="63">
        <v>17</v>
      </c>
      <c r="D47" s="950" t="s">
        <v>134</v>
      </c>
      <c r="E47" s="1002"/>
      <c r="F47" s="1002"/>
      <c r="G47" s="1002"/>
      <c r="H47" s="1003"/>
      <c r="I47" s="65"/>
      <c r="J47" s="65"/>
      <c r="K47" s="1003"/>
      <c r="L47" s="65">
        <v>1</v>
      </c>
      <c r="M47" s="942">
        <f t="shared" si="6"/>
        <v>1</v>
      </c>
      <c r="N47" s="923">
        <f t="shared" si="7"/>
        <v>0</v>
      </c>
      <c r="O47" s="924">
        <f t="shared" si="10"/>
        <v>0</v>
      </c>
      <c r="P47" s="925">
        <f t="shared" si="8"/>
        <v>0</v>
      </c>
      <c r="Q47" s="44"/>
    </row>
    <row r="48" spans="2:17" s="27" customFormat="1" ht="14.1" customHeight="1" thickBot="1" x14ac:dyDescent="0.25">
      <c r="B48" s="2214"/>
      <c r="C48" s="952">
        <v>18</v>
      </c>
      <c r="D48" s="953" t="s">
        <v>157</v>
      </c>
      <c r="E48" s="1000"/>
      <c r="F48" s="1000"/>
      <c r="G48" s="1000"/>
      <c r="H48" s="1001">
        <v>1</v>
      </c>
      <c r="I48" s="76">
        <v>1</v>
      </c>
      <c r="J48" s="76">
        <v>1</v>
      </c>
      <c r="K48" s="1001">
        <v>1</v>
      </c>
      <c r="L48" s="76">
        <v>1</v>
      </c>
      <c r="M48" s="955">
        <f t="shared" si="6"/>
        <v>5</v>
      </c>
      <c r="N48" s="933">
        <f t="shared" si="7"/>
        <v>0</v>
      </c>
      <c r="O48" s="934">
        <f t="shared" si="10"/>
        <v>0</v>
      </c>
      <c r="P48" s="935">
        <f t="shared" si="8"/>
        <v>0</v>
      </c>
      <c r="Q48" s="956"/>
    </row>
    <row r="49" spans="2:17" s="27" customFormat="1" ht="20.25" customHeight="1" thickTop="1" x14ac:dyDescent="0.2">
      <c r="B49" s="2190" t="s">
        <v>295</v>
      </c>
      <c r="C49" s="2191"/>
      <c r="D49" s="2192"/>
      <c r="E49" s="998">
        <f t="shared" ref="E49:L49" si="11">SUM(E50:E56)</f>
        <v>0</v>
      </c>
      <c r="F49" s="998">
        <f t="shared" si="11"/>
        <v>0</v>
      </c>
      <c r="G49" s="998">
        <f t="shared" si="11"/>
        <v>0</v>
      </c>
      <c r="H49" s="998">
        <f t="shared" si="11"/>
        <v>0</v>
      </c>
      <c r="I49" s="957">
        <f t="shared" si="11"/>
        <v>0</v>
      </c>
      <c r="J49" s="957">
        <f t="shared" si="11"/>
        <v>0</v>
      </c>
      <c r="K49" s="998">
        <f t="shared" si="11"/>
        <v>0</v>
      </c>
      <c r="L49" s="957">
        <f t="shared" si="11"/>
        <v>0</v>
      </c>
      <c r="M49" s="958">
        <f t="shared" si="6"/>
        <v>0</v>
      </c>
      <c r="N49" s="959">
        <f t="shared" si="7"/>
        <v>0</v>
      </c>
      <c r="O49" s="960">
        <f>H49*$H$9+K49*$K$9+L49*$L$9</f>
        <v>0</v>
      </c>
      <c r="P49" s="961">
        <f t="shared" si="8"/>
        <v>0</v>
      </c>
      <c r="Q49" s="962"/>
    </row>
    <row r="50" spans="2:17" s="27" customFormat="1" ht="14.1" customHeight="1" x14ac:dyDescent="0.2">
      <c r="B50" s="789"/>
      <c r="C50" s="963">
        <v>1</v>
      </c>
      <c r="D50" s="1004"/>
      <c r="E50" s="820"/>
      <c r="F50" s="820"/>
      <c r="G50" s="820"/>
      <c r="H50" s="762"/>
      <c r="I50" s="31"/>
      <c r="J50" s="31"/>
      <c r="K50" s="762"/>
      <c r="L50" s="31"/>
      <c r="M50" s="965">
        <f t="shared" si="6"/>
        <v>0</v>
      </c>
      <c r="N50" s="917">
        <f t="shared" si="7"/>
        <v>0</v>
      </c>
      <c r="O50" s="924">
        <f t="shared" ref="O50:O56" si="12">H50*$H$9+K50*$K$9+L50*$L$9+I50*I$9+J50*J$9</f>
        <v>0</v>
      </c>
      <c r="P50" s="919">
        <f t="shared" si="8"/>
        <v>0</v>
      </c>
      <c r="Q50" s="61"/>
    </row>
    <row r="51" spans="2:17" s="27" customFormat="1" ht="14.1" customHeight="1" x14ac:dyDescent="0.2">
      <c r="B51" s="789"/>
      <c r="C51" s="963">
        <v>2</v>
      </c>
      <c r="D51" s="1005"/>
      <c r="E51" s="802"/>
      <c r="F51" s="802"/>
      <c r="G51" s="802"/>
      <c r="H51" s="770"/>
      <c r="I51" s="37"/>
      <c r="J51" s="37"/>
      <c r="K51" s="770"/>
      <c r="L51" s="37"/>
      <c r="M51" s="942">
        <f t="shared" si="6"/>
        <v>0</v>
      </c>
      <c r="N51" s="923">
        <f t="shared" si="7"/>
        <v>0</v>
      </c>
      <c r="O51" s="924">
        <f t="shared" si="12"/>
        <v>0</v>
      </c>
      <c r="P51" s="925">
        <f t="shared" si="8"/>
        <v>0</v>
      </c>
      <c r="Q51" s="38"/>
    </row>
    <row r="52" spans="2:17" s="27" customFormat="1" ht="14.1" customHeight="1" x14ac:dyDescent="0.2">
      <c r="B52" s="789"/>
      <c r="C52" s="963">
        <v>3</v>
      </c>
      <c r="D52" s="1005"/>
      <c r="E52" s="802"/>
      <c r="F52" s="802"/>
      <c r="G52" s="802"/>
      <c r="H52" s="770"/>
      <c r="I52" s="37"/>
      <c r="J52" s="37"/>
      <c r="K52" s="770"/>
      <c r="L52" s="37"/>
      <c r="M52" s="942">
        <f t="shared" si="6"/>
        <v>0</v>
      </c>
      <c r="N52" s="923">
        <f t="shared" si="7"/>
        <v>0</v>
      </c>
      <c r="O52" s="924">
        <f t="shared" si="12"/>
        <v>0</v>
      </c>
      <c r="P52" s="925">
        <f t="shared" si="8"/>
        <v>0</v>
      </c>
      <c r="Q52" s="38"/>
    </row>
    <row r="53" spans="2:17" s="27" customFormat="1" ht="14.1" customHeight="1" x14ac:dyDescent="0.2">
      <c r="B53" s="33"/>
      <c r="C53" s="78">
        <v>4</v>
      </c>
      <c r="D53" s="1005"/>
      <c r="E53" s="802"/>
      <c r="F53" s="802"/>
      <c r="G53" s="802"/>
      <c r="H53" s="770"/>
      <c r="I53" s="37"/>
      <c r="J53" s="37"/>
      <c r="K53" s="770"/>
      <c r="L53" s="37"/>
      <c r="M53" s="942">
        <f t="shared" si="6"/>
        <v>0</v>
      </c>
      <c r="N53" s="923">
        <f t="shared" si="7"/>
        <v>0</v>
      </c>
      <c r="O53" s="924">
        <f t="shared" si="12"/>
        <v>0</v>
      </c>
      <c r="P53" s="925">
        <f t="shared" si="8"/>
        <v>0</v>
      </c>
      <c r="Q53" s="38"/>
    </row>
    <row r="54" spans="2:17" s="27" customFormat="1" ht="14.1" customHeight="1" x14ac:dyDescent="0.2">
      <c r="B54" s="33"/>
      <c r="C54" s="78">
        <v>5</v>
      </c>
      <c r="D54" s="1005"/>
      <c r="E54" s="802"/>
      <c r="F54" s="802"/>
      <c r="G54" s="802"/>
      <c r="H54" s="770"/>
      <c r="I54" s="37"/>
      <c r="J54" s="37"/>
      <c r="K54" s="770"/>
      <c r="L54" s="37"/>
      <c r="M54" s="942">
        <f t="shared" si="6"/>
        <v>0</v>
      </c>
      <c r="N54" s="923">
        <f t="shared" si="7"/>
        <v>0</v>
      </c>
      <c r="O54" s="924">
        <f t="shared" si="12"/>
        <v>0</v>
      </c>
      <c r="P54" s="925">
        <f t="shared" si="8"/>
        <v>0</v>
      </c>
      <c r="Q54" s="38"/>
    </row>
    <row r="55" spans="2:17" s="27" customFormat="1" ht="14.1" customHeight="1" x14ac:dyDescent="0.2">
      <c r="B55" s="967"/>
      <c r="C55" s="79">
        <v>6</v>
      </c>
      <c r="D55" s="1005"/>
      <c r="E55" s="802"/>
      <c r="F55" s="802"/>
      <c r="G55" s="802"/>
      <c r="H55" s="770"/>
      <c r="I55" s="37"/>
      <c r="J55" s="37"/>
      <c r="K55" s="770"/>
      <c r="L55" s="37"/>
      <c r="M55" s="942">
        <f t="shared" si="6"/>
        <v>0</v>
      </c>
      <c r="N55" s="923">
        <f t="shared" si="7"/>
        <v>0</v>
      </c>
      <c r="O55" s="924">
        <f t="shared" si="12"/>
        <v>0</v>
      </c>
      <c r="P55" s="925">
        <f t="shared" si="8"/>
        <v>0</v>
      </c>
      <c r="Q55" s="38"/>
    </row>
    <row r="56" spans="2:17" s="27" customFormat="1" ht="14.1" customHeight="1" thickBot="1" x14ac:dyDescent="0.25">
      <c r="B56" s="968"/>
      <c r="C56" s="976">
        <v>7</v>
      </c>
      <c r="D56" s="1006"/>
      <c r="E56" s="1007"/>
      <c r="F56" s="1007"/>
      <c r="G56" s="1007"/>
      <c r="H56" s="1008"/>
      <c r="I56" s="80"/>
      <c r="J56" s="80"/>
      <c r="K56" s="1008"/>
      <c r="L56" s="80"/>
      <c r="M56" s="932">
        <f t="shared" si="6"/>
        <v>0</v>
      </c>
      <c r="N56" s="933">
        <f t="shared" si="7"/>
        <v>0</v>
      </c>
      <c r="O56" s="934">
        <f t="shared" si="12"/>
        <v>0</v>
      </c>
      <c r="P56" s="935">
        <f t="shared" si="8"/>
        <v>0</v>
      </c>
      <c r="Q56" s="956"/>
    </row>
    <row r="57" spans="2:17" ht="17.25" customHeight="1" thickTop="1" x14ac:dyDescent="0.2">
      <c r="B57" s="2178" t="s">
        <v>294</v>
      </c>
      <c r="C57" s="2179"/>
      <c r="D57" s="2180"/>
      <c r="E57" s="1009">
        <f t="shared" ref="E57:L57" si="13">SUM(E58:E62)</f>
        <v>0</v>
      </c>
      <c r="F57" s="1009">
        <f t="shared" si="13"/>
        <v>0</v>
      </c>
      <c r="G57" s="1009">
        <f t="shared" si="13"/>
        <v>0</v>
      </c>
      <c r="H57" s="1009">
        <f t="shared" si="13"/>
        <v>0</v>
      </c>
      <c r="I57" s="971">
        <f t="shared" si="13"/>
        <v>0</v>
      </c>
      <c r="J57" s="971">
        <f t="shared" si="13"/>
        <v>0</v>
      </c>
      <c r="K57" s="1009">
        <f t="shared" si="13"/>
        <v>0</v>
      </c>
      <c r="L57" s="971">
        <f t="shared" si="13"/>
        <v>0</v>
      </c>
      <c r="M57" s="958">
        <f t="shared" si="6"/>
        <v>0</v>
      </c>
      <c r="N57" s="972">
        <f t="shared" si="7"/>
        <v>0</v>
      </c>
      <c r="O57" s="973">
        <f>H57*$H$9+K57*$K$9+L57*$L$9</f>
        <v>0</v>
      </c>
      <c r="P57" s="961">
        <f t="shared" si="8"/>
        <v>0</v>
      </c>
      <c r="Q57" s="974"/>
    </row>
    <row r="58" spans="2:17" ht="14.1" customHeight="1" x14ac:dyDescent="0.2">
      <c r="B58" s="789"/>
      <c r="C58" s="963">
        <v>1</v>
      </c>
      <c r="D58" s="1004"/>
      <c r="E58" s="766"/>
      <c r="F58" s="766"/>
      <c r="G58" s="766"/>
      <c r="H58" s="766"/>
      <c r="I58" s="35"/>
      <c r="J58" s="35"/>
      <c r="K58" s="766"/>
      <c r="L58" s="729"/>
      <c r="M58" s="942">
        <f t="shared" si="6"/>
        <v>0</v>
      </c>
      <c r="N58" s="943">
        <f t="shared" si="7"/>
        <v>0</v>
      </c>
      <c r="O58" s="924">
        <f t="shared" ref="O58:O66" si="14">H58*$H$9+K58*$K$9+L58*$L$9+I58*I$9+J58*J$9</f>
        <v>0</v>
      </c>
      <c r="P58" s="909">
        <f t="shared" si="8"/>
        <v>0</v>
      </c>
      <c r="Q58" s="67"/>
    </row>
    <row r="59" spans="2:17" ht="14.1" customHeight="1" x14ac:dyDescent="0.2">
      <c r="B59" s="789"/>
      <c r="C59" s="963">
        <v>2</v>
      </c>
      <c r="D59" s="1005"/>
      <c r="E59" s="770"/>
      <c r="F59" s="770"/>
      <c r="G59" s="770"/>
      <c r="H59" s="770"/>
      <c r="I59" s="37"/>
      <c r="J59" s="37"/>
      <c r="K59" s="770"/>
      <c r="L59" s="732"/>
      <c r="M59" s="942">
        <f t="shared" si="6"/>
        <v>0</v>
      </c>
      <c r="N59" s="923">
        <f t="shared" si="7"/>
        <v>0</v>
      </c>
      <c r="O59" s="924">
        <f t="shared" si="14"/>
        <v>0</v>
      </c>
      <c r="P59" s="925">
        <f t="shared" si="8"/>
        <v>0</v>
      </c>
      <c r="Q59" s="46"/>
    </row>
    <row r="60" spans="2:17" ht="14.1" customHeight="1" x14ac:dyDescent="0.2">
      <c r="B60" s="789"/>
      <c r="C60" s="963">
        <v>3</v>
      </c>
      <c r="D60" s="1005"/>
      <c r="E60" s="770"/>
      <c r="F60" s="770"/>
      <c r="G60" s="770"/>
      <c r="H60" s="770"/>
      <c r="I60" s="37"/>
      <c r="J60" s="37"/>
      <c r="K60" s="770"/>
      <c r="L60" s="732"/>
      <c r="M60" s="942">
        <f t="shared" si="6"/>
        <v>0</v>
      </c>
      <c r="N60" s="923">
        <f t="shared" si="7"/>
        <v>0</v>
      </c>
      <c r="O60" s="924">
        <f t="shared" si="14"/>
        <v>0</v>
      </c>
      <c r="P60" s="925">
        <f t="shared" si="8"/>
        <v>0</v>
      </c>
      <c r="Q60" s="46"/>
    </row>
    <row r="61" spans="2:17" ht="14.1" customHeight="1" x14ac:dyDescent="0.2">
      <c r="B61" s="33"/>
      <c r="C61" s="78">
        <v>4</v>
      </c>
      <c r="D61" s="1005"/>
      <c r="E61" s="770"/>
      <c r="F61" s="770"/>
      <c r="G61" s="770"/>
      <c r="H61" s="770"/>
      <c r="I61" s="37"/>
      <c r="J61" s="37"/>
      <c r="K61" s="770"/>
      <c r="L61" s="732"/>
      <c r="M61" s="942">
        <f t="shared" si="6"/>
        <v>0</v>
      </c>
      <c r="N61" s="923">
        <f t="shared" si="7"/>
        <v>0</v>
      </c>
      <c r="O61" s="924">
        <f t="shared" si="14"/>
        <v>0</v>
      </c>
      <c r="P61" s="925">
        <f t="shared" si="8"/>
        <v>0</v>
      </c>
      <c r="Q61" s="46"/>
    </row>
    <row r="62" spans="2:17" ht="14.1" customHeight="1" thickBot="1" x14ac:dyDescent="0.25">
      <c r="B62" s="975"/>
      <c r="C62" s="976">
        <v>5</v>
      </c>
      <c r="D62" s="1006"/>
      <c r="E62" s="1008"/>
      <c r="F62" s="1008"/>
      <c r="G62" s="1008"/>
      <c r="H62" s="1008"/>
      <c r="I62" s="80"/>
      <c r="J62" s="80"/>
      <c r="K62" s="1008"/>
      <c r="L62" s="977"/>
      <c r="M62" s="932">
        <f t="shared" si="6"/>
        <v>0</v>
      </c>
      <c r="N62" s="933">
        <f t="shared" si="7"/>
        <v>0</v>
      </c>
      <c r="O62" s="934">
        <f t="shared" si="14"/>
        <v>0</v>
      </c>
      <c r="P62" s="935">
        <f t="shared" si="8"/>
        <v>0</v>
      </c>
      <c r="Q62" s="978"/>
    </row>
    <row r="63" spans="2:17" ht="16.5" customHeight="1" thickTop="1" x14ac:dyDescent="0.2">
      <c r="B63" s="2181" t="s">
        <v>341</v>
      </c>
      <c r="C63" s="2182"/>
      <c r="D63" s="2183"/>
      <c r="E63" s="1010"/>
      <c r="F63" s="1011"/>
      <c r="G63" s="1011"/>
      <c r="H63" s="1011"/>
      <c r="I63" s="980"/>
      <c r="J63" s="980"/>
      <c r="K63" s="1011"/>
      <c r="L63" s="981"/>
      <c r="M63" s="942">
        <f t="shared" si="6"/>
        <v>0</v>
      </c>
      <c r="N63" s="943">
        <f t="shared" si="7"/>
        <v>0</v>
      </c>
      <c r="O63" s="924">
        <f t="shared" si="14"/>
        <v>0</v>
      </c>
      <c r="P63" s="909">
        <f t="shared" si="8"/>
        <v>0</v>
      </c>
      <c r="Q63" s="67"/>
    </row>
    <row r="64" spans="2:17" ht="14.1" customHeight="1" x14ac:dyDescent="0.2">
      <c r="B64" s="2184" t="s">
        <v>155</v>
      </c>
      <c r="C64" s="2185"/>
      <c r="D64" s="2186"/>
      <c r="E64" s="1012"/>
      <c r="F64" s="770"/>
      <c r="G64" s="770"/>
      <c r="H64" s="770"/>
      <c r="I64" s="37"/>
      <c r="J64" s="37"/>
      <c r="K64" s="770"/>
      <c r="L64" s="983"/>
      <c r="M64" s="942">
        <f t="shared" si="6"/>
        <v>0</v>
      </c>
      <c r="N64" s="923">
        <f t="shared" si="7"/>
        <v>0</v>
      </c>
      <c r="O64" s="924">
        <f t="shared" si="14"/>
        <v>0</v>
      </c>
      <c r="P64" s="925">
        <f t="shared" si="8"/>
        <v>0</v>
      </c>
      <c r="Q64" s="46"/>
    </row>
    <row r="65" spans="2:17" ht="14.1" customHeight="1" x14ac:dyDescent="0.2">
      <c r="B65" s="2184" t="s">
        <v>342</v>
      </c>
      <c r="C65" s="2185"/>
      <c r="D65" s="2186"/>
      <c r="E65" s="1012"/>
      <c r="F65" s="770"/>
      <c r="G65" s="770"/>
      <c r="H65" s="770"/>
      <c r="I65" s="37"/>
      <c r="J65" s="37"/>
      <c r="K65" s="770"/>
      <c r="L65" s="983"/>
      <c r="M65" s="942">
        <f t="shared" si="6"/>
        <v>0</v>
      </c>
      <c r="N65" s="923">
        <f t="shared" si="7"/>
        <v>0</v>
      </c>
      <c r="O65" s="924">
        <f t="shared" si="14"/>
        <v>0</v>
      </c>
      <c r="P65" s="925">
        <f t="shared" si="8"/>
        <v>0</v>
      </c>
      <c r="Q65" s="984"/>
    </row>
    <row r="66" spans="2:17" ht="14.1" customHeight="1" thickBot="1" x14ac:dyDescent="0.25">
      <c r="B66" s="2187" t="s">
        <v>343</v>
      </c>
      <c r="C66" s="2188"/>
      <c r="D66" s="2189"/>
      <c r="E66" s="1013"/>
      <c r="F66" s="1014"/>
      <c r="G66" s="1014"/>
      <c r="H66" s="1014"/>
      <c r="I66" s="81"/>
      <c r="J66" s="81"/>
      <c r="K66" s="1014"/>
      <c r="L66" s="981"/>
      <c r="M66" s="942">
        <f t="shared" si="6"/>
        <v>0</v>
      </c>
      <c r="N66" s="923">
        <f t="shared" si="7"/>
        <v>0</v>
      </c>
      <c r="O66" s="924">
        <f t="shared" si="14"/>
        <v>0</v>
      </c>
      <c r="P66" s="925">
        <f t="shared" si="8"/>
        <v>0</v>
      </c>
      <c r="Q66" s="986"/>
    </row>
    <row r="67" spans="2:17" x14ac:dyDescent="0.2">
      <c r="D67" s="68"/>
      <c r="E67" s="68"/>
      <c r="F67" s="68"/>
      <c r="G67" s="68"/>
      <c r="H67" s="68"/>
      <c r="I67" s="68"/>
      <c r="J67" s="68"/>
      <c r="K67" s="68"/>
      <c r="L67" s="68"/>
      <c r="M67" s="69"/>
      <c r="N67" s="69"/>
      <c r="O67" s="69"/>
      <c r="P67" s="69"/>
    </row>
    <row r="68" spans="2:17" ht="15.75" x14ac:dyDescent="0.2">
      <c r="C68" s="987" t="s">
        <v>91</v>
      </c>
      <c r="D68" s="988" t="s">
        <v>240</v>
      </c>
      <c r="E68" s="989">
        <f>SUM(E69:E77)</f>
        <v>0</v>
      </c>
      <c r="F68" s="989">
        <f>SUM(F69:F77)</f>
        <v>0</v>
      </c>
      <c r="G68" s="989">
        <f>SUM(G69:G77)</f>
        <v>0</v>
      </c>
      <c r="H68" s="41"/>
      <c r="I68" s="981"/>
      <c r="J68" s="981"/>
      <c r="K68" s="981"/>
      <c r="L68" s="981"/>
      <c r="M68" s="990"/>
      <c r="N68" s="991"/>
      <c r="O68" s="991"/>
      <c r="P68" s="992"/>
      <c r="Q68" s="72"/>
    </row>
    <row r="69" spans="2:17" ht="14.1" customHeight="1" x14ac:dyDescent="0.2">
      <c r="C69" s="1015">
        <v>1</v>
      </c>
      <c r="D69" s="1016" t="s">
        <v>347</v>
      </c>
      <c r="E69" s="1017"/>
      <c r="F69" s="1017"/>
      <c r="G69" s="1017"/>
      <c r="H69" s="70"/>
      <c r="I69" s="70"/>
      <c r="J69" s="70"/>
      <c r="K69" s="70"/>
      <c r="L69" s="70"/>
      <c r="M69" s="302"/>
      <c r="N69" s="302"/>
      <c r="O69" s="302"/>
      <c r="P69" s="302"/>
    </row>
    <row r="70" spans="2:17" ht="14.1" customHeight="1" x14ac:dyDescent="0.2">
      <c r="C70" s="993">
        <v>2</v>
      </c>
      <c r="D70" s="599" t="s">
        <v>348</v>
      </c>
      <c r="E70" s="1018"/>
      <c r="F70" s="1018"/>
      <c r="G70" s="1018"/>
      <c r="H70" s="70"/>
      <c r="I70" s="70"/>
      <c r="J70" s="70"/>
      <c r="K70" s="70"/>
      <c r="L70" s="70"/>
      <c r="M70" s="71"/>
      <c r="N70" s="70"/>
      <c r="O70" s="70"/>
      <c r="P70" s="70"/>
    </row>
    <row r="71" spans="2:17" ht="14.1" customHeight="1" x14ac:dyDescent="0.2">
      <c r="C71" s="993">
        <v>3</v>
      </c>
      <c r="D71" s="599" t="s">
        <v>349</v>
      </c>
      <c r="E71" s="1019"/>
      <c r="F71" s="1019"/>
      <c r="G71" s="1019"/>
      <c r="H71" s="72"/>
      <c r="I71" s="72"/>
      <c r="J71" s="72"/>
      <c r="K71" s="72"/>
      <c r="L71" s="72"/>
      <c r="M71" s="73"/>
      <c r="N71" s="72"/>
      <c r="O71" s="72"/>
      <c r="P71" s="72"/>
    </row>
    <row r="72" spans="2:17" ht="14.1" customHeight="1" x14ac:dyDescent="0.2">
      <c r="C72" s="993">
        <v>4</v>
      </c>
      <c r="D72" s="599" t="s">
        <v>350</v>
      </c>
      <c r="E72" s="1019"/>
      <c r="F72" s="1019"/>
      <c r="G72" s="1019"/>
      <c r="H72" s="72"/>
      <c r="I72" s="72"/>
      <c r="J72" s="72"/>
      <c r="K72" s="72"/>
      <c r="L72" s="72"/>
      <c r="M72" s="73"/>
      <c r="N72" s="72"/>
      <c r="O72" s="72"/>
      <c r="P72" s="72"/>
    </row>
    <row r="73" spans="2:17" ht="14.1" customHeight="1" x14ac:dyDescent="0.2">
      <c r="C73" s="993">
        <v>5</v>
      </c>
      <c r="D73" s="599" t="s">
        <v>351</v>
      </c>
      <c r="E73" s="1019"/>
      <c r="F73" s="1019"/>
      <c r="G73" s="1019"/>
      <c r="H73" s="72"/>
      <c r="I73" s="72"/>
      <c r="J73" s="72"/>
      <c r="K73" s="72"/>
      <c r="L73" s="72"/>
      <c r="M73" s="73"/>
      <c r="N73" s="72"/>
      <c r="O73" s="72"/>
      <c r="P73" s="72"/>
    </row>
    <row r="74" spans="2:17" ht="14.1" customHeight="1" x14ac:dyDescent="0.2">
      <c r="C74" s="993">
        <v>6</v>
      </c>
      <c r="D74" s="599" t="s">
        <v>352</v>
      </c>
      <c r="E74" s="982"/>
      <c r="F74" s="982"/>
      <c r="G74" s="982"/>
    </row>
    <row r="75" spans="2:17" ht="14.1" customHeight="1" x14ac:dyDescent="0.2">
      <c r="C75" s="993">
        <v>7</v>
      </c>
      <c r="D75" s="599" t="s">
        <v>353</v>
      </c>
      <c r="E75" s="982"/>
      <c r="F75" s="982"/>
      <c r="G75" s="982"/>
    </row>
    <row r="76" spans="2:17" ht="14.1" customHeight="1" x14ac:dyDescent="0.2">
      <c r="C76" s="993">
        <v>8</v>
      </c>
      <c r="D76" s="599" t="s">
        <v>244</v>
      </c>
      <c r="E76" s="982"/>
      <c r="F76" s="982"/>
      <c r="G76" s="982"/>
    </row>
    <row r="77" spans="2:17" ht="14.1" customHeight="1" x14ac:dyDescent="0.2">
      <c r="C77" s="1020">
        <v>9</v>
      </c>
      <c r="D77" s="603" t="s">
        <v>245</v>
      </c>
      <c r="E77" s="994"/>
      <c r="F77" s="994"/>
      <c r="G77" s="994"/>
    </row>
  </sheetData>
  <mergeCells count="24">
    <mergeCell ref="D2:M2"/>
    <mergeCell ref="D3:P3"/>
    <mergeCell ref="B5:D10"/>
    <mergeCell ref="E5:L5"/>
    <mergeCell ref="M5:M10"/>
    <mergeCell ref="N5:P7"/>
    <mergeCell ref="B49:D49"/>
    <mergeCell ref="Q5:Q10"/>
    <mergeCell ref="E6:L6"/>
    <mergeCell ref="E8:L8"/>
    <mergeCell ref="N8:N10"/>
    <mergeCell ref="O8:O10"/>
    <mergeCell ref="P8:P10"/>
    <mergeCell ref="E10:L10"/>
    <mergeCell ref="B11:D11"/>
    <mergeCell ref="B17:D17"/>
    <mergeCell ref="B18:D18"/>
    <mergeCell ref="B19:B30"/>
    <mergeCell ref="B31:B48"/>
    <mergeCell ref="B57:D57"/>
    <mergeCell ref="B63:D63"/>
    <mergeCell ref="B64:D64"/>
    <mergeCell ref="B65:D65"/>
    <mergeCell ref="B66:D66"/>
  </mergeCells>
  <dataValidations count="1">
    <dataValidation allowBlank="1" showInputMessage="1" showErrorMessage="1" sqref="D50:D56 D58:D62" xr:uid="{781FC2F2-5312-482D-8CBA-B3DA563FB4A8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662C1-023A-4CE9-A352-4F9B81BB1865}">
  <sheetPr>
    <tabColor rgb="FFFF0000"/>
    <pageSetUpPr fitToPage="1"/>
  </sheetPr>
  <dimension ref="B1:Q70"/>
  <sheetViews>
    <sheetView view="pageBreakPreview" topLeftCell="A31" zoomScaleNormal="100" zoomScaleSheetLayoutView="100" workbookViewId="0">
      <selection activeCell="D57" sqref="D57:D63"/>
    </sheetView>
  </sheetViews>
  <sheetFormatPr defaultColWidth="8.125" defaultRowHeight="12.75" x14ac:dyDescent="0.2"/>
  <cols>
    <col min="1" max="1" width="2.5" style="20" customWidth="1"/>
    <col min="2" max="2" width="7.125" style="20" customWidth="1"/>
    <col min="3" max="3" width="3.875" style="20" customWidth="1"/>
    <col min="4" max="4" width="38.875" style="20" customWidth="1"/>
    <col min="5" max="8" width="6.75" style="20" customWidth="1"/>
    <col min="9" max="9" width="7.875" style="20" customWidth="1"/>
    <col min="10" max="10" width="10.625" style="20" customWidth="1"/>
    <col min="11" max="11" width="3.125" style="20" customWidth="1"/>
    <col min="12" max="12" width="5.875" style="20" customWidth="1"/>
    <col min="13" max="13" width="7.5" style="20" customWidth="1"/>
    <col min="14" max="15" width="6.75" style="20" customWidth="1"/>
    <col min="16" max="16" width="7.375" style="20" customWidth="1"/>
    <col min="17" max="17" width="10.75" style="20" customWidth="1"/>
    <col min="18" max="18" width="4.75" style="20" customWidth="1"/>
    <col min="19" max="16384" width="8.125" style="20"/>
  </cols>
  <sheetData>
    <row r="1" spans="2:17" s="1022" customFormat="1" ht="18" x14ac:dyDescent="0.2">
      <c r="B1" s="21"/>
      <c r="C1" s="21"/>
      <c r="D1" s="299">
        <f>'Strona Tytułowa'!$G$5</f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888"/>
      <c r="Q1" s="1021"/>
    </row>
    <row r="2" spans="2:17" s="1022" customFormat="1" ht="20.25" x14ac:dyDescent="0.2">
      <c r="B2" s="1021"/>
      <c r="C2" s="1021"/>
      <c r="D2" s="1900" t="s">
        <v>279</v>
      </c>
      <c r="E2" s="1900"/>
      <c r="F2" s="1900"/>
      <c r="G2" s="1900"/>
      <c r="H2" s="1900"/>
      <c r="I2" s="2235" t="s">
        <v>2</v>
      </c>
      <c r="J2" s="2235"/>
      <c r="K2" s="74"/>
      <c r="L2" s="74"/>
      <c r="M2" s="74"/>
      <c r="N2" s="53"/>
      <c r="O2" s="53"/>
      <c r="P2" s="1023"/>
      <c r="Q2" s="1021"/>
    </row>
    <row r="3" spans="2:17" s="1022" customFormat="1" ht="18.75" customHeight="1" x14ac:dyDescent="0.2">
      <c r="B3" s="1024" t="s">
        <v>354</v>
      </c>
      <c r="C3" s="24"/>
      <c r="D3" s="234"/>
      <c r="E3" s="1025" t="s">
        <v>355</v>
      </c>
      <c r="F3" s="234"/>
      <c r="G3" s="234"/>
      <c r="H3" s="234"/>
      <c r="I3" s="234"/>
      <c r="J3" s="1025"/>
      <c r="K3" s="234"/>
      <c r="L3" s="234"/>
      <c r="M3" s="235"/>
      <c r="N3" s="235"/>
      <c r="O3" s="235"/>
      <c r="P3" s="235"/>
      <c r="Q3" s="1021"/>
    </row>
    <row r="4" spans="2:17" s="1022" customFormat="1" ht="27" customHeight="1" thickBot="1" x14ac:dyDescent="0.25">
      <c r="B4" s="1024" t="s">
        <v>298</v>
      </c>
      <c r="C4" s="1026"/>
      <c r="D4" s="25"/>
      <c r="E4" s="55"/>
      <c r="F4" s="55"/>
      <c r="G4" s="82"/>
      <c r="H4" s="55"/>
      <c r="I4" s="55"/>
      <c r="J4" s="1027"/>
      <c r="K4" s="1027"/>
      <c r="L4" s="1027"/>
      <c r="M4" s="1027"/>
      <c r="N4" s="55"/>
      <c r="O4" s="55"/>
      <c r="P4" s="25"/>
      <c r="Q4" s="1021"/>
    </row>
    <row r="5" spans="2:17" s="1022" customFormat="1" ht="12.75" customHeight="1" thickTop="1" x14ac:dyDescent="0.2">
      <c r="B5" s="2236" t="s">
        <v>356</v>
      </c>
      <c r="C5" s="2237"/>
      <c r="D5" s="2237"/>
      <c r="E5" s="2240" t="s">
        <v>329</v>
      </c>
      <c r="F5" s="2241"/>
      <c r="G5" s="2241"/>
      <c r="H5" s="2242"/>
      <c r="I5" s="1028"/>
      <c r="J5" s="2243" t="s">
        <v>164</v>
      </c>
    </row>
    <row r="6" spans="2:17" s="1022" customFormat="1" ht="12.75" customHeight="1" x14ac:dyDescent="0.2">
      <c r="B6" s="2238"/>
      <c r="C6" s="2217"/>
      <c r="D6" s="2217"/>
      <c r="E6" s="229" t="s">
        <v>33</v>
      </c>
      <c r="F6" s="229" t="s">
        <v>34</v>
      </c>
      <c r="G6" s="229" t="s">
        <v>35</v>
      </c>
      <c r="H6" s="227" t="s">
        <v>36</v>
      </c>
      <c r="I6" s="2246" t="s">
        <v>268</v>
      </c>
      <c r="J6" s="2244"/>
    </row>
    <row r="7" spans="2:17" s="1022" customFormat="1" ht="12.75" customHeight="1" x14ac:dyDescent="0.2">
      <c r="B7" s="2238"/>
      <c r="C7" s="2217"/>
      <c r="D7" s="2217"/>
      <c r="E7" s="1914" t="s">
        <v>283</v>
      </c>
      <c r="F7" s="1915"/>
      <c r="G7" s="1915"/>
      <c r="H7" s="2249"/>
      <c r="I7" s="2247"/>
      <c r="J7" s="2244"/>
      <c r="M7" s="1029"/>
    </row>
    <row r="8" spans="2:17" s="1022" customFormat="1" ht="12.75" customHeight="1" x14ac:dyDescent="0.2">
      <c r="B8" s="2238"/>
      <c r="C8" s="2217"/>
      <c r="D8" s="2217"/>
      <c r="E8" s="1890" t="s">
        <v>166</v>
      </c>
      <c r="F8" s="1891"/>
      <c r="G8" s="1891"/>
      <c r="H8" s="1892"/>
      <c r="I8" s="2247"/>
      <c r="J8" s="2244"/>
    </row>
    <row r="9" spans="2:17" s="1022" customFormat="1" ht="12.75" customHeight="1" x14ac:dyDescent="0.2">
      <c r="B9" s="2238"/>
      <c r="C9" s="2217"/>
      <c r="D9" s="2217"/>
      <c r="E9" s="1302"/>
      <c r="F9" s="1302"/>
      <c r="G9" s="1302"/>
      <c r="H9" s="1302"/>
      <c r="I9" s="2247"/>
      <c r="J9" s="2244"/>
    </row>
    <row r="10" spans="2:17" s="1022" customFormat="1" ht="16.5" customHeight="1" thickBot="1" x14ac:dyDescent="0.25">
      <c r="B10" s="2239"/>
      <c r="C10" s="2218"/>
      <c r="D10" s="2218"/>
      <c r="E10" s="1893" t="s">
        <v>167</v>
      </c>
      <c r="F10" s="1894"/>
      <c r="G10" s="1894"/>
      <c r="H10" s="1895"/>
      <c r="I10" s="2248"/>
      <c r="J10" s="2245"/>
    </row>
    <row r="11" spans="2:17" s="1022" customFormat="1" ht="27" customHeight="1" thickBot="1" x14ac:dyDescent="0.25">
      <c r="B11" s="1030"/>
      <c r="C11" s="1031"/>
      <c r="D11" s="303" t="s">
        <v>171</v>
      </c>
      <c r="E11" s="1032">
        <f>SUM(E15:E17)+E12</f>
        <v>41</v>
      </c>
      <c r="F11" s="1032">
        <f>SUM(F15:F17)+F12</f>
        <v>33</v>
      </c>
      <c r="G11" s="1032">
        <f>SUM(G15:G17)+G12</f>
        <v>32</v>
      </c>
      <c r="H11" s="1032">
        <f>SUM(H15:H17)+H12</f>
        <v>28</v>
      </c>
      <c r="I11" s="1033">
        <f t="shared" ref="I11:I17" si="0">SUM(E11:H11)</f>
        <v>134</v>
      </c>
      <c r="J11" s="2228"/>
      <c r="K11" s="1034"/>
    </row>
    <row r="12" spans="2:17" s="1022" customFormat="1" ht="14.25" customHeight="1" x14ac:dyDescent="0.2">
      <c r="B12" s="1035"/>
      <c r="C12" s="84"/>
      <c r="D12" s="58" t="s">
        <v>332</v>
      </c>
      <c r="E12" s="1036">
        <f>SUM(E13:E14)</f>
        <v>41</v>
      </c>
      <c r="F12" s="1036">
        <f>SUM(F13:F14)</f>
        <v>33</v>
      </c>
      <c r="G12" s="1036">
        <f>SUM(G13:G14)</f>
        <v>32</v>
      </c>
      <c r="H12" s="1036">
        <f>SUM(H13:H14)</f>
        <v>28</v>
      </c>
      <c r="I12" s="1037">
        <f t="shared" si="0"/>
        <v>134</v>
      </c>
      <c r="J12" s="2229"/>
      <c r="K12" s="1034"/>
    </row>
    <row r="13" spans="2:17" s="1022" customFormat="1" ht="14.25" customHeight="1" x14ac:dyDescent="0.2">
      <c r="B13" s="1035"/>
      <c r="C13" s="84"/>
      <c r="D13" s="58" t="s">
        <v>333</v>
      </c>
      <c r="E13" s="1036">
        <f>SUM(E19:E28)</f>
        <v>8</v>
      </c>
      <c r="F13" s="1036">
        <f>SUM(F19:F28)</f>
        <v>8</v>
      </c>
      <c r="G13" s="1036">
        <f>SUM(G19:G28)</f>
        <v>9</v>
      </c>
      <c r="H13" s="1036">
        <f>SUM(H19:H28)</f>
        <v>10</v>
      </c>
      <c r="I13" s="1037">
        <f t="shared" si="0"/>
        <v>35</v>
      </c>
      <c r="J13" s="2229"/>
      <c r="K13" s="1034"/>
    </row>
    <row r="14" spans="2:17" s="1022" customFormat="1" ht="14.25" customHeight="1" x14ac:dyDescent="0.2">
      <c r="B14" s="1035"/>
      <c r="C14" s="84"/>
      <c r="D14" s="58" t="s">
        <v>334</v>
      </c>
      <c r="E14" s="1036">
        <f>SUM(E29:E45)</f>
        <v>33</v>
      </c>
      <c r="F14" s="1036">
        <f>SUM(F29:F45)</f>
        <v>25</v>
      </c>
      <c r="G14" s="1036">
        <f>SUM(G29:G45)</f>
        <v>23</v>
      </c>
      <c r="H14" s="1036">
        <f>SUM(H29:H45)</f>
        <v>18</v>
      </c>
      <c r="I14" s="1037">
        <f t="shared" si="0"/>
        <v>99</v>
      </c>
      <c r="J14" s="2229"/>
      <c r="K14" s="1034"/>
    </row>
    <row r="15" spans="2:17" s="1022" customFormat="1" ht="14.25" customHeight="1" x14ac:dyDescent="0.2">
      <c r="B15" s="1035"/>
      <c r="C15" s="84"/>
      <c r="D15" s="58" t="s">
        <v>335</v>
      </c>
      <c r="E15" s="1036">
        <f>E46</f>
        <v>0</v>
      </c>
      <c r="F15" s="1038">
        <f>F46</f>
        <v>0</v>
      </c>
      <c r="G15" s="1038">
        <f>G46</f>
        <v>0</v>
      </c>
      <c r="H15" s="1039">
        <f>H46</f>
        <v>0</v>
      </c>
      <c r="I15" s="1037">
        <f t="shared" si="0"/>
        <v>0</v>
      </c>
      <c r="J15" s="2229"/>
      <c r="K15" s="1034"/>
    </row>
    <row r="16" spans="2:17" s="1022" customFormat="1" ht="14.25" customHeight="1" x14ac:dyDescent="0.2">
      <c r="B16" s="1035"/>
      <c r="C16" s="84"/>
      <c r="D16" s="58" t="s">
        <v>336</v>
      </c>
      <c r="E16" s="1036">
        <f>E56</f>
        <v>0</v>
      </c>
      <c r="F16" s="1038">
        <f>F56</f>
        <v>0</v>
      </c>
      <c r="G16" s="1038">
        <f>G56</f>
        <v>0</v>
      </c>
      <c r="H16" s="1038">
        <f>H56</f>
        <v>0</v>
      </c>
      <c r="I16" s="1037">
        <f t="shared" si="0"/>
        <v>0</v>
      </c>
      <c r="J16" s="2229"/>
      <c r="K16" s="1034"/>
    </row>
    <row r="17" spans="2:11" s="1022" customFormat="1" ht="13.5" customHeight="1" thickBot="1" x14ac:dyDescent="0.25">
      <c r="B17" s="1035"/>
      <c r="C17" s="84"/>
      <c r="D17" s="85" t="s">
        <v>357</v>
      </c>
      <c r="E17" s="1036">
        <f>SUM(E64:E67)</f>
        <v>0</v>
      </c>
      <c r="F17" s="1036">
        <f>SUM(F64:F67)</f>
        <v>0</v>
      </c>
      <c r="G17" s="1036">
        <f>SUM(G64:G67)</f>
        <v>0</v>
      </c>
      <c r="H17" s="1036">
        <f>SUM(H64:H67)</f>
        <v>0</v>
      </c>
      <c r="I17" s="1040">
        <f t="shared" si="0"/>
        <v>0</v>
      </c>
      <c r="J17" s="2230"/>
      <c r="K17" s="1034"/>
    </row>
    <row r="18" spans="2:11" s="1022" customFormat="1" ht="19.5" customHeight="1" x14ac:dyDescent="0.2">
      <c r="B18" s="1041"/>
      <c r="C18" s="1042" t="s">
        <v>288</v>
      </c>
      <c r="D18" s="1042"/>
      <c r="E18" s="1043"/>
      <c r="F18" s="1043"/>
      <c r="G18" s="1043"/>
      <c r="H18" s="1043"/>
      <c r="I18" s="1044"/>
      <c r="J18" s="1045"/>
      <c r="K18" s="1034"/>
    </row>
    <row r="19" spans="2:11" s="787" customFormat="1" ht="14.1" customHeight="1" x14ac:dyDescent="0.2">
      <c r="B19" s="2231" t="s">
        <v>339</v>
      </c>
      <c r="C19" s="86">
        <v>1</v>
      </c>
      <c r="D19" s="1046" t="s">
        <v>358</v>
      </c>
      <c r="E19" s="87">
        <v>2</v>
      </c>
      <c r="F19" s="88">
        <v>2</v>
      </c>
      <c r="G19" s="31">
        <v>2</v>
      </c>
      <c r="H19" s="30">
        <v>3</v>
      </c>
      <c r="I19" s="1047">
        <f t="shared" ref="I19:I45" si="1">SUM(E19:H19)</f>
        <v>9</v>
      </c>
      <c r="J19" s="1048"/>
      <c r="K19" s="1034"/>
    </row>
    <row r="20" spans="2:11" s="787" customFormat="1" ht="14.1" customHeight="1" x14ac:dyDescent="0.2">
      <c r="B20" s="2232"/>
      <c r="C20" s="78">
        <v>2</v>
      </c>
      <c r="D20" s="1049" t="s">
        <v>300</v>
      </c>
      <c r="E20" s="89"/>
      <c r="F20" s="39"/>
      <c r="G20" s="35"/>
      <c r="H20" s="36"/>
      <c r="I20" s="1050">
        <f t="shared" si="1"/>
        <v>0</v>
      </c>
      <c r="J20" s="1051"/>
      <c r="K20" s="1034"/>
    </row>
    <row r="21" spans="2:11" s="787" customFormat="1" ht="14.1" customHeight="1" x14ac:dyDescent="0.2">
      <c r="B21" s="2232"/>
      <c r="C21" s="86">
        <v>3</v>
      </c>
      <c r="D21" s="1049" t="s">
        <v>301</v>
      </c>
      <c r="E21" s="89"/>
      <c r="F21" s="39"/>
      <c r="G21" s="35"/>
      <c r="H21" s="34"/>
      <c r="I21" s="1050">
        <f t="shared" si="1"/>
        <v>0</v>
      </c>
      <c r="J21" s="1051"/>
      <c r="K21" s="1034"/>
    </row>
    <row r="22" spans="2:11" s="787" customFormat="1" ht="14.1" customHeight="1" x14ac:dyDescent="0.2">
      <c r="B22" s="2232"/>
      <c r="C22" s="78">
        <v>4</v>
      </c>
      <c r="D22" s="1049" t="s">
        <v>302</v>
      </c>
      <c r="E22" s="89"/>
      <c r="F22" s="39"/>
      <c r="G22" s="811">
        <v>1</v>
      </c>
      <c r="H22" s="1052">
        <v>1</v>
      </c>
      <c r="I22" s="1050">
        <f t="shared" si="1"/>
        <v>2</v>
      </c>
      <c r="J22" s="1051"/>
      <c r="K22" s="1034"/>
    </row>
    <row r="23" spans="2:11" s="787" customFormat="1" ht="14.1" customHeight="1" x14ac:dyDescent="0.2">
      <c r="B23" s="2232"/>
      <c r="C23" s="86">
        <v>5</v>
      </c>
      <c r="D23" s="1049" t="s">
        <v>303</v>
      </c>
      <c r="E23" s="1053">
        <v>1</v>
      </c>
      <c r="F23" s="813">
        <v>1</v>
      </c>
      <c r="G23" s="35"/>
      <c r="H23" s="34"/>
      <c r="I23" s="1050">
        <f t="shared" si="1"/>
        <v>2</v>
      </c>
      <c r="J23" s="1051"/>
      <c r="K23" s="1034"/>
    </row>
    <row r="24" spans="2:11" s="787" customFormat="1" ht="14.1" customHeight="1" x14ac:dyDescent="0.2">
      <c r="B24" s="2232"/>
      <c r="C24" s="78">
        <v>6</v>
      </c>
      <c r="D24" s="1049" t="s">
        <v>304</v>
      </c>
      <c r="E24" s="89"/>
      <c r="F24" s="39"/>
      <c r="G24" s="35"/>
      <c r="H24" s="34"/>
      <c r="I24" s="1050">
        <f t="shared" si="1"/>
        <v>0</v>
      </c>
      <c r="J24" s="1051"/>
      <c r="K24" s="1034"/>
    </row>
    <row r="25" spans="2:11" s="787" customFormat="1" ht="14.1" customHeight="1" x14ac:dyDescent="0.2">
      <c r="B25" s="2232"/>
      <c r="C25" s="86">
        <v>7</v>
      </c>
      <c r="D25" s="1049" t="s">
        <v>291</v>
      </c>
      <c r="E25" s="89">
        <v>2</v>
      </c>
      <c r="F25" s="39">
        <v>2</v>
      </c>
      <c r="G25" s="35">
        <v>2</v>
      </c>
      <c r="H25" s="34">
        <v>2</v>
      </c>
      <c r="I25" s="1050">
        <f t="shared" si="1"/>
        <v>8</v>
      </c>
      <c r="J25" s="1051"/>
      <c r="K25" s="1034"/>
    </row>
    <row r="26" spans="2:11" s="787" customFormat="1" ht="14.1" customHeight="1" x14ac:dyDescent="0.2">
      <c r="B26" s="2232"/>
      <c r="C26" s="78">
        <v>8</v>
      </c>
      <c r="D26" s="1049" t="s">
        <v>215</v>
      </c>
      <c r="E26" s="1053">
        <v>1</v>
      </c>
      <c r="F26" s="813">
        <v>1</v>
      </c>
      <c r="G26" s="811">
        <v>1</v>
      </c>
      <c r="H26" s="1052">
        <v>1</v>
      </c>
      <c r="I26" s="1050">
        <f t="shared" si="1"/>
        <v>4</v>
      </c>
      <c r="J26" s="1051"/>
      <c r="K26" s="1034"/>
    </row>
    <row r="27" spans="2:11" s="787" customFormat="1" ht="14.1" customHeight="1" x14ac:dyDescent="0.2">
      <c r="B27" s="2232"/>
      <c r="C27" s="86">
        <v>9</v>
      </c>
      <c r="D27" s="1049" t="s">
        <v>257</v>
      </c>
      <c r="E27" s="1053">
        <v>2</v>
      </c>
      <c r="F27" s="813">
        <v>2</v>
      </c>
      <c r="G27" s="811">
        <v>1</v>
      </c>
      <c r="H27" s="1052">
        <v>1</v>
      </c>
      <c r="I27" s="1050">
        <f t="shared" si="1"/>
        <v>6</v>
      </c>
      <c r="J27" s="1051"/>
      <c r="K27" s="1034"/>
    </row>
    <row r="28" spans="2:11" s="787" customFormat="1" ht="14.1" customHeight="1" x14ac:dyDescent="0.2">
      <c r="B28" s="2233"/>
      <c r="C28" s="78">
        <v>10</v>
      </c>
      <c r="D28" s="1054" t="s">
        <v>223</v>
      </c>
      <c r="E28" s="237"/>
      <c r="F28" s="1055"/>
      <c r="G28" s="1056">
        <v>2</v>
      </c>
      <c r="H28" s="1057">
        <v>2</v>
      </c>
      <c r="I28" s="1058">
        <f t="shared" si="1"/>
        <v>4</v>
      </c>
      <c r="J28" s="1059"/>
      <c r="K28" s="1034"/>
    </row>
    <row r="29" spans="2:11" s="787" customFormat="1" ht="14.1" customHeight="1" x14ac:dyDescent="0.2">
      <c r="B29" s="2231" t="s">
        <v>359</v>
      </c>
      <c r="C29" s="91">
        <v>1</v>
      </c>
      <c r="D29" s="1060" t="s">
        <v>143</v>
      </c>
      <c r="E29" s="87">
        <v>4</v>
      </c>
      <c r="F29" s="88">
        <v>4</v>
      </c>
      <c r="G29" s="31">
        <v>4</v>
      </c>
      <c r="H29" s="30">
        <v>4</v>
      </c>
      <c r="I29" s="1061">
        <f t="shared" si="1"/>
        <v>16</v>
      </c>
      <c r="J29" s="1048"/>
      <c r="K29" s="1034"/>
    </row>
    <row r="30" spans="2:11" s="787" customFormat="1" ht="14.1" customHeight="1" x14ac:dyDescent="0.2">
      <c r="B30" s="2232"/>
      <c r="C30" s="63">
        <v>2</v>
      </c>
      <c r="D30" s="64" t="s">
        <v>360</v>
      </c>
      <c r="E30" s="92">
        <v>3</v>
      </c>
      <c r="F30" s="45">
        <v>3</v>
      </c>
      <c r="G30" s="37">
        <v>3</v>
      </c>
      <c r="H30" s="36">
        <v>3</v>
      </c>
      <c r="I30" s="1050">
        <f t="shared" si="1"/>
        <v>12</v>
      </c>
      <c r="J30" s="1062"/>
      <c r="K30" s="1034"/>
    </row>
    <row r="31" spans="2:11" s="787" customFormat="1" ht="14.1" customHeight="1" x14ac:dyDescent="0.2">
      <c r="B31" s="2232"/>
      <c r="C31" s="91">
        <v>3</v>
      </c>
      <c r="D31" s="64" t="s">
        <v>361</v>
      </c>
      <c r="E31" s="92">
        <v>2</v>
      </c>
      <c r="F31" s="45">
        <v>2</v>
      </c>
      <c r="G31" s="37">
        <v>2</v>
      </c>
      <c r="H31" s="36">
        <v>2</v>
      </c>
      <c r="I31" s="1050">
        <f t="shared" si="1"/>
        <v>8</v>
      </c>
      <c r="J31" s="1062"/>
      <c r="K31" s="1034"/>
    </row>
    <row r="32" spans="2:11" s="787" customFormat="1" ht="14.1" customHeight="1" x14ac:dyDescent="0.2">
      <c r="B32" s="2232"/>
      <c r="C32" s="63">
        <v>4</v>
      </c>
      <c r="D32" s="1063" t="s">
        <v>362</v>
      </c>
      <c r="E32" s="1064">
        <v>1</v>
      </c>
      <c r="F32" s="48"/>
      <c r="G32" s="47"/>
      <c r="H32" s="65"/>
      <c r="I32" s="1050">
        <f t="shared" si="1"/>
        <v>1</v>
      </c>
      <c r="J32" s="1062"/>
      <c r="K32" s="1034"/>
    </row>
    <row r="33" spans="2:11" s="787" customFormat="1" ht="14.1" customHeight="1" x14ac:dyDescent="0.2">
      <c r="B33" s="2232"/>
      <c r="C33" s="91">
        <v>5</v>
      </c>
      <c r="D33" s="77" t="s">
        <v>137</v>
      </c>
      <c r="E33" s="92">
        <v>2</v>
      </c>
      <c r="F33" s="45">
        <v>2</v>
      </c>
      <c r="G33" s="37">
        <v>2</v>
      </c>
      <c r="H33" s="36">
        <v>1</v>
      </c>
      <c r="I33" s="1050">
        <f t="shared" si="1"/>
        <v>7</v>
      </c>
      <c r="J33" s="1062"/>
      <c r="K33" s="1034"/>
    </row>
    <row r="34" spans="2:11" s="787" customFormat="1" ht="14.1" customHeight="1" x14ac:dyDescent="0.2">
      <c r="B34" s="2232"/>
      <c r="C34" s="63">
        <v>6</v>
      </c>
      <c r="D34" s="948" t="s">
        <v>256</v>
      </c>
      <c r="E34" s="92">
        <v>2</v>
      </c>
      <c r="F34" s="45">
        <v>1</v>
      </c>
      <c r="G34" s="37"/>
      <c r="H34" s="36"/>
      <c r="I34" s="1050">
        <f t="shared" si="1"/>
        <v>3</v>
      </c>
      <c r="J34" s="1062"/>
      <c r="K34" s="1034"/>
    </row>
    <row r="35" spans="2:11" s="787" customFormat="1" ht="14.1" customHeight="1" x14ac:dyDescent="0.2">
      <c r="B35" s="2232"/>
      <c r="C35" s="91">
        <v>7</v>
      </c>
      <c r="D35" s="1065" t="s">
        <v>252</v>
      </c>
      <c r="E35" s="1066">
        <v>2</v>
      </c>
      <c r="F35" s="45"/>
      <c r="G35" s="37"/>
      <c r="H35" s="36"/>
      <c r="I35" s="1050">
        <f t="shared" si="1"/>
        <v>2</v>
      </c>
      <c r="J35" s="1062"/>
      <c r="K35" s="1034"/>
    </row>
    <row r="36" spans="2:11" s="787" customFormat="1" ht="14.1" customHeight="1" x14ac:dyDescent="0.2">
      <c r="B36" s="2232"/>
      <c r="C36" s="63">
        <v>8</v>
      </c>
      <c r="D36" s="77" t="s">
        <v>136</v>
      </c>
      <c r="E36" s="92">
        <v>2</v>
      </c>
      <c r="F36" s="45">
        <v>1</v>
      </c>
      <c r="G36" s="37">
        <v>1</v>
      </c>
      <c r="H36" s="36"/>
      <c r="I36" s="1050">
        <f t="shared" si="1"/>
        <v>4</v>
      </c>
      <c r="J36" s="1062"/>
      <c r="K36" s="1034"/>
    </row>
    <row r="37" spans="2:11" s="787" customFormat="1" ht="14.1" customHeight="1" x14ac:dyDescent="0.2">
      <c r="B37" s="2232"/>
      <c r="C37" s="91">
        <v>9</v>
      </c>
      <c r="D37" s="77" t="s">
        <v>132</v>
      </c>
      <c r="E37" s="92">
        <v>2</v>
      </c>
      <c r="F37" s="45">
        <v>1</v>
      </c>
      <c r="G37" s="37">
        <v>1</v>
      </c>
      <c r="H37" s="36"/>
      <c r="I37" s="1050">
        <f t="shared" si="1"/>
        <v>4</v>
      </c>
      <c r="J37" s="1062"/>
      <c r="K37" s="1034"/>
    </row>
    <row r="38" spans="2:11" s="787" customFormat="1" ht="14.1" customHeight="1" x14ac:dyDescent="0.2">
      <c r="B38" s="2232"/>
      <c r="C38" s="63">
        <v>10</v>
      </c>
      <c r="D38" s="77" t="s">
        <v>253</v>
      </c>
      <c r="E38" s="92">
        <v>2</v>
      </c>
      <c r="F38" s="45">
        <v>1</v>
      </c>
      <c r="G38" s="37">
        <v>1</v>
      </c>
      <c r="H38" s="36"/>
      <c r="I38" s="1050">
        <f t="shared" si="1"/>
        <v>4</v>
      </c>
      <c r="J38" s="1062"/>
      <c r="K38" s="1034"/>
    </row>
    <row r="39" spans="2:11" s="787" customFormat="1" ht="14.1" customHeight="1" x14ac:dyDescent="0.2">
      <c r="B39" s="2232"/>
      <c r="C39" s="91">
        <v>11</v>
      </c>
      <c r="D39" s="77" t="s">
        <v>135</v>
      </c>
      <c r="E39" s="92">
        <v>2</v>
      </c>
      <c r="F39" s="45">
        <v>1</v>
      </c>
      <c r="G39" s="37">
        <v>1</v>
      </c>
      <c r="H39" s="36"/>
      <c r="I39" s="1050">
        <f t="shared" si="1"/>
        <v>4</v>
      </c>
      <c r="J39" s="1062"/>
      <c r="K39" s="1034"/>
    </row>
    <row r="40" spans="2:11" s="787" customFormat="1" ht="14.1" customHeight="1" x14ac:dyDescent="0.2">
      <c r="B40" s="2232"/>
      <c r="C40" s="63">
        <v>12</v>
      </c>
      <c r="D40" s="1067" t="s">
        <v>144</v>
      </c>
      <c r="E40" s="92">
        <v>3</v>
      </c>
      <c r="F40" s="45">
        <v>4</v>
      </c>
      <c r="G40" s="37">
        <v>3</v>
      </c>
      <c r="H40" s="36">
        <v>4</v>
      </c>
      <c r="I40" s="1050">
        <f t="shared" si="1"/>
        <v>14</v>
      </c>
      <c r="J40" s="1062"/>
      <c r="K40" s="1034"/>
    </row>
    <row r="41" spans="2:11" s="787" customFormat="1" ht="14.1" customHeight="1" x14ac:dyDescent="0.2">
      <c r="B41" s="2232"/>
      <c r="C41" s="91">
        <v>13</v>
      </c>
      <c r="D41" s="77" t="s">
        <v>140</v>
      </c>
      <c r="E41" s="92">
        <v>1</v>
      </c>
      <c r="F41" s="45">
        <v>1</v>
      </c>
      <c r="G41" s="37">
        <v>1</v>
      </c>
      <c r="H41" s="36"/>
      <c r="I41" s="1050">
        <f t="shared" si="1"/>
        <v>3</v>
      </c>
      <c r="J41" s="1062"/>
      <c r="K41" s="1034"/>
    </row>
    <row r="42" spans="2:11" s="787" customFormat="1" ht="14.1" customHeight="1" x14ac:dyDescent="0.2">
      <c r="B42" s="2232"/>
      <c r="C42" s="63">
        <v>14</v>
      </c>
      <c r="D42" s="77" t="s">
        <v>156</v>
      </c>
      <c r="E42" s="92">
        <v>3</v>
      </c>
      <c r="F42" s="45">
        <v>3</v>
      </c>
      <c r="G42" s="37">
        <v>3</v>
      </c>
      <c r="H42" s="36">
        <v>3</v>
      </c>
      <c r="I42" s="1050">
        <f t="shared" si="1"/>
        <v>12</v>
      </c>
      <c r="J42" s="1062"/>
      <c r="K42" s="1034"/>
    </row>
    <row r="43" spans="2:11" s="787" customFormat="1" ht="14.1" customHeight="1" x14ac:dyDescent="0.2">
      <c r="B43" s="2232"/>
      <c r="C43" s="91">
        <v>15</v>
      </c>
      <c r="D43" s="77" t="s">
        <v>134</v>
      </c>
      <c r="E43" s="92">
        <v>1</v>
      </c>
      <c r="F43" s="45"/>
      <c r="G43" s="37"/>
      <c r="H43" s="36"/>
      <c r="I43" s="1050">
        <f t="shared" si="1"/>
        <v>1</v>
      </c>
      <c r="J43" s="1062"/>
      <c r="K43" s="1034"/>
    </row>
    <row r="44" spans="2:11" s="787" customFormat="1" ht="14.1" customHeight="1" x14ac:dyDescent="0.2">
      <c r="B44" s="2232"/>
      <c r="C44" s="63">
        <v>16</v>
      </c>
      <c r="D44" s="1068" t="s">
        <v>157</v>
      </c>
      <c r="E44" s="237">
        <v>1</v>
      </c>
      <c r="F44" s="1055">
        <v>1</v>
      </c>
      <c r="G44" s="66">
        <v>1</v>
      </c>
      <c r="H44" s="90">
        <v>1</v>
      </c>
      <c r="I44" s="1058">
        <f t="shared" si="1"/>
        <v>4</v>
      </c>
      <c r="J44" s="1059"/>
      <c r="K44" s="1034"/>
    </row>
    <row r="45" spans="2:11" s="787" customFormat="1" ht="19.350000000000001" customHeight="1" thickBot="1" x14ac:dyDescent="0.25">
      <c r="B45" s="2232"/>
      <c r="C45" s="94" t="s">
        <v>363</v>
      </c>
      <c r="D45" s="1069"/>
      <c r="E45" s="1070"/>
      <c r="F45" s="42"/>
      <c r="G45" s="43"/>
      <c r="H45" s="41"/>
      <c r="I45" s="1071">
        <f t="shared" si="1"/>
        <v>0</v>
      </c>
      <c r="J45" s="1072"/>
      <c r="K45" s="1034"/>
    </row>
    <row r="46" spans="2:11" s="1022" customFormat="1" ht="19.5" customHeight="1" thickTop="1" x14ac:dyDescent="0.2">
      <c r="B46" s="1073"/>
      <c r="C46" s="1074" t="s">
        <v>295</v>
      </c>
      <c r="D46" s="1075"/>
      <c r="E46" s="1076">
        <f>SUM(E47:E55)</f>
        <v>0</v>
      </c>
      <c r="F46" s="1076">
        <f>SUM(F47:F55)</f>
        <v>0</v>
      </c>
      <c r="G46" s="1076">
        <f>SUM(G47:G55)</f>
        <v>0</v>
      </c>
      <c r="H46" s="1077">
        <f>SUM(H47:H55)</f>
        <v>0</v>
      </c>
      <c r="I46" s="1076">
        <f>SUM(I47:I55)</f>
        <v>0</v>
      </c>
      <c r="J46" s="1078"/>
      <c r="K46" s="1034"/>
    </row>
    <row r="47" spans="2:11" s="1022" customFormat="1" ht="14.1" customHeight="1" x14ac:dyDescent="0.2">
      <c r="B47" s="1079"/>
      <c r="C47" s="963">
        <v>1</v>
      </c>
      <c r="D47" s="1080"/>
      <c r="E47" s="89"/>
      <c r="F47" s="39"/>
      <c r="G47" s="35"/>
      <c r="H47" s="34"/>
      <c r="I47" s="1081">
        <f t="shared" ref="I47:I55" si="2">SUM(E47:H47)</f>
        <v>0</v>
      </c>
      <c r="J47" s="1051"/>
      <c r="K47" s="1034"/>
    </row>
    <row r="48" spans="2:11" s="1022" customFormat="1" ht="14.1" customHeight="1" x14ac:dyDescent="0.2">
      <c r="B48" s="1079"/>
      <c r="C48" s="963">
        <v>2</v>
      </c>
      <c r="D48" s="1082"/>
      <c r="E48" s="89"/>
      <c r="F48" s="39"/>
      <c r="G48" s="35"/>
      <c r="H48" s="34"/>
      <c r="I48" s="1050">
        <f t="shared" si="2"/>
        <v>0</v>
      </c>
      <c r="J48" s="1051"/>
      <c r="K48" s="1034"/>
    </row>
    <row r="49" spans="2:11" s="1022" customFormat="1" ht="14.1" customHeight="1" x14ac:dyDescent="0.2">
      <c r="B49" s="1079"/>
      <c r="C49" s="963">
        <v>3</v>
      </c>
      <c r="D49" s="1082"/>
      <c r="E49" s="89"/>
      <c r="F49" s="39"/>
      <c r="G49" s="35"/>
      <c r="H49" s="34"/>
      <c r="I49" s="1050">
        <f t="shared" si="2"/>
        <v>0</v>
      </c>
      <c r="J49" s="1051"/>
      <c r="K49" s="1034"/>
    </row>
    <row r="50" spans="2:11" s="1022" customFormat="1" ht="14.1" customHeight="1" x14ac:dyDescent="0.2">
      <c r="B50" s="1079"/>
      <c r="C50" s="963">
        <v>4</v>
      </c>
      <c r="D50" s="1082"/>
      <c r="E50" s="89"/>
      <c r="F50" s="39"/>
      <c r="G50" s="35"/>
      <c r="H50" s="34"/>
      <c r="I50" s="1050">
        <f t="shared" si="2"/>
        <v>0</v>
      </c>
      <c r="J50" s="1051"/>
      <c r="K50" s="1034"/>
    </row>
    <row r="51" spans="2:11" s="1022" customFormat="1" ht="14.1" customHeight="1" x14ac:dyDescent="0.2">
      <c r="B51" s="1079"/>
      <c r="C51" s="963">
        <v>5</v>
      </c>
      <c r="D51" s="1082"/>
      <c r="E51" s="89"/>
      <c r="F51" s="39"/>
      <c r="G51" s="35"/>
      <c r="H51" s="34"/>
      <c r="I51" s="1050">
        <f t="shared" si="2"/>
        <v>0</v>
      </c>
      <c r="J51" s="1051"/>
      <c r="K51" s="1034"/>
    </row>
    <row r="52" spans="2:11" s="1022" customFormat="1" ht="14.1" customHeight="1" x14ac:dyDescent="0.2">
      <c r="B52" s="1079"/>
      <c r="C52" s="963">
        <v>6</v>
      </c>
      <c r="D52" s="1082"/>
      <c r="E52" s="89"/>
      <c r="F52" s="39"/>
      <c r="G52" s="35"/>
      <c r="H52" s="34"/>
      <c r="I52" s="1050">
        <f t="shared" si="2"/>
        <v>0</v>
      </c>
      <c r="J52" s="1051"/>
      <c r="K52" s="1034"/>
    </row>
    <row r="53" spans="2:11" s="1022" customFormat="1" ht="14.1" customHeight="1" x14ac:dyDescent="0.2">
      <c r="B53" s="1083"/>
      <c r="C53" s="963">
        <v>7</v>
      </c>
      <c r="D53" s="1082"/>
      <c r="E53" s="92"/>
      <c r="F53" s="45"/>
      <c r="G53" s="37"/>
      <c r="H53" s="36"/>
      <c r="I53" s="1050">
        <f t="shared" si="2"/>
        <v>0</v>
      </c>
      <c r="J53" s="1062"/>
      <c r="K53" s="1034"/>
    </row>
    <row r="54" spans="2:11" s="1022" customFormat="1" ht="14.1" customHeight="1" x14ac:dyDescent="0.2">
      <c r="B54" s="1083"/>
      <c r="C54" s="963">
        <v>8</v>
      </c>
      <c r="D54" s="1082"/>
      <c r="E54" s="92"/>
      <c r="F54" s="45"/>
      <c r="G54" s="37"/>
      <c r="H54" s="36"/>
      <c r="I54" s="1050">
        <f t="shared" si="2"/>
        <v>0</v>
      </c>
      <c r="J54" s="1062"/>
      <c r="K54" s="1034"/>
    </row>
    <row r="55" spans="2:11" s="1022" customFormat="1" ht="14.1" customHeight="1" thickBot="1" x14ac:dyDescent="0.25">
      <c r="B55" s="1084"/>
      <c r="C55" s="79">
        <v>9</v>
      </c>
      <c r="D55" s="1085"/>
      <c r="E55" s="1064"/>
      <c r="F55" s="48"/>
      <c r="G55" s="47"/>
      <c r="H55" s="65"/>
      <c r="I55" s="1086">
        <f t="shared" si="2"/>
        <v>0</v>
      </c>
      <c r="J55" s="1087"/>
      <c r="K55" s="1034"/>
    </row>
    <row r="56" spans="2:11" s="1022" customFormat="1" ht="19.350000000000001" customHeight="1" thickTop="1" x14ac:dyDescent="0.2">
      <c r="B56" s="1088"/>
      <c r="C56" s="1074" t="s">
        <v>294</v>
      </c>
      <c r="D56" s="1089"/>
      <c r="E56" s="1090">
        <f>SUM(E57:E63)</f>
        <v>0</v>
      </c>
      <c r="F56" s="1091">
        <f>SUM(F57:F63)</f>
        <v>0</v>
      </c>
      <c r="G56" s="1090">
        <f>SUM(G57:G63)</f>
        <v>0</v>
      </c>
      <c r="H56" s="1092">
        <f>SUM(H57:H63)</f>
        <v>0</v>
      </c>
      <c r="I56" s="1093">
        <f>SUM(I57:I63)</f>
        <v>0</v>
      </c>
      <c r="J56" s="1094"/>
      <c r="K56" s="1034"/>
    </row>
    <row r="57" spans="2:11" s="1022" customFormat="1" ht="14.1" customHeight="1" x14ac:dyDescent="0.2">
      <c r="B57" s="1079"/>
      <c r="C57" s="963">
        <v>1</v>
      </c>
      <c r="D57" s="1080"/>
      <c r="E57" s="89"/>
      <c r="F57" s="39"/>
      <c r="G57" s="35"/>
      <c r="H57" s="34"/>
      <c r="I57" s="1081">
        <f t="shared" ref="I57:I67" si="3">SUM(E57:H57)</f>
        <v>0</v>
      </c>
      <c r="J57" s="1051"/>
      <c r="K57" s="1034"/>
    </row>
    <row r="58" spans="2:11" s="1022" customFormat="1" ht="14.1" customHeight="1" x14ac:dyDescent="0.2">
      <c r="B58" s="1079"/>
      <c r="C58" s="963">
        <v>2</v>
      </c>
      <c r="D58" s="1082"/>
      <c r="E58" s="89"/>
      <c r="F58" s="39"/>
      <c r="G58" s="35"/>
      <c r="H58" s="34"/>
      <c r="I58" s="1050">
        <f t="shared" si="3"/>
        <v>0</v>
      </c>
      <c r="J58" s="1051"/>
      <c r="K58" s="1034"/>
    </row>
    <row r="59" spans="2:11" s="1022" customFormat="1" ht="14.1" customHeight="1" x14ac:dyDescent="0.2">
      <c r="B59" s="1079"/>
      <c r="C59" s="963">
        <v>3</v>
      </c>
      <c r="D59" s="1082"/>
      <c r="E59" s="89"/>
      <c r="F59" s="39"/>
      <c r="G59" s="35"/>
      <c r="H59" s="34"/>
      <c r="I59" s="1050">
        <f t="shared" si="3"/>
        <v>0</v>
      </c>
      <c r="J59" s="1051"/>
      <c r="K59" s="1034"/>
    </row>
    <row r="60" spans="2:11" s="1022" customFormat="1" ht="14.1" customHeight="1" x14ac:dyDescent="0.2">
      <c r="B60" s="1083"/>
      <c r="C60" s="78">
        <v>4</v>
      </c>
      <c r="D60" s="1082"/>
      <c r="E60" s="92"/>
      <c r="F60" s="45"/>
      <c r="G60" s="37"/>
      <c r="H60" s="36"/>
      <c r="I60" s="1050">
        <f t="shared" si="3"/>
        <v>0</v>
      </c>
      <c r="J60" s="1062"/>
      <c r="K60" s="1034"/>
    </row>
    <row r="61" spans="2:11" s="1022" customFormat="1" ht="14.1" customHeight="1" x14ac:dyDescent="0.2">
      <c r="B61" s="1095"/>
      <c r="C61" s="78">
        <v>5</v>
      </c>
      <c r="D61" s="1082"/>
      <c r="E61" s="92"/>
      <c r="F61" s="45"/>
      <c r="G61" s="37"/>
      <c r="H61" s="36"/>
      <c r="I61" s="1050">
        <f t="shared" si="3"/>
        <v>0</v>
      </c>
      <c r="J61" s="1062"/>
      <c r="K61" s="1034"/>
    </row>
    <row r="62" spans="2:11" s="1022" customFormat="1" ht="14.1" customHeight="1" x14ac:dyDescent="0.2">
      <c r="B62" s="1083"/>
      <c r="C62" s="78">
        <v>6</v>
      </c>
      <c r="D62" s="1082"/>
      <c r="E62" s="92"/>
      <c r="F62" s="45"/>
      <c r="G62" s="37"/>
      <c r="H62" s="36"/>
      <c r="I62" s="1050">
        <f t="shared" si="3"/>
        <v>0</v>
      </c>
      <c r="J62" s="1062"/>
      <c r="K62" s="1034"/>
    </row>
    <row r="63" spans="2:11" s="1022" customFormat="1" ht="14.1" customHeight="1" thickBot="1" x14ac:dyDescent="0.25">
      <c r="B63" s="1096"/>
      <c r="C63" s="356">
        <v>7</v>
      </c>
      <c r="D63" s="1085"/>
      <c r="E63" s="1097"/>
      <c r="F63" s="96"/>
      <c r="G63" s="80"/>
      <c r="H63" s="76"/>
      <c r="I63" s="1098">
        <f t="shared" si="3"/>
        <v>0</v>
      </c>
      <c r="J63" s="1099"/>
      <c r="K63" s="1034"/>
    </row>
    <row r="64" spans="2:11" s="1022" customFormat="1" ht="14.1" customHeight="1" thickTop="1" x14ac:dyDescent="0.2">
      <c r="B64" s="1100"/>
      <c r="C64" s="1101" t="s">
        <v>341</v>
      </c>
      <c r="D64" s="1101"/>
      <c r="E64" s="1102"/>
      <c r="F64" s="1102"/>
      <c r="G64" s="1102"/>
      <c r="H64" s="1103"/>
      <c r="I64" s="1081">
        <f t="shared" si="3"/>
        <v>0</v>
      </c>
      <c r="J64" s="1104"/>
    </row>
    <row r="65" spans="2:16" s="1022" customFormat="1" ht="14.1" customHeight="1" x14ac:dyDescent="0.2">
      <c r="B65" s="1105"/>
      <c r="C65" s="1106" t="s">
        <v>155</v>
      </c>
      <c r="D65" s="1106"/>
      <c r="E65" s="1107"/>
      <c r="F65" s="1107"/>
      <c r="G65" s="1107"/>
      <c r="H65" s="1108"/>
      <c r="I65" s="1050">
        <f t="shared" si="3"/>
        <v>0</v>
      </c>
      <c r="J65" s="1109"/>
    </row>
    <row r="66" spans="2:16" s="1022" customFormat="1" ht="14.1" customHeight="1" x14ac:dyDescent="0.2">
      <c r="B66" s="1105"/>
      <c r="C66" s="1106" t="s">
        <v>342</v>
      </c>
      <c r="D66" s="1106"/>
      <c r="E66" s="1107"/>
      <c r="F66" s="1107"/>
      <c r="G66" s="1107"/>
      <c r="H66" s="1108"/>
      <c r="I66" s="1050">
        <f t="shared" si="3"/>
        <v>0</v>
      </c>
      <c r="J66" s="1109"/>
    </row>
    <row r="67" spans="2:16" s="1022" customFormat="1" ht="14.1" customHeight="1" thickBot="1" x14ac:dyDescent="0.25">
      <c r="B67" s="1110"/>
      <c r="C67" s="1111" t="s">
        <v>364</v>
      </c>
      <c r="D67" s="1112"/>
      <c r="E67" s="1113"/>
      <c r="F67" s="1113"/>
      <c r="G67" s="1113"/>
      <c r="H67" s="1114"/>
      <c r="I67" s="1115">
        <f t="shared" si="3"/>
        <v>0</v>
      </c>
      <c r="J67" s="1116"/>
    </row>
    <row r="68" spans="2:16" ht="22.15" customHeight="1" thickTop="1" x14ac:dyDescent="0.2">
      <c r="C68" s="1117" t="s">
        <v>91</v>
      </c>
      <c r="D68" s="2234" t="s">
        <v>365</v>
      </c>
      <c r="E68" s="2234"/>
      <c r="F68" s="2234"/>
      <c r="G68" s="2234"/>
      <c r="H68" s="72"/>
      <c r="I68" s="72"/>
      <c r="J68" s="73"/>
      <c r="K68" s="73"/>
      <c r="L68" s="73"/>
      <c r="M68" s="72"/>
      <c r="N68" s="72"/>
      <c r="O68" s="72"/>
      <c r="P68" s="72"/>
    </row>
    <row r="69" spans="2:16" x14ac:dyDescent="0.2">
      <c r="D69" s="72"/>
      <c r="E69" s="98"/>
      <c r="F69" s="99"/>
      <c r="G69" s="99"/>
      <c r="H69" s="72"/>
      <c r="I69" s="72"/>
      <c r="J69" s="73"/>
      <c r="K69" s="73"/>
      <c r="L69" s="73"/>
      <c r="M69" s="72"/>
      <c r="N69" s="72"/>
      <c r="O69" s="72"/>
      <c r="P69" s="72"/>
    </row>
    <row r="70" spans="2:16" x14ac:dyDescent="0.2">
      <c r="D70" s="72"/>
      <c r="E70" s="99"/>
      <c r="F70" s="99"/>
      <c r="G70" s="99"/>
      <c r="H70" s="72"/>
      <c r="I70" s="72"/>
      <c r="J70" s="73"/>
      <c r="K70" s="73"/>
      <c r="L70" s="73"/>
      <c r="M70" s="72"/>
      <c r="N70" s="72"/>
      <c r="O70" s="72"/>
      <c r="P70" s="72"/>
    </row>
  </sheetData>
  <mergeCells count="13">
    <mergeCell ref="J11:J17"/>
    <mergeCell ref="B19:B28"/>
    <mergeCell ref="B29:B45"/>
    <mergeCell ref="D68:G68"/>
    <mergeCell ref="D2:H2"/>
    <mergeCell ref="I2:J2"/>
    <mergeCell ref="B5:D10"/>
    <mergeCell ref="E5:H5"/>
    <mergeCell ref="J5:J10"/>
    <mergeCell ref="I6:I10"/>
    <mergeCell ref="E7:H7"/>
    <mergeCell ref="E8:H8"/>
    <mergeCell ref="E10:H10"/>
  </mergeCells>
  <dataValidations count="1">
    <dataValidation allowBlank="1" showInputMessage="1" showErrorMessage="1" sqref="D47:D55 D57:D63" xr:uid="{54B53708-1CFD-4429-BB76-B2C46E4D275F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BBE83-83BF-4D91-914D-B04968478648}">
  <sheetPr>
    <tabColor rgb="FFFF0000"/>
    <pageSetUpPr fitToPage="1"/>
  </sheetPr>
  <dimension ref="B1:Q73"/>
  <sheetViews>
    <sheetView showGridLines="0" view="pageBreakPreview" topLeftCell="A29" zoomScale="90" zoomScaleNormal="100" zoomScaleSheetLayoutView="90" workbookViewId="0">
      <selection activeCell="D60" sqref="D60:D66"/>
    </sheetView>
  </sheetViews>
  <sheetFormatPr defaultColWidth="8.125" defaultRowHeight="12.75" x14ac:dyDescent="0.2"/>
  <cols>
    <col min="1" max="1" width="2.5" style="20" customWidth="1"/>
    <col min="2" max="2" width="7.125" style="20" customWidth="1"/>
    <col min="3" max="3" width="3.875" style="20" customWidth="1"/>
    <col min="4" max="4" width="38.875" style="20" customWidth="1"/>
    <col min="5" max="8" width="6.75" style="20" customWidth="1"/>
    <col min="9" max="9" width="7.875" style="20" customWidth="1"/>
    <col min="10" max="10" width="10.625" style="20" customWidth="1"/>
    <col min="11" max="11" width="3.125" style="20" customWidth="1"/>
    <col min="12" max="12" width="5.875" style="20" customWidth="1"/>
    <col min="13" max="13" width="7.5" style="20" customWidth="1"/>
    <col min="14" max="15" width="6.75" style="20" customWidth="1"/>
    <col min="16" max="16" width="7.375" style="20" customWidth="1"/>
    <col min="17" max="17" width="10.75" style="20" customWidth="1"/>
    <col min="18" max="18" width="4.75" style="20" customWidth="1"/>
    <col min="19" max="16384" width="8.125" style="20"/>
  </cols>
  <sheetData>
    <row r="1" spans="2:17" ht="32.25" customHeight="1" x14ac:dyDescent="0.2">
      <c r="B1" s="510"/>
      <c r="C1" s="510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1118"/>
      <c r="P1" s="755"/>
      <c r="Q1" s="755"/>
    </row>
    <row r="2" spans="2:17" s="1022" customFormat="1" ht="18" x14ac:dyDescent="0.2">
      <c r="B2" s="21"/>
      <c r="C2" s="21"/>
      <c r="D2" s="299">
        <f>'Strona Tytułowa'!$G$5</f>
        <v>0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888"/>
      <c r="Q2" s="1021"/>
    </row>
    <row r="3" spans="2:17" s="1022" customFormat="1" ht="20.25" x14ac:dyDescent="0.2">
      <c r="B3" s="1021"/>
      <c r="C3" s="1021"/>
      <c r="D3" s="1900" t="s">
        <v>279</v>
      </c>
      <c r="E3" s="1900"/>
      <c r="F3" s="1900"/>
      <c r="G3" s="1900"/>
      <c r="H3" s="1900"/>
      <c r="I3" s="2235" t="s">
        <v>2</v>
      </c>
      <c r="J3" s="2235"/>
      <c r="K3" s="74"/>
      <c r="L3" s="74"/>
      <c r="M3" s="74"/>
      <c r="N3" s="53"/>
      <c r="O3" s="53"/>
      <c r="P3" s="1023"/>
      <c r="Q3" s="1021"/>
    </row>
    <row r="4" spans="2:17" s="1022" customFormat="1" ht="18.75" customHeight="1" x14ac:dyDescent="0.2">
      <c r="B4" s="1024" t="s">
        <v>354</v>
      </c>
      <c r="C4" s="24"/>
      <c r="D4" s="234"/>
      <c r="E4" s="1025" t="s">
        <v>366</v>
      </c>
      <c r="F4" s="234"/>
      <c r="G4" s="234"/>
      <c r="H4" s="234"/>
      <c r="I4" s="234"/>
      <c r="J4" s="1025"/>
      <c r="K4" s="234"/>
      <c r="L4" s="234"/>
      <c r="M4" s="235"/>
      <c r="N4" s="235"/>
      <c r="O4" s="235"/>
      <c r="P4" s="235"/>
      <c r="Q4" s="1021"/>
    </row>
    <row r="5" spans="2:17" s="1022" customFormat="1" ht="27" customHeight="1" thickBot="1" x14ac:dyDescent="0.25">
      <c r="B5" s="1024" t="s">
        <v>298</v>
      </c>
      <c r="C5" s="1026"/>
      <c r="D5" s="25"/>
      <c r="E5" s="55"/>
      <c r="F5" s="55"/>
      <c r="G5" s="82"/>
      <c r="H5" s="55"/>
      <c r="I5" s="55"/>
      <c r="J5" s="1027"/>
      <c r="K5" s="1027"/>
      <c r="L5" s="1027"/>
      <c r="M5" s="1027"/>
      <c r="N5" s="55"/>
      <c r="O5" s="55"/>
      <c r="P5" s="25"/>
      <c r="Q5" s="1021"/>
    </row>
    <row r="6" spans="2:17" s="1022" customFormat="1" ht="12.75" customHeight="1" thickTop="1" x14ac:dyDescent="0.2">
      <c r="B6" s="2236" t="s">
        <v>356</v>
      </c>
      <c r="C6" s="2237"/>
      <c r="D6" s="2237"/>
      <c r="E6" s="2240" t="s">
        <v>329</v>
      </c>
      <c r="F6" s="2241"/>
      <c r="G6" s="2241"/>
      <c r="H6" s="2242"/>
      <c r="I6" s="1028"/>
      <c r="J6" s="2243" t="s">
        <v>164</v>
      </c>
    </row>
    <row r="7" spans="2:17" s="1022" customFormat="1" ht="12.75" customHeight="1" x14ac:dyDescent="0.2">
      <c r="B7" s="2238"/>
      <c r="C7" s="2217"/>
      <c r="D7" s="2217"/>
      <c r="E7" s="229" t="s">
        <v>33</v>
      </c>
      <c r="F7" s="229" t="s">
        <v>34</v>
      </c>
      <c r="G7" s="229" t="s">
        <v>35</v>
      </c>
      <c r="H7" s="227" t="s">
        <v>36</v>
      </c>
      <c r="I7" s="2246" t="s">
        <v>268</v>
      </c>
      <c r="J7" s="2244"/>
    </row>
    <row r="8" spans="2:17" s="1022" customFormat="1" ht="12.75" customHeight="1" x14ac:dyDescent="0.2">
      <c r="B8" s="2238"/>
      <c r="C8" s="2217"/>
      <c r="D8" s="2217"/>
      <c r="E8" s="1914" t="s">
        <v>181</v>
      </c>
      <c r="F8" s="1915"/>
      <c r="G8" s="1915"/>
      <c r="H8" s="2249"/>
      <c r="I8" s="2247"/>
      <c r="J8" s="2244"/>
      <c r="M8" s="1029"/>
    </row>
    <row r="9" spans="2:17" s="1022" customFormat="1" ht="12.75" customHeight="1" x14ac:dyDescent="0.2">
      <c r="B9" s="2238"/>
      <c r="C9" s="2217"/>
      <c r="D9" s="2217"/>
      <c r="E9" s="1119" t="s">
        <v>166</v>
      </c>
      <c r="F9" s="100"/>
      <c r="G9" s="100"/>
      <c r="H9" s="1120"/>
      <c r="I9" s="2247"/>
      <c r="J9" s="2244"/>
    </row>
    <row r="10" spans="2:17" s="1022" customFormat="1" ht="12.75" customHeight="1" x14ac:dyDescent="0.2">
      <c r="B10" s="2238"/>
      <c r="C10" s="2217"/>
      <c r="D10" s="2217"/>
      <c r="E10" s="1302"/>
      <c r="F10" s="1302"/>
      <c r="G10" s="1302"/>
      <c r="H10" s="1302"/>
      <c r="I10" s="2247"/>
      <c r="J10" s="2244"/>
    </row>
    <row r="11" spans="2:17" s="1022" customFormat="1" ht="16.5" customHeight="1" thickBot="1" x14ac:dyDescent="0.25">
      <c r="B11" s="2239"/>
      <c r="C11" s="2218"/>
      <c r="D11" s="2218"/>
      <c r="E11" s="1893" t="s">
        <v>167</v>
      </c>
      <c r="F11" s="1894"/>
      <c r="G11" s="1894"/>
      <c r="H11" s="1895"/>
      <c r="I11" s="2248"/>
      <c r="J11" s="2245"/>
    </row>
    <row r="12" spans="2:17" s="1022" customFormat="1" ht="27" customHeight="1" thickBot="1" x14ac:dyDescent="0.25">
      <c r="B12" s="1030"/>
      <c r="C12" s="1031"/>
      <c r="D12" s="303" t="s">
        <v>171</v>
      </c>
      <c r="E12" s="1032">
        <f>SUM(E16:E18)+E13</f>
        <v>32</v>
      </c>
      <c r="F12" s="1032">
        <f>SUM(F16:F18)+F13</f>
        <v>26</v>
      </c>
      <c r="G12" s="1032">
        <f>SUM(G16:G18)+G13</f>
        <v>23</v>
      </c>
      <c r="H12" s="1032">
        <f>SUM(H16:H18)+H13</f>
        <v>18</v>
      </c>
      <c r="I12" s="1033">
        <f t="shared" ref="I12:I18" si="0">SUM(E12:H12)</f>
        <v>99</v>
      </c>
      <c r="J12" s="2228"/>
      <c r="K12" s="1034"/>
    </row>
    <row r="13" spans="2:17" s="1022" customFormat="1" ht="14.25" customHeight="1" x14ac:dyDescent="0.2">
      <c r="B13" s="1035"/>
      <c r="C13" s="84"/>
      <c r="D13" s="58" t="s">
        <v>332</v>
      </c>
      <c r="E13" s="1036">
        <f>SUM(E14:E15)</f>
        <v>32</v>
      </c>
      <c r="F13" s="1036">
        <f>SUM(F14:F15)</f>
        <v>26</v>
      </c>
      <c r="G13" s="1036">
        <f>SUM(G14:G15)</f>
        <v>23</v>
      </c>
      <c r="H13" s="1036">
        <f>SUM(H14:H15)</f>
        <v>18</v>
      </c>
      <c r="I13" s="1037">
        <f t="shared" si="0"/>
        <v>99</v>
      </c>
      <c r="J13" s="2229"/>
      <c r="K13" s="1034"/>
    </row>
    <row r="14" spans="2:17" s="1022" customFormat="1" ht="14.25" customHeight="1" x14ac:dyDescent="0.2">
      <c r="B14" s="1035"/>
      <c r="C14" s="84"/>
      <c r="D14" s="58" t="s">
        <v>333</v>
      </c>
      <c r="E14" s="1036">
        <f>SUM(E20:E31)</f>
        <v>0</v>
      </c>
      <c r="F14" s="1036">
        <f>SUM(F20:F31)</f>
        <v>0</v>
      </c>
      <c r="G14" s="1036">
        <f>SUM(G20:G31)</f>
        <v>0</v>
      </c>
      <c r="H14" s="1036">
        <f>SUM(H20:H31)</f>
        <v>0</v>
      </c>
      <c r="I14" s="1037">
        <f t="shared" si="0"/>
        <v>0</v>
      </c>
      <c r="J14" s="2229"/>
      <c r="K14" s="1034"/>
    </row>
    <row r="15" spans="2:17" s="1022" customFormat="1" ht="14.25" customHeight="1" x14ac:dyDescent="0.2">
      <c r="B15" s="1035"/>
      <c r="C15" s="84"/>
      <c r="D15" s="58" t="s">
        <v>334</v>
      </c>
      <c r="E15" s="1036">
        <f>SUM(E32:E48)</f>
        <v>32</v>
      </c>
      <c r="F15" s="1036">
        <f>SUM(F32:F48)</f>
        <v>26</v>
      </c>
      <c r="G15" s="1036">
        <f>SUM(G32:G48)</f>
        <v>23</v>
      </c>
      <c r="H15" s="1036">
        <f>SUM(H32:H48)</f>
        <v>18</v>
      </c>
      <c r="I15" s="1037">
        <f t="shared" si="0"/>
        <v>99</v>
      </c>
      <c r="J15" s="2229"/>
      <c r="K15" s="1034"/>
    </row>
    <row r="16" spans="2:17" s="1022" customFormat="1" ht="14.25" customHeight="1" x14ac:dyDescent="0.2">
      <c r="B16" s="1035"/>
      <c r="C16" s="84"/>
      <c r="D16" s="58" t="s">
        <v>335</v>
      </c>
      <c r="E16" s="1036">
        <f>E49</f>
        <v>0</v>
      </c>
      <c r="F16" s="1038">
        <f>F49</f>
        <v>0</v>
      </c>
      <c r="G16" s="1038">
        <f>G49</f>
        <v>0</v>
      </c>
      <c r="H16" s="1039">
        <f>H49</f>
        <v>0</v>
      </c>
      <c r="I16" s="1037">
        <f t="shared" si="0"/>
        <v>0</v>
      </c>
      <c r="J16" s="2229"/>
      <c r="K16" s="1034"/>
    </row>
    <row r="17" spans="2:11" s="1022" customFormat="1" ht="14.25" customHeight="1" x14ac:dyDescent="0.2">
      <c r="B17" s="1035"/>
      <c r="C17" s="84"/>
      <c r="D17" s="58" t="s">
        <v>336</v>
      </c>
      <c r="E17" s="1036">
        <f>E59</f>
        <v>0</v>
      </c>
      <c r="F17" s="1038">
        <f>F59</f>
        <v>0</v>
      </c>
      <c r="G17" s="1038">
        <f>G59</f>
        <v>0</v>
      </c>
      <c r="H17" s="1038">
        <f>H59</f>
        <v>0</v>
      </c>
      <c r="I17" s="1037">
        <f t="shared" si="0"/>
        <v>0</v>
      </c>
      <c r="J17" s="2229"/>
      <c r="K17" s="1034"/>
    </row>
    <row r="18" spans="2:11" s="1022" customFormat="1" ht="13.5" customHeight="1" thickBot="1" x14ac:dyDescent="0.25">
      <c r="B18" s="1035"/>
      <c r="C18" s="84"/>
      <c r="D18" s="85" t="s">
        <v>357</v>
      </c>
      <c r="E18" s="1036">
        <f>SUM(E67:E70)</f>
        <v>0</v>
      </c>
      <c r="F18" s="1036">
        <f>SUM(F67:F70)</f>
        <v>0</v>
      </c>
      <c r="G18" s="1036">
        <f>SUM(G67:G70)</f>
        <v>0</v>
      </c>
      <c r="H18" s="1036">
        <f>SUM(H67:H70)</f>
        <v>0</v>
      </c>
      <c r="I18" s="1040">
        <f t="shared" si="0"/>
        <v>0</v>
      </c>
      <c r="J18" s="2230"/>
      <c r="K18" s="1034"/>
    </row>
    <row r="19" spans="2:11" s="1022" customFormat="1" ht="19.5" customHeight="1" x14ac:dyDescent="0.2">
      <c r="B19" s="1041"/>
      <c r="C19" s="1042" t="s">
        <v>288</v>
      </c>
      <c r="D19" s="1042"/>
      <c r="E19" s="1043"/>
      <c r="F19" s="1043"/>
      <c r="G19" s="1043"/>
      <c r="H19" s="1043"/>
      <c r="I19" s="1044"/>
      <c r="J19" s="1045"/>
      <c r="K19" s="1034"/>
    </row>
    <row r="20" spans="2:11" s="787" customFormat="1" ht="14.1" customHeight="1" x14ac:dyDescent="0.2">
      <c r="B20" s="2231" t="s">
        <v>339</v>
      </c>
      <c r="C20" s="86">
        <v>1</v>
      </c>
      <c r="D20" s="1046" t="s">
        <v>296</v>
      </c>
      <c r="E20" s="1121"/>
      <c r="F20" s="88"/>
      <c r="G20" s="31"/>
      <c r="H20" s="30"/>
      <c r="I20" s="1047">
        <f t="shared" ref="I20:I48" si="1">SUM(E20:H20)</f>
        <v>0</v>
      </c>
      <c r="J20" s="1048"/>
      <c r="K20" s="1034"/>
    </row>
    <row r="21" spans="2:11" s="787" customFormat="1" ht="14.1" customHeight="1" x14ac:dyDescent="0.2">
      <c r="B21" s="2232"/>
      <c r="C21" s="78">
        <v>2</v>
      </c>
      <c r="D21" s="1049" t="s">
        <v>300</v>
      </c>
      <c r="E21" s="1122"/>
      <c r="F21" s="39"/>
      <c r="G21" s="35"/>
      <c r="H21" s="36"/>
      <c r="I21" s="1050">
        <f t="shared" si="1"/>
        <v>0</v>
      </c>
      <c r="J21" s="1051"/>
      <c r="K21" s="1034"/>
    </row>
    <row r="22" spans="2:11" s="787" customFormat="1" ht="14.1" customHeight="1" x14ac:dyDescent="0.2">
      <c r="B22" s="2232"/>
      <c r="C22" s="78">
        <v>3</v>
      </c>
      <c r="D22" s="1049" t="s">
        <v>301</v>
      </c>
      <c r="E22" s="1122"/>
      <c r="F22" s="39"/>
      <c r="G22" s="35"/>
      <c r="H22" s="34"/>
      <c r="I22" s="1050">
        <f t="shared" si="1"/>
        <v>0</v>
      </c>
      <c r="J22" s="1051"/>
      <c r="K22" s="1034"/>
    </row>
    <row r="23" spans="2:11" s="787" customFormat="1" ht="14.1" customHeight="1" x14ac:dyDescent="0.2">
      <c r="B23" s="2232"/>
      <c r="C23" s="78">
        <v>4</v>
      </c>
      <c r="D23" s="1049" t="s">
        <v>302</v>
      </c>
      <c r="E23" s="1122"/>
      <c r="F23" s="39"/>
      <c r="G23" s="35"/>
      <c r="H23" s="34"/>
      <c r="I23" s="1050">
        <f t="shared" si="1"/>
        <v>0</v>
      </c>
      <c r="J23" s="1051"/>
      <c r="K23" s="1034"/>
    </row>
    <row r="24" spans="2:11" s="787" customFormat="1" ht="14.1" customHeight="1" x14ac:dyDescent="0.2">
      <c r="B24" s="2232"/>
      <c r="C24" s="78">
        <v>5</v>
      </c>
      <c r="D24" s="1049" t="s">
        <v>303</v>
      </c>
      <c r="E24" s="1122"/>
      <c r="F24" s="39"/>
      <c r="G24" s="35"/>
      <c r="H24" s="34"/>
      <c r="I24" s="1050">
        <f t="shared" si="1"/>
        <v>0</v>
      </c>
      <c r="J24" s="1051"/>
      <c r="K24" s="1034"/>
    </row>
    <row r="25" spans="2:11" s="787" customFormat="1" ht="14.1" customHeight="1" x14ac:dyDescent="0.2">
      <c r="B25" s="2232"/>
      <c r="C25" s="78">
        <v>6</v>
      </c>
      <c r="D25" s="1049" t="s">
        <v>304</v>
      </c>
      <c r="E25" s="1122"/>
      <c r="F25" s="39"/>
      <c r="G25" s="35"/>
      <c r="H25" s="34"/>
      <c r="I25" s="1050">
        <f t="shared" si="1"/>
        <v>0</v>
      </c>
      <c r="J25" s="1051"/>
      <c r="K25" s="1034"/>
    </row>
    <row r="26" spans="2:11" s="787" customFormat="1" ht="14.1" customHeight="1" x14ac:dyDescent="0.2">
      <c r="B26" s="2232"/>
      <c r="C26" s="78">
        <v>7</v>
      </c>
      <c r="D26" s="1049" t="s">
        <v>291</v>
      </c>
      <c r="E26" s="1122"/>
      <c r="F26" s="39"/>
      <c r="G26" s="35"/>
      <c r="H26" s="34"/>
      <c r="I26" s="1050">
        <f t="shared" si="1"/>
        <v>0</v>
      </c>
      <c r="J26" s="1051"/>
      <c r="K26" s="1034"/>
    </row>
    <row r="27" spans="2:11" s="787" customFormat="1" ht="14.1" customHeight="1" x14ac:dyDescent="0.2">
      <c r="B27" s="2232"/>
      <c r="C27" s="78">
        <v>8</v>
      </c>
      <c r="D27" s="1049" t="s">
        <v>305</v>
      </c>
      <c r="E27" s="1122"/>
      <c r="F27" s="39"/>
      <c r="G27" s="35"/>
      <c r="H27" s="34"/>
      <c r="I27" s="1050">
        <f t="shared" si="1"/>
        <v>0</v>
      </c>
      <c r="J27" s="1051"/>
      <c r="K27" s="1034"/>
    </row>
    <row r="28" spans="2:11" s="787" customFormat="1" ht="14.1" customHeight="1" x14ac:dyDescent="0.2">
      <c r="B28" s="2232"/>
      <c r="C28" s="78">
        <v>9</v>
      </c>
      <c r="D28" s="1049" t="s">
        <v>215</v>
      </c>
      <c r="E28" s="1122"/>
      <c r="F28" s="39"/>
      <c r="G28" s="35"/>
      <c r="H28" s="34"/>
      <c r="I28" s="1050">
        <f t="shared" si="1"/>
        <v>0</v>
      </c>
      <c r="J28" s="1051"/>
      <c r="K28" s="1034"/>
    </row>
    <row r="29" spans="2:11" s="787" customFormat="1" ht="14.1" customHeight="1" x14ac:dyDescent="0.2">
      <c r="B29" s="2232"/>
      <c r="C29" s="78">
        <v>10</v>
      </c>
      <c r="D29" s="1049" t="s">
        <v>220</v>
      </c>
      <c r="E29" s="1122"/>
      <c r="F29" s="39"/>
      <c r="G29" s="35"/>
      <c r="H29" s="34"/>
      <c r="I29" s="1050">
        <f t="shared" si="1"/>
        <v>0</v>
      </c>
      <c r="J29" s="1051"/>
      <c r="K29" s="1034"/>
    </row>
    <row r="30" spans="2:11" s="787" customFormat="1" ht="14.1" customHeight="1" x14ac:dyDescent="0.2">
      <c r="B30" s="2232"/>
      <c r="C30" s="78">
        <v>11</v>
      </c>
      <c r="D30" s="1049" t="s">
        <v>257</v>
      </c>
      <c r="E30" s="1122"/>
      <c r="F30" s="39"/>
      <c r="G30" s="35"/>
      <c r="H30" s="34"/>
      <c r="I30" s="1050">
        <f t="shared" si="1"/>
        <v>0</v>
      </c>
      <c r="J30" s="1051"/>
      <c r="K30" s="1034"/>
    </row>
    <row r="31" spans="2:11" s="787" customFormat="1" ht="14.1" customHeight="1" x14ac:dyDescent="0.2">
      <c r="B31" s="2233"/>
      <c r="C31" s="1123">
        <v>12</v>
      </c>
      <c r="D31" s="1054" t="s">
        <v>223</v>
      </c>
      <c r="E31" s="1124"/>
      <c r="F31" s="1055"/>
      <c r="G31" s="66"/>
      <c r="H31" s="90"/>
      <c r="I31" s="1058">
        <f t="shared" si="1"/>
        <v>0</v>
      </c>
      <c r="J31" s="1059"/>
      <c r="K31" s="1034"/>
    </row>
    <row r="32" spans="2:11" s="787" customFormat="1" ht="14.1" customHeight="1" x14ac:dyDescent="0.2">
      <c r="B32" s="2231" t="s">
        <v>359</v>
      </c>
      <c r="C32" s="91">
        <v>1</v>
      </c>
      <c r="D32" s="1060" t="s">
        <v>143</v>
      </c>
      <c r="E32" s="1121">
        <v>4</v>
      </c>
      <c r="F32" s="88">
        <v>4</v>
      </c>
      <c r="G32" s="31">
        <v>4</v>
      </c>
      <c r="H32" s="30">
        <v>4</v>
      </c>
      <c r="I32" s="1061">
        <f t="shared" si="1"/>
        <v>16</v>
      </c>
      <c r="J32" s="1048"/>
      <c r="K32" s="1034"/>
    </row>
    <row r="33" spans="2:11" s="787" customFormat="1" ht="14.1" customHeight="1" x14ac:dyDescent="0.2">
      <c r="B33" s="2232"/>
      <c r="C33" s="63">
        <v>2</v>
      </c>
      <c r="D33" s="64" t="s">
        <v>360</v>
      </c>
      <c r="E33" s="1125">
        <v>3</v>
      </c>
      <c r="F33" s="45">
        <v>3</v>
      </c>
      <c r="G33" s="37">
        <v>3</v>
      </c>
      <c r="H33" s="36">
        <v>3</v>
      </c>
      <c r="I33" s="1050">
        <f t="shared" si="1"/>
        <v>12</v>
      </c>
      <c r="J33" s="1062"/>
      <c r="K33" s="1034"/>
    </row>
    <row r="34" spans="2:11" s="787" customFormat="1" ht="14.1" customHeight="1" x14ac:dyDescent="0.2">
      <c r="B34" s="2232"/>
      <c r="C34" s="937">
        <v>3</v>
      </c>
      <c r="D34" s="64" t="s">
        <v>361</v>
      </c>
      <c r="E34" s="1125">
        <v>2</v>
      </c>
      <c r="F34" s="45">
        <v>2</v>
      </c>
      <c r="G34" s="37">
        <v>2</v>
      </c>
      <c r="H34" s="36">
        <v>2</v>
      </c>
      <c r="I34" s="1050">
        <f t="shared" si="1"/>
        <v>8</v>
      </c>
      <c r="J34" s="1062"/>
      <c r="K34" s="1034"/>
    </row>
    <row r="35" spans="2:11" s="787" customFormat="1" ht="14.1" customHeight="1" x14ac:dyDescent="0.2">
      <c r="B35" s="2232"/>
      <c r="C35" s="63">
        <v>4</v>
      </c>
      <c r="D35" s="1063" t="s">
        <v>362</v>
      </c>
      <c r="E35" s="1126">
        <v>1</v>
      </c>
      <c r="F35" s="48"/>
      <c r="G35" s="47"/>
      <c r="H35" s="65"/>
      <c r="I35" s="1050">
        <f t="shared" si="1"/>
        <v>1</v>
      </c>
      <c r="J35" s="1062"/>
      <c r="K35" s="1034"/>
    </row>
    <row r="36" spans="2:11" s="787" customFormat="1" ht="14.1" customHeight="1" x14ac:dyDescent="0.2">
      <c r="B36" s="2232"/>
      <c r="C36" s="937">
        <v>5</v>
      </c>
      <c r="D36" s="77" t="s">
        <v>137</v>
      </c>
      <c r="E36" s="1125">
        <v>2</v>
      </c>
      <c r="F36" s="45">
        <v>2</v>
      </c>
      <c r="G36" s="37">
        <v>2</v>
      </c>
      <c r="H36" s="36">
        <v>1</v>
      </c>
      <c r="I36" s="1050">
        <f t="shared" si="1"/>
        <v>7</v>
      </c>
      <c r="J36" s="1062"/>
      <c r="K36" s="1034"/>
    </row>
    <row r="37" spans="2:11" s="787" customFormat="1" ht="14.1" customHeight="1" x14ac:dyDescent="0.2">
      <c r="B37" s="2232"/>
      <c r="C37" s="63">
        <v>6</v>
      </c>
      <c r="D37" s="948" t="s">
        <v>256</v>
      </c>
      <c r="E37" s="1125">
        <v>2</v>
      </c>
      <c r="F37" s="45">
        <v>1</v>
      </c>
      <c r="G37" s="37"/>
      <c r="H37" s="36"/>
      <c r="I37" s="1050">
        <f t="shared" si="1"/>
        <v>3</v>
      </c>
      <c r="J37" s="1062"/>
      <c r="K37" s="1034"/>
    </row>
    <row r="38" spans="2:11" s="787" customFormat="1" ht="14.1" customHeight="1" x14ac:dyDescent="0.2">
      <c r="B38" s="2232"/>
      <c r="C38" s="937">
        <v>7</v>
      </c>
      <c r="D38" s="1067" t="s">
        <v>144</v>
      </c>
      <c r="E38" s="1125">
        <v>3</v>
      </c>
      <c r="F38" s="45">
        <v>4</v>
      </c>
      <c r="G38" s="37">
        <v>3</v>
      </c>
      <c r="H38" s="36">
        <v>4</v>
      </c>
      <c r="I38" s="1050">
        <f t="shared" si="1"/>
        <v>14</v>
      </c>
      <c r="J38" s="1062"/>
      <c r="K38" s="1034"/>
    </row>
    <row r="39" spans="2:11" s="787" customFormat="1" ht="14.1" customHeight="1" x14ac:dyDescent="0.2">
      <c r="B39" s="2232"/>
      <c r="C39" s="63">
        <v>8</v>
      </c>
      <c r="D39" s="77" t="s">
        <v>135</v>
      </c>
      <c r="E39" s="1125">
        <v>2</v>
      </c>
      <c r="F39" s="45">
        <v>1</v>
      </c>
      <c r="G39" s="37">
        <v>1</v>
      </c>
      <c r="H39" s="36"/>
      <c r="I39" s="1050">
        <f t="shared" si="1"/>
        <v>4</v>
      </c>
      <c r="J39" s="1062"/>
      <c r="K39" s="1034"/>
    </row>
    <row r="40" spans="2:11" s="787" customFormat="1" ht="14.1" customHeight="1" x14ac:dyDescent="0.2">
      <c r="B40" s="2232"/>
      <c r="C40" s="937">
        <v>9</v>
      </c>
      <c r="D40" s="77" t="s">
        <v>253</v>
      </c>
      <c r="E40" s="1125">
        <v>2</v>
      </c>
      <c r="F40" s="45">
        <v>1</v>
      </c>
      <c r="G40" s="37">
        <v>1</v>
      </c>
      <c r="H40" s="36"/>
      <c r="I40" s="1050">
        <f t="shared" si="1"/>
        <v>4</v>
      </c>
      <c r="J40" s="1062"/>
      <c r="K40" s="1034"/>
    </row>
    <row r="41" spans="2:11" s="787" customFormat="1" ht="14.1" customHeight="1" x14ac:dyDescent="0.2">
      <c r="B41" s="2232"/>
      <c r="C41" s="63">
        <v>10</v>
      </c>
      <c r="D41" s="77" t="s">
        <v>136</v>
      </c>
      <c r="E41" s="1125">
        <v>2</v>
      </c>
      <c r="F41" s="45">
        <v>1</v>
      </c>
      <c r="G41" s="37">
        <v>1</v>
      </c>
      <c r="H41" s="36"/>
      <c r="I41" s="1050">
        <f t="shared" si="1"/>
        <v>4</v>
      </c>
      <c r="J41" s="1062"/>
      <c r="K41" s="1034"/>
    </row>
    <row r="42" spans="2:11" s="787" customFormat="1" ht="14.1" customHeight="1" x14ac:dyDescent="0.2">
      <c r="B42" s="2232"/>
      <c r="C42" s="937">
        <v>11</v>
      </c>
      <c r="D42" s="77" t="s">
        <v>132</v>
      </c>
      <c r="E42" s="1125">
        <v>2</v>
      </c>
      <c r="F42" s="45">
        <v>1</v>
      </c>
      <c r="G42" s="37">
        <v>1</v>
      </c>
      <c r="H42" s="36"/>
      <c r="I42" s="1050">
        <f t="shared" si="1"/>
        <v>4</v>
      </c>
      <c r="J42" s="1062"/>
      <c r="K42" s="1034"/>
    </row>
    <row r="43" spans="2:11" s="787" customFormat="1" ht="14.1" customHeight="1" x14ac:dyDescent="0.2">
      <c r="B43" s="2232"/>
      <c r="C43" s="63">
        <v>12</v>
      </c>
      <c r="D43" s="77" t="s">
        <v>134</v>
      </c>
      <c r="E43" s="1125">
        <v>1</v>
      </c>
      <c r="F43" s="45"/>
      <c r="G43" s="37"/>
      <c r="H43" s="36"/>
      <c r="I43" s="1050">
        <f t="shared" si="1"/>
        <v>1</v>
      </c>
      <c r="J43" s="1062"/>
      <c r="K43" s="1034"/>
    </row>
    <row r="44" spans="2:11" s="787" customFormat="1" ht="14.1" customHeight="1" x14ac:dyDescent="0.2">
      <c r="B44" s="2232"/>
      <c r="C44" s="937">
        <v>13</v>
      </c>
      <c r="D44" s="77" t="s">
        <v>156</v>
      </c>
      <c r="E44" s="1125">
        <v>3</v>
      </c>
      <c r="F44" s="45">
        <v>3</v>
      </c>
      <c r="G44" s="37">
        <v>3</v>
      </c>
      <c r="H44" s="36">
        <v>3</v>
      </c>
      <c r="I44" s="1050">
        <f t="shared" si="1"/>
        <v>12</v>
      </c>
      <c r="J44" s="1062"/>
      <c r="K44" s="1034"/>
    </row>
    <row r="45" spans="2:11" s="787" customFormat="1" ht="14.1" customHeight="1" x14ac:dyDescent="0.2">
      <c r="B45" s="2232"/>
      <c r="C45" s="63">
        <v>14</v>
      </c>
      <c r="D45" s="77" t="s">
        <v>140</v>
      </c>
      <c r="E45" s="1125">
        <v>1</v>
      </c>
      <c r="F45" s="45">
        <v>1</v>
      </c>
      <c r="G45" s="37">
        <v>1</v>
      </c>
      <c r="H45" s="36"/>
      <c r="I45" s="1050">
        <f t="shared" si="1"/>
        <v>3</v>
      </c>
      <c r="J45" s="1062"/>
      <c r="K45" s="1034"/>
    </row>
    <row r="46" spans="2:11" s="787" customFormat="1" ht="14.1" customHeight="1" x14ac:dyDescent="0.2">
      <c r="B46" s="2232"/>
      <c r="C46" s="937">
        <v>15</v>
      </c>
      <c r="D46" s="948" t="s">
        <v>147</v>
      </c>
      <c r="E46" s="1125">
        <v>1</v>
      </c>
      <c r="F46" s="45">
        <v>1</v>
      </c>
      <c r="G46" s="37"/>
      <c r="H46" s="36"/>
      <c r="I46" s="1050">
        <f t="shared" si="1"/>
        <v>2</v>
      </c>
      <c r="J46" s="1062"/>
      <c r="K46" s="1034"/>
    </row>
    <row r="47" spans="2:11" s="787" customFormat="1" ht="14.1" customHeight="1" x14ac:dyDescent="0.2">
      <c r="B47" s="2232"/>
      <c r="C47" s="62">
        <v>16</v>
      </c>
      <c r="D47" s="1068" t="s">
        <v>157</v>
      </c>
      <c r="E47" s="1124">
        <v>1</v>
      </c>
      <c r="F47" s="1055">
        <v>1</v>
      </c>
      <c r="G47" s="66">
        <v>1</v>
      </c>
      <c r="H47" s="90">
        <v>1</v>
      </c>
      <c r="I47" s="1058">
        <f t="shared" si="1"/>
        <v>4</v>
      </c>
      <c r="J47" s="1059"/>
      <c r="K47" s="1034"/>
    </row>
    <row r="48" spans="2:11" s="787" customFormat="1" ht="19.350000000000001" customHeight="1" thickBot="1" x14ac:dyDescent="0.25">
      <c r="B48" s="2232"/>
      <c r="C48" s="94" t="s">
        <v>367</v>
      </c>
      <c r="D48" s="1069"/>
      <c r="E48" s="1127"/>
      <c r="F48" s="42"/>
      <c r="G48" s="43"/>
      <c r="H48" s="41"/>
      <c r="I48" s="1071">
        <f t="shared" si="1"/>
        <v>0</v>
      </c>
      <c r="J48" s="1072"/>
      <c r="K48" s="1034"/>
    </row>
    <row r="49" spans="2:11" s="1022" customFormat="1" ht="19.5" customHeight="1" thickTop="1" x14ac:dyDescent="0.2">
      <c r="B49" s="1073"/>
      <c r="C49" s="1074" t="s">
        <v>295</v>
      </c>
      <c r="D49" s="1075"/>
      <c r="E49" s="1076">
        <f>SUM(E50:E58)</f>
        <v>0</v>
      </c>
      <c r="F49" s="1076">
        <f>SUM(F50:F58)</f>
        <v>0</v>
      </c>
      <c r="G49" s="1076">
        <f>SUM(G50:G58)</f>
        <v>0</v>
      </c>
      <c r="H49" s="1077">
        <f>SUM(H50:H58)</f>
        <v>0</v>
      </c>
      <c r="I49" s="1076">
        <f>SUM(I50:I58)</f>
        <v>0</v>
      </c>
      <c r="J49" s="1078"/>
      <c r="K49" s="1034"/>
    </row>
    <row r="50" spans="2:11" s="1022" customFormat="1" ht="14.1" customHeight="1" x14ac:dyDescent="0.2">
      <c r="B50" s="1079"/>
      <c r="C50" s="963">
        <v>1</v>
      </c>
      <c r="D50" s="1080"/>
      <c r="E50" s="1122"/>
      <c r="F50" s="39"/>
      <c r="G50" s="35"/>
      <c r="H50" s="34"/>
      <c r="I50" s="1081">
        <f t="shared" ref="I50:I58" si="2">SUM(E50:H50)</f>
        <v>0</v>
      </c>
      <c r="J50" s="1051"/>
      <c r="K50" s="1034"/>
    </row>
    <row r="51" spans="2:11" s="1022" customFormat="1" ht="14.1" customHeight="1" x14ac:dyDescent="0.2">
      <c r="B51" s="1079"/>
      <c r="C51" s="963">
        <v>2</v>
      </c>
      <c r="D51" s="1082"/>
      <c r="E51" s="1122"/>
      <c r="F51" s="39"/>
      <c r="G51" s="35"/>
      <c r="H51" s="34"/>
      <c r="I51" s="1050">
        <f t="shared" si="2"/>
        <v>0</v>
      </c>
      <c r="J51" s="1051"/>
      <c r="K51" s="1034"/>
    </row>
    <row r="52" spans="2:11" s="1022" customFormat="1" ht="14.1" customHeight="1" x14ac:dyDescent="0.2">
      <c r="B52" s="1079"/>
      <c r="C52" s="963">
        <v>3</v>
      </c>
      <c r="D52" s="1082"/>
      <c r="E52" s="1122"/>
      <c r="F52" s="39"/>
      <c r="G52" s="35"/>
      <c r="H52" s="34"/>
      <c r="I52" s="1050">
        <f t="shared" si="2"/>
        <v>0</v>
      </c>
      <c r="J52" s="1051"/>
      <c r="K52" s="1034"/>
    </row>
    <row r="53" spans="2:11" s="1022" customFormat="1" ht="14.1" customHeight="1" x14ac:dyDescent="0.2">
      <c r="B53" s="1079"/>
      <c r="C53" s="963">
        <v>4</v>
      </c>
      <c r="D53" s="1082"/>
      <c r="E53" s="1122"/>
      <c r="F53" s="39"/>
      <c r="G53" s="35"/>
      <c r="H53" s="34"/>
      <c r="I53" s="1050">
        <f t="shared" si="2"/>
        <v>0</v>
      </c>
      <c r="J53" s="1051"/>
      <c r="K53" s="1034"/>
    </row>
    <row r="54" spans="2:11" s="1022" customFormat="1" ht="14.1" customHeight="1" x14ac:dyDescent="0.2">
      <c r="B54" s="1079"/>
      <c r="C54" s="963">
        <v>5</v>
      </c>
      <c r="D54" s="1082"/>
      <c r="E54" s="1122"/>
      <c r="F54" s="39"/>
      <c r="G54" s="35"/>
      <c r="H54" s="34"/>
      <c r="I54" s="1050">
        <f t="shared" si="2"/>
        <v>0</v>
      </c>
      <c r="J54" s="1051"/>
      <c r="K54" s="1034"/>
    </row>
    <row r="55" spans="2:11" s="1022" customFormat="1" ht="14.1" customHeight="1" x14ac:dyDescent="0.2">
      <c r="B55" s="1079"/>
      <c r="C55" s="963">
        <v>6</v>
      </c>
      <c r="D55" s="1082"/>
      <c r="E55" s="1122"/>
      <c r="F55" s="39"/>
      <c r="G55" s="35"/>
      <c r="H55" s="34"/>
      <c r="I55" s="1050">
        <f t="shared" si="2"/>
        <v>0</v>
      </c>
      <c r="J55" s="1051"/>
      <c r="K55" s="1034"/>
    </row>
    <row r="56" spans="2:11" s="1022" customFormat="1" ht="14.1" customHeight="1" x14ac:dyDescent="0.2">
      <c r="B56" s="1083"/>
      <c r="C56" s="963">
        <v>7</v>
      </c>
      <c r="D56" s="1082"/>
      <c r="E56" s="1125"/>
      <c r="F56" s="45"/>
      <c r="G56" s="37"/>
      <c r="H56" s="36"/>
      <c r="I56" s="1050">
        <f t="shared" si="2"/>
        <v>0</v>
      </c>
      <c r="J56" s="1062"/>
      <c r="K56" s="1034"/>
    </row>
    <row r="57" spans="2:11" s="1022" customFormat="1" ht="14.1" customHeight="1" x14ac:dyDescent="0.2">
      <c r="B57" s="1083"/>
      <c r="C57" s="963">
        <v>8</v>
      </c>
      <c r="D57" s="1082"/>
      <c r="E57" s="1125"/>
      <c r="F57" s="45"/>
      <c r="G57" s="37"/>
      <c r="H57" s="36"/>
      <c r="I57" s="1050">
        <f t="shared" si="2"/>
        <v>0</v>
      </c>
      <c r="J57" s="1062"/>
      <c r="K57" s="1034"/>
    </row>
    <row r="58" spans="2:11" s="1022" customFormat="1" ht="14.1" customHeight="1" thickBot="1" x14ac:dyDescent="0.25">
      <c r="B58" s="1084"/>
      <c r="C58" s="79">
        <v>9</v>
      </c>
      <c r="D58" s="1085"/>
      <c r="E58" s="1126"/>
      <c r="F58" s="48"/>
      <c r="G58" s="47"/>
      <c r="H58" s="65"/>
      <c r="I58" s="1086">
        <f t="shared" si="2"/>
        <v>0</v>
      </c>
      <c r="J58" s="1087"/>
      <c r="K58" s="1034"/>
    </row>
    <row r="59" spans="2:11" s="1022" customFormat="1" ht="19.350000000000001" customHeight="1" thickTop="1" x14ac:dyDescent="0.2">
      <c r="B59" s="1088"/>
      <c r="C59" s="1074" t="s">
        <v>294</v>
      </c>
      <c r="D59" s="1089"/>
      <c r="E59" s="1090">
        <f>SUM(E60:E66)</f>
        <v>0</v>
      </c>
      <c r="F59" s="1091">
        <f>SUM(F60:F66)</f>
        <v>0</v>
      </c>
      <c r="G59" s="1090">
        <f>SUM(G60:G66)</f>
        <v>0</v>
      </c>
      <c r="H59" s="1092">
        <f>SUM(H60:H66)</f>
        <v>0</v>
      </c>
      <c r="I59" s="1093">
        <f>SUM(I60:I66)</f>
        <v>0</v>
      </c>
      <c r="J59" s="1094"/>
      <c r="K59" s="1034"/>
    </row>
    <row r="60" spans="2:11" s="1022" customFormat="1" ht="14.1" customHeight="1" x14ac:dyDescent="0.2">
      <c r="B60" s="1079"/>
      <c r="C60" s="963">
        <v>1</v>
      </c>
      <c r="D60" s="1080"/>
      <c r="E60" s="1122"/>
      <c r="F60" s="39"/>
      <c r="G60" s="35"/>
      <c r="H60" s="34"/>
      <c r="I60" s="1081">
        <f t="shared" ref="I60:I70" si="3">SUM(E60:H60)</f>
        <v>0</v>
      </c>
      <c r="J60" s="1051"/>
      <c r="K60" s="1034"/>
    </row>
    <row r="61" spans="2:11" s="1022" customFormat="1" ht="14.1" customHeight="1" x14ac:dyDescent="0.2">
      <c r="B61" s="1079"/>
      <c r="C61" s="963">
        <v>2</v>
      </c>
      <c r="D61" s="1082"/>
      <c r="E61" s="1122"/>
      <c r="F61" s="39"/>
      <c r="G61" s="35"/>
      <c r="H61" s="34"/>
      <c r="I61" s="1050">
        <f t="shared" si="3"/>
        <v>0</v>
      </c>
      <c r="J61" s="1051"/>
      <c r="K61" s="1034"/>
    </row>
    <row r="62" spans="2:11" s="1022" customFormat="1" ht="14.1" customHeight="1" x14ac:dyDescent="0.2">
      <c r="B62" s="1079"/>
      <c r="C62" s="963">
        <v>3</v>
      </c>
      <c r="D62" s="1082"/>
      <c r="E62" s="1122"/>
      <c r="F62" s="39"/>
      <c r="G62" s="35"/>
      <c r="H62" s="34"/>
      <c r="I62" s="1050">
        <f t="shared" si="3"/>
        <v>0</v>
      </c>
      <c r="J62" s="1051"/>
      <c r="K62" s="1034"/>
    </row>
    <row r="63" spans="2:11" s="1022" customFormat="1" ht="14.1" customHeight="1" x14ac:dyDescent="0.2">
      <c r="B63" s="1083"/>
      <c r="C63" s="78">
        <v>4</v>
      </c>
      <c r="D63" s="1082"/>
      <c r="E63" s="1125"/>
      <c r="F63" s="45"/>
      <c r="G63" s="37"/>
      <c r="H63" s="36"/>
      <c r="I63" s="1050">
        <f t="shared" si="3"/>
        <v>0</v>
      </c>
      <c r="J63" s="1062"/>
      <c r="K63" s="1034"/>
    </row>
    <row r="64" spans="2:11" s="1022" customFormat="1" ht="14.1" customHeight="1" x14ac:dyDescent="0.2">
      <c r="B64" s="1095"/>
      <c r="C64" s="78">
        <v>5</v>
      </c>
      <c r="D64" s="1082"/>
      <c r="E64" s="1125"/>
      <c r="F64" s="45"/>
      <c r="G64" s="37"/>
      <c r="H64" s="36"/>
      <c r="I64" s="1050">
        <f t="shared" si="3"/>
        <v>0</v>
      </c>
      <c r="J64" s="1062"/>
      <c r="K64" s="1034"/>
    </row>
    <row r="65" spans="2:16" s="1022" customFormat="1" ht="14.1" customHeight="1" x14ac:dyDescent="0.2">
      <c r="B65" s="1083"/>
      <c r="C65" s="78">
        <v>6</v>
      </c>
      <c r="D65" s="1082"/>
      <c r="E65" s="1125"/>
      <c r="F65" s="45"/>
      <c r="G65" s="37"/>
      <c r="H65" s="36"/>
      <c r="I65" s="1050">
        <f t="shared" si="3"/>
        <v>0</v>
      </c>
      <c r="J65" s="1062"/>
      <c r="K65" s="1034"/>
    </row>
    <row r="66" spans="2:16" s="1022" customFormat="1" ht="14.1" customHeight="1" thickBot="1" x14ac:dyDescent="0.25">
      <c r="B66" s="1096"/>
      <c r="C66" s="356">
        <v>7</v>
      </c>
      <c r="D66" s="1085"/>
      <c r="E66" s="1128"/>
      <c r="F66" s="96"/>
      <c r="G66" s="80"/>
      <c r="H66" s="76"/>
      <c r="I66" s="1098">
        <f t="shared" si="3"/>
        <v>0</v>
      </c>
      <c r="J66" s="1099"/>
      <c r="K66" s="1034"/>
    </row>
    <row r="67" spans="2:16" s="1022" customFormat="1" ht="14.1" customHeight="1" thickTop="1" x14ac:dyDescent="0.2">
      <c r="B67" s="1100"/>
      <c r="C67" s="1101" t="s">
        <v>341</v>
      </c>
      <c r="D67" s="1101"/>
      <c r="E67" s="1129"/>
      <c r="F67" s="1102"/>
      <c r="G67" s="1102"/>
      <c r="H67" s="1103"/>
      <c r="I67" s="1081">
        <f t="shared" si="3"/>
        <v>0</v>
      </c>
      <c r="J67" s="1104"/>
    </row>
    <row r="68" spans="2:16" s="1022" customFormat="1" ht="14.1" customHeight="1" x14ac:dyDescent="0.2">
      <c r="B68" s="1105"/>
      <c r="C68" s="1106" t="s">
        <v>155</v>
      </c>
      <c r="D68" s="1106"/>
      <c r="E68" s="1130"/>
      <c r="F68" s="1107"/>
      <c r="G68" s="1107"/>
      <c r="H68" s="1108"/>
      <c r="I68" s="1050">
        <f t="shared" si="3"/>
        <v>0</v>
      </c>
      <c r="J68" s="1109"/>
    </row>
    <row r="69" spans="2:16" s="1022" customFormat="1" ht="14.1" customHeight="1" x14ac:dyDescent="0.2">
      <c r="B69" s="1105"/>
      <c r="C69" s="1106" t="s">
        <v>342</v>
      </c>
      <c r="D69" s="1106"/>
      <c r="E69" s="1130"/>
      <c r="F69" s="1107"/>
      <c r="G69" s="1107"/>
      <c r="H69" s="1108"/>
      <c r="I69" s="1050">
        <f t="shared" si="3"/>
        <v>0</v>
      </c>
      <c r="J69" s="1109"/>
    </row>
    <row r="70" spans="2:16" s="1022" customFormat="1" ht="14.1" customHeight="1" thickBot="1" x14ac:dyDescent="0.25">
      <c r="B70" s="1110"/>
      <c r="C70" s="1111" t="s">
        <v>364</v>
      </c>
      <c r="D70" s="1112"/>
      <c r="E70" s="1131"/>
      <c r="F70" s="1113"/>
      <c r="G70" s="1113"/>
      <c r="H70" s="1114"/>
      <c r="I70" s="1115">
        <f t="shared" si="3"/>
        <v>0</v>
      </c>
      <c r="J70" s="1116"/>
    </row>
    <row r="71" spans="2:16" ht="22.15" customHeight="1" thickTop="1" x14ac:dyDescent="0.2">
      <c r="C71" s="1117" t="s">
        <v>91</v>
      </c>
      <c r="D71" s="2234" t="s">
        <v>365</v>
      </c>
      <c r="E71" s="2234"/>
      <c r="F71" s="2234"/>
      <c r="G71" s="2234"/>
      <c r="H71" s="72"/>
      <c r="I71" s="72"/>
      <c r="J71" s="73"/>
      <c r="K71" s="73"/>
      <c r="L71" s="73"/>
      <c r="M71" s="72"/>
      <c r="N71" s="72"/>
      <c r="O71" s="72"/>
      <c r="P71" s="72"/>
    </row>
    <row r="72" spans="2:16" x14ac:dyDescent="0.2">
      <c r="D72" s="72"/>
      <c r="E72" s="98"/>
      <c r="F72" s="99"/>
      <c r="G72" s="99"/>
      <c r="H72" s="72"/>
      <c r="I72" s="72"/>
      <c r="J72" s="73"/>
      <c r="K72" s="73"/>
      <c r="L72" s="73"/>
      <c r="M72" s="72"/>
      <c r="N72" s="72"/>
      <c r="O72" s="72"/>
      <c r="P72" s="72"/>
    </row>
    <row r="73" spans="2:16" x14ac:dyDescent="0.2">
      <c r="D73" s="72"/>
      <c r="E73" s="99"/>
      <c r="F73" s="99"/>
      <c r="G73" s="99"/>
      <c r="H73" s="72"/>
      <c r="I73" s="72"/>
      <c r="J73" s="73"/>
      <c r="K73" s="73"/>
      <c r="L73" s="73"/>
      <c r="M73" s="72"/>
      <c r="N73" s="72"/>
      <c r="O73" s="72"/>
      <c r="P73" s="72"/>
    </row>
  </sheetData>
  <sheetProtection formatRows="0"/>
  <mergeCells count="12">
    <mergeCell ref="J12:J18"/>
    <mergeCell ref="B20:B31"/>
    <mergeCell ref="B32:B48"/>
    <mergeCell ref="D71:G71"/>
    <mergeCell ref="D3:H3"/>
    <mergeCell ref="I3:J3"/>
    <mergeCell ref="B6:D11"/>
    <mergeCell ref="E6:H6"/>
    <mergeCell ref="J6:J11"/>
    <mergeCell ref="I7:I11"/>
    <mergeCell ref="E8:H8"/>
    <mergeCell ref="E11:H11"/>
  </mergeCells>
  <dataValidations count="1">
    <dataValidation allowBlank="1" showInputMessage="1" showErrorMessage="1" sqref="D50:D58 D60:D66" xr:uid="{42F8B0C7-F5D5-43D5-AF2C-DB5A54BC2895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4" orientation="landscape" horizontalDpi="4294967293" vertic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ABE9-E5D7-434C-BAD0-E5279B957233}">
  <sheetPr>
    <tabColor rgb="FFFF0000"/>
    <pageSetUpPr fitToPage="1"/>
  </sheetPr>
  <dimension ref="B1:M76"/>
  <sheetViews>
    <sheetView showGridLines="0" view="pageBreakPreview" topLeftCell="A37" zoomScaleNormal="100" zoomScaleSheetLayoutView="100" workbookViewId="0">
      <selection activeCell="D63" sqref="D63:D69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38.375" style="20" customWidth="1"/>
    <col min="5" max="10" width="5" style="20" customWidth="1"/>
    <col min="11" max="11" width="7.5" style="20" customWidth="1"/>
    <col min="12" max="12" width="10.75" style="20" customWidth="1"/>
    <col min="13" max="13" width="4.75" style="20" customWidth="1"/>
    <col min="14" max="16384" width="8.125" style="20"/>
  </cols>
  <sheetData>
    <row r="1" spans="2:13" ht="32.25" customHeight="1" x14ac:dyDescent="0.2">
      <c r="B1" s="510"/>
      <c r="C1" s="510"/>
      <c r="D1" s="755"/>
      <c r="E1" s="755"/>
      <c r="F1" s="755"/>
      <c r="G1" s="755"/>
      <c r="H1" s="755"/>
      <c r="I1" s="755"/>
      <c r="J1" s="755"/>
      <c r="K1" s="755"/>
      <c r="L1" s="755"/>
    </row>
    <row r="2" spans="2:13" s="1022" customFormat="1" ht="18" x14ac:dyDescent="0.2">
      <c r="B2" s="21"/>
      <c r="C2" s="21"/>
      <c r="D2" s="299">
        <f>'Strona Tytułowa'!$G$5</f>
        <v>0</v>
      </c>
      <c r="E2" s="52"/>
      <c r="F2" s="52"/>
      <c r="G2" s="52"/>
      <c r="H2" s="52"/>
      <c r="I2" s="52"/>
      <c r="J2" s="52"/>
      <c r="K2" s="52"/>
      <c r="L2" s="1021"/>
    </row>
    <row r="3" spans="2:13" s="1022" customFormat="1" ht="20.25" x14ac:dyDescent="0.2">
      <c r="B3" s="1021"/>
      <c r="C3" s="1021"/>
      <c r="D3" s="1900" t="s">
        <v>279</v>
      </c>
      <c r="E3" s="1900"/>
      <c r="F3" s="1900"/>
      <c r="G3" s="1900"/>
      <c r="H3" s="1900"/>
      <c r="I3" s="1900"/>
      <c r="J3" s="1900"/>
      <c r="K3" s="1301" t="str">
        <f>'Strona Tytułowa'!$D$2</f>
        <v>2023/2024</v>
      </c>
      <c r="L3" s="1021"/>
    </row>
    <row r="4" spans="2:13" s="1022" customFormat="1" ht="18.75" customHeight="1" x14ac:dyDescent="0.2">
      <c r="B4" s="1024" t="s">
        <v>354</v>
      </c>
      <c r="C4" s="24"/>
      <c r="D4" s="234"/>
      <c r="E4" s="234"/>
      <c r="F4" s="234" t="s">
        <v>368</v>
      </c>
      <c r="G4" s="234"/>
      <c r="H4" s="234"/>
      <c r="I4" s="234"/>
      <c r="J4" s="1025" t="s">
        <v>369</v>
      </c>
      <c r="K4" s="235"/>
      <c r="L4" s="1021"/>
    </row>
    <row r="5" spans="2:13" s="1022" customFormat="1" ht="27" customHeight="1" thickBot="1" x14ac:dyDescent="0.25">
      <c r="B5" s="1024" t="s">
        <v>298</v>
      </c>
      <c r="C5" s="1026"/>
      <c r="D5" s="25"/>
      <c r="E5" s="55"/>
      <c r="F5" s="55"/>
      <c r="G5" s="82"/>
      <c r="H5" s="55"/>
      <c r="I5" s="55"/>
      <c r="J5" s="2257"/>
      <c r="K5" s="2257"/>
      <c r="L5" s="1021"/>
    </row>
    <row r="6" spans="2:13" s="1022" customFormat="1" ht="12.75" customHeight="1" x14ac:dyDescent="0.2">
      <c r="B6" s="2146" t="s">
        <v>161</v>
      </c>
      <c r="C6" s="2216"/>
      <c r="D6" s="2216"/>
      <c r="E6" s="2258" t="s">
        <v>165</v>
      </c>
      <c r="F6" s="2259"/>
      <c r="G6" s="2259"/>
      <c r="H6" s="2259"/>
      <c r="I6" s="2259"/>
      <c r="J6" s="2260"/>
      <c r="K6" s="1882" t="s">
        <v>163</v>
      </c>
      <c r="L6" s="1885" t="s">
        <v>164</v>
      </c>
    </row>
    <row r="7" spans="2:13" s="1022" customFormat="1" ht="12.75" customHeight="1" x14ac:dyDescent="0.2">
      <c r="B7" s="2148"/>
      <c r="C7" s="2217"/>
      <c r="D7" s="2217"/>
      <c r="E7" s="2261" t="s">
        <v>329</v>
      </c>
      <c r="F7" s="2261"/>
      <c r="G7" s="2261"/>
      <c r="H7" s="2261"/>
      <c r="I7" s="2261"/>
      <c r="J7" s="2262"/>
      <c r="K7" s="1883"/>
      <c r="L7" s="1886"/>
    </row>
    <row r="8" spans="2:13" s="1022" customFormat="1" ht="12.75" customHeight="1" x14ac:dyDescent="0.2">
      <c r="B8" s="2148"/>
      <c r="C8" s="2217"/>
      <c r="D8" s="2217"/>
      <c r="E8" s="1132" t="s">
        <v>33</v>
      </c>
      <c r="F8" s="229" t="s">
        <v>34</v>
      </c>
      <c r="G8" s="229" t="s">
        <v>35</v>
      </c>
      <c r="H8" s="227" t="s">
        <v>36</v>
      </c>
      <c r="I8" s="227" t="s">
        <v>37</v>
      </c>
      <c r="J8" s="228" t="s">
        <v>38</v>
      </c>
      <c r="K8" s="1883"/>
      <c r="L8" s="1886"/>
    </row>
    <row r="9" spans="2:13" s="1022" customFormat="1" ht="12.75" customHeight="1" x14ac:dyDescent="0.2">
      <c r="B9" s="2148"/>
      <c r="C9" s="2217"/>
      <c r="D9" s="2217"/>
      <c r="E9" s="2263" t="s">
        <v>281</v>
      </c>
      <c r="F9" s="2264"/>
      <c r="G9" s="2264"/>
      <c r="H9" s="2264"/>
      <c r="I9" s="2264"/>
      <c r="J9" s="2265"/>
      <c r="K9" s="1883"/>
      <c r="L9" s="1886"/>
    </row>
    <row r="10" spans="2:13" s="1022" customFormat="1" ht="12.75" customHeight="1" x14ac:dyDescent="0.2">
      <c r="B10" s="2148"/>
      <c r="C10" s="2217"/>
      <c r="D10" s="2217"/>
      <c r="E10" s="1890" t="s">
        <v>166</v>
      </c>
      <c r="F10" s="1891"/>
      <c r="G10" s="1891"/>
      <c r="H10" s="1891"/>
      <c r="I10" s="1891"/>
      <c r="J10" s="1892"/>
      <c r="K10" s="1883"/>
      <c r="L10" s="1886"/>
    </row>
    <row r="11" spans="2:13" s="1022" customFormat="1" ht="12.75" customHeight="1" x14ac:dyDescent="0.2">
      <c r="B11" s="2148"/>
      <c r="C11" s="2217"/>
      <c r="D11" s="2217"/>
      <c r="E11" s="1302"/>
      <c r="F11" s="1302"/>
      <c r="G11" s="1302"/>
      <c r="H11" s="1302"/>
      <c r="I11" s="1302"/>
      <c r="J11" s="1302"/>
      <c r="K11" s="1883"/>
      <c r="L11" s="1886"/>
    </row>
    <row r="12" spans="2:13" s="1022" customFormat="1" ht="16.5" customHeight="1" thickBot="1" x14ac:dyDescent="0.25">
      <c r="B12" s="2150"/>
      <c r="C12" s="2218"/>
      <c r="D12" s="2218"/>
      <c r="E12" s="1893" t="s">
        <v>167</v>
      </c>
      <c r="F12" s="1894"/>
      <c r="G12" s="1894"/>
      <c r="H12" s="1894"/>
      <c r="I12" s="1894"/>
      <c r="J12" s="1895"/>
      <c r="K12" s="1884"/>
      <c r="L12" s="1887"/>
    </row>
    <row r="13" spans="2:13" s="1022" customFormat="1" ht="27" customHeight="1" thickBot="1" x14ac:dyDescent="0.25">
      <c r="B13" s="1134"/>
      <c r="C13" s="1031"/>
      <c r="D13" s="303" t="s">
        <v>171</v>
      </c>
      <c r="E13" s="1032">
        <f t="shared" ref="E13:J13" si="0">SUM(E17:E19)+E14</f>
        <v>31</v>
      </c>
      <c r="F13" s="1032">
        <f t="shared" si="0"/>
        <v>31</v>
      </c>
      <c r="G13" s="1032">
        <f t="shared" si="0"/>
        <v>32</v>
      </c>
      <c r="H13" s="1032">
        <f t="shared" si="0"/>
        <v>26</v>
      </c>
      <c r="I13" s="1032">
        <f t="shared" si="0"/>
        <v>23</v>
      </c>
      <c r="J13" s="1032">
        <f t="shared" si="0"/>
        <v>18</v>
      </c>
      <c r="K13" s="1033">
        <f>SUM(K14:K19)</f>
        <v>322</v>
      </c>
      <c r="L13" s="2250"/>
      <c r="M13" s="1034"/>
    </row>
    <row r="14" spans="2:13" s="1022" customFormat="1" ht="14.25" customHeight="1" x14ac:dyDescent="0.2">
      <c r="B14" s="83"/>
      <c r="C14" s="84"/>
      <c r="D14" s="58" t="s">
        <v>332</v>
      </c>
      <c r="E14" s="1135">
        <f t="shared" ref="E14:J14" si="1">SUM(E15:E16)</f>
        <v>31</v>
      </c>
      <c r="F14" s="1135">
        <f t="shared" si="1"/>
        <v>31</v>
      </c>
      <c r="G14" s="1036">
        <f t="shared" si="1"/>
        <v>32</v>
      </c>
      <c r="H14" s="1036">
        <f t="shared" si="1"/>
        <v>26</v>
      </c>
      <c r="I14" s="1036">
        <f t="shared" si="1"/>
        <v>23</v>
      </c>
      <c r="J14" s="1036">
        <f t="shared" si="1"/>
        <v>18</v>
      </c>
      <c r="K14" s="1136">
        <f t="shared" ref="K14:K19" si="2">SUM(E14:J14)</f>
        <v>161</v>
      </c>
      <c r="L14" s="2251"/>
      <c r="M14" s="1034"/>
    </row>
    <row r="15" spans="2:13" s="1022" customFormat="1" ht="14.25" customHeight="1" x14ac:dyDescent="0.2">
      <c r="B15" s="83"/>
      <c r="C15" s="84"/>
      <c r="D15" s="58" t="s">
        <v>333</v>
      </c>
      <c r="E15" s="1135">
        <f t="shared" ref="E15:J15" si="3">SUM(E21:E32)</f>
        <v>0</v>
      </c>
      <c r="F15" s="1135">
        <f t="shared" si="3"/>
        <v>0</v>
      </c>
      <c r="G15" s="1036">
        <f t="shared" si="3"/>
        <v>0</v>
      </c>
      <c r="H15" s="1036">
        <f t="shared" si="3"/>
        <v>0</v>
      </c>
      <c r="I15" s="1036">
        <f t="shared" si="3"/>
        <v>0</v>
      </c>
      <c r="J15" s="1036">
        <f t="shared" si="3"/>
        <v>0</v>
      </c>
      <c r="K15" s="1136">
        <f t="shared" si="2"/>
        <v>0</v>
      </c>
      <c r="L15" s="2251"/>
      <c r="M15" s="1034"/>
    </row>
    <row r="16" spans="2:13" s="1022" customFormat="1" ht="14.25" customHeight="1" x14ac:dyDescent="0.2">
      <c r="B16" s="83"/>
      <c r="C16" s="84"/>
      <c r="D16" s="58" t="s">
        <v>334</v>
      </c>
      <c r="E16" s="1135">
        <f t="shared" ref="E16:J16" si="4">SUM(E33:E51)</f>
        <v>31</v>
      </c>
      <c r="F16" s="1135">
        <f t="shared" si="4"/>
        <v>31</v>
      </c>
      <c r="G16" s="1036">
        <f t="shared" si="4"/>
        <v>32</v>
      </c>
      <c r="H16" s="1036">
        <f t="shared" si="4"/>
        <v>26</v>
      </c>
      <c r="I16" s="1036">
        <f t="shared" si="4"/>
        <v>23</v>
      </c>
      <c r="J16" s="1036">
        <f t="shared" si="4"/>
        <v>18</v>
      </c>
      <c r="K16" s="1136">
        <f t="shared" si="2"/>
        <v>161</v>
      </c>
      <c r="L16" s="2251"/>
      <c r="M16" s="1034"/>
    </row>
    <row r="17" spans="2:13" s="1022" customFormat="1" ht="14.25" customHeight="1" x14ac:dyDescent="0.2">
      <c r="B17" s="83"/>
      <c r="C17" s="84"/>
      <c r="D17" s="58" t="s">
        <v>335</v>
      </c>
      <c r="E17" s="1135">
        <f t="shared" ref="E17:J17" si="5">E52</f>
        <v>0</v>
      </c>
      <c r="F17" s="1135">
        <f t="shared" si="5"/>
        <v>0</v>
      </c>
      <c r="G17" s="1036">
        <f t="shared" si="5"/>
        <v>0</v>
      </c>
      <c r="H17" s="1038">
        <f t="shared" si="5"/>
        <v>0</v>
      </c>
      <c r="I17" s="1038">
        <f t="shared" si="5"/>
        <v>0</v>
      </c>
      <c r="J17" s="1039">
        <f t="shared" si="5"/>
        <v>0</v>
      </c>
      <c r="K17" s="1136">
        <f t="shared" si="2"/>
        <v>0</v>
      </c>
      <c r="L17" s="2251"/>
      <c r="M17" s="1034"/>
    </row>
    <row r="18" spans="2:13" s="1022" customFormat="1" ht="14.25" customHeight="1" x14ac:dyDescent="0.2">
      <c r="B18" s="83"/>
      <c r="C18" s="84"/>
      <c r="D18" s="58" t="s">
        <v>336</v>
      </c>
      <c r="E18" s="1137">
        <f t="shared" ref="E18:J18" si="6">E62</f>
        <v>0</v>
      </c>
      <c r="F18" s="1137">
        <f t="shared" si="6"/>
        <v>0</v>
      </c>
      <c r="G18" s="1036">
        <f t="shared" si="6"/>
        <v>0</v>
      </c>
      <c r="H18" s="1038">
        <f t="shared" si="6"/>
        <v>0</v>
      </c>
      <c r="I18" s="1038">
        <f t="shared" si="6"/>
        <v>0</v>
      </c>
      <c r="J18" s="1038">
        <f t="shared" si="6"/>
        <v>0</v>
      </c>
      <c r="K18" s="1136">
        <f t="shared" si="2"/>
        <v>0</v>
      </c>
      <c r="L18" s="2251"/>
      <c r="M18" s="1034"/>
    </row>
    <row r="19" spans="2:13" s="1022" customFormat="1" ht="13.5" customHeight="1" thickBot="1" x14ac:dyDescent="0.25">
      <c r="B19" s="83"/>
      <c r="C19" s="84"/>
      <c r="D19" s="85" t="s">
        <v>357</v>
      </c>
      <c r="E19" s="1137">
        <f t="shared" ref="E19:J19" si="7">SUM(E70:E73)</f>
        <v>0</v>
      </c>
      <c r="F19" s="1137">
        <f t="shared" si="7"/>
        <v>0</v>
      </c>
      <c r="G19" s="1036">
        <f t="shared" si="7"/>
        <v>0</v>
      </c>
      <c r="H19" s="1036">
        <f t="shared" si="7"/>
        <v>0</v>
      </c>
      <c r="I19" s="1036">
        <f t="shared" si="7"/>
        <v>0</v>
      </c>
      <c r="J19" s="1036">
        <f t="shared" si="7"/>
        <v>0</v>
      </c>
      <c r="K19" s="1138">
        <f t="shared" si="2"/>
        <v>0</v>
      </c>
      <c r="L19" s="2252"/>
      <c r="M19" s="1034"/>
    </row>
    <row r="20" spans="2:13" s="1022" customFormat="1" ht="19.5" customHeight="1" x14ac:dyDescent="0.2">
      <c r="B20" s="1139"/>
      <c r="C20" s="1042" t="s">
        <v>288</v>
      </c>
      <c r="D20" s="1042"/>
      <c r="E20" s="1043"/>
      <c r="F20" s="1043"/>
      <c r="G20" s="1043"/>
      <c r="H20" s="1043"/>
      <c r="I20" s="1043"/>
      <c r="J20" s="1043"/>
      <c r="K20" s="1043"/>
      <c r="L20" s="1140"/>
      <c r="M20" s="1034"/>
    </row>
    <row r="21" spans="2:13" s="787" customFormat="1" ht="14.1" customHeight="1" x14ac:dyDescent="0.2">
      <c r="B21" s="2253" t="s">
        <v>339</v>
      </c>
      <c r="C21" s="86">
        <v>1</v>
      </c>
      <c r="D21" s="1046" t="s">
        <v>296</v>
      </c>
      <c r="E21" s="1121"/>
      <c r="F21" s="761"/>
      <c r="G21" s="87"/>
      <c r="H21" s="88"/>
      <c r="I21" s="31"/>
      <c r="J21" s="30"/>
      <c r="K21" s="1141">
        <f t="shared" ref="K21:K73" si="8">SUM(E21:J21)</f>
        <v>0</v>
      </c>
      <c r="L21" s="1142"/>
      <c r="M21" s="1034"/>
    </row>
    <row r="22" spans="2:13" s="787" customFormat="1" ht="14.1" customHeight="1" x14ac:dyDescent="0.2">
      <c r="B22" s="2254"/>
      <c r="C22" s="78">
        <v>2</v>
      </c>
      <c r="D22" s="1049" t="s">
        <v>300</v>
      </c>
      <c r="E22" s="1122"/>
      <c r="F22" s="765"/>
      <c r="G22" s="89"/>
      <c r="H22" s="39"/>
      <c r="I22" s="35"/>
      <c r="J22" s="732"/>
      <c r="K22" s="236">
        <f t="shared" si="8"/>
        <v>0</v>
      </c>
      <c r="L22" s="1143"/>
      <c r="M22" s="1034"/>
    </row>
    <row r="23" spans="2:13" s="787" customFormat="1" ht="14.1" customHeight="1" x14ac:dyDescent="0.2">
      <c r="B23" s="2254"/>
      <c r="C23" s="78">
        <v>3</v>
      </c>
      <c r="D23" s="1049" t="s">
        <v>301</v>
      </c>
      <c r="E23" s="1122"/>
      <c r="F23" s="765"/>
      <c r="G23" s="89"/>
      <c r="H23" s="39"/>
      <c r="I23" s="35"/>
      <c r="J23" s="729"/>
      <c r="K23" s="236">
        <f t="shared" si="8"/>
        <v>0</v>
      </c>
      <c r="L23" s="1143"/>
      <c r="M23" s="1034"/>
    </row>
    <row r="24" spans="2:13" s="787" customFormat="1" ht="14.1" customHeight="1" x14ac:dyDescent="0.2">
      <c r="B24" s="2254"/>
      <c r="C24" s="78">
        <v>4</v>
      </c>
      <c r="D24" s="1049" t="s">
        <v>302</v>
      </c>
      <c r="E24" s="1122"/>
      <c r="F24" s="765"/>
      <c r="G24" s="89"/>
      <c r="H24" s="39"/>
      <c r="I24" s="35"/>
      <c r="J24" s="729"/>
      <c r="K24" s="236">
        <f t="shared" si="8"/>
        <v>0</v>
      </c>
      <c r="L24" s="1143"/>
      <c r="M24" s="1034"/>
    </row>
    <row r="25" spans="2:13" s="787" customFormat="1" ht="14.1" customHeight="1" x14ac:dyDescent="0.2">
      <c r="B25" s="2254"/>
      <c r="C25" s="78">
        <v>5</v>
      </c>
      <c r="D25" s="1049" t="s">
        <v>303</v>
      </c>
      <c r="E25" s="1122"/>
      <c r="F25" s="765"/>
      <c r="G25" s="89"/>
      <c r="H25" s="39"/>
      <c r="I25" s="35"/>
      <c r="J25" s="34"/>
      <c r="K25" s="236">
        <f t="shared" si="8"/>
        <v>0</v>
      </c>
      <c r="L25" s="1143"/>
      <c r="M25" s="1034"/>
    </row>
    <row r="26" spans="2:13" s="787" customFormat="1" ht="14.1" customHeight="1" x14ac:dyDescent="0.2">
      <c r="B26" s="2254"/>
      <c r="C26" s="78">
        <v>6</v>
      </c>
      <c r="D26" s="1049" t="s">
        <v>304</v>
      </c>
      <c r="E26" s="1122"/>
      <c r="F26" s="765"/>
      <c r="G26" s="89"/>
      <c r="H26" s="39"/>
      <c r="I26" s="35"/>
      <c r="J26" s="34"/>
      <c r="K26" s="236">
        <f t="shared" si="8"/>
        <v>0</v>
      </c>
      <c r="L26" s="1143"/>
      <c r="M26" s="1034"/>
    </row>
    <row r="27" spans="2:13" s="787" customFormat="1" ht="14.1" customHeight="1" x14ac:dyDescent="0.2">
      <c r="B27" s="2254"/>
      <c r="C27" s="78">
        <v>7</v>
      </c>
      <c r="D27" s="1049" t="s">
        <v>291</v>
      </c>
      <c r="E27" s="1122"/>
      <c r="F27" s="765"/>
      <c r="G27" s="89"/>
      <c r="H27" s="39"/>
      <c r="I27" s="35"/>
      <c r="J27" s="34"/>
      <c r="K27" s="236">
        <f t="shared" si="8"/>
        <v>0</v>
      </c>
      <c r="L27" s="1143"/>
      <c r="M27" s="1034"/>
    </row>
    <row r="28" spans="2:13" s="787" customFormat="1" ht="14.1" customHeight="1" x14ac:dyDescent="0.2">
      <c r="B28" s="2254"/>
      <c r="C28" s="78">
        <v>8</v>
      </c>
      <c r="D28" s="1049" t="s">
        <v>305</v>
      </c>
      <c r="E28" s="1122"/>
      <c r="F28" s="765"/>
      <c r="G28" s="89"/>
      <c r="H28" s="39"/>
      <c r="I28" s="35"/>
      <c r="J28" s="34"/>
      <c r="K28" s="236">
        <f t="shared" si="8"/>
        <v>0</v>
      </c>
      <c r="L28" s="1143"/>
      <c r="M28" s="1034"/>
    </row>
    <row r="29" spans="2:13" s="787" customFormat="1" ht="14.1" customHeight="1" x14ac:dyDescent="0.2">
      <c r="B29" s="2254"/>
      <c r="C29" s="78">
        <v>9</v>
      </c>
      <c r="D29" s="1049" t="s">
        <v>215</v>
      </c>
      <c r="E29" s="1122"/>
      <c r="F29" s="765"/>
      <c r="G29" s="89"/>
      <c r="H29" s="39"/>
      <c r="I29" s="35"/>
      <c r="J29" s="34"/>
      <c r="K29" s="236">
        <f t="shared" si="8"/>
        <v>0</v>
      </c>
      <c r="L29" s="1143"/>
      <c r="M29" s="1034"/>
    </row>
    <row r="30" spans="2:13" s="787" customFormat="1" ht="14.1" customHeight="1" x14ac:dyDescent="0.2">
      <c r="B30" s="2254"/>
      <c r="C30" s="78">
        <v>10</v>
      </c>
      <c r="D30" s="1049" t="s">
        <v>220</v>
      </c>
      <c r="E30" s="1122"/>
      <c r="F30" s="765"/>
      <c r="G30" s="89"/>
      <c r="H30" s="39"/>
      <c r="I30" s="35"/>
      <c r="J30" s="34"/>
      <c r="K30" s="236">
        <f t="shared" si="8"/>
        <v>0</v>
      </c>
      <c r="L30" s="1143"/>
      <c r="M30" s="1034"/>
    </row>
    <row r="31" spans="2:13" s="787" customFormat="1" ht="14.1" customHeight="1" x14ac:dyDescent="0.2">
      <c r="B31" s="2254"/>
      <c r="C31" s="78">
        <v>11</v>
      </c>
      <c r="D31" s="1049" t="s">
        <v>257</v>
      </c>
      <c r="E31" s="1122"/>
      <c r="F31" s="765"/>
      <c r="G31" s="89"/>
      <c r="H31" s="39"/>
      <c r="I31" s="35"/>
      <c r="J31" s="34"/>
      <c r="K31" s="236">
        <f t="shared" si="8"/>
        <v>0</v>
      </c>
      <c r="L31" s="1143"/>
      <c r="M31" s="1034"/>
    </row>
    <row r="32" spans="2:13" s="787" customFormat="1" ht="14.1" customHeight="1" x14ac:dyDescent="0.2">
      <c r="B32" s="2255"/>
      <c r="C32" s="1123">
        <v>12</v>
      </c>
      <c r="D32" s="1054" t="s">
        <v>223</v>
      </c>
      <c r="E32" s="1124"/>
      <c r="F32" s="1144"/>
      <c r="G32" s="237"/>
      <c r="H32" s="1055"/>
      <c r="I32" s="66"/>
      <c r="J32" s="90"/>
      <c r="K32" s="238">
        <f t="shared" si="8"/>
        <v>0</v>
      </c>
      <c r="L32" s="1145"/>
      <c r="M32" s="1034"/>
    </row>
    <row r="33" spans="2:13" s="787" customFormat="1" ht="14.1" customHeight="1" x14ac:dyDescent="0.2">
      <c r="B33" s="2253" t="s">
        <v>359</v>
      </c>
      <c r="C33" s="91">
        <v>1</v>
      </c>
      <c r="D33" s="1060" t="s">
        <v>143</v>
      </c>
      <c r="E33" s="1121">
        <v>5</v>
      </c>
      <c r="F33" s="761">
        <v>5</v>
      </c>
      <c r="G33" s="87">
        <v>4</v>
      </c>
      <c r="H33" s="88">
        <v>4</v>
      </c>
      <c r="I33" s="31">
        <v>4</v>
      </c>
      <c r="J33" s="30">
        <v>4</v>
      </c>
      <c r="K33" s="1141">
        <f t="shared" si="8"/>
        <v>26</v>
      </c>
      <c r="L33" s="1142"/>
      <c r="M33" s="1034"/>
    </row>
    <row r="34" spans="2:13" s="787" customFormat="1" ht="14.1" customHeight="1" x14ac:dyDescent="0.2">
      <c r="B34" s="2254"/>
      <c r="C34" s="63">
        <v>2</v>
      </c>
      <c r="D34" s="64" t="s">
        <v>360</v>
      </c>
      <c r="E34" s="1125">
        <v>3</v>
      </c>
      <c r="F34" s="769">
        <v>3</v>
      </c>
      <c r="G34" s="92">
        <v>3</v>
      </c>
      <c r="H34" s="45">
        <v>3</v>
      </c>
      <c r="I34" s="37">
        <v>3</v>
      </c>
      <c r="J34" s="36">
        <v>3</v>
      </c>
      <c r="K34" s="236">
        <f t="shared" si="8"/>
        <v>18</v>
      </c>
      <c r="L34" s="984"/>
      <c r="M34" s="1034"/>
    </row>
    <row r="35" spans="2:13" s="787" customFormat="1" ht="14.1" customHeight="1" x14ac:dyDescent="0.2">
      <c r="B35" s="2254"/>
      <c r="C35" s="937">
        <v>3</v>
      </c>
      <c r="D35" s="64" t="s">
        <v>361</v>
      </c>
      <c r="E35" s="1125">
        <v>2</v>
      </c>
      <c r="F35" s="769">
        <v>2</v>
      </c>
      <c r="G35" s="92">
        <v>2</v>
      </c>
      <c r="H35" s="45">
        <v>2</v>
      </c>
      <c r="I35" s="37">
        <v>2</v>
      </c>
      <c r="J35" s="36">
        <v>2</v>
      </c>
      <c r="K35" s="236">
        <f t="shared" si="8"/>
        <v>12</v>
      </c>
      <c r="L35" s="984"/>
      <c r="M35" s="1034"/>
    </row>
    <row r="36" spans="2:13" s="787" customFormat="1" ht="14.1" customHeight="1" x14ac:dyDescent="0.2">
      <c r="B36" s="2254"/>
      <c r="C36" s="63">
        <v>4</v>
      </c>
      <c r="D36" s="77" t="s">
        <v>236</v>
      </c>
      <c r="E36" s="1125">
        <v>1</v>
      </c>
      <c r="F36" s="769"/>
      <c r="G36" s="1146"/>
      <c r="H36" s="1147"/>
      <c r="I36" s="1148"/>
      <c r="J36" s="1149"/>
      <c r="K36" s="236">
        <f t="shared" si="8"/>
        <v>1</v>
      </c>
      <c r="L36" s="984"/>
      <c r="M36" s="1034"/>
    </row>
    <row r="37" spans="2:13" s="787" customFormat="1" ht="14.1" customHeight="1" x14ac:dyDescent="0.2">
      <c r="B37" s="2254"/>
      <c r="C37" s="937">
        <v>5</v>
      </c>
      <c r="D37" s="1063" t="s">
        <v>370</v>
      </c>
      <c r="E37" s="1126"/>
      <c r="F37" s="1003"/>
      <c r="G37" s="1064">
        <v>1</v>
      </c>
      <c r="H37" s="48"/>
      <c r="I37" s="47"/>
      <c r="J37" s="65"/>
      <c r="K37" s="236">
        <f t="shared" si="8"/>
        <v>1</v>
      </c>
      <c r="L37" s="984"/>
      <c r="M37" s="1034"/>
    </row>
    <row r="38" spans="2:13" s="787" customFormat="1" ht="14.1" customHeight="1" x14ac:dyDescent="0.2">
      <c r="B38" s="2254"/>
      <c r="C38" s="63">
        <v>6</v>
      </c>
      <c r="D38" s="77" t="s">
        <v>137</v>
      </c>
      <c r="E38" s="1125">
        <v>2</v>
      </c>
      <c r="F38" s="769">
        <v>2</v>
      </c>
      <c r="G38" s="92">
        <v>2</v>
      </c>
      <c r="H38" s="45">
        <v>2</v>
      </c>
      <c r="I38" s="37">
        <v>2</v>
      </c>
      <c r="J38" s="36">
        <v>1</v>
      </c>
      <c r="K38" s="236">
        <f t="shared" si="8"/>
        <v>11</v>
      </c>
      <c r="L38" s="984"/>
      <c r="M38" s="1034"/>
    </row>
    <row r="39" spans="2:13" s="787" customFormat="1" ht="14.1" customHeight="1" x14ac:dyDescent="0.2">
      <c r="B39" s="2254"/>
      <c r="C39" s="937">
        <v>7</v>
      </c>
      <c r="D39" s="77" t="s">
        <v>256</v>
      </c>
      <c r="E39" s="1150"/>
      <c r="F39" s="1151"/>
      <c r="G39" s="92">
        <v>2</v>
      </c>
      <c r="H39" s="45">
        <v>1</v>
      </c>
      <c r="I39" s="37"/>
      <c r="J39" s="36"/>
      <c r="K39" s="236">
        <f t="shared" si="8"/>
        <v>3</v>
      </c>
      <c r="L39" s="984"/>
      <c r="M39" s="1034"/>
    </row>
    <row r="40" spans="2:13" s="787" customFormat="1" ht="14.1" customHeight="1" x14ac:dyDescent="0.2">
      <c r="B40" s="2254"/>
      <c r="C40" s="63">
        <v>8</v>
      </c>
      <c r="D40" s="948" t="s">
        <v>154</v>
      </c>
      <c r="E40" s="1125">
        <v>1</v>
      </c>
      <c r="F40" s="769">
        <v>1</v>
      </c>
      <c r="G40" s="92"/>
      <c r="H40" s="45"/>
      <c r="I40" s="37"/>
      <c r="J40" s="36"/>
      <c r="K40" s="236">
        <f t="shared" si="8"/>
        <v>2</v>
      </c>
      <c r="L40" s="984"/>
      <c r="M40" s="1034"/>
    </row>
    <row r="41" spans="2:13" s="787" customFormat="1" ht="14.1" customHeight="1" x14ac:dyDescent="0.2">
      <c r="B41" s="2254"/>
      <c r="C41" s="937">
        <v>9</v>
      </c>
      <c r="D41" s="1067" t="s">
        <v>144</v>
      </c>
      <c r="E41" s="1125">
        <v>4</v>
      </c>
      <c r="F41" s="769">
        <v>4</v>
      </c>
      <c r="G41" s="92">
        <v>3</v>
      </c>
      <c r="H41" s="45">
        <v>4</v>
      </c>
      <c r="I41" s="37">
        <v>3</v>
      </c>
      <c r="J41" s="36">
        <v>4</v>
      </c>
      <c r="K41" s="236">
        <f t="shared" si="8"/>
        <v>22</v>
      </c>
      <c r="L41" s="984"/>
      <c r="M41" s="1034"/>
    </row>
    <row r="42" spans="2:13" s="787" customFormat="1" ht="14.1" customHeight="1" x14ac:dyDescent="0.2">
      <c r="B42" s="2254"/>
      <c r="C42" s="63">
        <v>10</v>
      </c>
      <c r="D42" s="77" t="s">
        <v>135</v>
      </c>
      <c r="E42" s="1125">
        <v>2</v>
      </c>
      <c r="F42" s="769">
        <v>2</v>
      </c>
      <c r="G42" s="92">
        <v>2</v>
      </c>
      <c r="H42" s="45">
        <v>1</v>
      </c>
      <c r="I42" s="37">
        <v>1</v>
      </c>
      <c r="J42" s="36"/>
      <c r="K42" s="236">
        <f t="shared" si="8"/>
        <v>8</v>
      </c>
      <c r="L42" s="984"/>
      <c r="M42" s="1034"/>
    </row>
    <row r="43" spans="2:13" s="787" customFormat="1" ht="14.1" customHeight="1" x14ac:dyDescent="0.2">
      <c r="B43" s="2254"/>
      <c r="C43" s="937">
        <v>11</v>
      </c>
      <c r="D43" s="77" t="s">
        <v>253</v>
      </c>
      <c r="E43" s="1125">
        <v>2</v>
      </c>
      <c r="F43" s="769">
        <v>2</v>
      </c>
      <c r="G43" s="92">
        <v>2</v>
      </c>
      <c r="H43" s="45">
        <v>1</v>
      </c>
      <c r="I43" s="37">
        <v>1</v>
      </c>
      <c r="J43" s="36"/>
      <c r="K43" s="236">
        <f t="shared" si="8"/>
        <v>8</v>
      </c>
      <c r="L43" s="984"/>
      <c r="M43" s="1034"/>
    </row>
    <row r="44" spans="2:13" s="787" customFormat="1" ht="14.1" customHeight="1" x14ac:dyDescent="0.2">
      <c r="B44" s="2254"/>
      <c r="C44" s="63">
        <v>12</v>
      </c>
      <c r="D44" s="77" t="s">
        <v>136</v>
      </c>
      <c r="E44" s="1125">
        <v>2</v>
      </c>
      <c r="F44" s="769">
        <v>1</v>
      </c>
      <c r="G44" s="92">
        <v>2</v>
      </c>
      <c r="H44" s="45">
        <v>1</v>
      </c>
      <c r="I44" s="37">
        <v>1</v>
      </c>
      <c r="J44" s="36"/>
      <c r="K44" s="236">
        <f t="shared" si="8"/>
        <v>7</v>
      </c>
      <c r="L44" s="984"/>
      <c r="M44" s="1034"/>
    </row>
    <row r="45" spans="2:13" s="787" customFormat="1" ht="14.1" customHeight="1" x14ac:dyDescent="0.2">
      <c r="B45" s="2254"/>
      <c r="C45" s="937">
        <v>13</v>
      </c>
      <c r="D45" s="77" t="s">
        <v>132</v>
      </c>
      <c r="E45" s="1125">
        <v>1</v>
      </c>
      <c r="F45" s="769">
        <v>2</v>
      </c>
      <c r="G45" s="92">
        <v>2</v>
      </c>
      <c r="H45" s="45">
        <v>1</v>
      </c>
      <c r="I45" s="37">
        <v>1</v>
      </c>
      <c r="J45" s="36"/>
      <c r="K45" s="236">
        <f t="shared" si="8"/>
        <v>7</v>
      </c>
      <c r="L45" s="984"/>
      <c r="M45" s="1034"/>
    </row>
    <row r="46" spans="2:13" s="787" customFormat="1" ht="14.1" customHeight="1" x14ac:dyDescent="0.2">
      <c r="B46" s="2254"/>
      <c r="C46" s="63">
        <v>14</v>
      </c>
      <c r="D46" s="77" t="s">
        <v>134</v>
      </c>
      <c r="E46" s="1125"/>
      <c r="F46" s="769">
        <v>1</v>
      </c>
      <c r="G46" s="92">
        <v>1</v>
      </c>
      <c r="H46" s="45"/>
      <c r="I46" s="37"/>
      <c r="J46" s="36"/>
      <c r="K46" s="236">
        <f t="shared" si="8"/>
        <v>2</v>
      </c>
      <c r="L46" s="984"/>
      <c r="M46" s="1034"/>
    </row>
    <row r="47" spans="2:13" s="787" customFormat="1" ht="14.1" customHeight="1" x14ac:dyDescent="0.2">
      <c r="B47" s="2254"/>
      <c r="C47" s="937">
        <v>15</v>
      </c>
      <c r="D47" s="77" t="s">
        <v>156</v>
      </c>
      <c r="E47" s="1125">
        <v>4</v>
      </c>
      <c r="F47" s="769">
        <v>4</v>
      </c>
      <c r="G47" s="92">
        <v>3</v>
      </c>
      <c r="H47" s="45">
        <v>3</v>
      </c>
      <c r="I47" s="37">
        <v>3</v>
      </c>
      <c r="J47" s="36">
        <v>3</v>
      </c>
      <c r="K47" s="236">
        <f t="shared" si="8"/>
        <v>20</v>
      </c>
      <c r="L47" s="984"/>
      <c r="M47" s="1034"/>
    </row>
    <row r="48" spans="2:13" s="787" customFormat="1" ht="14.1" customHeight="1" x14ac:dyDescent="0.2">
      <c r="B48" s="2254"/>
      <c r="C48" s="63">
        <v>16</v>
      </c>
      <c r="D48" s="77" t="s">
        <v>140</v>
      </c>
      <c r="E48" s="1125">
        <v>1</v>
      </c>
      <c r="F48" s="769">
        <v>1</v>
      </c>
      <c r="G48" s="92">
        <v>1</v>
      </c>
      <c r="H48" s="45">
        <v>1</v>
      </c>
      <c r="I48" s="37">
        <v>1</v>
      </c>
      <c r="J48" s="36"/>
      <c r="K48" s="236">
        <f t="shared" si="8"/>
        <v>5</v>
      </c>
      <c r="L48" s="984"/>
      <c r="M48" s="1034"/>
    </row>
    <row r="49" spans="2:13" s="787" customFormat="1" ht="14.1" customHeight="1" x14ac:dyDescent="0.2">
      <c r="B49" s="2254"/>
      <c r="C49" s="937">
        <v>17</v>
      </c>
      <c r="D49" s="948" t="s">
        <v>371</v>
      </c>
      <c r="E49" s="1125"/>
      <c r="F49" s="769"/>
      <c r="G49" s="1152">
        <v>1</v>
      </c>
      <c r="H49" s="1153">
        <v>1</v>
      </c>
      <c r="I49" s="37"/>
      <c r="J49" s="36"/>
      <c r="K49" s="236">
        <f t="shared" si="8"/>
        <v>2</v>
      </c>
      <c r="L49" s="984"/>
      <c r="M49" s="1034"/>
    </row>
    <row r="50" spans="2:13" s="787" customFormat="1" ht="14.1" customHeight="1" x14ac:dyDescent="0.2">
      <c r="B50" s="2254"/>
      <c r="C50" s="62">
        <v>18</v>
      </c>
      <c r="D50" s="1068" t="s">
        <v>157</v>
      </c>
      <c r="E50" s="1124">
        <v>1</v>
      </c>
      <c r="F50" s="1144">
        <v>1</v>
      </c>
      <c r="G50" s="237">
        <v>1</v>
      </c>
      <c r="H50" s="1055">
        <v>1</v>
      </c>
      <c r="I50" s="66">
        <v>1</v>
      </c>
      <c r="J50" s="90">
        <v>1</v>
      </c>
      <c r="K50" s="236">
        <f t="shared" si="8"/>
        <v>6</v>
      </c>
      <c r="L50" s="1145"/>
      <c r="M50" s="1034"/>
    </row>
    <row r="51" spans="2:13" s="787" customFormat="1" ht="19.350000000000001" customHeight="1" thickBot="1" x14ac:dyDescent="0.25">
      <c r="B51" s="2254"/>
      <c r="C51" s="94" t="s">
        <v>367</v>
      </c>
      <c r="D51" s="1069"/>
      <c r="E51" s="1127"/>
      <c r="F51" s="774"/>
      <c r="G51" s="1070"/>
      <c r="H51" s="42"/>
      <c r="I51" s="43"/>
      <c r="J51" s="43"/>
      <c r="K51" s="1154">
        <f t="shared" si="8"/>
        <v>0</v>
      </c>
      <c r="L51" s="1155"/>
      <c r="M51" s="1034"/>
    </row>
    <row r="52" spans="2:13" s="1022" customFormat="1" ht="19.5" customHeight="1" thickTop="1" x14ac:dyDescent="0.2">
      <c r="B52" s="1156"/>
      <c r="C52" s="1074" t="s">
        <v>295</v>
      </c>
      <c r="D52" s="1075"/>
      <c r="E52" s="1076">
        <f t="shared" ref="E52:J52" si="9">SUM(E53:E61)</f>
        <v>0</v>
      </c>
      <c r="F52" s="1076">
        <f t="shared" si="9"/>
        <v>0</v>
      </c>
      <c r="G52" s="1076">
        <f t="shared" si="9"/>
        <v>0</v>
      </c>
      <c r="H52" s="1076">
        <f t="shared" si="9"/>
        <v>0</v>
      </c>
      <c r="I52" s="1076">
        <f t="shared" si="9"/>
        <v>0</v>
      </c>
      <c r="J52" s="1077">
        <f t="shared" si="9"/>
        <v>0</v>
      </c>
      <c r="K52" s="1090">
        <f t="shared" si="8"/>
        <v>0</v>
      </c>
      <c r="L52" s="1157"/>
      <c r="M52" s="1034"/>
    </row>
    <row r="53" spans="2:13" s="1022" customFormat="1" ht="14.1" customHeight="1" x14ac:dyDescent="0.2">
      <c r="B53" s="789"/>
      <c r="C53" s="963">
        <v>1</v>
      </c>
      <c r="D53" s="1080"/>
      <c r="E53" s="1122"/>
      <c r="F53" s="765"/>
      <c r="G53" s="89"/>
      <c r="H53" s="39"/>
      <c r="I53" s="35"/>
      <c r="J53" s="34"/>
      <c r="K53" s="1141">
        <f t="shared" si="8"/>
        <v>0</v>
      </c>
      <c r="L53" s="67"/>
      <c r="M53" s="1034"/>
    </row>
    <row r="54" spans="2:13" s="1022" customFormat="1" ht="14.1" customHeight="1" x14ac:dyDescent="0.2">
      <c r="B54" s="789"/>
      <c r="C54" s="963">
        <v>2</v>
      </c>
      <c r="D54" s="1082"/>
      <c r="E54" s="1122"/>
      <c r="F54" s="765"/>
      <c r="G54" s="89"/>
      <c r="H54" s="39"/>
      <c r="I54" s="35"/>
      <c r="J54" s="34"/>
      <c r="K54" s="236">
        <f t="shared" si="8"/>
        <v>0</v>
      </c>
      <c r="L54" s="67"/>
      <c r="M54" s="1034"/>
    </row>
    <row r="55" spans="2:13" s="1022" customFormat="1" ht="14.1" customHeight="1" x14ac:dyDescent="0.2">
      <c r="B55" s="789"/>
      <c r="C55" s="963">
        <v>3</v>
      </c>
      <c r="D55" s="1082"/>
      <c r="E55" s="1122"/>
      <c r="F55" s="765"/>
      <c r="G55" s="89"/>
      <c r="H55" s="39"/>
      <c r="I55" s="35"/>
      <c r="J55" s="34"/>
      <c r="K55" s="236">
        <f t="shared" si="8"/>
        <v>0</v>
      </c>
      <c r="L55" s="67"/>
      <c r="M55" s="1034"/>
    </row>
    <row r="56" spans="2:13" s="1022" customFormat="1" ht="14.1" customHeight="1" x14ac:dyDescent="0.2">
      <c r="B56" s="789"/>
      <c r="C56" s="963">
        <v>4</v>
      </c>
      <c r="D56" s="1082"/>
      <c r="E56" s="1122"/>
      <c r="F56" s="765"/>
      <c r="G56" s="89"/>
      <c r="H56" s="39"/>
      <c r="I56" s="35"/>
      <c r="J56" s="34"/>
      <c r="K56" s="236">
        <f t="shared" si="8"/>
        <v>0</v>
      </c>
      <c r="L56" s="67"/>
      <c r="M56" s="1034"/>
    </row>
    <row r="57" spans="2:13" s="1022" customFormat="1" ht="14.1" customHeight="1" x14ac:dyDescent="0.2">
      <c r="B57" s="789"/>
      <c r="C57" s="963">
        <v>5</v>
      </c>
      <c r="D57" s="1082"/>
      <c r="E57" s="1122"/>
      <c r="F57" s="765"/>
      <c r="G57" s="89"/>
      <c r="H57" s="39"/>
      <c r="I57" s="35"/>
      <c r="J57" s="34"/>
      <c r="K57" s="236">
        <f t="shared" si="8"/>
        <v>0</v>
      </c>
      <c r="L57" s="67"/>
      <c r="M57" s="1034"/>
    </row>
    <row r="58" spans="2:13" s="1022" customFormat="1" ht="14.1" customHeight="1" x14ac:dyDescent="0.2">
      <c r="B58" s="789"/>
      <c r="C58" s="963">
        <v>6</v>
      </c>
      <c r="D58" s="1082"/>
      <c r="E58" s="1122"/>
      <c r="F58" s="765"/>
      <c r="G58" s="89"/>
      <c r="H58" s="39"/>
      <c r="I58" s="35"/>
      <c r="J58" s="34"/>
      <c r="K58" s="236">
        <f t="shared" si="8"/>
        <v>0</v>
      </c>
      <c r="L58" s="67"/>
      <c r="M58" s="1034"/>
    </row>
    <row r="59" spans="2:13" s="1022" customFormat="1" ht="14.1" customHeight="1" x14ac:dyDescent="0.2">
      <c r="B59" s="33"/>
      <c r="C59" s="963">
        <v>7</v>
      </c>
      <c r="D59" s="1082"/>
      <c r="E59" s="1125"/>
      <c r="F59" s="769"/>
      <c r="G59" s="92"/>
      <c r="H59" s="45"/>
      <c r="I59" s="37"/>
      <c r="J59" s="36"/>
      <c r="K59" s="236">
        <f t="shared" si="8"/>
        <v>0</v>
      </c>
      <c r="L59" s="46"/>
      <c r="M59" s="1034"/>
    </row>
    <row r="60" spans="2:13" s="1022" customFormat="1" ht="14.1" customHeight="1" x14ac:dyDescent="0.2">
      <c r="B60" s="33"/>
      <c r="C60" s="963">
        <v>8</v>
      </c>
      <c r="D60" s="1082"/>
      <c r="E60" s="1125"/>
      <c r="F60" s="769"/>
      <c r="G60" s="92"/>
      <c r="H60" s="45"/>
      <c r="I60" s="37"/>
      <c r="J60" s="36"/>
      <c r="K60" s="236">
        <f t="shared" si="8"/>
        <v>0</v>
      </c>
      <c r="L60" s="46"/>
      <c r="M60" s="1034"/>
    </row>
    <row r="61" spans="2:13" s="1022" customFormat="1" ht="14.1" customHeight="1" thickBot="1" x14ac:dyDescent="0.25">
      <c r="B61" s="40"/>
      <c r="C61" s="79">
        <v>9</v>
      </c>
      <c r="D61" s="1085"/>
      <c r="E61" s="1126"/>
      <c r="F61" s="1003"/>
      <c r="G61" s="1064"/>
      <c r="H61" s="48"/>
      <c r="I61" s="47"/>
      <c r="J61" s="65"/>
      <c r="K61" s="1154">
        <f t="shared" si="8"/>
        <v>0</v>
      </c>
      <c r="L61" s="1158"/>
      <c r="M61" s="1034"/>
    </row>
    <row r="62" spans="2:13" s="1022" customFormat="1" ht="19.350000000000001" customHeight="1" thickTop="1" x14ac:dyDescent="0.2">
      <c r="B62" s="1089"/>
      <c r="C62" s="1074" t="s">
        <v>294</v>
      </c>
      <c r="D62" s="1089"/>
      <c r="E62" s="1090">
        <f t="shared" ref="E62:J62" si="10">SUM(E63:E69)</f>
        <v>0</v>
      </c>
      <c r="F62" s="1092">
        <f t="shared" si="10"/>
        <v>0</v>
      </c>
      <c r="G62" s="1090">
        <f t="shared" si="10"/>
        <v>0</v>
      </c>
      <c r="H62" s="1091">
        <f t="shared" si="10"/>
        <v>0</v>
      </c>
      <c r="I62" s="1090">
        <f t="shared" si="10"/>
        <v>0</v>
      </c>
      <c r="J62" s="1090">
        <f t="shared" si="10"/>
        <v>0</v>
      </c>
      <c r="K62" s="1090">
        <f t="shared" si="8"/>
        <v>0</v>
      </c>
      <c r="L62" s="1159"/>
      <c r="M62" s="1034"/>
    </row>
    <row r="63" spans="2:13" s="1022" customFormat="1" ht="14.1" customHeight="1" x14ac:dyDescent="0.2">
      <c r="B63" s="789"/>
      <c r="C63" s="963">
        <v>1</v>
      </c>
      <c r="D63" s="1080"/>
      <c r="E63" s="1122"/>
      <c r="F63" s="765"/>
      <c r="G63" s="89"/>
      <c r="H63" s="39"/>
      <c r="I63" s="35"/>
      <c r="J63" s="34"/>
      <c r="K63" s="1141">
        <f t="shared" si="8"/>
        <v>0</v>
      </c>
      <c r="L63" s="67"/>
      <c r="M63" s="1034"/>
    </row>
    <row r="64" spans="2:13" s="1022" customFormat="1" ht="14.1" customHeight="1" x14ac:dyDescent="0.2">
      <c r="B64" s="789"/>
      <c r="C64" s="963">
        <v>2</v>
      </c>
      <c r="D64" s="1082"/>
      <c r="E64" s="1122"/>
      <c r="F64" s="765"/>
      <c r="G64" s="89"/>
      <c r="H64" s="39"/>
      <c r="I64" s="35"/>
      <c r="J64" s="34"/>
      <c r="K64" s="236">
        <f t="shared" si="8"/>
        <v>0</v>
      </c>
      <c r="L64" s="67"/>
      <c r="M64" s="1034"/>
    </row>
    <row r="65" spans="2:13" s="1022" customFormat="1" ht="14.1" customHeight="1" x14ac:dyDescent="0.2">
      <c r="B65" s="789"/>
      <c r="C65" s="963">
        <v>3</v>
      </c>
      <c r="D65" s="1082"/>
      <c r="E65" s="1122"/>
      <c r="F65" s="765"/>
      <c r="G65" s="89"/>
      <c r="H65" s="39"/>
      <c r="I65" s="35"/>
      <c r="J65" s="34"/>
      <c r="K65" s="236">
        <f t="shared" si="8"/>
        <v>0</v>
      </c>
      <c r="L65" s="67"/>
      <c r="M65" s="1034"/>
    </row>
    <row r="66" spans="2:13" s="1022" customFormat="1" ht="14.1" customHeight="1" x14ac:dyDescent="0.2">
      <c r="B66" s="33"/>
      <c r="C66" s="78">
        <v>4</v>
      </c>
      <c r="D66" s="1082"/>
      <c r="E66" s="1125"/>
      <c r="F66" s="769"/>
      <c r="G66" s="92"/>
      <c r="H66" s="45"/>
      <c r="I66" s="37"/>
      <c r="J66" s="36"/>
      <c r="K66" s="236">
        <f t="shared" si="8"/>
        <v>0</v>
      </c>
      <c r="L66" s="46"/>
      <c r="M66" s="1034"/>
    </row>
    <row r="67" spans="2:13" s="1022" customFormat="1" ht="14.1" customHeight="1" x14ac:dyDescent="0.2">
      <c r="B67" s="967"/>
      <c r="C67" s="78">
        <v>5</v>
      </c>
      <c r="D67" s="1082"/>
      <c r="E67" s="1125"/>
      <c r="F67" s="769"/>
      <c r="G67" s="92"/>
      <c r="H67" s="45"/>
      <c r="I67" s="37"/>
      <c r="J67" s="36"/>
      <c r="K67" s="236">
        <f t="shared" si="8"/>
        <v>0</v>
      </c>
      <c r="L67" s="46"/>
      <c r="M67" s="1034"/>
    </row>
    <row r="68" spans="2:13" s="1022" customFormat="1" ht="14.1" customHeight="1" x14ac:dyDescent="0.2">
      <c r="B68" s="33"/>
      <c r="C68" s="78">
        <v>6</v>
      </c>
      <c r="D68" s="1082"/>
      <c r="E68" s="1125"/>
      <c r="F68" s="769"/>
      <c r="G68" s="92"/>
      <c r="H68" s="45"/>
      <c r="I68" s="37"/>
      <c r="J68" s="36"/>
      <c r="K68" s="236">
        <f t="shared" si="8"/>
        <v>0</v>
      </c>
      <c r="L68" s="46"/>
      <c r="M68" s="1034"/>
    </row>
    <row r="69" spans="2:13" s="1022" customFormat="1" ht="14.1" customHeight="1" thickBot="1" x14ac:dyDescent="0.25">
      <c r="B69" s="95"/>
      <c r="C69" s="356">
        <v>7</v>
      </c>
      <c r="D69" s="1085"/>
      <c r="E69" s="1128"/>
      <c r="F69" s="1001"/>
      <c r="G69" s="1097"/>
      <c r="H69" s="96"/>
      <c r="I69" s="80"/>
      <c r="J69" s="76"/>
      <c r="K69" s="1154">
        <f t="shared" si="8"/>
        <v>0</v>
      </c>
      <c r="L69" s="97"/>
      <c r="M69" s="1034"/>
    </row>
    <row r="70" spans="2:13" s="1022" customFormat="1" ht="14.1" customHeight="1" thickTop="1" x14ac:dyDescent="0.2">
      <c r="B70" s="1160"/>
      <c r="C70" s="1101" t="s">
        <v>341</v>
      </c>
      <c r="D70" s="1101"/>
      <c r="E70" s="1129"/>
      <c r="F70" s="1129"/>
      <c r="G70" s="1102"/>
      <c r="H70" s="1102"/>
      <c r="I70" s="1102"/>
      <c r="J70" s="1102"/>
      <c r="K70" s="1161">
        <f t="shared" si="8"/>
        <v>0</v>
      </c>
      <c r="L70" s="1162"/>
    </row>
    <row r="71" spans="2:13" s="1022" customFormat="1" ht="14.1" customHeight="1" x14ac:dyDescent="0.2">
      <c r="B71" s="1163"/>
      <c r="C71" s="1106" t="s">
        <v>155</v>
      </c>
      <c r="D71" s="1106"/>
      <c r="E71" s="1130"/>
      <c r="F71" s="1130"/>
      <c r="G71" s="1107"/>
      <c r="H71" s="1107"/>
      <c r="I71" s="1107"/>
      <c r="J71" s="1107"/>
      <c r="K71" s="236">
        <f t="shared" si="8"/>
        <v>0</v>
      </c>
      <c r="L71" s="1164"/>
    </row>
    <row r="72" spans="2:13" s="1022" customFormat="1" ht="14.1" customHeight="1" x14ac:dyDescent="0.2">
      <c r="B72" s="1163"/>
      <c r="C72" s="1106" t="s">
        <v>342</v>
      </c>
      <c r="D72" s="1106"/>
      <c r="E72" s="1130"/>
      <c r="F72" s="1130"/>
      <c r="G72" s="1107"/>
      <c r="H72" s="1107"/>
      <c r="I72" s="1107"/>
      <c r="J72" s="1107"/>
      <c r="K72" s="236">
        <f t="shared" si="8"/>
        <v>0</v>
      </c>
      <c r="L72" s="1164"/>
    </row>
    <row r="73" spans="2:13" s="1022" customFormat="1" ht="14.1" customHeight="1" thickBot="1" x14ac:dyDescent="0.25">
      <c r="B73" s="1165"/>
      <c r="C73" s="1166" t="s">
        <v>364</v>
      </c>
      <c r="D73" s="1167"/>
      <c r="E73" s="1168"/>
      <c r="F73" s="1168"/>
      <c r="G73" s="1169"/>
      <c r="H73" s="1169"/>
      <c r="I73" s="1169"/>
      <c r="J73" s="1170"/>
      <c r="K73" s="1154">
        <f t="shared" si="8"/>
        <v>0</v>
      </c>
      <c r="L73" s="1171"/>
    </row>
    <row r="74" spans="2:13" ht="22.15" customHeight="1" x14ac:dyDescent="0.2">
      <c r="C74" s="1117" t="s">
        <v>91</v>
      </c>
      <c r="D74" s="2256" t="s">
        <v>365</v>
      </c>
      <c r="E74" s="2256"/>
      <c r="F74" s="2256"/>
      <c r="G74" s="2256"/>
      <c r="H74" s="72"/>
      <c r="I74" s="72"/>
      <c r="J74" s="73"/>
      <c r="K74" s="72"/>
    </row>
    <row r="75" spans="2:13" x14ac:dyDescent="0.2">
      <c r="D75" s="72"/>
      <c r="E75" s="98"/>
      <c r="F75" s="99"/>
      <c r="G75" s="99"/>
      <c r="H75" s="72"/>
      <c r="I75" s="72"/>
      <c r="J75" s="73"/>
      <c r="K75" s="72"/>
    </row>
    <row r="76" spans="2:13" x14ac:dyDescent="0.2">
      <c r="D76" s="72"/>
      <c r="E76" s="99"/>
      <c r="F76" s="99"/>
      <c r="G76" s="99"/>
      <c r="H76" s="72"/>
      <c r="I76" s="72"/>
      <c r="J76" s="73"/>
      <c r="K76" s="72"/>
    </row>
  </sheetData>
  <sheetProtection formatRows="0"/>
  <mergeCells count="14">
    <mergeCell ref="L13:L19"/>
    <mergeCell ref="B21:B32"/>
    <mergeCell ref="B33:B51"/>
    <mergeCell ref="D74:G74"/>
    <mergeCell ref="D3:J3"/>
    <mergeCell ref="J5:K5"/>
    <mergeCell ref="B6:D12"/>
    <mergeCell ref="E6:J6"/>
    <mergeCell ref="K6:K12"/>
    <mergeCell ref="L6:L12"/>
    <mergeCell ref="E7:J7"/>
    <mergeCell ref="E9:J9"/>
    <mergeCell ref="E10:J10"/>
    <mergeCell ref="E12:J12"/>
  </mergeCells>
  <dataValidations count="1">
    <dataValidation allowBlank="1" showInputMessage="1" showErrorMessage="1" sqref="D53:D61 D63:D69" xr:uid="{C800D4A5-6B11-4CF2-B4BB-FDF241D51779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2" orientation="landscape" horizontalDpi="4294967293" verticalDpi="4294967293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3BCF-D3D3-414A-BBEB-57416C9C064F}">
  <sheetPr>
    <pageSetUpPr fitToPage="1"/>
  </sheetPr>
  <dimension ref="B1:O75"/>
  <sheetViews>
    <sheetView view="pageBreakPreview" topLeftCell="A31" zoomScaleNormal="100" zoomScaleSheetLayoutView="100" workbookViewId="0">
      <selection activeCell="D62" sqref="D62:D68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38.375" style="20" customWidth="1"/>
    <col min="5" max="10" width="5" style="20" customWidth="1"/>
    <col min="11" max="11" width="5.75" style="20" customWidth="1"/>
    <col min="12" max="12" width="5.875" style="20" customWidth="1"/>
    <col min="13" max="13" width="7.5" style="20" customWidth="1"/>
    <col min="14" max="14" width="10.75" style="20" customWidth="1"/>
    <col min="15" max="15" width="4.75" style="20" customWidth="1"/>
    <col min="16" max="16384" width="8.125" style="20"/>
  </cols>
  <sheetData>
    <row r="1" spans="2:15" s="1022" customFormat="1" ht="18" x14ac:dyDescent="0.2">
      <c r="B1" s="21"/>
      <c r="C1" s="21"/>
      <c r="D1" s="299">
        <f>'Strona Tytułowa'!$G$5</f>
        <v>0</v>
      </c>
      <c r="E1" s="52"/>
      <c r="F1" s="52"/>
      <c r="G1" s="52"/>
      <c r="H1" s="52"/>
      <c r="I1" s="52"/>
      <c r="J1" s="52"/>
      <c r="K1" s="52"/>
      <c r="L1" s="52"/>
      <c r="M1" s="52"/>
      <c r="N1" s="1021"/>
    </row>
    <row r="2" spans="2:15" s="1022" customFormat="1" ht="20.25" x14ac:dyDescent="0.2">
      <c r="B2" s="1021"/>
      <c r="C2" s="1021"/>
      <c r="D2" s="1900" t="s">
        <v>279</v>
      </c>
      <c r="E2" s="1900"/>
      <c r="F2" s="1900"/>
      <c r="G2" s="1900"/>
      <c r="H2" s="1900"/>
      <c r="I2" s="1900"/>
      <c r="J2" s="1900"/>
      <c r="K2" s="1900"/>
      <c r="L2" s="1900"/>
      <c r="M2" s="1301" t="str">
        <f>'Strona Tytułowa'!$D$2</f>
        <v>2023/2024</v>
      </c>
      <c r="N2" s="1021"/>
    </row>
    <row r="3" spans="2:15" s="1022" customFormat="1" ht="18.75" customHeight="1" x14ac:dyDescent="0.2">
      <c r="B3" s="1024" t="s">
        <v>354</v>
      </c>
      <c r="C3" s="24"/>
      <c r="D3" s="234"/>
      <c r="E3" s="234"/>
      <c r="F3" s="234" t="s">
        <v>368</v>
      </c>
      <c r="G3" s="234"/>
      <c r="H3" s="234"/>
      <c r="I3" s="234"/>
      <c r="J3" s="1025" t="s">
        <v>369</v>
      </c>
      <c r="K3" s="234"/>
      <c r="L3" s="234"/>
      <c r="M3" s="235"/>
      <c r="N3" s="1021"/>
    </row>
    <row r="4" spans="2:15" s="1022" customFormat="1" ht="27" customHeight="1" thickBot="1" x14ac:dyDescent="0.25">
      <c r="B4" s="1024" t="s">
        <v>298</v>
      </c>
      <c r="C4" s="1026"/>
      <c r="D4" s="25"/>
      <c r="E4" s="55"/>
      <c r="F4" s="55"/>
      <c r="G4" s="82"/>
      <c r="H4" s="55"/>
      <c r="I4" s="55"/>
      <c r="J4" s="2257"/>
      <c r="K4" s="2257"/>
      <c r="L4" s="2257"/>
      <c r="M4" s="2257"/>
      <c r="N4" s="1021"/>
    </row>
    <row r="5" spans="2:15" s="1022" customFormat="1" ht="12.75" customHeight="1" x14ac:dyDescent="0.2">
      <c r="B5" s="2146" t="s">
        <v>161</v>
      </c>
      <c r="C5" s="2216"/>
      <c r="D5" s="2216"/>
      <c r="E5" s="2258" t="s">
        <v>165</v>
      </c>
      <c r="F5" s="2259"/>
      <c r="G5" s="2259"/>
      <c r="H5" s="2259"/>
      <c r="I5" s="2259"/>
      <c r="J5" s="2260"/>
      <c r="K5" s="2272" t="s">
        <v>372</v>
      </c>
      <c r="L5" s="2273"/>
      <c r="M5" s="1882" t="s">
        <v>163</v>
      </c>
      <c r="N5" s="1885" t="s">
        <v>164</v>
      </c>
    </row>
    <row r="6" spans="2:15" s="1022" customFormat="1" ht="12.75" customHeight="1" x14ac:dyDescent="0.2">
      <c r="B6" s="2148"/>
      <c r="C6" s="2217"/>
      <c r="D6" s="2217"/>
      <c r="E6" s="2261" t="s">
        <v>329</v>
      </c>
      <c r="F6" s="2261"/>
      <c r="G6" s="2261"/>
      <c r="H6" s="2261"/>
      <c r="I6" s="2261"/>
      <c r="J6" s="2262"/>
      <c r="K6" s="2274"/>
      <c r="L6" s="2275"/>
      <c r="M6" s="1883"/>
      <c r="N6" s="1886"/>
    </row>
    <row r="7" spans="2:15" s="1022" customFormat="1" ht="12.75" customHeight="1" x14ac:dyDescent="0.2">
      <c r="B7" s="2148"/>
      <c r="C7" s="2217"/>
      <c r="D7" s="2217"/>
      <c r="E7" s="1132" t="s">
        <v>33</v>
      </c>
      <c r="F7" s="1133" t="s">
        <v>34</v>
      </c>
      <c r="G7" s="1133" t="s">
        <v>35</v>
      </c>
      <c r="H7" s="227" t="s">
        <v>36</v>
      </c>
      <c r="I7" s="227" t="s">
        <v>37</v>
      </c>
      <c r="J7" s="228" t="s">
        <v>38</v>
      </c>
      <c r="K7" s="2266" t="s">
        <v>373</v>
      </c>
      <c r="L7" s="2269" t="s">
        <v>181</v>
      </c>
      <c r="M7" s="1883"/>
      <c r="N7" s="1886"/>
    </row>
    <row r="8" spans="2:15" s="1022" customFormat="1" ht="12.75" customHeight="1" x14ac:dyDescent="0.2">
      <c r="B8" s="2148"/>
      <c r="C8" s="2217"/>
      <c r="D8" s="2217"/>
      <c r="E8" s="2263" t="s">
        <v>281</v>
      </c>
      <c r="F8" s="2264"/>
      <c r="G8" s="2264"/>
      <c r="H8" s="2264"/>
      <c r="I8" s="2264"/>
      <c r="J8" s="2265"/>
      <c r="K8" s="2267"/>
      <c r="L8" s="2270"/>
      <c r="M8" s="1883"/>
      <c r="N8" s="1886"/>
    </row>
    <row r="9" spans="2:15" s="1022" customFormat="1" ht="12.75" customHeight="1" x14ac:dyDescent="0.2">
      <c r="B9" s="2148"/>
      <c r="C9" s="2217"/>
      <c r="D9" s="2217"/>
      <c r="E9" s="1890" t="s">
        <v>166</v>
      </c>
      <c r="F9" s="1891"/>
      <c r="G9" s="1891"/>
      <c r="H9" s="1891"/>
      <c r="I9" s="1891"/>
      <c r="J9" s="1892"/>
      <c r="K9" s="2267"/>
      <c r="L9" s="2270"/>
      <c r="M9" s="1883"/>
      <c r="N9" s="1886"/>
    </row>
    <row r="10" spans="2:15" s="1022" customFormat="1" ht="12.75" customHeight="1" x14ac:dyDescent="0.2">
      <c r="B10" s="2148"/>
      <c r="C10" s="2217"/>
      <c r="D10" s="2217"/>
      <c r="E10" s="1302"/>
      <c r="F10" s="1302"/>
      <c r="G10" s="1302"/>
      <c r="H10" s="1302"/>
      <c r="I10" s="1302"/>
      <c r="J10" s="1302"/>
      <c r="K10" s="2267"/>
      <c r="L10" s="2270"/>
      <c r="M10" s="1883"/>
      <c r="N10" s="1886"/>
    </row>
    <row r="11" spans="2:15" s="1022" customFormat="1" ht="16.5" customHeight="1" thickBot="1" x14ac:dyDescent="0.25">
      <c r="B11" s="2150"/>
      <c r="C11" s="2218"/>
      <c r="D11" s="2218"/>
      <c r="E11" s="1893" t="s">
        <v>167</v>
      </c>
      <c r="F11" s="1894"/>
      <c r="G11" s="1894"/>
      <c r="H11" s="1894"/>
      <c r="I11" s="1894"/>
      <c r="J11" s="1895"/>
      <c r="K11" s="2268"/>
      <c r="L11" s="2271"/>
      <c r="M11" s="1884"/>
      <c r="N11" s="1887"/>
    </row>
    <row r="12" spans="2:15" s="1022" customFormat="1" ht="27" customHeight="1" thickBot="1" x14ac:dyDescent="0.25">
      <c r="B12" s="1134"/>
      <c r="C12" s="1031"/>
      <c r="D12" s="303" t="s">
        <v>171</v>
      </c>
      <c r="E12" s="1032">
        <f t="shared" ref="E12:J12" si="0">SUM(E16:E18)+E13</f>
        <v>31</v>
      </c>
      <c r="F12" s="1032">
        <f t="shared" si="0"/>
        <v>31</v>
      </c>
      <c r="G12" s="1032">
        <f t="shared" si="0"/>
        <v>32</v>
      </c>
      <c r="H12" s="1032">
        <f t="shared" si="0"/>
        <v>26</v>
      </c>
      <c r="I12" s="1032">
        <f t="shared" si="0"/>
        <v>23</v>
      </c>
      <c r="J12" s="1032">
        <f t="shared" si="0"/>
        <v>18</v>
      </c>
      <c r="K12" s="1172">
        <f>SUM(K13:K18)</f>
        <v>124</v>
      </c>
      <c r="L12" s="1033">
        <f>SUM(L13:L18)</f>
        <v>198</v>
      </c>
      <c r="M12" s="1033">
        <f>SUM(M13:M18)</f>
        <v>322</v>
      </c>
      <c r="N12" s="2250"/>
      <c r="O12" s="1034"/>
    </row>
    <row r="13" spans="2:15" s="1022" customFormat="1" ht="14.25" customHeight="1" x14ac:dyDescent="0.2">
      <c r="B13" s="83"/>
      <c r="C13" s="84"/>
      <c r="D13" s="58" t="s">
        <v>332</v>
      </c>
      <c r="E13" s="1135">
        <f t="shared" ref="E13:J13" si="1">SUM(E14:E15)</f>
        <v>31</v>
      </c>
      <c r="F13" s="1135">
        <f t="shared" si="1"/>
        <v>31</v>
      </c>
      <c r="G13" s="1036">
        <f t="shared" si="1"/>
        <v>32</v>
      </c>
      <c r="H13" s="1036">
        <f t="shared" si="1"/>
        <v>26</v>
      </c>
      <c r="I13" s="1036">
        <f t="shared" si="1"/>
        <v>23</v>
      </c>
      <c r="J13" s="1036">
        <f t="shared" si="1"/>
        <v>18</v>
      </c>
      <c r="K13" s="1173">
        <f t="shared" ref="K13:K18" si="2">SUM(E13:F13)</f>
        <v>62</v>
      </c>
      <c r="L13" s="1037">
        <f t="shared" ref="L13:L18" si="3">SUM(G13:J13)</f>
        <v>99</v>
      </c>
      <c r="M13" s="1136">
        <f>SUM(E13:J13)</f>
        <v>161</v>
      </c>
      <c r="N13" s="2251"/>
      <c r="O13" s="1034"/>
    </row>
    <row r="14" spans="2:15" s="1022" customFormat="1" ht="14.25" customHeight="1" x14ac:dyDescent="0.2">
      <c r="B14" s="83"/>
      <c r="C14" s="84"/>
      <c r="D14" s="58" t="s">
        <v>333</v>
      </c>
      <c r="E14" s="1135">
        <f t="shared" ref="E14:J14" si="4">SUM(E20:E31)</f>
        <v>0</v>
      </c>
      <c r="F14" s="1135">
        <f t="shared" si="4"/>
        <v>0</v>
      </c>
      <c r="G14" s="1036">
        <f t="shared" si="4"/>
        <v>0</v>
      </c>
      <c r="H14" s="1036">
        <f t="shared" si="4"/>
        <v>0</v>
      </c>
      <c r="I14" s="1036">
        <f t="shared" si="4"/>
        <v>0</v>
      </c>
      <c r="J14" s="1036">
        <f t="shared" si="4"/>
        <v>0</v>
      </c>
      <c r="K14" s="1174">
        <f t="shared" si="2"/>
        <v>0</v>
      </c>
      <c r="L14" s="1037">
        <f t="shared" si="3"/>
        <v>0</v>
      </c>
      <c r="M14" s="1136">
        <f>SUM(E14:J14)</f>
        <v>0</v>
      </c>
      <c r="N14" s="2251"/>
      <c r="O14" s="1034"/>
    </row>
    <row r="15" spans="2:15" s="1022" customFormat="1" ht="14.25" customHeight="1" x14ac:dyDescent="0.2">
      <c r="B15" s="83"/>
      <c r="C15" s="84"/>
      <c r="D15" s="58" t="s">
        <v>334</v>
      </c>
      <c r="E15" s="1135">
        <f t="shared" ref="E15:J15" si="5">SUM(E32:E50)</f>
        <v>31</v>
      </c>
      <c r="F15" s="1135">
        <f t="shared" si="5"/>
        <v>31</v>
      </c>
      <c r="G15" s="1036">
        <f t="shared" si="5"/>
        <v>32</v>
      </c>
      <c r="H15" s="1036">
        <f t="shared" si="5"/>
        <v>26</v>
      </c>
      <c r="I15" s="1036">
        <f t="shared" si="5"/>
        <v>23</v>
      </c>
      <c r="J15" s="1036">
        <f t="shared" si="5"/>
        <v>18</v>
      </c>
      <c r="K15" s="1174">
        <f t="shared" si="2"/>
        <v>62</v>
      </c>
      <c r="L15" s="1037">
        <f t="shared" si="3"/>
        <v>99</v>
      </c>
      <c r="M15" s="1136">
        <f>SUM(E15:J15)</f>
        <v>161</v>
      </c>
      <c r="N15" s="2251"/>
      <c r="O15" s="1034"/>
    </row>
    <row r="16" spans="2:15" s="1022" customFormat="1" ht="14.25" customHeight="1" x14ac:dyDescent="0.2">
      <c r="B16" s="83"/>
      <c r="C16" s="84"/>
      <c r="D16" s="58" t="s">
        <v>335</v>
      </c>
      <c r="E16" s="1135">
        <f t="shared" ref="E16:J16" si="6">E51</f>
        <v>0</v>
      </c>
      <c r="F16" s="1135">
        <f t="shared" si="6"/>
        <v>0</v>
      </c>
      <c r="G16" s="1036">
        <f t="shared" si="6"/>
        <v>0</v>
      </c>
      <c r="H16" s="1038">
        <f t="shared" si="6"/>
        <v>0</v>
      </c>
      <c r="I16" s="1038">
        <f t="shared" si="6"/>
        <v>0</v>
      </c>
      <c r="J16" s="1039">
        <f t="shared" si="6"/>
        <v>0</v>
      </c>
      <c r="K16" s="1173">
        <f t="shared" si="2"/>
        <v>0</v>
      </c>
      <c r="L16" s="1037">
        <f t="shared" si="3"/>
        <v>0</v>
      </c>
      <c r="M16" s="1136">
        <f>SUM(E16:J16)</f>
        <v>0</v>
      </c>
      <c r="N16" s="2251"/>
      <c r="O16" s="1034"/>
    </row>
    <row r="17" spans="2:15" s="1022" customFormat="1" ht="14.25" customHeight="1" x14ac:dyDescent="0.2">
      <c r="B17" s="83"/>
      <c r="C17" s="84"/>
      <c r="D17" s="58" t="s">
        <v>336</v>
      </c>
      <c r="E17" s="1137">
        <f t="shared" ref="E17:J17" si="7">E61</f>
        <v>0</v>
      </c>
      <c r="F17" s="1137">
        <f t="shared" si="7"/>
        <v>0</v>
      </c>
      <c r="G17" s="1036">
        <f t="shared" si="7"/>
        <v>0</v>
      </c>
      <c r="H17" s="1038">
        <f t="shared" si="7"/>
        <v>0</v>
      </c>
      <c r="I17" s="1038">
        <f t="shared" si="7"/>
        <v>0</v>
      </c>
      <c r="J17" s="1038">
        <f t="shared" si="7"/>
        <v>0</v>
      </c>
      <c r="K17" s="1173">
        <f t="shared" si="2"/>
        <v>0</v>
      </c>
      <c r="L17" s="1037">
        <f t="shared" si="3"/>
        <v>0</v>
      </c>
      <c r="M17" s="1136">
        <f>SUM(E17:J17)</f>
        <v>0</v>
      </c>
      <c r="N17" s="2251"/>
      <c r="O17" s="1034"/>
    </row>
    <row r="18" spans="2:15" s="1022" customFormat="1" ht="13.5" customHeight="1" thickBot="1" x14ac:dyDescent="0.25">
      <c r="B18" s="83"/>
      <c r="C18" s="84"/>
      <c r="D18" s="85" t="s">
        <v>357</v>
      </c>
      <c r="E18" s="1137">
        <f t="shared" ref="E18:J18" si="8">SUM(E69:E72)</f>
        <v>0</v>
      </c>
      <c r="F18" s="1137">
        <f t="shared" si="8"/>
        <v>0</v>
      </c>
      <c r="G18" s="1036">
        <f t="shared" si="8"/>
        <v>0</v>
      </c>
      <c r="H18" s="1036">
        <f t="shared" si="8"/>
        <v>0</v>
      </c>
      <c r="I18" s="1036">
        <f t="shared" si="8"/>
        <v>0</v>
      </c>
      <c r="J18" s="1036">
        <f t="shared" si="8"/>
        <v>0</v>
      </c>
      <c r="K18" s="1173">
        <f t="shared" si="2"/>
        <v>0</v>
      </c>
      <c r="L18" s="1040">
        <f t="shared" si="3"/>
        <v>0</v>
      </c>
      <c r="M18" s="1175">
        <f>SUM(K18:L18)</f>
        <v>0</v>
      </c>
      <c r="N18" s="2252"/>
      <c r="O18" s="1034"/>
    </row>
    <row r="19" spans="2:15" s="1022" customFormat="1" ht="19.5" customHeight="1" x14ac:dyDescent="0.2">
      <c r="B19" s="1139"/>
      <c r="C19" s="1042" t="s">
        <v>288</v>
      </c>
      <c r="D19" s="1042"/>
      <c r="E19" s="1043"/>
      <c r="F19" s="1043"/>
      <c r="G19" s="1043"/>
      <c r="H19" s="1043"/>
      <c r="I19" s="1043"/>
      <c r="J19" s="1043"/>
      <c r="K19" s="1044"/>
      <c r="L19" s="1044"/>
      <c r="M19" s="1043"/>
      <c r="N19" s="1140"/>
      <c r="O19" s="1034"/>
    </row>
    <row r="20" spans="2:15" s="787" customFormat="1" ht="14.1" customHeight="1" x14ac:dyDescent="0.2">
      <c r="B20" s="2253" t="s">
        <v>339</v>
      </c>
      <c r="C20" s="86">
        <v>1</v>
      </c>
      <c r="D20" s="1046" t="s">
        <v>296</v>
      </c>
      <c r="E20" s="1121"/>
      <c r="F20" s="761"/>
      <c r="G20" s="1121"/>
      <c r="H20" s="88"/>
      <c r="I20" s="31"/>
      <c r="J20" s="30"/>
      <c r="K20" s="716">
        <f t="shared" ref="K20:K49" si="9">SUM(E20:F20)</f>
        <v>0</v>
      </c>
      <c r="L20" s="1176">
        <f t="shared" ref="L20:L49" si="10">SUM(G20:J20)</f>
        <v>0</v>
      </c>
      <c r="M20" s="1177">
        <f t="shared" ref="M20:M50" si="11">SUM(K20:L20)</f>
        <v>0</v>
      </c>
      <c r="N20" s="1142"/>
      <c r="O20" s="1034"/>
    </row>
    <row r="21" spans="2:15" s="787" customFormat="1" ht="14.1" customHeight="1" x14ac:dyDescent="0.2">
      <c r="B21" s="2254"/>
      <c r="C21" s="78">
        <v>2</v>
      </c>
      <c r="D21" s="1049" t="s">
        <v>300</v>
      </c>
      <c r="E21" s="1122"/>
      <c r="F21" s="765"/>
      <c r="G21" s="1122"/>
      <c r="H21" s="39"/>
      <c r="I21" s="35"/>
      <c r="J21" s="732"/>
      <c r="K21" s="725">
        <f t="shared" si="9"/>
        <v>0</v>
      </c>
      <c r="L21" s="1178">
        <f t="shared" si="10"/>
        <v>0</v>
      </c>
      <c r="M21" s="236">
        <f t="shared" si="11"/>
        <v>0</v>
      </c>
      <c r="N21" s="1143"/>
      <c r="O21" s="1034"/>
    </row>
    <row r="22" spans="2:15" s="787" customFormat="1" ht="14.1" customHeight="1" x14ac:dyDescent="0.2">
      <c r="B22" s="2254"/>
      <c r="C22" s="78">
        <v>3</v>
      </c>
      <c r="D22" s="1049" t="s">
        <v>301</v>
      </c>
      <c r="E22" s="1122"/>
      <c r="F22" s="765"/>
      <c r="G22" s="1122"/>
      <c r="H22" s="39"/>
      <c r="I22" s="35"/>
      <c r="J22" s="729"/>
      <c r="K22" s="725">
        <f t="shared" si="9"/>
        <v>0</v>
      </c>
      <c r="L22" s="1178">
        <f t="shared" si="10"/>
        <v>0</v>
      </c>
      <c r="M22" s="236">
        <f t="shared" si="11"/>
        <v>0</v>
      </c>
      <c r="N22" s="1143"/>
      <c r="O22" s="1034"/>
    </row>
    <row r="23" spans="2:15" s="787" customFormat="1" ht="14.1" customHeight="1" x14ac:dyDescent="0.2">
      <c r="B23" s="2254"/>
      <c r="C23" s="78">
        <v>4</v>
      </c>
      <c r="D23" s="1049" t="s">
        <v>302</v>
      </c>
      <c r="E23" s="1122"/>
      <c r="F23" s="765"/>
      <c r="G23" s="1122"/>
      <c r="H23" s="39"/>
      <c r="I23" s="35"/>
      <c r="J23" s="729"/>
      <c r="K23" s="725">
        <f t="shared" si="9"/>
        <v>0</v>
      </c>
      <c r="L23" s="1178">
        <f t="shared" si="10"/>
        <v>0</v>
      </c>
      <c r="M23" s="236">
        <f t="shared" si="11"/>
        <v>0</v>
      </c>
      <c r="N23" s="1143"/>
      <c r="O23" s="1034"/>
    </row>
    <row r="24" spans="2:15" s="787" customFormat="1" ht="14.1" customHeight="1" x14ac:dyDescent="0.2">
      <c r="B24" s="2254"/>
      <c r="C24" s="78">
        <v>5</v>
      </c>
      <c r="D24" s="1049" t="s">
        <v>303</v>
      </c>
      <c r="E24" s="1122"/>
      <c r="F24" s="765"/>
      <c r="G24" s="1122"/>
      <c r="H24" s="39"/>
      <c r="I24" s="35"/>
      <c r="J24" s="34"/>
      <c r="K24" s="725">
        <f t="shared" si="9"/>
        <v>0</v>
      </c>
      <c r="L24" s="1178">
        <f t="shared" si="10"/>
        <v>0</v>
      </c>
      <c r="M24" s="236">
        <f t="shared" si="11"/>
        <v>0</v>
      </c>
      <c r="N24" s="1143"/>
      <c r="O24" s="1034"/>
    </row>
    <row r="25" spans="2:15" s="787" customFormat="1" ht="14.1" customHeight="1" x14ac:dyDescent="0.2">
      <c r="B25" s="2254"/>
      <c r="C25" s="78">
        <v>6</v>
      </c>
      <c r="D25" s="1049" t="s">
        <v>304</v>
      </c>
      <c r="E25" s="1122"/>
      <c r="F25" s="765"/>
      <c r="G25" s="1122"/>
      <c r="H25" s="39"/>
      <c r="I25" s="35"/>
      <c r="J25" s="34"/>
      <c r="K25" s="725">
        <f t="shared" si="9"/>
        <v>0</v>
      </c>
      <c r="L25" s="1178">
        <f t="shared" si="10"/>
        <v>0</v>
      </c>
      <c r="M25" s="236">
        <f t="shared" si="11"/>
        <v>0</v>
      </c>
      <c r="N25" s="1143"/>
      <c r="O25" s="1034"/>
    </row>
    <row r="26" spans="2:15" s="787" customFormat="1" ht="14.1" customHeight="1" x14ac:dyDescent="0.2">
      <c r="B26" s="2254"/>
      <c r="C26" s="78">
        <v>7</v>
      </c>
      <c r="D26" s="1049" t="s">
        <v>291</v>
      </c>
      <c r="E26" s="1122"/>
      <c r="F26" s="765"/>
      <c r="G26" s="1122"/>
      <c r="H26" s="39"/>
      <c r="I26" s="35"/>
      <c r="J26" s="34"/>
      <c r="K26" s="725">
        <f t="shared" si="9"/>
        <v>0</v>
      </c>
      <c r="L26" s="1178">
        <f t="shared" si="10"/>
        <v>0</v>
      </c>
      <c r="M26" s="236">
        <f t="shared" si="11"/>
        <v>0</v>
      </c>
      <c r="N26" s="1143"/>
      <c r="O26" s="1034"/>
    </row>
    <row r="27" spans="2:15" s="787" customFormat="1" ht="14.1" customHeight="1" x14ac:dyDescent="0.2">
      <c r="B27" s="2254"/>
      <c r="C27" s="78">
        <v>8</v>
      </c>
      <c r="D27" s="1049" t="s">
        <v>305</v>
      </c>
      <c r="E27" s="1122"/>
      <c r="F27" s="765"/>
      <c r="G27" s="1122"/>
      <c r="H27" s="39"/>
      <c r="I27" s="35"/>
      <c r="J27" s="34"/>
      <c r="K27" s="725">
        <f t="shared" si="9"/>
        <v>0</v>
      </c>
      <c r="L27" s="1178">
        <f t="shared" si="10"/>
        <v>0</v>
      </c>
      <c r="M27" s="236">
        <f t="shared" si="11"/>
        <v>0</v>
      </c>
      <c r="N27" s="1143"/>
      <c r="O27" s="1034"/>
    </row>
    <row r="28" spans="2:15" s="787" customFormat="1" ht="14.1" customHeight="1" x14ac:dyDescent="0.2">
      <c r="B28" s="2254"/>
      <c r="C28" s="78">
        <v>9</v>
      </c>
      <c r="D28" s="1049" t="s">
        <v>215</v>
      </c>
      <c r="E28" s="1122"/>
      <c r="F28" s="765"/>
      <c r="G28" s="1122"/>
      <c r="H28" s="39"/>
      <c r="I28" s="35"/>
      <c r="J28" s="34"/>
      <c r="K28" s="725">
        <f t="shared" si="9"/>
        <v>0</v>
      </c>
      <c r="L28" s="1178">
        <f t="shared" si="10"/>
        <v>0</v>
      </c>
      <c r="M28" s="236">
        <f t="shared" si="11"/>
        <v>0</v>
      </c>
      <c r="N28" s="1143"/>
      <c r="O28" s="1034"/>
    </row>
    <row r="29" spans="2:15" s="787" customFormat="1" ht="14.1" customHeight="1" x14ac:dyDescent="0.2">
      <c r="B29" s="2254"/>
      <c r="C29" s="78">
        <v>10</v>
      </c>
      <c r="D29" s="1049" t="s">
        <v>220</v>
      </c>
      <c r="E29" s="1122"/>
      <c r="F29" s="765"/>
      <c r="G29" s="1122"/>
      <c r="H29" s="39"/>
      <c r="I29" s="35"/>
      <c r="J29" s="34"/>
      <c r="K29" s="725">
        <f t="shared" si="9"/>
        <v>0</v>
      </c>
      <c r="L29" s="1178">
        <f t="shared" si="10"/>
        <v>0</v>
      </c>
      <c r="M29" s="236">
        <f t="shared" si="11"/>
        <v>0</v>
      </c>
      <c r="N29" s="1143"/>
      <c r="O29" s="1034"/>
    </row>
    <row r="30" spans="2:15" s="787" customFormat="1" ht="14.1" customHeight="1" x14ac:dyDescent="0.2">
      <c r="B30" s="2254"/>
      <c r="C30" s="78">
        <v>11</v>
      </c>
      <c r="D30" s="1049" t="s">
        <v>257</v>
      </c>
      <c r="E30" s="1122"/>
      <c r="F30" s="765"/>
      <c r="G30" s="1122"/>
      <c r="H30" s="39"/>
      <c r="I30" s="35"/>
      <c r="J30" s="34"/>
      <c r="K30" s="725">
        <f t="shared" si="9"/>
        <v>0</v>
      </c>
      <c r="L30" s="1178">
        <f t="shared" si="10"/>
        <v>0</v>
      </c>
      <c r="M30" s="236">
        <f t="shared" si="11"/>
        <v>0</v>
      </c>
      <c r="N30" s="1143"/>
      <c r="O30" s="1034"/>
    </row>
    <row r="31" spans="2:15" s="787" customFormat="1" ht="14.1" customHeight="1" x14ac:dyDescent="0.2">
      <c r="B31" s="2255"/>
      <c r="C31" s="1123">
        <v>12</v>
      </c>
      <c r="D31" s="1054" t="s">
        <v>223</v>
      </c>
      <c r="E31" s="1124"/>
      <c r="F31" s="1144"/>
      <c r="G31" s="1124"/>
      <c r="H31" s="1055"/>
      <c r="I31" s="66"/>
      <c r="J31" s="90"/>
      <c r="K31" s="1179">
        <f t="shared" si="9"/>
        <v>0</v>
      </c>
      <c r="L31" s="1180">
        <f t="shared" si="10"/>
        <v>0</v>
      </c>
      <c r="M31" s="238">
        <f t="shared" si="11"/>
        <v>0</v>
      </c>
      <c r="N31" s="1145"/>
      <c r="O31" s="1034"/>
    </row>
    <row r="32" spans="2:15" s="787" customFormat="1" ht="14.1" customHeight="1" x14ac:dyDescent="0.2">
      <c r="B32" s="2253" t="s">
        <v>359</v>
      </c>
      <c r="C32" s="91">
        <v>1</v>
      </c>
      <c r="D32" s="1060" t="s">
        <v>143</v>
      </c>
      <c r="E32" s="1121">
        <v>5</v>
      </c>
      <c r="F32" s="761">
        <v>5</v>
      </c>
      <c r="G32" s="1121">
        <v>4</v>
      </c>
      <c r="H32" s="88">
        <v>4</v>
      </c>
      <c r="I32" s="31">
        <v>4</v>
      </c>
      <c r="J32" s="30">
        <v>4</v>
      </c>
      <c r="K32" s="1181">
        <f t="shared" si="9"/>
        <v>10</v>
      </c>
      <c r="L32" s="1182">
        <f t="shared" si="10"/>
        <v>16</v>
      </c>
      <c r="M32" s="1141">
        <f t="shared" si="11"/>
        <v>26</v>
      </c>
      <c r="N32" s="1142"/>
      <c r="O32" s="1034"/>
    </row>
    <row r="33" spans="2:15" s="787" customFormat="1" ht="14.1" customHeight="1" x14ac:dyDescent="0.2">
      <c r="B33" s="2254"/>
      <c r="C33" s="63">
        <v>2</v>
      </c>
      <c r="D33" s="64" t="s">
        <v>360</v>
      </c>
      <c r="E33" s="1125">
        <v>3</v>
      </c>
      <c r="F33" s="769">
        <v>3</v>
      </c>
      <c r="G33" s="1125">
        <v>3</v>
      </c>
      <c r="H33" s="45">
        <v>3</v>
      </c>
      <c r="I33" s="37">
        <v>3</v>
      </c>
      <c r="J33" s="36">
        <v>3</v>
      </c>
      <c r="K33" s="725">
        <f t="shared" si="9"/>
        <v>6</v>
      </c>
      <c r="L33" s="1178">
        <f t="shared" si="10"/>
        <v>12</v>
      </c>
      <c r="M33" s="236">
        <f t="shared" si="11"/>
        <v>18</v>
      </c>
      <c r="N33" s="984"/>
      <c r="O33" s="1034"/>
    </row>
    <row r="34" spans="2:15" s="787" customFormat="1" ht="14.1" customHeight="1" x14ac:dyDescent="0.2">
      <c r="B34" s="2254"/>
      <c r="C34" s="937">
        <v>3</v>
      </c>
      <c r="D34" s="64" t="s">
        <v>361</v>
      </c>
      <c r="E34" s="1125">
        <v>2</v>
      </c>
      <c r="F34" s="769">
        <v>2</v>
      </c>
      <c r="G34" s="1125">
        <v>2</v>
      </c>
      <c r="H34" s="45">
        <v>2</v>
      </c>
      <c r="I34" s="37">
        <v>2</v>
      </c>
      <c r="J34" s="36">
        <v>2</v>
      </c>
      <c r="K34" s="725">
        <f t="shared" si="9"/>
        <v>4</v>
      </c>
      <c r="L34" s="1178">
        <f t="shared" si="10"/>
        <v>8</v>
      </c>
      <c r="M34" s="236">
        <f t="shared" si="11"/>
        <v>12</v>
      </c>
      <c r="N34" s="984"/>
      <c r="O34" s="1034"/>
    </row>
    <row r="35" spans="2:15" s="787" customFormat="1" ht="14.1" customHeight="1" x14ac:dyDescent="0.2">
      <c r="B35" s="2254"/>
      <c r="C35" s="63">
        <v>4</v>
      </c>
      <c r="D35" s="77" t="s">
        <v>236</v>
      </c>
      <c r="E35" s="1125">
        <v>1</v>
      </c>
      <c r="F35" s="769"/>
      <c r="G35" s="1183"/>
      <c r="H35" s="1147"/>
      <c r="I35" s="1148"/>
      <c r="J35" s="1149"/>
      <c r="K35" s="725">
        <f t="shared" si="9"/>
        <v>1</v>
      </c>
      <c r="L35" s="1178">
        <f t="shared" si="10"/>
        <v>0</v>
      </c>
      <c r="M35" s="236">
        <f t="shared" si="11"/>
        <v>1</v>
      </c>
      <c r="N35" s="984"/>
      <c r="O35" s="1034"/>
    </row>
    <row r="36" spans="2:15" s="787" customFormat="1" ht="14.1" customHeight="1" x14ac:dyDescent="0.2">
      <c r="B36" s="2254"/>
      <c r="C36" s="937">
        <v>5</v>
      </c>
      <c r="D36" s="1063" t="s">
        <v>370</v>
      </c>
      <c r="E36" s="1184"/>
      <c r="F36" s="1185"/>
      <c r="G36" s="1126">
        <v>1</v>
      </c>
      <c r="H36" s="48"/>
      <c r="I36" s="47"/>
      <c r="J36" s="65"/>
      <c r="K36" s="725">
        <f t="shared" si="9"/>
        <v>0</v>
      </c>
      <c r="L36" s="1178">
        <f t="shared" si="10"/>
        <v>1</v>
      </c>
      <c r="M36" s="236">
        <f t="shared" si="11"/>
        <v>1</v>
      </c>
      <c r="N36" s="984"/>
      <c r="O36" s="1034"/>
    </row>
    <row r="37" spans="2:15" s="787" customFormat="1" ht="14.1" customHeight="1" x14ac:dyDescent="0.2">
      <c r="B37" s="2254"/>
      <c r="C37" s="63">
        <v>6</v>
      </c>
      <c r="D37" s="77" t="s">
        <v>137</v>
      </c>
      <c r="E37" s="1125">
        <v>2</v>
      </c>
      <c r="F37" s="769">
        <v>2</v>
      </c>
      <c r="G37" s="1125">
        <v>2</v>
      </c>
      <c r="H37" s="45">
        <v>2</v>
      </c>
      <c r="I37" s="37">
        <v>2</v>
      </c>
      <c r="J37" s="36">
        <v>1</v>
      </c>
      <c r="K37" s="725">
        <f t="shared" si="9"/>
        <v>4</v>
      </c>
      <c r="L37" s="1178">
        <f t="shared" si="10"/>
        <v>7</v>
      </c>
      <c r="M37" s="236">
        <f t="shared" si="11"/>
        <v>11</v>
      </c>
      <c r="N37" s="984"/>
      <c r="O37" s="1034"/>
    </row>
    <row r="38" spans="2:15" s="787" customFormat="1" ht="14.1" customHeight="1" x14ac:dyDescent="0.2">
      <c r="B38" s="2254"/>
      <c r="C38" s="937">
        <v>7</v>
      </c>
      <c r="D38" s="77" t="s">
        <v>256</v>
      </c>
      <c r="E38" s="1125"/>
      <c r="F38" s="769"/>
      <c r="G38" s="1125">
        <v>2</v>
      </c>
      <c r="H38" s="45">
        <v>1</v>
      </c>
      <c r="I38" s="37"/>
      <c r="J38" s="36"/>
      <c r="K38" s="725">
        <f t="shared" si="9"/>
        <v>0</v>
      </c>
      <c r="L38" s="1178">
        <f t="shared" si="10"/>
        <v>3</v>
      </c>
      <c r="M38" s="236">
        <f t="shared" si="11"/>
        <v>3</v>
      </c>
      <c r="N38" s="984"/>
      <c r="O38" s="1034"/>
    </row>
    <row r="39" spans="2:15" s="787" customFormat="1" ht="14.1" customHeight="1" x14ac:dyDescent="0.2">
      <c r="B39" s="2254"/>
      <c r="C39" s="63">
        <v>8</v>
      </c>
      <c r="D39" s="948" t="s">
        <v>154</v>
      </c>
      <c r="E39" s="1125">
        <v>1</v>
      </c>
      <c r="F39" s="769">
        <v>1</v>
      </c>
      <c r="G39" s="1125"/>
      <c r="H39" s="45"/>
      <c r="I39" s="37"/>
      <c r="J39" s="36"/>
      <c r="K39" s="725">
        <f t="shared" si="9"/>
        <v>2</v>
      </c>
      <c r="L39" s="1178">
        <f t="shared" si="10"/>
        <v>0</v>
      </c>
      <c r="M39" s="236">
        <f t="shared" si="11"/>
        <v>2</v>
      </c>
      <c r="N39" s="984"/>
      <c r="O39" s="1034"/>
    </row>
    <row r="40" spans="2:15" s="787" customFormat="1" ht="14.1" customHeight="1" x14ac:dyDescent="0.2">
      <c r="B40" s="2254"/>
      <c r="C40" s="937">
        <v>9</v>
      </c>
      <c r="D40" s="1067" t="s">
        <v>144</v>
      </c>
      <c r="E40" s="1125">
        <v>4</v>
      </c>
      <c r="F40" s="769">
        <v>4</v>
      </c>
      <c r="G40" s="1125">
        <v>3</v>
      </c>
      <c r="H40" s="45">
        <v>4</v>
      </c>
      <c r="I40" s="37">
        <v>3</v>
      </c>
      <c r="J40" s="36">
        <v>4</v>
      </c>
      <c r="K40" s="725">
        <f t="shared" si="9"/>
        <v>8</v>
      </c>
      <c r="L40" s="1178">
        <f t="shared" si="10"/>
        <v>14</v>
      </c>
      <c r="M40" s="236">
        <f t="shared" si="11"/>
        <v>22</v>
      </c>
      <c r="N40" s="984"/>
      <c r="O40" s="1034"/>
    </row>
    <row r="41" spans="2:15" s="787" customFormat="1" ht="14.1" customHeight="1" x14ac:dyDescent="0.2">
      <c r="B41" s="2254"/>
      <c r="C41" s="63">
        <v>10</v>
      </c>
      <c r="D41" s="77" t="s">
        <v>135</v>
      </c>
      <c r="E41" s="1125">
        <v>2</v>
      </c>
      <c r="F41" s="769">
        <v>2</v>
      </c>
      <c r="G41" s="1125">
        <v>2</v>
      </c>
      <c r="H41" s="45">
        <v>1</v>
      </c>
      <c r="I41" s="37">
        <v>1</v>
      </c>
      <c r="J41" s="36"/>
      <c r="K41" s="725">
        <f t="shared" si="9"/>
        <v>4</v>
      </c>
      <c r="L41" s="1178">
        <f t="shared" si="10"/>
        <v>4</v>
      </c>
      <c r="M41" s="236">
        <f t="shared" si="11"/>
        <v>8</v>
      </c>
      <c r="N41" s="984"/>
      <c r="O41" s="1034"/>
    </row>
    <row r="42" spans="2:15" s="787" customFormat="1" ht="14.1" customHeight="1" x14ac:dyDescent="0.2">
      <c r="B42" s="2254"/>
      <c r="C42" s="937">
        <v>11</v>
      </c>
      <c r="D42" s="77" t="s">
        <v>253</v>
      </c>
      <c r="E42" s="1125">
        <v>2</v>
      </c>
      <c r="F42" s="769">
        <v>2</v>
      </c>
      <c r="G42" s="1125">
        <v>2</v>
      </c>
      <c r="H42" s="45">
        <v>1</v>
      </c>
      <c r="I42" s="37">
        <v>1</v>
      </c>
      <c r="J42" s="36"/>
      <c r="K42" s="725">
        <f t="shared" si="9"/>
        <v>4</v>
      </c>
      <c r="L42" s="1178">
        <f t="shared" si="10"/>
        <v>4</v>
      </c>
      <c r="M42" s="236">
        <f t="shared" si="11"/>
        <v>8</v>
      </c>
      <c r="N42" s="984"/>
      <c r="O42" s="1034"/>
    </row>
    <row r="43" spans="2:15" s="787" customFormat="1" ht="14.1" customHeight="1" x14ac:dyDescent="0.2">
      <c r="B43" s="2254"/>
      <c r="C43" s="63">
        <v>12</v>
      </c>
      <c r="D43" s="77" t="s">
        <v>136</v>
      </c>
      <c r="E43" s="1125">
        <v>2</v>
      </c>
      <c r="F43" s="769">
        <v>1</v>
      </c>
      <c r="G43" s="1125">
        <v>2</v>
      </c>
      <c r="H43" s="45">
        <v>1</v>
      </c>
      <c r="I43" s="37">
        <v>1</v>
      </c>
      <c r="J43" s="36"/>
      <c r="K43" s="725">
        <f t="shared" si="9"/>
        <v>3</v>
      </c>
      <c r="L43" s="1178">
        <f t="shared" si="10"/>
        <v>4</v>
      </c>
      <c r="M43" s="236">
        <f t="shared" si="11"/>
        <v>7</v>
      </c>
      <c r="N43" s="984"/>
      <c r="O43" s="1034"/>
    </row>
    <row r="44" spans="2:15" s="787" customFormat="1" ht="14.1" customHeight="1" x14ac:dyDescent="0.2">
      <c r="B44" s="2254"/>
      <c r="C44" s="937">
        <v>13</v>
      </c>
      <c r="D44" s="77" t="s">
        <v>132</v>
      </c>
      <c r="E44" s="1125">
        <v>1</v>
      </c>
      <c r="F44" s="769">
        <v>2</v>
      </c>
      <c r="G44" s="1125">
        <v>2</v>
      </c>
      <c r="H44" s="45">
        <v>1</v>
      </c>
      <c r="I44" s="37">
        <v>1</v>
      </c>
      <c r="J44" s="36"/>
      <c r="K44" s="725">
        <f t="shared" si="9"/>
        <v>3</v>
      </c>
      <c r="L44" s="1178">
        <f t="shared" si="10"/>
        <v>4</v>
      </c>
      <c r="M44" s="236">
        <f t="shared" si="11"/>
        <v>7</v>
      </c>
      <c r="N44" s="984"/>
      <c r="O44" s="1034"/>
    </row>
    <row r="45" spans="2:15" s="787" customFormat="1" ht="14.1" customHeight="1" x14ac:dyDescent="0.2">
      <c r="B45" s="2254"/>
      <c r="C45" s="63">
        <v>14</v>
      </c>
      <c r="D45" s="77" t="s">
        <v>134</v>
      </c>
      <c r="E45" s="1125"/>
      <c r="F45" s="769">
        <v>1</v>
      </c>
      <c r="G45" s="1125">
        <v>1</v>
      </c>
      <c r="H45" s="45"/>
      <c r="I45" s="37"/>
      <c r="J45" s="36"/>
      <c r="K45" s="725">
        <f t="shared" si="9"/>
        <v>1</v>
      </c>
      <c r="L45" s="1178">
        <f t="shared" si="10"/>
        <v>1</v>
      </c>
      <c r="M45" s="236">
        <f t="shared" si="11"/>
        <v>2</v>
      </c>
      <c r="N45" s="984"/>
      <c r="O45" s="1034"/>
    </row>
    <row r="46" spans="2:15" s="787" customFormat="1" ht="14.1" customHeight="1" x14ac:dyDescent="0.2">
      <c r="B46" s="2254"/>
      <c r="C46" s="937">
        <v>15</v>
      </c>
      <c r="D46" s="77" t="s">
        <v>156</v>
      </c>
      <c r="E46" s="1125">
        <v>4</v>
      </c>
      <c r="F46" s="769">
        <v>4</v>
      </c>
      <c r="G46" s="1125">
        <v>3</v>
      </c>
      <c r="H46" s="45">
        <v>3</v>
      </c>
      <c r="I46" s="37">
        <v>3</v>
      </c>
      <c r="J46" s="36">
        <v>3</v>
      </c>
      <c r="K46" s="725">
        <f t="shared" si="9"/>
        <v>8</v>
      </c>
      <c r="L46" s="1178">
        <f t="shared" si="10"/>
        <v>12</v>
      </c>
      <c r="M46" s="236">
        <f t="shared" si="11"/>
        <v>20</v>
      </c>
      <c r="N46" s="984"/>
      <c r="O46" s="1034"/>
    </row>
    <row r="47" spans="2:15" s="787" customFormat="1" ht="14.1" customHeight="1" x14ac:dyDescent="0.2">
      <c r="B47" s="2254"/>
      <c r="C47" s="63">
        <v>16</v>
      </c>
      <c r="D47" s="77" t="s">
        <v>140</v>
      </c>
      <c r="E47" s="1125">
        <v>1</v>
      </c>
      <c r="F47" s="769">
        <v>1</v>
      </c>
      <c r="G47" s="1125">
        <v>1</v>
      </c>
      <c r="H47" s="45">
        <v>1</v>
      </c>
      <c r="I47" s="37">
        <v>1</v>
      </c>
      <c r="J47" s="36"/>
      <c r="K47" s="725">
        <f t="shared" si="9"/>
        <v>2</v>
      </c>
      <c r="L47" s="1178">
        <f t="shared" si="10"/>
        <v>3</v>
      </c>
      <c r="M47" s="236">
        <f t="shared" si="11"/>
        <v>5</v>
      </c>
      <c r="N47" s="984"/>
      <c r="O47" s="1034"/>
    </row>
    <row r="48" spans="2:15" s="787" customFormat="1" ht="14.1" customHeight="1" x14ac:dyDescent="0.2">
      <c r="B48" s="2254"/>
      <c r="C48" s="937">
        <v>17</v>
      </c>
      <c r="D48" s="948" t="s">
        <v>147</v>
      </c>
      <c r="E48" s="1183"/>
      <c r="F48" s="1186"/>
      <c r="G48" s="1125">
        <v>1</v>
      </c>
      <c r="H48" s="45">
        <v>1</v>
      </c>
      <c r="I48" s="37"/>
      <c r="J48" s="36"/>
      <c r="K48" s="725">
        <f t="shared" si="9"/>
        <v>0</v>
      </c>
      <c r="L48" s="1178">
        <f t="shared" si="10"/>
        <v>2</v>
      </c>
      <c r="M48" s="236">
        <f t="shared" si="11"/>
        <v>2</v>
      </c>
      <c r="N48" s="984"/>
      <c r="O48" s="1034"/>
    </row>
    <row r="49" spans="2:15" s="787" customFormat="1" ht="14.1" customHeight="1" x14ac:dyDescent="0.2">
      <c r="B49" s="2254"/>
      <c r="C49" s="62">
        <v>18</v>
      </c>
      <c r="D49" s="1068" t="s">
        <v>157</v>
      </c>
      <c r="E49" s="1124">
        <v>1</v>
      </c>
      <c r="F49" s="1144">
        <v>1</v>
      </c>
      <c r="G49" s="1124">
        <v>1</v>
      </c>
      <c r="H49" s="1055">
        <v>1</v>
      </c>
      <c r="I49" s="66">
        <v>1</v>
      </c>
      <c r="J49" s="90">
        <v>1</v>
      </c>
      <c r="K49" s="1179">
        <f t="shared" si="9"/>
        <v>2</v>
      </c>
      <c r="L49" s="1180">
        <f t="shared" si="10"/>
        <v>4</v>
      </c>
      <c r="M49" s="238">
        <f t="shared" si="11"/>
        <v>6</v>
      </c>
      <c r="N49" s="1145"/>
      <c r="O49" s="1034"/>
    </row>
    <row r="50" spans="2:15" s="787" customFormat="1" ht="19.350000000000001" customHeight="1" thickBot="1" x14ac:dyDescent="0.25">
      <c r="B50" s="2254"/>
      <c r="C50" s="94" t="s">
        <v>367</v>
      </c>
      <c r="D50" s="1069"/>
      <c r="E50" s="1187"/>
      <c r="F50" s="1188"/>
      <c r="G50" s="1187"/>
      <c r="H50" s="42"/>
      <c r="I50" s="43"/>
      <c r="J50" s="43"/>
      <c r="K50" s="1189">
        <f>SUM(E50:G50)</f>
        <v>0</v>
      </c>
      <c r="L50" s="1190">
        <f>SUM(H50:J50)</f>
        <v>0</v>
      </c>
      <c r="M50" s="1191">
        <f t="shared" si="11"/>
        <v>0</v>
      </c>
      <c r="N50" s="1155"/>
      <c r="O50" s="1034"/>
    </row>
    <row r="51" spans="2:15" s="1022" customFormat="1" ht="19.5" customHeight="1" thickTop="1" x14ac:dyDescent="0.2">
      <c r="B51" s="1156"/>
      <c r="C51" s="1074" t="s">
        <v>295</v>
      </c>
      <c r="D51" s="1075"/>
      <c r="E51" s="1076">
        <f t="shared" ref="E51:M51" si="12">SUM(E52:E60)</f>
        <v>0</v>
      </c>
      <c r="F51" s="1076">
        <f t="shared" si="12"/>
        <v>0</v>
      </c>
      <c r="G51" s="1076">
        <f t="shared" si="12"/>
        <v>0</v>
      </c>
      <c r="H51" s="1076">
        <f t="shared" si="12"/>
        <v>0</v>
      </c>
      <c r="I51" s="1076">
        <f t="shared" si="12"/>
        <v>0</v>
      </c>
      <c r="J51" s="1077">
        <f t="shared" si="12"/>
        <v>0</v>
      </c>
      <c r="K51" s="1192">
        <f t="shared" si="12"/>
        <v>0</v>
      </c>
      <c r="L51" s="1192">
        <f t="shared" si="12"/>
        <v>0</v>
      </c>
      <c r="M51" s="1193">
        <f t="shared" si="12"/>
        <v>0</v>
      </c>
      <c r="N51" s="1157"/>
      <c r="O51" s="1034"/>
    </row>
    <row r="52" spans="2:15" s="1022" customFormat="1" ht="14.1" customHeight="1" x14ac:dyDescent="0.2">
      <c r="B52" s="789"/>
      <c r="C52" s="963">
        <v>1</v>
      </c>
      <c r="D52" s="1080"/>
      <c r="E52" s="1122"/>
      <c r="F52" s="765"/>
      <c r="G52" s="1122"/>
      <c r="H52" s="39"/>
      <c r="I52" s="35"/>
      <c r="J52" s="34"/>
      <c r="K52" s="742">
        <f t="shared" ref="K52:K60" si="13">SUM(E52:F52)</f>
        <v>0</v>
      </c>
      <c r="L52" s="1194">
        <f t="shared" ref="L52:L60" si="14">SUM(G52:J52)</f>
        <v>0</v>
      </c>
      <c r="M52" s="239">
        <f t="shared" ref="M52:M60" si="15">SUM(K52:L52)</f>
        <v>0</v>
      </c>
      <c r="N52" s="67"/>
      <c r="O52" s="1034"/>
    </row>
    <row r="53" spans="2:15" s="1022" customFormat="1" ht="14.1" customHeight="1" x14ac:dyDescent="0.2">
      <c r="B53" s="789"/>
      <c r="C53" s="963">
        <v>2</v>
      </c>
      <c r="D53" s="1082"/>
      <c r="E53" s="1122"/>
      <c r="F53" s="765"/>
      <c r="G53" s="1122"/>
      <c r="H53" s="39"/>
      <c r="I53" s="35"/>
      <c r="J53" s="34"/>
      <c r="K53" s="725">
        <f t="shared" si="13"/>
        <v>0</v>
      </c>
      <c r="L53" s="1178">
        <f t="shared" si="14"/>
        <v>0</v>
      </c>
      <c r="M53" s="236">
        <f t="shared" si="15"/>
        <v>0</v>
      </c>
      <c r="N53" s="67"/>
      <c r="O53" s="1034"/>
    </row>
    <row r="54" spans="2:15" s="1022" customFormat="1" ht="14.1" customHeight="1" x14ac:dyDescent="0.2">
      <c r="B54" s="789"/>
      <c r="C54" s="963">
        <v>3</v>
      </c>
      <c r="D54" s="1082"/>
      <c r="E54" s="1122"/>
      <c r="F54" s="765"/>
      <c r="G54" s="1122"/>
      <c r="H54" s="39"/>
      <c r="I54" s="35"/>
      <c r="J54" s="34"/>
      <c r="K54" s="725">
        <f t="shared" si="13"/>
        <v>0</v>
      </c>
      <c r="L54" s="1178">
        <f t="shared" si="14"/>
        <v>0</v>
      </c>
      <c r="M54" s="236">
        <f t="shared" si="15"/>
        <v>0</v>
      </c>
      <c r="N54" s="67"/>
      <c r="O54" s="1034"/>
    </row>
    <row r="55" spans="2:15" s="1022" customFormat="1" ht="14.1" customHeight="1" x14ac:dyDescent="0.2">
      <c r="B55" s="789"/>
      <c r="C55" s="963">
        <v>4</v>
      </c>
      <c r="D55" s="1082"/>
      <c r="E55" s="1122"/>
      <c r="F55" s="765"/>
      <c r="G55" s="1122"/>
      <c r="H55" s="39"/>
      <c r="I55" s="35"/>
      <c r="J55" s="34"/>
      <c r="K55" s="725">
        <f t="shared" si="13"/>
        <v>0</v>
      </c>
      <c r="L55" s="1178">
        <f t="shared" si="14"/>
        <v>0</v>
      </c>
      <c r="M55" s="236">
        <f t="shared" si="15"/>
        <v>0</v>
      </c>
      <c r="N55" s="67"/>
      <c r="O55" s="1034"/>
    </row>
    <row r="56" spans="2:15" s="1022" customFormat="1" ht="14.1" customHeight="1" x14ac:dyDescent="0.2">
      <c r="B56" s="789"/>
      <c r="C56" s="963">
        <v>5</v>
      </c>
      <c r="D56" s="1082"/>
      <c r="E56" s="1122"/>
      <c r="F56" s="765"/>
      <c r="G56" s="1122"/>
      <c r="H56" s="39"/>
      <c r="I56" s="35"/>
      <c r="J56" s="34"/>
      <c r="K56" s="725">
        <f t="shared" si="13"/>
        <v>0</v>
      </c>
      <c r="L56" s="1178">
        <f t="shared" si="14"/>
        <v>0</v>
      </c>
      <c r="M56" s="236">
        <f t="shared" si="15"/>
        <v>0</v>
      </c>
      <c r="N56" s="67"/>
      <c r="O56" s="1034"/>
    </row>
    <row r="57" spans="2:15" s="1022" customFormat="1" ht="14.1" customHeight="1" x14ac:dyDescent="0.2">
      <c r="B57" s="789"/>
      <c r="C57" s="963">
        <v>6</v>
      </c>
      <c r="D57" s="1082"/>
      <c r="E57" s="1122"/>
      <c r="F57" s="765"/>
      <c r="G57" s="1122"/>
      <c r="H57" s="39"/>
      <c r="I57" s="35"/>
      <c r="J57" s="34"/>
      <c r="K57" s="725">
        <f t="shared" si="13"/>
        <v>0</v>
      </c>
      <c r="L57" s="1178">
        <f t="shared" si="14"/>
        <v>0</v>
      </c>
      <c r="M57" s="236">
        <f t="shared" si="15"/>
        <v>0</v>
      </c>
      <c r="N57" s="67"/>
      <c r="O57" s="1034"/>
    </row>
    <row r="58" spans="2:15" s="1022" customFormat="1" ht="14.1" customHeight="1" x14ac:dyDescent="0.2">
      <c r="B58" s="33"/>
      <c r="C58" s="963">
        <v>7</v>
      </c>
      <c r="D58" s="1082"/>
      <c r="E58" s="1125"/>
      <c r="F58" s="769"/>
      <c r="G58" s="1125"/>
      <c r="H58" s="45"/>
      <c r="I58" s="37"/>
      <c r="J58" s="36"/>
      <c r="K58" s="725">
        <f t="shared" si="13"/>
        <v>0</v>
      </c>
      <c r="L58" s="1178">
        <f t="shared" si="14"/>
        <v>0</v>
      </c>
      <c r="M58" s="236">
        <f t="shared" si="15"/>
        <v>0</v>
      </c>
      <c r="N58" s="46"/>
      <c r="O58" s="1034"/>
    </row>
    <row r="59" spans="2:15" s="1022" customFormat="1" ht="14.1" customHeight="1" x14ac:dyDescent="0.2">
      <c r="B59" s="33"/>
      <c r="C59" s="963">
        <v>8</v>
      </c>
      <c r="D59" s="1082"/>
      <c r="E59" s="1125"/>
      <c r="F59" s="769"/>
      <c r="G59" s="1125"/>
      <c r="H59" s="45"/>
      <c r="I59" s="37"/>
      <c r="J59" s="36"/>
      <c r="K59" s="725">
        <f t="shared" si="13"/>
        <v>0</v>
      </c>
      <c r="L59" s="1178">
        <f t="shared" si="14"/>
        <v>0</v>
      </c>
      <c r="M59" s="236">
        <f t="shared" si="15"/>
        <v>0</v>
      </c>
      <c r="N59" s="46"/>
      <c r="O59" s="1034"/>
    </row>
    <row r="60" spans="2:15" s="1022" customFormat="1" ht="14.1" customHeight="1" thickBot="1" x14ac:dyDescent="0.25">
      <c r="B60" s="40"/>
      <c r="C60" s="79">
        <v>9</v>
      </c>
      <c r="D60" s="1085"/>
      <c r="E60" s="1126"/>
      <c r="F60" s="1003"/>
      <c r="G60" s="1126"/>
      <c r="H60" s="48"/>
      <c r="I60" s="47"/>
      <c r="J60" s="65"/>
      <c r="K60" s="736">
        <f t="shared" si="13"/>
        <v>0</v>
      </c>
      <c r="L60" s="1195">
        <f t="shared" si="14"/>
        <v>0</v>
      </c>
      <c r="M60" s="1196">
        <f t="shared" si="15"/>
        <v>0</v>
      </c>
      <c r="N60" s="1158"/>
      <c r="O60" s="1034"/>
    </row>
    <row r="61" spans="2:15" s="1022" customFormat="1" ht="19.350000000000001" customHeight="1" thickTop="1" x14ac:dyDescent="0.2">
      <c r="B61" s="1089"/>
      <c r="C61" s="1074" t="s">
        <v>294</v>
      </c>
      <c r="D61" s="1089"/>
      <c r="E61" s="1090">
        <f t="shared" ref="E61:M61" si="16">SUM(E62:E68)</f>
        <v>0</v>
      </c>
      <c r="F61" s="1092">
        <f t="shared" si="16"/>
        <v>0</v>
      </c>
      <c r="G61" s="1090">
        <f t="shared" si="16"/>
        <v>0</v>
      </c>
      <c r="H61" s="1091">
        <f t="shared" si="16"/>
        <v>0</v>
      </c>
      <c r="I61" s="1090">
        <f t="shared" si="16"/>
        <v>0</v>
      </c>
      <c r="J61" s="1090">
        <f t="shared" si="16"/>
        <v>0</v>
      </c>
      <c r="K61" s="1197">
        <f t="shared" si="16"/>
        <v>0</v>
      </c>
      <c r="L61" s="1197">
        <f t="shared" si="16"/>
        <v>0</v>
      </c>
      <c r="M61" s="1198">
        <f t="shared" si="16"/>
        <v>0</v>
      </c>
      <c r="N61" s="1159"/>
      <c r="O61" s="1034"/>
    </row>
    <row r="62" spans="2:15" s="1022" customFormat="1" ht="14.1" customHeight="1" x14ac:dyDescent="0.2">
      <c r="B62" s="789"/>
      <c r="C62" s="963">
        <v>1</v>
      </c>
      <c r="D62" s="1080"/>
      <c r="E62" s="1122"/>
      <c r="F62" s="765"/>
      <c r="G62" s="1122"/>
      <c r="H62" s="39"/>
      <c r="I62" s="35"/>
      <c r="J62" s="34"/>
      <c r="K62" s="742">
        <f t="shared" ref="K62:K72" si="17">SUM(E62:F62)</f>
        <v>0</v>
      </c>
      <c r="L62" s="1194">
        <f t="shared" ref="L62:L72" si="18">SUM(G62:J62)</f>
        <v>0</v>
      </c>
      <c r="M62" s="239">
        <f t="shared" ref="M62:M72" si="19">SUM(K62:L62)</f>
        <v>0</v>
      </c>
      <c r="N62" s="67"/>
      <c r="O62" s="1034"/>
    </row>
    <row r="63" spans="2:15" s="1022" customFormat="1" ht="14.1" customHeight="1" x14ac:dyDescent="0.2">
      <c r="B63" s="789"/>
      <c r="C63" s="963">
        <v>2</v>
      </c>
      <c r="D63" s="1082"/>
      <c r="E63" s="1122"/>
      <c r="F63" s="765"/>
      <c r="G63" s="1122"/>
      <c r="H63" s="39"/>
      <c r="I63" s="35"/>
      <c r="J63" s="34"/>
      <c r="K63" s="725">
        <f t="shared" si="17"/>
        <v>0</v>
      </c>
      <c r="L63" s="1178">
        <f t="shared" si="18"/>
        <v>0</v>
      </c>
      <c r="M63" s="236">
        <f t="shared" si="19"/>
        <v>0</v>
      </c>
      <c r="N63" s="67"/>
      <c r="O63" s="1034"/>
    </row>
    <row r="64" spans="2:15" s="1022" customFormat="1" ht="14.1" customHeight="1" x14ac:dyDescent="0.2">
      <c r="B64" s="789"/>
      <c r="C64" s="963">
        <v>3</v>
      </c>
      <c r="D64" s="1082"/>
      <c r="E64" s="1122"/>
      <c r="F64" s="765"/>
      <c r="G64" s="1122"/>
      <c r="H64" s="39"/>
      <c r="I64" s="35"/>
      <c r="J64" s="34"/>
      <c r="K64" s="725">
        <f t="shared" si="17"/>
        <v>0</v>
      </c>
      <c r="L64" s="1178">
        <f t="shared" si="18"/>
        <v>0</v>
      </c>
      <c r="M64" s="236">
        <f t="shared" si="19"/>
        <v>0</v>
      </c>
      <c r="N64" s="67"/>
      <c r="O64" s="1034"/>
    </row>
    <row r="65" spans="2:15" s="1022" customFormat="1" ht="14.1" customHeight="1" x14ac:dyDescent="0.2">
      <c r="B65" s="33"/>
      <c r="C65" s="78">
        <v>4</v>
      </c>
      <c r="D65" s="1082"/>
      <c r="E65" s="1125"/>
      <c r="F65" s="769"/>
      <c r="G65" s="1125"/>
      <c r="H65" s="45"/>
      <c r="I65" s="37"/>
      <c r="J65" s="36"/>
      <c r="K65" s="725">
        <f t="shared" si="17"/>
        <v>0</v>
      </c>
      <c r="L65" s="1178">
        <f t="shared" si="18"/>
        <v>0</v>
      </c>
      <c r="M65" s="236">
        <f t="shared" si="19"/>
        <v>0</v>
      </c>
      <c r="N65" s="46"/>
      <c r="O65" s="1034"/>
    </row>
    <row r="66" spans="2:15" s="1022" customFormat="1" ht="14.1" customHeight="1" x14ac:dyDescent="0.2">
      <c r="B66" s="967"/>
      <c r="C66" s="78">
        <v>5</v>
      </c>
      <c r="D66" s="1082"/>
      <c r="E66" s="1125"/>
      <c r="F66" s="769"/>
      <c r="G66" s="1125"/>
      <c r="H66" s="45"/>
      <c r="I66" s="37"/>
      <c r="J66" s="36"/>
      <c r="K66" s="725">
        <f t="shared" si="17"/>
        <v>0</v>
      </c>
      <c r="L66" s="1178">
        <f t="shared" si="18"/>
        <v>0</v>
      </c>
      <c r="M66" s="236">
        <f t="shared" si="19"/>
        <v>0</v>
      </c>
      <c r="N66" s="46"/>
      <c r="O66" s="1034"/>
    </row>
    <row r="67" spans="2:15" s="1022" customFormat="1" ht="14.1" customHeight="1" x14ac:dyDescent="0.2">
      <c r="B67" s="33"/>
      <c r="C67" s="78">
        <v>6</v>
      </c>
      <c r="D67" s="1082"/>
      <c r="E67" s="1125"/>
      <c r="F67" s="769"/>
      <c r="G67" s="1125"/>
      <c r="H67" s="45"/>
      <c r="I67" s="37"/>
      <c r="J67" s="36"/>
      <c r="K67" s="725">
        <f t="shared" si="17"/>
        <v>0</v>
      </c>
      <c r="L67" s="1178">
        <f t="shared" si="18"/>
        <v>0</v>
      </c>
      <c r="M67" s="236">
        <f t="shared" si="19"/>
        <v>0</v>
      </c>
      <c r="N67" s="46"/>
      <c r="O67" s="1034"/>
    </row>
    <row r="68" spans="2:15" s="1022" customFormat="1" ht="14.1" customHeight="1" thickBot="1" x14ac:dyDescent="0.25">
      <c r="B68" s="95"/>
      <c r="C68" s="356">
        <v>7</v>
      </c>
      <c r="D68" s="1085"/>
      <c r="E68" s="1128"/>
      <c r="F68" s="1001"/>
      <c r="G68" s="1128"/>
      <c r="H68" s="96"/>
      <c r="I68" s="80"/>
      <c r="J68" s="76"/>
      <c r="K68" s="1199">
        <f t="shared" si="17"/>
        <v>0</v>
      </c>
      <c r="L68" s="1200">
        <f t="shared" si="18"/>
        <v>0</v>
      </c>
      <c r="M68" s="1154">
        <f t="shared" si="19"/>
        <v>0</v>
      </c>
      <c r="N68" s="97"/>
      <c r="O68" s="1034"/>
    </row>
    <row r="69" spans="2:15" s="1022" customFormat="1" ht="14.1" customHeight="1" thickTop="1" x14ac:dyDescent="0.2">
      <c r="B69" s="1160"/>
      <c r="C69" s="1101" t="s">
        <v>341</v>
      </c>
      <c r="D69" s="1101"/>
      <c r="E69" s="1129"/>
      <c r="F69" s="1129"/>
      <c r="G69" s="1129"/>
      <c r="H69" s="1102"/>
      <c r="I69" s="1102"/>
      <c r="J69" s="1102"/>
      <c r="K69" s="742">
        <f t="shared" si="17"/>
        <v>0</v>
      </c>
      <c r="L69" s="1194">
        <f t="shared" si="18"/>
        <v>0</v>
      </c>
      <c r="M69" s="239">
        <f t="shared" si="19"/>
        <v>0</v>
      </c>
      <c r="N69" s="1162"/>
    </row>
    <row r="70" spans="2:15" s="1022" customFormat="1" ht="14.1" customHeight="1" x14ac:dyDescent="0.2">
      <c r="B70" s="1163"/>
      <c r="C70" s="1106" t="s">
        <v>155</v>
      </c>
      <c r="D70" s="1106"/>
      <c r="E70" s="1130"/>
      <c r="F70" s="1130"/>
      <c r="G70" s="1130"/>
      <c r="H70" s="1107"/>
      <c r="I70" s="1107"/>
      <c r="J70" s="1107"/>
      <c r="K70" s="725">
        <f t="shared" si="17"/>
        <v>0</v>
      </c>
      <c r="L70" s="1178">
        <f t="shared" si="18"/>
        <v>0</v>
      </c>
      <c r="M70" s="236">
        <f t="shared" si="19"/>
        <v>0</v>
      </c>
      <c r="N70" s="1164"/>
    </row>
    <row r="71" spans="2:15" s="1022" customFormat="1" ht="14.1" customHeight="1" x14ac:dyDescent="0.2">
      <c r="B71" s="1163"/>
      <c r="C71" s="1106" t="s">
        <v>342</v>
      </c>
      <c r="D71" s="1106"/>
      <c r="E71" s="1130"/>
      <c r="F71" s="1130"/>
      <c r="G71" s="1130"/>
      <c r="H71" s="1107"/>
      <c r="I71" s="1107"/>
      <c r="J71" s="1107"/>
      <c r="K71" s="725">
        <f t="shared" si="17"/>
        <v>0</v>
      </c>
      <c r="L71" s="1178">
        <f t="shared" si="18"/>
        <v>0</v>
      </c>
      <c r="M71" s="236">
        <f t="shared" si="19"/>
        <v>0</v>
      </c>
      <c r="N71" s="1164"/>
    </row>
    <row r="72" spans="2:15" s="1022" customFormat="1" ht="14.1" customHeight="1" thickBot="1" x14ac:dyDescent="0.25">
      <c r="B72" s="1165"/>
      <c r="C72" s="1166" t="s">
        <v>364</v>
      </c>
      <c r="D72" s="1167"/>
      <c r="E72" s="1168"/>
      <c r="F72" s="1168"/>
      <c r="G72" s="1168"/>
      <c r="H72" s="1169"/>
      <c r="I72" s="1169"/>
      <c r="J72" s="1170"/>
      <c r="K72" s="753">
        <f t="shared" si="17"/>
        <v>0</v>
      </c>
      <c r="L72" s="1201">
        <f t="shared" si="18"/>
        <v>0</v>
      </c>
      <c r="M72" s="240">
        <f t="shared" si="19"/>
        <v>0</v>
      </c>
      <c r="N72" s="1171"/>
    </row>
    <row r="73" spans="2:15" ht="22.15" customHeight="1" x14ac:dyDescent="0.2">
      <c r="C73" s="1117" t="s">
        <v>91</v>
      </c>
      <c r="D73" s="2256" t="s">
        <v>365</v>
      </c>
      <c r="E73" s="2256"/>
      <c r="F73" s="2256"/>
      <c r="G73" s="2256"/>
      <c r="H73" s="72"/>
      <c r="I73" s="72"/>
      <c r="J73" s="73"/>
      <c r="K73" s="73"/>
      <c r="L73" s="73"/>
      <c r="M73" s="72"/>
    </row>
    <row r="74" spans="2:15" x14ac:dyDescent="0.2">
      <c r="D74" s="72"/>
      <c r="E74" s="98"/>
      <c r="F74" s="99"/>
      <c r="G74" s="99"/>
      <c r="H74" s="72"/>
      <c r="I74" s="72"/>
      <c r="J74" s="73"/>
      <c r="K74" s="73"/>
      <c r="L74" s="73"/>
      <c r="M74" s="72"/>
    </row>
    <row r="75" spans="2:15" x14ac:dyDescent="0.2">
      <c r="D75" s="72"/>
      <c r="E75" s="99"/>
      <c r="F75" s="99"/>
      <c r="G75" s="99"/>
      <c r="H75" s="72"/>
      <c r="I75" s="72"/>
      <c r="J75" s="73"/>
      <c r="K75" s="73"/>
      <c r="L75" s="73"/>
      <c r="M75" s="72"/>
    </row>
  </sheetData>
  <mergeCells count="17">
    <mergeCell ref="D2:L2"/>
    <mergeCell ref="J4:M4"/>
    <mergeCell ref="B5:D11"/>
    <mergeCell ref="E5:J5"/>
    <mergeCell ref="K5:L6"/>
    <mergeCell ref="M5:M11"/>
    <mergeCell ref="N12:N18"/>
    <mergeCell ref="B20:B31"/>
    <mergeCell ref="B32:B50"/>
    <mergeCell ref="D73:G73"/>
    <mergeCell ref="N5:N11"/>
    <mergeCell ref="E6:J6"/>
    <mergeCell ref="K7:K11"/>
    <mergeCell ref="L7:L11"/>
    <mergeCell ref="E8:J8"/>
    <mergeCell ref="E9:J9"/>
    <mergeCell ref="E11:J11"/>
  </mergeCells>
  <dataValidations count="1">
    <dataValidation allowBlank="1" showInputMessage="1" showErrorMessage="1" sqref="D52:D60 D62:D68" xr:uid="{A282D4AC-1683-4F04-8137-F5A520BBE27C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2" orientation="landscape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MF37"/>
  <sheetViews>
    <sheetView workbookViewId="0">
      <selection activeCell="B31" sqref="B31"/>
    </sheetView>
  </sheetViews>
  <sheetFormatPr defaultColWidth="8.875" defaultRowHeight="15" x14ac:dyDescent="0.25"/>
  <cols>
    <col min="1" max="1" width="37.625" style="1" customWidth="1"/>
    <col min="2" max="1020" width="8.5" style="1" customWidth="1"/>
    <col min="1021" max="1024" width="8.5" customWidth="1"/>
  </cols>
  <sheetData>
    <row r="1" spans="1:1020" ht="15.75" thickBot="1" x14ac:dyDescent="0.3">
      <c r="A1" s="1" t="s">
        <v>45</v>
      </c>
    </row>
    <row r="2" spans="1:1020" ht="15.75" thickBot="1" x14ac:dyDescent="0.3">
      <c r="A2" s="1760" t="s">
        <v>46</v>
      </c>
      <c r="B2" s="1761"/>
      <c r="C2" s="1761"/>
      <c r="D2" s="1761"/>
      <c r="E2" s="1761"/>
      <c r="F2" s="1761"/>
      <c r="G2" s="1761"/>
      <c r="H2" s="1761"/>
      <c r="I2" s="1761"/>
      <c r="J2" s="1762"/>
    </row>
    <row r="3" spans="1:1020" ht="23.25" customHeight="1" x14ac:dyDescent="0.25">
      <c r="A3" s="1775" t="s">
        <v>47</v>
      </c>
      <c r="B3" s="1773" t="s">
        <v>48</v>
      </c>
      <c r="C3" s="1773"/>
      <c r="D3" s="1773"/>
      <c r="E3" s="1773"/>
      <c r="F3" s="1773"/>
      <c r="G3" s="1774"/>
      <c r="H3" s="1722"/>
      <c r="I3" s="1722"/>
      <c r="J3" s="1722"/>
    </row>
    <row r="4" spans="1:1020" ht="34.5" customHeight="1" x14ac:dyDescent="0.25">
      <c r="A4" s="1773"/>
      <c r="B4" s="5" t="s">
        <v>33</v>
      </c>
      <c r="C4" s="5" t="s">
        <v>34</v>
      </c>
      <c r="D4" s="5" t="s">
        <v>35</v>
      </c>
      <c r="E4" s="5" t="s">
        <v>36</v>
      </c>
      <c r="F4" s="5" t="s">
        <v>37</v>
      </c>
      <c r="G4" s="7" t="s">
        <v>38</v>
      </c>
      <c r="H4" s="1723" t="s">
        <v>39</v>
      </c>
      <c r="I4" s="1723" t="s">
        <v>40</v>
      </c>
      <c r="J4" s="1723" t="s">
        <v>41</v>
      </c>
    </row>
    <row r="5" spans="1:1020" ht="30.75" customHeight="1" x14ac:dyDescent="0.25">
      <c r="A5" s="2"/>
      <c r="B5" s="6"/>
      <c r="C5" s="6"/>
      <c r="D5" s="6"/>
      <c r="E5" s="6"/>
      <c r="F5" s="6"/>
      <c r="G5" s="8"/>
      <c r="H5" s="9"/>
      <c r="I5" s="9"/>
      <c r="J5" s="9"/>
    </row>
    <row r="6" spans="1:1020" ht="30.75" customHeight="1" x14ac:dyDescent="0.25">
      <c r="A6" s="2"/>
      <c r="B6" s="6"/>
      <c r="C6" s="6"/>
      <c r="D6" s="6"/>
      <c r="E6" s="6"/>
      <c r="F6" s="6"/>
      <c r="G6" s="8"/>
      <c r="H6" s="9"/>
      <c r="I6" s="9"/>
      <c r="J6" s="9"/>
    </row>
    <row r="7" spans="1:1020" ht="30.75" customHeight="1" x14ac:dyDescent="0.25">
      <c r="A7" s="2"/>
      <c r="B7" s="6"/>
      <c r="C7" s="6"/>
      <c r="D7" s="6"/>
      <c r="E7" s="6"/>
      <c r="F7" s="6"/>
      <c r="G7" s="8"/>
      <c r="H7" s="9"/>
      <c r="I7" s="9"/>
      <c r="J7" s="9"/>
    </row>
    <row r="8" spans="1:1020" ht="30.75" customHeight="1" x14ac:dyDescent="0.25">
      <c r="A8" s="2"/>
      <c r="B8" s="6"/>
      <c r="C8" s="6"/>
      <c r="D8" s="6"/>
      <c r="E8" s="6"/>
      <c r="F8" s="6"/>
      <c r="G8" s="8"/>
      <c r="H8" s="9"/>
      <c r="I8" s="9"/>
      <c r="J8" s="9"/>
    </row>
    <row r="9" spans="1:1020" ht="30.75" customHeight="1" x14ac:dyDescent="0.25">
      <c r="A9" s="2"/>
      <c r="B9" s="6"/>
      <c r="C9" s="6"/>
      <c r="D9" s="6"/>
      <c r="E9" s="6"/>
      <c r="F9" s="6"/>
      <c r="G9" s="8"/>
      <c r="H9" s="9"/>
      <c r="I9" s="9"/>
      <c r="J9" s="9"/>
    </row>
    <row r="10" spans="1:1020" ht="30.75" customHeight="1" x14ac:dyDescent="0.25">
      <c r="A10" s="2"/>
      <c r="B10" s="6"/>
      <c r="C10" s="6"/>
      <c r="D10" s="6"/>
      <c r="E10" s="6"/>
      <c r="F10" s="6"/>
      <c r="G10" s="8"/>
      <c r="H10" s="9"/>
      <c r="I10" s="9"/>
      <c r="J10" s="9"/>
    </row>
    <row r="11" spans="1:1020" ht="30.75" customHeight="1" x14ac:dyDescent="0.25">
      <c r="A11" s="2"/>
      <c r="B11" s="6"/>
      <c r="C11" s="6"/>
      <c r="D11" s="6"/>
      <c r="E11" s="6"/>
      <c r="F11" s="6"/>
      <c r="G11" s="8"/>
      <c r="H11" s="9"/>
      <c r="I11" s="9"/>
      <c r="J11" s="9"/>
    </row>
    <row r="12" spans="1:1020" ht="30.75" customHeight="1" x14ac:dyDescent="0.25">
      <c r="A12" s="2"/>
      <c r="B12" s="6"/>
      <c r="C12" s="6"/>
      <c r="D12" s="6"/>
      <c r="E12" s="6"/>
      <c r="F12" s="6"/>
      <c r="G12" s="8"/>
      <c r="H12" s="9"/>
      <c r="I12" s="9"/>
      <c r="J12" s="9"/>
    </row>
    <row r="13" spans="1:1020" ht="15.75" thickBot="1" x14ac:dyDescent="0.3"/>
    <row r="14" spans="1:1020" ht="15.75" thickBot="1" x14ac:dyDescent="0.3">
      <c r="A14" s="1763" t="s">
        <v>49</v>
      </c>
      <c r="B14" s="1764"/>
      <c r="C14" s="1764"/>
      <c r="D14" s="1764"/>
      <c r="E14" s="1765"/>
    </row>
    <row r="15" spans="1:1020" x14ac:dyDescent="0.25">
      <c r="A15" s="1775" t="s">
        <v>50</v>
      </c>
      <c r="B15" s="1766" t="s">
        <v>48</v>
      </c>
      <c r="C15" s="1767"/>
      <c r="D15" s="1767"/>
      <c r="E15" s="1768"/>
    </row>
    <row r="16" spans="1:1020" x14ac:dyDescent="0.25">
      <c r="A16" s="1773"/>
      <c r="B16" s="5" t="s">
        <v>33</v>
      </c>
      <c r="C16" s="5" t="s">
        <v>34</v>
      </c>
      <c r="D16" s="5" t="s">
        <v>35</v>
      </c>
      <c r="E16" s="5" t="s">
        <v>36</v>
      </c>
      <c r="AME16"/>
      <c r="AMF16"/>
    </row>
    <row r="17" spans="1:1020" x14ac:dyDescent="0.25">
      <c r="A17" s="2"/>
      <c r="B17" s="6"/>
      <c r="C17" s="6"/>
      <c r="D17" s="6"/>
      <c r="E17" s="6"/>
      <c r="AME17"/>
      <c r="AMF17"/>
    </row>
    <row r="18" spans="1:1020" x14ac:dyDescent="0.25">
      <c r="A18" s="2"/>
      <c r="B18" s="6"/>
      <c r="C18" s="6"/>
      <c r="D18" s="6"/>
      <c r="E18" s="6"/>
      <c r="AME18"/>
      <c r="AMF18"/>
    </row>
    <row r="19" spans="1:1020" x14ac:dyDescent="0.25">
      <c r="A19" s="2"/>
      <c r="B19" s="6"/>
      <c r="C19" s="6"/>
      <c r="D19" s="6"/>
      <c r="E19" s="6"/>
      <c r="AME19"/>
      <c r="AMF19"/>
    </row>
    <row r="20" spans="1:1020" x14ac:dyDescent="0.25">
      <c r="A20" s="2"/>
      <c r="B20" s="6"/>
      <c r="C20" s="6"/>
      <c r="D20" s="6"/>
      <c r="E20" s="6"/>
      <c r="AME20"/>
      <c r="AMF20"/>
    </row>
    <row r="21" spans="1:1020" x14ac:dyDescent="0.25">
      <c r="A21" s="2"/>
      <c r="B21" s="6"/>
      <c r="C21" s="6"/>
      <c r="D21" s="6"/>
      <c r="E21" s="6"/>
      <c r="AME21"/>
      <c r="AMF21"/>
    </row>
    <row r="22" spans="1:1020" x14ac:dyDescent="0.25">
      <c r="A22" s="2"/>
      <c r="B22" s="6"/>
      <c r="C22" s="6"/>
      <c r="D22" s="6"/>
      <c r="E22" s="6"/>
      <c r="AME22"/>
      <c r="AMF22"/>
    </row>
    <row r="23" spans="1:1020" x14ac:dyDescent="0.25">
      <c r="A23" s="2"/>
      <c r="B23" s="6"/>
      <c r="C23" s="6"/>
      <c r="D23" s="6"/>
      <c r="E23" s="6"/>
      <c r="AME23"/>
      <c r="AMF23"/>
    </row>
    <row r="24" spans="1:1020" x14ac:dyDescent="0.25">
      <c r="A24" s="2"/>
      <c r="B24" s="6"/>
      <c r="C24" s="6"/>
      <c r="D24" s="6"/>
      <c r="E24" s="6"/>
      <c r="AME24"/>
      <c r="AMF24"/>
    </row>
    <row r="25" spans="1:1020" x14ac:dyDescent="0.25">
      <c r="A25" s="11"/>
      <c r="B25" s="12"/>
      <c r="C25" s="12"/>
      <c r="D25" s="12"/>
      <c r="E25" s="12"/>
      <c r="AME25"/>
      <c r="AMF25"/>
    </row>
    <row r="26" spans="1:1020" ht="15.75" thickBot="1" x14ac:dyDescent="0.3">
      <c r="A26" s="11"/>
      <c r="B26" s="12"/>
      <c r="C26" s="12"/>
      <c r="D26" s="12"/>
      <c r="E26" s="12"/>
      <c r="AME26"/>
      <c r="AMF26"/>
    </row>
    <row r="27" spans="1:1020" ht="15.75" thickBot="1" x14ac:dyDescent="0.3">
      <c r="A27" s="1769" t="s">
        <v>51</v>
      </c>
      <c r="B27" s="1761"/>
      <c r="C27" s="1761"/>
      <c r="D27" s="1761"/>
      <c r="E27" s="1761"/>
      <c r="F27" s="1761"/>
      <c r="G27" s="1762"/>
    </row>
    <row r="28" spans="1:1020" ht="15.75" thickBot="1" x14ac:dyDescent="0.3">
      <c r="A28" s="1776" t="s">
        <v>52</v>
      </c>
      <c r="B28" s="1770" t="s">
        <v>48</v>
      </c>
      <c r="C28" s="1771"/>
      <c r="D28" s="1771"/>
      <c r="E28" s="1771"/>
      <c r="F28" s="1771"/>
      <c r="G28" s="1772"/>
    </row>
    <row r="29" spans="1:1020" x14ac:dyDescent="0.25">
      <c r="A29" s="1777"/>
      <c r="B29" s="13" t="s">
        <v>33</v>
      </c>
      <c r="C29" s="13" t="s">
        <v>34</v>
      </c>
      <c r="D29" s="13" t="s">
        <v>35</v>
      </c>
      <c r="E29" s="13" t="s">
        <v>36</v>
      </c>
      <c r="F29" s="13" t="s">
        <v>37</v>
      </c>
      <c r="G29" s="14" t="s">
        <v>38</v>
      </c>
    </row>
    <row r="30" spans="1:1020" x14ac:dyDescent="0.25">
      <c r="A30" s="15"/>
      <c r="B30" s="6"/>
      <c r="C30" s="6"/>
      <c r="D30" s="6"/>
      <c r="E30" s="6"/>
      <c r="F30" s="6"/>
      <c r="G30" s="16"/>
    </row>
    <row r="31" spans="1:1020" x14ac:dyDescent="0.25">
      <c r="A31" s="15"/>
      <c r="B31" s="6"/>
      <c r="C31" s="6"/>
      <c r="D31" s="6"/>
      <c r="E31" s="6"/>
      <c r="F31" s="6"/>
      <c r="G31" s="16"/>
    </row>
    <row r="32" spans="1:1020" x14ac:dyDescent="0.25">
      <c r="A32" s="15"/>
      <c r="B32" s="6"/>
      <c r="C32" s="6"/>
      <c r="D32" s="6"/>
      <c r="E32" s="6"/>
      <c r="F32" s="6"/>
      <c r="G32" s="16"/>
    </row>
    <row r="33" spans="1:7" x14ac:dyDescent="0.25">
      <c r="A33" s="15"/>
      <c r="B33" s="6"/>
      <c r="C33" s="6"/>
      <c r="D33" s="6"/>
      <c r="E33" s="6"/>
      <c r="F33" s="6"/>
      <c r="G33" s="16"/>
    </row>
    <row r="34" spans="1:7" x14ac:dyDescent="0.25">
      <c r="A34" s="15"/>
      <c r="B34" s="6"/>
      <c r="C34" s="6"/>
      <c r="D34" s="6"/>
      <c r="E34" s="6"/>
      <c r="F34" s="6"/>
      <c r="G34" s="16"/>
    </row>
    <row r="35" spans="1:7" x14ac:dyDescent="0.25">
      <c r="A35" s="15"/>
      <c r="B35" s="6"/>
      <c r="C35" s="6"/>
      <c r="D35" s="6"/>
      <c r="E35" s="6"/>
      <c r="F35" s="6"/>
      <c r="G35" s="16"/>
    </row>
    <row r="36" spans="1:7" x14ac:dyDescent="0.25">
      <c r="A36" s="15"/>
      <c r="B36" s="6"/>
      <c r="C36" s="6"/>
      <c r="D36" s="6"/>
      <c r="E36" s="6"/>
      <c r="F36" s="6"/>
      <c r="G36" s="16"/>
    </row>
    <row r="37" spans="1:7" ht="15.75" thickBot="1" x14ac:dyDescent="0.3">
      <c r="A37" s="17"/>
      <c r="B37" s="18"/>
      <c r="C37" s="18"/>
      <c r="D37" s="18"/>
      <c r="E37" s="18"/>
      <c r="F37" s="18"/>
      <c r="G37" s="19"/>
    </row>
  </sheetData>
  <mergeCells count="9">
    <mergeCell ref="A2:J2"/>
    <mergeCell ref="A14:E14"/>
    <mergeCell ref="B15:E15"/>
    <mergeCell ref="A27:G27"/>
    <mergeCell ref="B28:G28"/>
    <mergeCell ref="B3:G3"/>
    <mergeCell ref="A3:A4"/>
    <mergeCell ref="A15:A16"/>
    <mergeCell ref="A28:A29"/>
  </mergeCells>
  <pageMargins left="0.70826771653543297" right="0.70826771653543297" top="1.1417322834645669" bottom="1.1417322834645669" header="0.74803149606299213" footer="0.74803149606299213"/>
  <pageSetup paperSize="9" fitToWidth="0" fitToHeight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6A59B-4718-4F47-A731-AA8A8F9AB792}">
  <sheetPr>
    <tabColor rgb="FFFF0000"/>
    <pageSetUpPr fitToPage="1"/>
  </sheetPr>
  <dimension ref="B1:K68"/>
  <sheetViews>
    <sheetView view="pageBreakPreview" topLeftCell="A22" zoomScaleNormal="100" zoomScaleSheetLayoutView="100" workbookViewId="0">
      <selection activeCell="D57" sqref="D57:D61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38.875" style="20" customWidth="1"/>
    <col min="5" max="8" width="5.875" style="20" customWidth="1"/>
    <col min="9" max="9" width="9" style="20" customWidth="1"/>
    <col min="10" max="10" width="10.75" style="20" customWidth="1"/>
    <col min="11" max="11" width="4.75" style="20" customWidth="1"/>
    <col min="12" max="16384" width="8.125" style="20"/>
  </cols>
  <sheetData>
    <row r="1" spans="2:11" s="1022" customFormat="1" ht="18" x14ac:dyDescent="0.2">
      <c r="B1" s="21"/>
      <c r="C1" s="21"/>
      <c r="D1" s="299">
        <f>'Strona Tytułowa'!$G$5</f>
        <v>0</v>
      </c>
      <c r="E1" s="52"/>
      <c r="F1" s="52"/>
      <c r="G1" s="52"/>
      <c r="H1" s="52"/>
      <c r="I1" s="52"/>
      <c r="J1" s="1021"/>
    </row>
    <row r="2" spans="2:11" s="1022" customFormat="1" ht="20.25" x14ac:dyDescent="0.2">
      <c r="B2" s="1021"/>
      <c r="C2" s="1021"/>
      <c r="D2" s="1900" t="s">
        <v>279</v>
      </c>
      <c r="E2" s="1900"/>
      <c r="F2" s="1900"/>
      <c r="G2" s="1900"/>
      <c r="H2" s="1900"/>
      <c r="I2" s="1301" t="str">
        <f>'Strona Tytułowa'!$D$2</f>
        <v>2023/2024</v>
      </c>
      <c r="J2" s="1021"/>
    </row>
    <row r="3" spans="2:11" s="1022" customFormat="1" ht="18.75" customHeight="1" x14ac:dyDescent="0.2">
      <c r="B3" s="782" t="s">
        <v>297</v>
      </c>
      <c r="C3" s="24"/>
      <c r="D3" s="234"/>
      <c r="E3" s="234"/>
      <c r="F3" s="234"/>
      <c r="G3" s="234"/>
      <c r="H3" s="234" t="s">
        <v>247</v>
      </c>
      <c r="I3" s="235"/>
      <c r="J3" s="1021"/>
    </row>
    <row r="4" spans="2:11" s="1022" customFormat="1" ht="27" customHeight="1" thickBot="1" x14ac:dyDescent="0.25">
      <c r="B4" s="1024" t="s">
        <v>374</v>
      </c>
      <c r="C4" s="1026"/>
      <c r="D4" s="25"/>
      <c r="E4" s="82"/>
      <c r="F4" s="55"/>
      <c r="G4" s="55"/>
      <c r="H4" s="2257"/>
      <c r="I4" s="2257"/>
      <c r="J4" s="1021"/>
    </row>
    <row r="5" spans="2:11" s="1022" customFormat="1" ht="12.75" customHeight="1" x14ac:dyDescent="0.2">
      <c r="B5" s="2146" t="s">
        <v>161</v>
      </c>
      <c r="C5" s="2216"/>
      <c r="D5" s="2216"/>
      <c r="E5" s="2279" t="s">
        <v>375</v>
      </c>
      <c r="F5" s="2280"/>
      <c r="G5" s="2280"/>
      <c r="H5" s="2281"/>
      <c r="I5" s="1882" t="s">
        <v>163</v>
      </c>
      <c r="J5" s="1885" t="s">
        <v>164</v>
      </c>
    </row>
    <row r="6" spans="2:11" s="1022" customFormat="1" ht="12.75" customHeight="1" x14ac:dyDescent="0.2">
      <c r="B6" s="2148"/>
      <c r="C6" s="2217"/>
      <c r="D6" s="2217"/>
      <c r="E6" s="2261" t="s">
        <v>376</v>
      </c>
      <c r="F6" s="2261"/>
      <c r="G6" s="2261"/>
      <c r="H6" s="2262"/>
      <c r="I6" s="1883"/>
      <c r="J6" s="1886"/>
    </row>
    <row r="7" spans="2:11" s="1022" customFormat="1" ht="12.75" customHeight="1" x14ac:dyDescent="0.2">
      <c r="B7" s="2148"/>
      <c r="C7" s="2217"/>
      <c r="D7" s="2217"/>
      <c r="E7" s="229" t="s">
        <v>33</v>
      </c>
      <c r="F7" s="229" t="s">
        <v>34</v>
      </c>
      <c r="G7" s="229" t="s">
        <v>35</v>
      </c>
      <c r="H7" s="228" t="s">
        <v>36</v>
      </c>
      <c r="I7" s="1883"/>
      <c r="J7" s="1886"/>
    </row>
    <row r="8" spans="2:11" s="1022" customFormat="1" ht="12.75" customHeight="1" x14ac:dyDescent="0.2">
      <c r="B8" s="2148"/>
      <c r="C8" s="2217"/>
      <c r="D8" s="2217"/>
      <c r="E8" s="1914" t="s">
        <v>181</v>
      </c>
      <c r="F8" s="1915"/>
      <c r="G8" s="1915"/>
      <c r="H8" s="2249"/>
      <c r="I8" s="1883"/>
      <c r="J8" s="1886"/>
    </row>
    <row r="9" spans="2:11" s="1022" customFormat="1" ht="12.75" customHeight="1" x14ac:dyDescent="0.2">
      <c r="B9" s="2148"/>
      <c r="C9" s="2217"/>
      <c r="D9" s="2217"/>
      <c r="E9" s="1890" t="s">
        <v>166</v>
      </c>
      <c r="F9" s="1891"/>
      <c r="G9" s="1891"/>
      <c r="H9" s="1892"/>
      <c r="I9" s="1883"/>
      <c r="J9" s="1886"/>
    </row>
    <row r="10" spans="2:11" s="1022" customFormat="1" ht="12.75" customHeight="1" x14ac:dyDescent="0.2">
      <c r="B10" s="2148"/>
      <c r="C10" s="2217"/>
      <c r="D10" s="2217"/>
      <c r="E10" s="1302"/>
      <c r="F10" s="1302"/>
      <c r="G10" s="1302"/>
      <c r="H10" s="1302"/>
      <c r="I10" s="1883"/>
      <c r="J10" s="1886"/>
    </row>
    <row r="11" spans="2:11" s="1022" customFormat="1" ht="16.5" customHeight="1" thickBot="1" x14ac:dyDescent="0.25">
      <c r="B11" s="2150"/>
      <c r="C11" s="2218"/>
      <c r="D11" s="2218"/>
      <c r="E11" s="2177" t="s">
        <v>377</v>
      </c>
      <c r="F11" s="2141"/>
      <c r="G11" s="2141"/>
      <c r="H11" s="2282"/>
      <c r="I11" s="1884"/>
      <c r="J11" s="1887"/>
    </row>
    <row r="12" spans="2:11" s="1022" customFormat="1" ht="27" customHeight="1" thickBot="1" x14ac:dyDescent="0.25">
      <c r="B12" s="1134"/>
      <c r="C12" s="1031"/>
      <c r="D12" s="303" t="s">
        <v>171</v>
      </c>
      <c r="E12" s="1032">
        <f>SUM(E16:E18)+E13</f>
        <v>41</v>
      </c>
      <c r="F12" s="1032">
        <f>SUM(F16:F18)+F13</f>
        <v>35</v>
      </c>
      <c r="G12" s="1032">
        <f>SUM(G16:G18)+G13</f>
        <v>34</v>
      </c>
      <c r="H12" s="1032">
        <f>SUM(H16:H18)+H13</f>
        <v>28</v>
      </c>
      <c r="I12" s="1202">
        <f t="shared" ref="I12:I18" si="0">SUM(E12:H12)</f>
        <v>138</v>
      </c>
      <c r="J12" s="2250"/>
      <c r="K12" s="1034"/>
    </row>
    <row r="13" spans="2:11" s="1022" customFormat="1" ht="14.25" customHeight="1" x14ac:dyDescent="0.2">
      <c r="B13" s="83"/>
      <c r="C13" s="84"/>
      <c r="D13" s="58" t="s">
        <v>332</v>
      </c>
      <c r="E13" s="1036">
        <f>SUM(E14:E15)</f>
        <v>41</v>
      </c>
      <c r="F13" s="1036">
        <f>SUM(F14:F15)</f>
        <v>35</v>
      </c>
      <c r="G13" s="1036">
        <f>SUM(G14:G15)</f>
        <v>34</v>
      </c>
      <c r="H13" s="1036">
        <f>SUM(H14:H15)</f>
        <v>28</v>
      </c>
      <c r="I13" s="1136">
        <f t="shared" si="0"/>
        <v>138</v>
      </c>
      <c r="J13" s="2251"/>
      <c r="K13" s="1034"/>
    </row>
    <row r="14" spans="2:11" s="1022" customFormat="1" ht="14.25" customHeight="1" x14ac:dyDescent="0.2">
      <c r="B14" s="83"/>
      <c r="C14" s="84"/>
      <c r="D14" s="58" t="s">
        <v>333</v>
      </c>
      <c r="E14" s="1036">
        <f>SUM(E20:E28)</f>
        <v>8</v>
      </c>
      <c r="F14" s="1036">
        <f>SUM(F20:F28)</f>
        <v>10</v>
      </c>
      <c r="G14" s="1036">
        <f>SUM(G20:G28)</f>
        <v>11</v>
      </c>
      <c r="H14" s="1036">
        <f>SUM(H20:H28)</f>
        <v>10</v>
      </c>
      <c r="I14" s="1136">
        <f t="shared" si="0"/>
        <v>39</v>
      </c>
      <c r="J14" s="2251"/>
      <c r="K14" s="1034"/>
    </row>
    <row r="15" spans="2:11" s="1022" customFormat="1" ht="14.25" customHeight="1" x14ac:dyDescent="0.2">
      <c r="B15" s="83"/>
      <c r="C15" s="84"/>
      <c r="D15" s="58" t="s">
        <v>334</v>
      </c>
      <c r="E15" s="1036">
        <f>SUM(E29:E45)</f>
        <v>33</v>
      </c>
      <c r="F15" s="1036">
        <f>SUM(F29:F45)</f>
        <v>25</v>
      </c>
      <c r="G15" s="1036">
        <f>SUM(G29:G45)</f>
        <v>23</v>
      </c>
      <c r="H15" s="1036">
        <f>SUM(H29:H45)</f>
        <v>18</v>
      </c>
      <c r="I15" s="1136">
        <f t="shared" si="0"/>
        <v>99</v>
      </c>
      <c r="J15" s="2251"/>
      <c r="K15" s="1034"/>
    </row>
    <row r="16" spans="2:11" s="1022" customFormat="1" ht="14.25" customHeight="1" x14ac:dyDescent="0.2">
      <c r="B16" s="83"/>
      <c r="C16" s="84"/>
      <c r="D16" s="58" t="s">
        <v>335</v>
      </c>
      <c r="E16" s="1036">
        <f>E46</f>
        <v>0</v>
      </c>
      <c r="F16" s="1038">
        <f>F46</f>
        <v>0</v>
      </c>
      <c r="G16" s="1038">
        <f>G46</f>
        <v>0</v>
      </c>
      <c r="H16" s="1039">
        <f>H46</f>
        <v>0</v>
      </c>
      <c r="I16" s="1136">
        <f t="shared" si="0"/>
        <v>0</v>
      </c>
      <c r="J16" s="2251"/>
      <c r="K16" s="1034"/>
    </row>
    <row r="17" spans="2:11" s="1022" customFormat="1" ht="14.25" customHeight="1" x14ac:dyDescent="0.2">
      <c r="B17" s="83"/>
      <c r="C17" s="84"/>
      <c r="D17" s="58" t="s">
        <v>336</v>
      </c>
      <c r="E17" s="1036">
        <f>E56</f>
        <v>0</v>
      </c>
      <c r="F17" s="1038">
        <f>F56</f>
        <v>0</v>
      </c>
      <c r="G17" s="1038">
        <f>G56</f>
        <v>0</v>
      </c>
      <c r="H17" s="1038">
        <f>H56</f>
        <v>0</v>
      </c>
      <c r="I17" s="1136">
        <f t="shared" si="0"/>
        <v>0</v>
      </c>
      <c r="J17" s="2251"/>
      <c r="K17" s="1034"/>
    </row>
    <row r="18" spans="2:11" s="1022" customFormat="1" ht="13.5" customHeight="1" thickBot="1" x14ac:dyDescent="0.25">
      <c r="B18" s="83"/>
      <c r="C18" s="84"/>
      <c r="D18" s="85" t="s">
        <v>357</v>
      </c>
      <c r="E18" s="1036">
        <f>SUM(E62:E65)</f>
        <v>0</v>
      </c>
      <c r="F18" s="1036">
        <f>SUM(F62:F65)</f>
        <v>0</v>
      </c>
      <c r="G18" s="1036">
        <f>SUM(G62:G65)</f>
        <v>0</v>
      </c>
      <c r="H18" s="1036">
        <f>SUM(H62:H65)</f>
        <v>0</v>
      </c>
      <c r="I18" s="1136">
        <f t="shared" si="0"/>
        <v>0</v>
      </c>
      <c r="J18" s="2252"/>
      <c r="K18" s="1034"/>
    </row>
    <row r="19" spans="2:11" s="1022" customFormat="1" ht="19.5" customHeight="1" x14ac:dyDescent="0.2">
      <c r="B19" s="1139"/>
      <c r="C19" s="1042" t="s">
        <v>288</v>
      </c>
      <c r="D19" s="1042"/>
      <c r="E19" s="1043"/>
      <c r="F19" s="1043"/>
      <c r="G19" s="1043"/>
      <c r="H19" s="1043"/>
      <c r="I19" s="1043"/>
      <c r="J19" s="1140"/>
      <c r="K19" s="1034"/>
    </row>
    <row r="20" spans="2:11" s="787" customFormat="1" ht="14.1" customHeight="1" x14ac:dyDescent="0.2">
      <c r="B20" s="2253" t="s">
        <v>339</v>
      </c>
      <c r="C20" s="86">
        <v>1</v>
      </c>
      <c r="D20" s="1046" t="s">
        <v>358</v>
      </c>
      <c r="E20" s="87">
        <v>2</v>
      </c>
      <c r="F20" s="88">
        <v>2</v>
      </c>
      <c r="G20" s="31">
        <v>2</v>
      </c>
      <c r="H20" s="30">
        <v>3</v>
      </c>
      <c r="I20" s="1177">
        <f t="shared" ref="I20:I65" si="1">SUM(E20:H20)</f>
        <v>9</v>
      </c>
      <c r="J20" s="1142"/>
      <c r="K20" s="1034"/>
    </row>
    <row r="21" spans="2:11" s="787" customFormat="1" ht="14.1" customHeight="1" x14ac:dyDescent="0.2">
      <c r="B21" s="2254"/>
      <c r="C21" s="78">
        <v>2</v>
      </c>
      <c r="D21" s="1049" t="s">
        <v>309</v>
      </c>
      <c r="E21" s="89"/>
      <c r="F21" s="39"/>
      <c r="G21" s="35"/>
      <c r="H21" s="732"/>
      <c r="I21" s="1177">
        <f t="shared" si="1"/>
        <v>0</v>
      </c>
      <c r="J21" s="1143"/>
      <c r="K21" s="1034"/>
    </row>
    <row r="22" spans="2:11" s="787" customFormat="1" ht="14.1" customHeight="1" x14ac:dyDescent="0.2">
      <c r="B22" s="2254"/>
      <c r="C22" s="78">
        <v>3</v>
      </c>
      <c r="D22" s="1049" t="s">
        <v>291</v>
      </c>
      <c r="E22" s="89">
        <v>2</v>
      </c>
      <c r="F22" s="39">
        <v>2</v>
      </c>
      <c r="G22" s="35">
        <v>2</v>
      </c>
      <c r="H22" s="729">
        <v>2</v>
      </c>
      <c r="I22" s="1177">
        <f t="shared" si="1"/>
        <v>8</v>
      </c>
      <c r="J22" s="1143"/>
      <c r="K22" s="1034"/>
    </row>
    <row r="23" spans="2:11" s="787" customFormat="1" ht="14.1" customHeight="1" x14ac:dyDescent="0.2">
      <c r="B23" s="2254"/>
      <c r="C23" s="78">
        <v>4</v>
      </c>
      <c r="D23" s="1049" t="s">
        <v>310</v>
      </c>
      <c r="E23" s="1203">
        <v>2</v>
      </c>
      <c r="F23" s="1204">
        <v>2</v>
      </c>
      <c r="G23" s="722">
        <v>2</v>
      </c>
      <c r="H23" s="729"/>
      <c r="I23" s="1177">
        <f t="shared" si="1"/>
        <v>6</v>
      </c>
      <c r="J23" s="1143"/>
      <c r="K23" s="1034"/>
    </row>
    <row r="24" spans="2:11" s="787" customFormat="1" ht="14.1" customHeight="1" x14ac:dyDescent="0.2">
      <c r="B24" s="2254"/>
      <c r="C24" s="78">
        <v>5</v>
      </c>
      <c r="D24" s="1049" t="s">
        <v>218</v>
      </c>
      <c r="E24" s="89"/>
      <c r="F24" s="1204">
        <v>2</v>
      </c>
      <c r="G24" s="722">
        <v>2</v>
      </c>
      <c r="H24" s="721">
        <v>2</v>
      </c>
      <c r="I24" s="1177">
        <f t="shared" si="1"/>
        <v>6</v>
      </c>
      <c r="J24" s="1143"/>
      <c r="K24" s="1034"/>
    </row>
    <row r="25" spans="2:11" s="787" customFormat="1" ht="14.1" customHeight="1" x14ac:dyDescent="0.2">
      <c r="B25" s="2254"/>
      <c r="C25" s="78">
        <v>6</v>
      </c>
      <c r="D25" s="1049" t="s">
        <v>378</v>
      </c>
      <c r="E25" s="89"/>
      <c r="F25" s="39"/>
      <c r="G25" s="35"/>
      <c r="H25" s="34"/>
      <c r="I25" s="1177">
        <f t="shared" si="1"/>
        <v>0</v>
      </c>
      <c r="J25" s="1143"/>
      <c r="K25" s="1034"/>
    </row>
    <row r="26" spans="2:11" s="787" customFormat="1" ht="14.1" customHeight="1" x14ac:dyDescent="0.2">
      <c r="B26" s="2254"/>
      <c r="C26" s="78">
        <v>7</v>
      </c>
      <c r="D26" s="1049" t="s">
        <v>257</v>
      </c>
      <c r="E26" s="1203">
        <v>1</v>
      </c>
      <c r="F26" s="1204">
        <v>1</v>
      </c>
      <c r="G26" s="722">
        <v>1</v>
      </c>
      <c r="H26" s="721">
        <v>1</v>
      </c>
      <c r="I26" s="1177">
        <f t="shared" si="1"/>
        <v>4</v>
      </c>
      <c r="J26" s="1143"/>
      <c r="K26" s="1034"/>
    </row>
    <row r="27" spans="2:11" s="787" customFormat="1" ht="14.1" customHeight="1" x14ac:dyDescent="0.2">
      <c r="B27" s="2254"/>
      <c r="C27" s="78">
        <v>8</v>
      </c>
      <c r="D27" s="1049" t="s">
        <v>223</v>
      </c>
      <c r="E27" s="1203"/>
      <c r="F27" s="1204"/>
      <c r="G27" s="722">
        <v>2</v>
      </c>
      <c r="H27" s="721">
        <v>2</v>
      </c>
      <c r="I27" s="1177">
        <f t="shared" si="1"/>
        <v>4</v>
      </c>
      <c r="J27" s="1143"/>
      <c r="K27" s="1034"/>
    </row>
    <row r="28" spans="2:11" s="787" customFormat="1" ht="14.1" customHeight="1" x14ac:dyDescent="0.2">
      <c r="B28" s="2254"/>
      <c r="C28" s="78">
        <v>9</v>
      </c>
      <c r="D28" s="1049" t="s">
        <v>219</v>
      </c>
      <c r="E28" s="1203">
        <v>1</v>
      </c>
      <c r="F28" s="1204">
        <v>1</v>
      </c>
      <c r="G28" s="722"/>
      <c r="H28" s="721"/>
      <c r="I28" s="1177">
        <f t="shared" si="1"/>
        <v>2</v>
      </c>
      <c r="J28" s="1143"/>
      <c r="K28" s="1034"/>
    </row>
    <row r="29" spans="2:11" s="787" customFormat="1" ht="14.1" customHeight="1" x14ac:dyDescent="0.2">
      <c r="B29" s="2253" t="s">
        <v>359</v>
      </c>
      <c r="C29" s="91">
        <v>1</v>
      </c>
      <c r="D29" s="1060" t="s">
        <v>143</v>
      </c>
      <c r="E29" s="87">
        <v>4</v>
      </c>
      <c r="F29" s="88">
        <v>4</v>
      </c>
      <c r="G29" s="31">
        <v>4</v>
      </c>
      <c r="H29" s="30">
        <v>4</v>
      </c>
      <c r="I29" s="1177">
        <f t="shared" si="1"/>
        <v>16</v>
      </c>
      <c r="J29" s="1142"/>
      <c r="K29" s="1034"/>
    </row>
    <row r="30" spans="2:11" s="787" customFormat="1" ht="14.1" customHeight="1" x14ac:dyDescent="0.2">
      <c r="B30" s="2254"/>
      <c r="C30" s="63">
        <v>2</v>
      </c>
      <c r="D30" s="64" t="s">
        <v>360</v>
      </c>
      <c r="E30" s="92">
        <v>3</v>
      </c>
      <c r="F30" s="45">
        <v>3</v>
      </c>
      <c r="G30" s="37">
        <v>3</v>
      </c>
      <c r="H30" s="36">
        <v>3</v>
      </c>
      <c r="I30" s="1177">
        <f t="shared" si="1"/>
        <v>12</v>
      </c>
      <c r="J30" s="984"/>
      <c r="K30" s="1034"/>
    </row>
    <row r="31" spans="2:11" s="787" customFormat="1" ht="14.1" customHeight="1" x14ac:dyDescent="0.2">
      <c r="B31" s="2254"/>
      <c r="C31" s="937">
        <v>3</v>
      </c>
      <c r="D31" s="64" t="s">
        <v>361</v>
      </c>
      <c r="E31" s="92">
        <v>2</v>
      </c>
      <c r="F31" s="45">
        <v>2</v>
      </c>
      <c r="G31" s="37">
        <v>2</v>
      </c>
      <c r="H31" s="36">
        <v>2</v>
      </c>
      <c r="I31" s="1177">
        <f t="shared" si="1"/>
        <v>8</v>
      </c>
      <c r="J31" s="984"/>
      <c r="K31" s="1034"/>
    </row>
    <row r="32" spans="2:11" s="787" customFormat="1" ht="14.1" customHeight="1" x14ac:dyDescent="0.2">
      <c r="B32" s="2254"/>
      <c r="C32" s="63">
        <v>4</v>
      </c>
      <c r="D32" s="77" t="s">
        <v>362</v>
      </c>
      <c r="E32" s="92">
        <v>1</v>
      </c>
      <c r="F32" s="45"/>
      <c r="G32" s="37"/>
      <c r="H32" s="36"/>
      <c r="I32" s="1177">
        <f t="shared" si="1"/>
        <v>1</v>
      </c>
      <c r="J32" s="984"/>
      <c r="K32" s="1034"/>
    </row>
    <row r="33" spans="2:11" s="787" customFormat="1" ht="14.1" customHeight="1" x14ac:dyDescent="0.2">
      <c r="B33" s="2254"/>
      <c r="C33" s="937">
        <v>5</v>
      </c>
      <c r="D33" s="77" t="s">
        <v>137</v>
      </c>
      <c r="E33" s="92">
        <v>2</v>
      </c>
      <c r="F33" s="45">
        <v>2</v>
      </c>
      <c r="G33" s="37">
        <v>2</v>
      </c>
      <c r="H33" s="36">
        <v>1</v>
      </c>
      <c r="I33" s="1177">
        <f t="shared" si="1"/>
        <v>7</v>
      </c>
      <c r="J33" s="984"/>
      <c r="K33" s="1034"/>
    </row>
    <row r="34" spans="2:11" s="787" customFormat="1" ht="14.1" customHeight="1" x14ac:dyDescent="0.2">
      <c r="B34" s="2254"/>
      <c r="C34" s="63">
        <v>6</v>
      </c>
      <c r="D34" s="948" t="s">
        <v>256</v>
      </c>
      <c r="E34" s="92">
        <v>2</v>
      </c>
      <c r="F34" s="45">
        <v>1</v>
      </c>
      <c r="G34" s="37"/>
      <c r="H34" s="36"/>
      <c r="I34" s="1177">
        <f t="shared" si="1"/>
        <v>3</v>
      </c>
      <c r="J34" s="984"/>
      <c r="K34" s="1034"/>
    </row>
    <row r="35" spans="2:11" s="787" customFormat="1" ht="14.1" customHeight="1" x14ac:dyDescent="0.2">
      <c r="B35" s="2254"/>
      <c r="C35" s="937">
        <v>7</v>
      </c>
      <c r="D35" s="1065" t="s">
        <v>252</v>
      </c>
      <c r="E35" s="1066">
        <v>2</v>
      </c>
      <c r="F35" s="45"/>
      <c r="G35" s="37"/>
      <c r="H35" s="36"/>
      <c r="I35" s="1177">
        <f t="shared" si="1"/>
        <v>2</v>
      </c>
      <c r="J35" s="984"/>
      <c r="K35" s="1034"/>
    </row>
    <row r="36" spans="2:11" s="787" customFormat="1" ht="14.1" customHeight="1" x14ac:dyDescent="0.2">
      <c r="B36" s="2254"/>
      <c r="C36" s="63">
        <v>8</v>
      </c>
      <c r="D36" s="77" t="s">
        <v>136</v>
      </c>
      <c r="E36" s="92">
        <v>2</v>
      </c>
      <c r="F36" s="45">
        <v>1</v>
      </c>
      <c r="G36" s="37">
        <v>1</v>
      </c>
      <c r="H36" s="36"/>
      <c r="I36" s="1177">
        <f t="shared" si="1"/>
        <v>4</v>
      </c>
      <c r="J36" s="984"/>
      <c r="K36" s="1034"/>
    </row>
    <row r="37" spans="2:11" s="787" customFormat="1" ht="14.1" customHeight="1" x14ac:dyDescent="0.2">
      <c r="B37" s="2254"/>
      <c r="C37" s="937">
        <v>9</v>
      </c>
      <c r="D37" s="77" t="s">
        <v>132</v>
      </c>
      <c r="E37" s="92">
        <v>2</v>
      </c>
      <c r="F37" s="45">
        <v>1</v>
      </c>
      <c r="G37" s="37">
        <v>1</v>
      </c>
      <c r="H37" s="36"/>
      <c r="I37" s="1177">
        <f t="shared" si="1"/>
        <v>4</v>
      </c>
      <c r="J37" s="984"/>
      <c r="K37" s="1034"/>
    </row>
    <row r="38" spans="2:11" s="787" customFormat="1" ht="14.1" customHeight="1" x14ac:dyDescent="0.2">
      <c r="B38" s="2254"/>
      <c r="C38" s="63">
        <v>10</v>
      </c>
      <c r="D38" s="77" t="s">
        <v>253</v>
      </c>
      <c r="E38" s="92">
        <v>2</v>
      </c>
      <c r="F38" s="45">
        <v>1</v>
      </c>
      <c r="G38" s="37">
        <v>1</v>
      </c>
      <c r="H38" s="36"/>
      <c r="I38" s="1177">
        <f t="shared" si="1"/>
        <v>4</v>
      </c>
      <c r="J38" s="984"/>
      <c r="K38" s="1034"/>
    </row>
    <row r="39" spans="2:11" s="787" customFormat="1" ht="14.1" customHeight="1" x14ac:dyDescent="0.2">
      <c r="B39" s="2254"/>
      <c r="C39" s="937">
        <v>11</v>
      </c>
      <c r="D39" s="77" t="s">
        <v>135</v>
      </c>
      <c r="E39" s="92">
        <v>2</v>
      </c>
      <c r="F39" s="45">
        <v>1</v>
      </c>
      <c r="G39" s="37">
        <v>1</v>
      </c>
      <c r="H39" s="36"/>
      <c r="I39" s="1177">
        <f t="shared" si="1"/>
        <v>4</v>
      </c>
      <c r="J39" s="984"/>
      <c r="K39" s="1034"/>
    </row>
    <row r="40" spans="2:11" s="787" customFormat="1" ht="14.1" customHeight="1" x14ac:dyDescent="0.2">
      <c r="B40" s="2254"/>
      <c r="C40" s="63">
        <v>12</v>
      </c>
      <c r="D40" s="1067" t="s">
        <v>144</v>
      </c>
      <c r="E40" s="92">
        <v>3</v>
      </c>
      <c r="F40" s="45">
        <v>4</v>
      </c>
      <c r="G40" s="37">
        <v>3</v>
      </c>
      <c r="H40" s="36">
        <v>4</v>
      </c>
      <c r="I40" s="1177">
        <f t="shared" si="1"/>
        <v>14</v>
      </c>
      <c r="J40" s="984"/>
      <c r="K40" s="1034"/>
    </row>
    <row r="41" spans="2:11" s="787" customFormat="1" ht="14.1" customHeight="1" x14ac:dyDescent="0.2">
      <c r="B41" s="2254"/>
      <c r="C41" s="937">
        <v>13</v>
      </c>
      <c r="D41" s="77" t="s">
        <v>140</v>
      </c>
      <c r="E41" s="92">
        <v>1</v>
      </c>
      <c r="F41" s="45">
        <v>1</v>
      </c>
      <c r="G41" s="37">
        <v>1</v>
      </c>
      <c r="H41" s="36"/>
      <c r="I41" s="1177">
        <f t="shared" si="1"/>
        <v>3</v>
      </c>
      <c r="J41" s="984"/>
      <c r="K41" s="1034"/>
    </row>
    <row r="42" spans="2:11" s="787" customFormat="1" ht="14.1" customHeight="1" x14ac:dyDescent="0.2">
      <c r="B42" s="2254"/>
      <c r="C42" s="63">
        <v>14</v>
      </c>
      <c r="D42" s="77" t="s">
        <v>156</v>
      </c>
      <c r="E42" s="92">
        <v>3</v>
      </c>
      <c r="F42" s="45">
        <v>3</v>
      </c>
      <c r="G42" s="37">
        <v>3</v>
      </c>
      <c r="H42" s="36">
        <v>3</v>
      </c>
      <c r="I42" s="1177">
        <f t="shared" si="1"/>
        <v>12</v>
      </c>
      <c r="J42" s="984"/>
      <c r="K42" s="1034"/>
    </row>
    <row r="43" spans="2:11" s="787" customFormat="1" ht="14.1" customHeight="1" x14ac:dyDescent="0.2">
      <c r="B43" s="2254"/>
      <c r="C43" s="937">
        <v>15</v>
      </c>
      <c r="D43" s="77" t="s">
        <v>134</v>
      </c>
      <c r="E43" s="92">
        <v>1</v>
      </c>
      <c r="F43" s="45"/>
      <c r="G43" s="37"/>
      <c r="H43" s="36"/>
      <c r="I43" s="1177">
        <f t="shared" si="1"/>
        <v>1</v>
      </c>
      <c r="J43" s="984"/>
      <c r="K43" s="1034"/>
    </row>
    <row r="44" spans="2:11" s="787" customFormat="1" ht="14.1" customHeight="1" x14ac:dyDescent="0.2">
      <c r="B44" s="2254"/>
      <c r="C44" s="62">
        <v>16</v>
      </c>
      <c r="D44" s="1068" t="s">
        <v>157</v>
      </c>
      <c r="E44" s="237">
        <v>1</v>
      </c>
      <c r="F44" s="1055">
        <v>1</v>
      </c>
      <c r="G44" s="66">
        <v>1</v>
      </c>
      <c r="H44" s="90">
        <v>1</v>
      </c>
      <c r="I44" s="1177">
        <f t="shared" si="1"/>
        <v>4</v>
      </c>
      <c r="J44" s="1145"/>
      <c r="K44" s="1034"/>
    </row>
    <row r="45" spans="2:11" s="787" customFormat="1" ht="19.350000000000001" customHeight="1" thickBot="1" x14ac:dyDescent="0.25">
      <c r="B45" s="2254"/>
      <c r="C45" s="94" t="s">
        <v>367</v>
      </c>
      <c r="D45" s="1069"/>
      <c r="E45" s="1070"/>
      <c r="F45" s="42"/>
      <c r="G45" s="43"/>
      <c r="H45" s="43"/>
      <c r="I45" s="1177">
        <f t="shared" si="1"/>
        <v>0</v>
      </c>
      <c r="J45" s="1155"/>
      <c r="K45" s="1034"/>
    </row>
    <row r="46" spans="2:11" s="1022" customFormat="1" ht="19.5" customHeight="1" thickTop="1" x14ac:dyDescent="0.2">
      <c r="B46" s="1156"/>
      <c r="C46" s="1074" t="s">
        <v>295</v>
      </c>
      <c r="D46" s="1075"/>
      <c r="E46" s="1076">
        <f>SUM(E47:E55)</f>
        <v>0</v>
      </c>
      <c r="F46" s="1076">
        <f>SUM(F47:F55)</f>
        <v>0</v>
      </c>
      <c r="G46" s="1076">
        <f>SUM(G47:G55)</f>
        <v>0</v>
      </c>
      <c r="H46" s="1077">
        <f>SUM(H47:H55)</f>
        <v>0</v>
      </c>
      <c r="I46" s="1193">
        <f t="shared" si="1"/>
        <v>0</v>
      </c>
      <c r="J46" s="1157"/>
      <c r="K46" s="1034"/>
    </row>
    <row r="47" spans="2:11" s="1022" customFormat="1" ht="14.1" customHeight="1" x14ac:dyDescent="0.2">
      <c r="B47" s="789"/>
      <c r="C47" s="963">
        <v>1</v>
      </c>
      <c r="D47" s="1080"/>
      <c r="E47" s="89"/>
      <c r="F47" s="39"/>
      <c r="G47" s="35"/>
      <c r="H47" s="34"/>
      <c r="I47" s="239">
        <f t="shared" si="1"/>
        <v>0</v>
      </c>
      <c r="J47" s="67"/>
      <c r="K47" s="1034"/>
    </row>
    <row r="48" spans="2:11" s="1022" customFormat="1" ht="14.1" customHeight="1" x14ac:dyDescent="0.2">
      <c r="B48" s="789"/>
      <c r="C48" s="963">
        <v>2</v>
      </c>
      <c r="D48" s="1082"/>
      <c r="E48" s="89"/>
      <c r="F48" s="39"/>
      <c r="G48" s="35"/>
      <c r="H48" s="34"/>
      <c r="I48" s="239">
        <f t="shared" si="1"/>
        <v>0</v>
      </c>
      <c r="J48" s="67"/>
      <c r="K48" s="1034"/>
    </row>
    <row r="49" spans="2:11" s="1022" customFormat="1" ht="14.1" customHeight="1" x14ac:dyDescent="0.2">
      <c r="B49" s="789"/>
      <c r="C49" s="963">
        <v>3</v>
      </c>
      <c r="D49" s="1082"/>
      <c r="E49" s="89"/>
      <c r="F49" s="39"/>
      <c r="G49" s="35"/>
      <c r="H49" s="34"/>
      <c r="I49" s="239">
        <f t="shared" si="1"/>
        <v>0</v>
      </c>
      <c r="J49" s="67"/>
      <c r="K49" s="1034"/>
    </row>
    <row r="50" spans="2:11" s="1022" customFormat="1" ht="14.1" customHeight="1" x14ac:dyDescent="0.2">
      <c r="B50" s="789"/>
      <c r="C50" s="963">
        <v>4</v>
      </c>
      <c r="D50" s="1082"/>
      <c r="E50" s="89"/>
      <c r="F50" s="39"/>
      <c r="G50" s="35"/>
      <c r="H50" s="34"/>
      <c r="I50" s="239">
        <f t="shared" si="1"/>
        <v>0</v>
      </c>
      <c r="J50" s="67"/>
      <c r="K50" s="1034"/>
    </row>
    <row r="51" spans="2:11" s="1022" customFormat="1" ht="14.1" customHeight="1" x14ac:dyDescent="0.2">
      <c r="B51" s="789"/>
      <c r="C51" s="963">
        <v>5</v>
      </c>
      <c r="D51" s="1082"/>
      <c r="E51" s="89"/>
      <c r="F51" s="39"/>
      <c r="G51" s="35"/>
      <c r="H51" s="34"/>
      <c r="I51" s="239">
        <f t="shared" si="1"/>
        <v>0</v>
      </c>
      <c r="J51" s="67"/>
      <c r="K51" s="1034"/>
    </row>
    <row r="52" spans="2:11" s="1022" customFormat="1" ht="14.1" customHeight="1" x14ac:dyDescent="0.2">
      <c r="B52" s="789"/>
      <c r="C52" s="963">
        <v>6</v>
      </c>
      <c r="D52" s="1082"/>
      <c r="E52" s="89"/>
      <c r="F52" s="39"/>
      <c r="G52" s="35"/>
      <c r="H52" s="34"/>
      <c r="I52" s="239">
        <f t="shared" si="1"/>
        <v>0</v>
      </c>
      <c r="J52" s="67"/>
      <c r="K52" s="1034"/>
    </row>
    <row r="53" spans="2:11" s="1022" customFormat="1" ht="14.1" customHeight="1" x14ac:dyDescent="0.2">
      <c r="B53" s="33"/>
      <c r="C53" s="78">
        <v>7</v>
      </c>
      <c r="D53" s="1082"/>
      <c r="E53" s="92"/>
      <c r="F53" s="45"/>
      <c r="G53" s="37"/>
      <c r="H53" s="36"/>
      <c r="I53" s="239">
        <f t="shared" si="1"/>
        <v>0</v>
      </c>
      <c r="J53" s="46"/>
      <c r="K53" s="1034"/>
    </row>
    <row r="54" spans="2:11" s="1022" customFormat="1" ht="14.1" customHeight="1" x14ac:dyDescent="0.2">
      <c r="B54" s="33"/>
      <c r="C54" s="78">
        <v>8</v>
      </c>
      <c r="D54" s="1082"/>
      <c r="E54" s="92"/>
      <c r="F54" s="45"/>
      <c r="G54" s="37"/>
      <c r="H54" s="36"/>
      <c r="I54" s="239">
        <f t="shared" si="1"/>
        <v>0</v>
      </c>
      <c r="J54" s="46"/>
      <c r="K54" s="1034"/>
    </row>
    <row r="55" spans="2:11" s="1022" customFormat="1" ht="14.1" customHeight="1" thickBot="1" x14ac:dyDescent="0.25">
      <c r="B55" s="40"/>
      <c r="C55" s="79">
        <v>9</v>
      </c>
      <c r="D55" s="1085"/>
      <c r="E55" s="1064"/>
      <c r="F55" s="48"/>
      <c r="G55" s="47"/>
      <c r="H55" s="65"/>
      <c r="I55" s="239">
        <f t="shared" si="1"/>
        <v>0</v>
      </c>
      <c r="J55" s="1158"/>
      <c r="K55" s="1034"/>
    </row>
    <row r="56" spans="2:11" s="1022" customFormat="1" ht="19.350000000000001" customHeight="1" thickTop="1" x14ac:dyDescent="0.2">
      <c r="B56" s="1089"/>
      <c r="C56" s="1074" t="s">
        <v>294</v>
      </c>
      <c r="D56" s="1089"/>
      <c r="E56" s="1090">
        <f>SUM(E57:E61)</f>
        <v>0</v>
      </c>
      <c r="F56" s="1091">
        <f>SUM(F57:F61)</f>
        <v>0</v>
      </c>
      <c r="G56" s="1090">
        <f>SUM(G57:G61)</f>
        <v>0</v>
      </c>
      <c r="H56" s="1090">
        <f>SUM(H57:H61)</f>
        <v>0</v>
      </c>
      <c r="I56" s="1197">
        <f t="shared" si="1"/>
        <v>0</v>
      </c>
      <c r="J56" s="1159"/>
      <c r="K56" s="1034"/>
    </row>
    <row r="57" spans="2:11" s="1022" customFormat="1" ht="14.1" customHeight="1" x14ac:dyDescent="0.2">
      <c r="B57" s="789"/>
      <c r="C57" s="963">
        <v>1</v>
      </c>
      <c r="D57" s="1080"/>
      <c r="E57" s="89"/>
      <c r="F57" s="39"/>
      <c r="G57" s="35"/>
      <c r="H57" s="34"/>
      <c r="I57" s="239">
        <f t="shared" si="1"/>
        <v>0</v>
      </c>
      <c r="J57" s="67"/>
      <c r="K57" s="1034"/>
    </row>
    <row r="58" spans="2:11" s="1022" customFormat="1" ht="14.1" customHeight="1" x14ac:dyDescent="0.2">
      <c r="B58" s="33"/>
      <c r="C58" s="78">
        <v>2</v>
      </c>
      <c r="D58" s="1082"/>
      <c r="E58" s="92"/>
      <c r="F58" s="45"/>
      <c r="G58" s="37"/>
      <c r="H58" s="36"/>
      <c r="I58" s="239">
        <f t="shared" si="1"/>
        <v>0</v>
      </c>
      <c r="J58" s="46"/>
      <c r="K58" s="1034"/>
    </row>
    <row r="59" spans="2:11" s="1022" customFormat="1" ht="14.1" customHeight="1" x14ac:dyDescent="0.2">
      <c r="B59" s="967"/>
      <c r="C59" s="78">
        <v>3</v>
      </c>
      <c r="D59" s="1082"/>
      <c r="E59" s="92"/>
      <c r="F59" s="45"/>
      <c r="G59" s="37"/>
      <c r="H59" s="36"/>
      <c r="I59" s="239">
        <f t="shared" si="1"/>
        <v>0</v>
      </c>
      <c r="J59" s="46"/>
      <c r="K59" s="1034"/>
    </row>
    <row r="60" spans="2:11" s="1022" customFormat="1" ht="14.1" customHeight="1" x14ac:dyDescent="0.2">
      <c r="B60" s="33"/>
      <c r="C60" s="78">
        <v>4</v>
      </c>
      <c r="D60" s="1082"/>
      <c r="E60" s="92"/>
      <c r="F60" s="45"/>
      <c r="G60" s="37"/>
      <c r="H60" s="36"/>
      <c r="I60" s="239">
        <f t="shared" si="1"/>
        <v>0</v>
      </c>
      <c r="J60" s="46"/>
      <c r="K60" s="1034"/>
    </row>
    <row r="61" spans="2:11" s="1022" customFormat="1" ht="14.1" customHeight="1" thickBot="1" x14ac:dyDescent="0.25">
      <c r="B61" s="95"/>
      <c r="C61" s="356">
        <v>5</v>
      </c>
      <c r="D61" s="1085"/>
      <c r="E61" s="1097"/>
      <c r="F61" s="96"/>
      <c r="G61" s="80"/>
      <c r="H61" s="76"/>
      <c r="I61" s="239">
        <f t="shared" si="1"/>
        <v>0</v>
      </c>
      <c r="J61" s="97"/>
      <c r="K61" s="1034"/>
    </row>
    <row r="62" spans="2:11" s="1022" customFormat="1" ht="14.1" customHeight="1" thickTop="1" x14ac:dyDescent="0.2">
      <c r="B62" s="1160"/>
      <c r="C62" s="1101" t="s">
        <v>341</v>
      </c>
      <c r="D62" s="1101"/>
      <c r="E62" s="1102"/>
      <c r="F62" s="1102"/>
      <c r="G62" s="1102"/>
      <c r="H62" s="1102"/>
      <c r="I62" s="239">
        <f t="shared" si="1"/>
        <v>0</v>
      </c>
      <c r="J62" s="1162"/>
    </row>
    <row r="63" spans="2:11" s="1022" customFormat="1" ht="14.1" customHeight="1" x14ac:dyDescent="0.2">
      <c r="B63" s="1163"/>
      <c r="C63" s="1106" t="s">
        <v>155</v>
      </c>
      <c r="D63" s="1106"/>
      <c r="E63" s="1107"/>
      <c r="F63" s="1107"/>
      <c r="G63" s="1107"/>
      <c r="H63" s="1107"/>
      <c r="I63" s="239">
        <f t="shared" si="1"/>
        <v>0</v>
      </c>
      <c r="J63" s="1164"/>
    </row>
    <row r="64" spans="2:11" s="1022" customFormat="1" ht="14.1" customHeight="1" x14ac:dyDescent="0.2">
      <c r="B64" s="1163"/>
      <c r="C64" s="1106" t="s">
        <v>342</v>
      </c>
      <c r="D64" s="1106"/>
      <c r="E64" s="1107"/>
      <c r="F64" s="1107"/>
      <c r="G64" s="1107"/>
      <c r="H64" s="1107"/>
      <c r="I64" s="239">
        <f t="shared" si="1"/>
        <v>0</v>
      </c>
      <c r="J64" s="1164"/>
    </row>
    <row r="65" spans="2:10" s="1022" customFormat="1" ht="14.1" customHeight="1" thickBot="1" x14ac:dyDescent="0.25">
      <c r="B65" s="1165"/>
      <c r="C65" s="1166" t="s">
        <v>364</v>
      </c>
      <c r="D65" s="1167"/>
      <c r="E65" s="1169"/>
      <c r="F65" s="1169"/>
      <c r="G65" s="1169"/>
      <c r="H65" s="1170"/>
      <c r="I65" s="239">
        <f t="shared" si="1"/>
        <v>0</v>
      </c>
      <c r="J65" s="1171"/>
    </row>
    <row r="66" spans="2:10" ht="16.5" customHeight="1" x14ac:dyDescent="0.2">
      <c r="C66" s="1205" t="s">
        <v>91</v>
      </c>
      <c r="D66" s="1206" t="s">
        <v>379</v>
      </c>
      <c r="E66" s="1207"/>
      <c r="F66" s="1207"/>
      <c r="G66" s="1207"/>
      <c r="H66" s="1207"/>
      <c r="I66" s="1207"/>
    </row>
    <row r="67" spans="2:10" ht="13.5" customHeight="1" x14ac:dyDescent="0.25">
      <c r="C67" s="1208" t="s">
        <v>380</v>
      </c>
      <c r="D67" s="2276" t="s">
        <v>381</v>
      </c>
      <c r="E67" s="2277"/>
      <c r="F67" s="2277"/>
      <c r="G67" s="2277"/>
      <c r="H67" s="2277"/>
      <c r="I67" s="2278"/>
    </row>
    <row r="68" spans="2:10" x14ac:dyDescent="0.2">
      <c r="D68" s="72"/>
      <c r="E68" s="99"/>
      <c r="F68" s="72"/>
      <c r="G68" s="72"/>
      <c r="H68" s="73"/>
      <c r="I68" s="72"/>
    </row>
  </sheetData>
  <mergeCells count="14">
    <mergeCell ref="J12:J18"/>
    <mergeCell ref="B20:B28"/>
    <mergeCell ref="B29:B45"/>
    <mergeCell ref="D67:I67"/>
    <mergeCell ref="D2:H2"/>
    <mergeCell ref="H4:I4"/>
    <mergeCell ref="B5:D11"/>
    <mergeCell ref="E5:H5"/>
    <mergeCell ref="I5:I11"/>
    <mergeCell ref="J5:J11"/>
    <mergeCell ref="E6:H6"/>
    <mergeCell ref="E8:H8"/>
    <mergeCell ref="E9:H9"/>
    <mergeCell ref="E11:H11"/>
  </mergeCells>
  <dataValidations count="1">
    <dataValidation allowBlank="1" showInputMessage="1" showErrorMessage="1" sqref="D47:D55 D57:D61" xr:uid="{7EF6BAA8-5551-484C-A04A-7893911430D6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6" orientation="landscape" r:id="rId1"/>
  <headerFooter alignWithMargins="0"/>
  <rowBreaks count="1" manualBreakCount="1">
    <brk id="65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7F2D-24ED-437D-AE6F-8966801934AA}">
  <sheetPr>
    <tabColor rgb="FFFF0000"/>
    <pageSetUpPr fitToPage="1"/>
  </sheetPr>
  <dimension ref="B1:K70"/>
  <sheetViews>
    <sheetView showGridLines="0" view="pageBreakPreview" topLeftCell="A37" zoomScale="90" zoomScaleNormal="100" zoomScaleSheetLayoutView="90" workbookViewId="0">
      <selection activeCell="D59" sqref="D59:D63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38.875" style="20" customWidth="1"/>
    <col min="5" max="8" width="5.875" style="20" customWidth="1"/>
    <col min="9" max="9" width="9" style="20" customWidth="1"/>
    <col min="10" max="10" width="10.75" style="20" customWidth="1"/>
    <col min="11" max="11" width="4.75" style="20" customWidth="1"/>
    <col min="12" max="16384" width="8.125" style="20"/>
  </cols>
  <sheetData>
    <row r="1" spans="2:11" ht="32.25" customHeight="1" x14ac:dyDescent="0.2">
      <c r="B1" s="510"/>
      <c r="C1" s="510"/>
      <c r="D1" s="755"/>
      <c r="E1" s="755"/>
      <c r="F1" s="755"/>
      <c r="G1" s="755"/>
      <c r="H1" s="755"/>
      <c r="I1" s="755"/>
      <c r="J1" s="755"/>
    </row>
    <row r="2" spans="2:11" s="1022" customFormat="1" ht="18" x14ac:dyDescent="0.2">
      <c r="B2" s="21"/>
      <c r="C2" s="21"/>
      <c r="D2" s="299">
        <f>'Strona Tytułowa'!$G$5</f>
        <v>0</v>
      </c>
      <c r="E2" s="52"/>
      <c r="F2" s="52"/>
      <c r="G2" s="52"/>
      <c r="H2" s="52"/>
      <c r="I2" s="52"/>
      <c r="J2" s="1021"/>
    </row>
    <row r="3" spans="2:11" s="1022" customFormat="1" ht="20.25" x14ac:dyDescent="0.2">
      <c r="B3" s="1021"/>
      <c r="C3" s="1021"/>
      <c r="D3" s="1900" t="s">
        <v>279</v>
      </c>
      <c r="E3" s="1900"/>
      <c r="F3" s="1900"/>
      <c r="G3" s="1900"/>
      <c r="H3" s="1900"/>
      <c r="I3" s="1301" t="str">
        <f>'Strona Tytułowa'!$D$2</f>
        <v>2023/2024</v>
      </c>
      <c r="J3" s="1021"/>
    </row>
    <row r="4" spans="2:11" s="1022" customFormat="1" ht="18.75" customHeight="1" x14ac:dyDescent="0.2">
      <c r="B4" s="782" t="s">
        <v>297</v>
      </c>
      <c r="C4" s="24"/>
      <c r="D4" s="234"/>
      <c r="E4" s="234"/>
      <c r="F4" s="234"/>
      <c r="G4" s="234"/>
      <c r="H4" s="234" t="s">
        <v>247</v>
      </c>
      <c r="I4" s="235"/>
      <c r="J4" s="1021"/>
    </row>
    <row r="5" spans="2:11" s="1022" customFormat="1" ht="27" customHeight="1" thickBot="1" x14ac:dyDescent="0.25">
      <c r="B5" s="1024" t="s">
        <v>374</v>
      </c>
      <c r="C5" s="1026"/>
      <c r="D5" s="25"/>
      <c r="E5" s="82"/>
      <c r="F5" s="55"/>
      <c r="G5" s="55"/>
      <c r="H5" s="2257"/>
      <c r="I5" s="2257"/>
      <c r="J5" s="1021"/>
    </row>
    <row r="6" spans="2:11" s="1022" customFormat="1" ht="12.75" customHeight="1" x14ac:dyDescent="0.2">
      <c r="B6" s="2146" t="s">
        <v>161</v>
      </c>
      <c r="C6" s="2216"/>
      <c r="D6" s="2216"/>
      <c r="E6" s="2279" t="s">
        <v>375</v>
      </c>
      <c r="F6" s="2280"/>
      <c r="G6" s="2280"/>
      <c r="H6" s="2281"/>
      <c r="I6" s="1882" t="s">
        <v>163</v>
      </c>
      <c r="J6" s="1885" t="s">
        <v>164</v>
      </c>
    </row>
    <row r="7" spans="2:11" s="1022" customFormat="1" ht="12.75" customHeight="1" x14ac:dyDescent="0.2">
      <c r="B7" s="2148"/>
      <c r="C7" s="2217"/>
      <c r="D7" s="2217"/>
      <c r="E7" s="2261" t="s">
        <v>376</v>
      </c>
      <c r="F7" s="2261"/>
      <c r="G7" s="2261"/>
      <c r="H7" s="2262"/>
      <c r="I7" s="1883"/>
      <c r="J7" s="1886"/>
    </row>
    <row r="8" spans="2:11" s="1022" customFormat="1" ht="12.75" customHeight="1" x14ac:dyDescent="0.2">
      <c r="B8" s="2148"/>
      <c r="C8" s="2217"/>
      <c r="D8" s="2217"/>
      <c r="E8" s="229" t="s">
        <v>33</v>
      </c>
      <c r="F8" s="229" t="s">
        <v>34</v>
      </c>
      <c r="G8" s="229" t="s">
        <v>35</v>
      </c>
      <c r="H8" s="228" t="s">
        <v>36</v>
      </c>
      <c r="I8" s="1883"/>
      <c r="J8" s="1886"/>
    </row>
    <row r="9" spans="2:11" s="1022" customFormat="1" ht="12.75" customHeight="1" x14ac:dyDescent="0.2">
      <c r="B9" s="2148"/>
      <c r="C9" s="2217"/>
      <c r="D9" s="2217"/>
      <c r="E9" s="1914" t="s">
        <v>181</v>
      </c>
      <c r="F9" s="1915"/>
      <c r="G9" s="1915"/>
      <c r="H9" s="2249"/>
      <c r="I9" s="1883"/>
      <c r="J9" s="1886"/>
    </row>
    <row r="10" spans="2:11" s="1022" customFormat="1" ht="12.75" customHeight="1" x14ac:dyDescent="0.2">
      <c r="B10" s="2148"/>
      <c r="C10" s="2217"/>
      <c r="D10" s="2217"/>
      <c r="E10" s="1890" t="s">
        <v>166</v>
      </c>
      <c r="F10" s="1891"/>
      <c r="G10" s="1891"/>
      <c r="H10" s="1892"/>
      <c r="I10" s="1883"/>
      <c r="J10" s="1886"/>
    </row>
    <row r="11" spans="2:11" s="1022" customFormat="1" ht="12.75" customHeight="1" x14ac:dyDescent="0.2">
      <c r="B11" s="2148"/>
      <c r="C11" s="2217"/>
      <c r="D11" s="2217"/>
      <c r="E11" s="1302"/>
      <c r="F11" s="1302"/>
      <c r="G11" s="1302"/>
      <c r="H11" s="1302"/>
      <c r="I11" s="1883"/>
      <c r="J11" s="1886"/>
    </row>
    <row r="12" spans="2:11" s="1022" customFormat="1" ht="16.5" customHeight="1" thickBot="1" x14ac:dyDescent="0.25">
      <c r="B12" s="2150"/>
      <c r="C12" s="2218"/>
      <c r="D12" s="2218"/>
      <c r="E12" s="2177" t="s">
        <v>377</v>
      </c>
      <c r="F12" s="2141"/>
      <c r="G12" s="2141"/>
      <c r="H12" s="2282"/>
      <c r="I12" s="1884"/>
      <c r="J12" s="1887"/>
    </row>
    <row r="13" spans="2:11" s="1022" customFormat="1" ht="27" customHeight="1" thickBot="1" x14ac:dyDescent="0.25">
      <c r="B13" s="1134"/>
      <c r="C13" s="1031"/>
      <c r="D13" s="303" t="s">
        <v>171</v>
      </c>
      <c r="E13" s="1032">
        <f>SUM(E17:E19)+E14</f>
        <v>32</v>
      </c>
      <c r="F13" s="1032">
        <f>SUM(F17:F19)+F14</f>
        <v>26</v>
      </c>
      <c r="G13" s="1032">
        <f>SUM(G17:G19)+G14</f>
        <v>23</v>
      </c>
      <c r="H13" s="1032">
        <f>SUM(H17:H19)+H14</f>
        <v>18</v>
      </c>
      <c r="I13" s="1202">
        <f t="shared" ref="I13:I19" si="0">SUM(E13:H13)</f>
        <v>99</v>
      </c>
      <c r="J13" s="2250"/>
      <c r="K13" s="1034"/>
    </row>
    <row r="14" spans="2:11" s="1022" customFormat="1" ht="14.25" customHeight="1" x14ac:dyDescent="0.2">
      <c r="B14" s="83"/>
      <c r="C14" s="84"/>
      <c r="D14" s="58" t="s">
        <v>332</v>
      </c>
      <c r="E14" s="1036">
        <f>SUM(E15:E16)</f>
        <v>32</v>
      </c>
      <c r="F14" s="1036">
        <f>SUM(F15:F16)</f>
        <v>26</v>
      </c>
      <c r="G14" s="1036">
        <f>SUM(G15:G16)</f>
        <v>23</v>
      </c>
      <c r="H14" s="1036">
        <f>SUM(H15:H16)</f>
        <v>18</v>
      </c>
      <c r="I14" s="1136">
        <f t="shared" si="0"/>
        <v>99</v>
      </c>
      <c r="J14" s="2251"/>
      <c r="K14" s="1034"/>
    </row>
    <row r="15" spans="2:11" s="1022" customFormat="1" ht="14.25" customHeight="1" x14ac:dyDescent="0.2">
      <c r="B15" s="83"/>
      <c r="C15" s="84"/>
      <c r="D15" s="58" t="s">
        <v>333</v>
      </c>
      <c r="E15" s="1036">
        <f>SUM(E21:E30)</f>
        <v>0</v>
      </c>
      <c r="F15" s="1036">
        <f>SUM(F21:F30)</f>
        <v>0</v>
      </c>
      <c r="G15" s="1036">
        <f>SUM(G21:G30)</f>
        <v>0</v>
      </c>
      <c r="H15" s="1036">
        <f>SUM(H21:H30)</f>
        <v>0</v>
      </c>
      <c r="I15" s="1136">
        <f t="shared" si="0"/>
        <v>0</v>
      </c>
      <c r="J15" s="2251"/>
      <c r="K15" s="1034"/>
    </row>
    <row r="16" spans="2:11" s="1022" customFormat="1" ht="14.25" customHeight="1" x14ac:dyDescent="0.2">
      <c r="B16" s="83"/>
      <c r="C16" s="84"/>
      <c r="D16" s="58" t="s">
        <v>334</v>
      </c>
      <c r="E16" s="1036">
        <f>SUM(E31:E47)</f>
        <v>32</v>
      </c>
      <c r="F16" s="1036">
        <f>SUM(F31:F47)</f>
        <v>26</v>
      </c>
      <c r="G16" s="1036">
        <f>SUM(G31:G47)</f>
        <v>23</v>
      </c>
      <c r="H16" s="1036">
        <f>SUM(H31:H47)</f>
        <v>18</v>
      </c>
      <c r="I16" s="1136">
        <f t="shared" si="0"/>
        <v>99</v>
      </c>
      <c r="J16" s="2251"/>
      <c r="K16" s="1034"/>
    </row>
    <row r="17" spans="2:11" s="1022" customFormat="1" ht="14.25" customHeight="1" x14ac:dyDescent="0.2">
      <c r="B17" s="83"/>
      <c r="C17" s="84"/>
      <c r="D17" s="58" t="s">
        <v>335</v>
      </c>
      <c r="E17" s="1036">
        <f>E48</f>
        <v>0</v>
      </c>
      <c r="F17" s="1038">
        <f>F48</f>
        <v>0</v>
      </c>
      <c r="G17" s="1038">
        <f>G48</f>
        <v>0</v>
      </c>
      <c r="H17" s="1039">
        <f>H48</f>
        <v>0</v>
      </c>
      <c r="I17" s="1136">
        <f t="shared" si="0"/>
        <v>0</v>
      </c>
      <c r="J17" s="2251"/>
      <c r="K17" s="1034"/>
    </row>
    <row r="18" spans="2:11" s="1022" customFormat="1" ht="14.25" customHeight="1" x14ac:dyDescent="0.2">
      <c r="B18" s="83"/>
      <c r="C18" s="84"/>
      <c r="D18" s="58" t="s">
        <v>336</v>
      </c>
      <c r="E18" s="1036">
        <f>E58</f>
        <v>0</v>
      </c>
      <c r="F18" s="1038">
        <f>F58</f>
        <v>0</v>
      </c>
      <c r="G18" s="1038">
        <f>G58</f>
        <v>0</v>
      </c>
      <c r="H18" s="1038">
        <f>H58</f>
        <v>0</v>
      </c>
      <c r="I18" s="1136">
        <f t="shared" si="0"/>
        <v>0</v>
      </c>
      <c r="J18" s="2251"/>
      <c r="K18" s="1034"/>
    </row>
    <row r="19" spans="2:11" s="1022" customFormat="1" ht="13.5" customHeight="1" thickBot="1" x14ac:dyDescent="0.25">
      <c r="B19" s="83"/>
      <c r="C19" s="84"/>
      <c r="D19" s="85" t="s">
        <v>357</v>
      </c>
      <c r="E19" s="1036">
        <f>SUM(E64:E67)</f>
        <v>0</v>
      </c>
      <c r="F19" s="1036">
        <f>SUM(F64:F67)</f>
        <v>0</v>
      </c>
      <c r="G19" s="1036">
        <f>SUM(G64:G67)</f>
        <v>0</v>
      </c>
      <c r="H19" s="1036">
        <f>SUM(H64:H67)</f>
        <v>0</v>
      </c>
      <c r="I19" s="1136">
        <f t="shared" si="0"/>
        <v>0</v>
      </c>
      <c r="J19" s="2252"/>
      <c r="K19" s="1034"/>
    </row>
    <row r="20" spans="2:11" s="1022" customFormat="1" ht="19.5" customHeight="1" x14ac:dyDescent="0.2">
      <c r="B20" s="1139"/>
      <c r="C20" s="1042" t="s">
        <v>288</v>
      </c>
      <c r="D20" s="1042"/>
      <c r="E20" s="1043"/>
      <c r="F20" s="1043"/>
      <c r="G20" s="1043"/>
      <c r="H20" s="1043"/>
      <c r="I20" s="1043"/>
      <c r="J20" s="1140"/>
      <c r="K20" s="1034"/>
    </row>
    <row r="21" spans="2:11" s="787" customFormat="1" ht="14.1" customHeight="1" x14ac:dyDescent="0.2">
      <c r="B21" s="2253" t="s">
        <v>339</v>
      </c>
      <c r="C21" s="86">
        <v>1</v>
      </c>
      <c r="D21" s="1046" t="s">
        <v>313</v>
      </c>
      <c r="E21" s="1209"/>
      <c r="F21" s="88"/>
      <c r="G21" s="31"/>
      <c r="H21" s="30"/>
      <c r="I21" s="1177">
        <f t="shared" ref="I21:I67" si="1">SUM(E21:H21)</f>
        <v>0</v>
      </c>
      <c r="J21" s="1142"/>
      <c r="K21" s="1034"/>
    </row>
    <row r="22" spans="2:11" s="787" customFormat="1" ht="14.1" customHeight="1" x14ac:dyDescent="0.2">
      <c r="B22" s="2254"/>
      <c r="C22" s="78">
        <v>2</v>
      </c>
      <c r="D22" s="1049" t="s">
        <v>309</v>
      </c>
      <c r="E22" s="1210"/>
      <c r="F22" s="39"/>
      <c r="G22" s="35"/>
      <c r="H22" s="732"/>
      <c r="I22" s="1177">
        <f t="shared" si="1"/>
        <v>0</v>
      </c>
      <c r="J22" s="1143"/>
      <c r="K22" s="1034"/>
    </row>
    <row r="23" spans="2:11" s="787" customFormat="1" ht="14.1" customHeight="1" x14ac:dyDescent="0.2">
      <c r="B23" s="2254"/>
      <c r="C23" s="78">
        <v>3</v>
      </c>
      <c r="D23" s="1049" t="s">
        <v>291</v>
      </c>
      <c r="E23" s="1210"/>
      <c r="F23" s="39"/>
      <c r="G23" s="35"/>
      <c r="H23" s="729"/>
      <c r="I23" s="1177">
        <f t="shared" si="1"/>
        <v>0</v>
      </c>
      <c r="J23" s="1143"/>
      <c r="K23" s="1034"/>
    </row>
    <row r="24" spans="2:11" s="787" customFormat="1" ht="14.1" customHeight="1" x14ac:dyDescent="0.2">
      <c r="B24" s="2254"/>
      <c r="C24" s="78">
        <v>4</v>
      </c>
      <c r="D24" s="1049" t="s">
        <v>310</v>
      </c>
      <c r="E24" s="1210"/>
      <c r="F24" s="39"/>
      <c r="G24" s="35"/>
      <c r="H24" s="729"/>
      <c r="I24" s="1177">
        <f t="shared" si="1"/>
        <v>0</v>
      </c>
      <c r="J24" s="1143"/>
      <c r="K24" s="1034"/>
    </row>
    <row r="25" spans="2:11" s="787" customFormat="1" ht="14.1" customHeight="1" x14ac:dyDescent="0.2">
      <c r="B25" s="2254"/>
      <c r="C25" s="78">
        <v>5</v>
      </c>
      <c r="D25" s="1049" t="s">
        <v>218</v>
      </c>
      <c r="E25" s="1210"/>
      <c r="F25" s="39"/>
      <c r="G25" s="35"/>
      <c r="H25" s="34"/>
      <c r="I25" s="1177">
        <f t="shared" si="1"/>
        <v>0</v>
      </c>
      <c r="J25" s="1143"/>
      <c r="K25" s="1034"/>
    </row>
    <row r="26" spans="2:11" s="787" customFormat="1" ht="14.1" customHeight="1" x14ac:dyDescent="0.2">
      <c r="B26" s="2254"/>
      <c r="C26" s="78">
        <v>6</v>
      </c>
      <c r="D26" s="1049" t="s">
        <v>382</v>
      </c>
      <c r="E26" s="1210"/>
      <c r="F26" s="39"/>
      <c r="G26" s="35"/>
      <c r="H26" s="34"/>
      <c r="I26" s="1177">
        <f t="shared" si="1"/>
        <v>0</v>
      </c>
      <c r="J26" s="1143"/>
      <c r="K26" s="1034"/>
    </row>
    <row r="27" spans="2:11" s="787" customFormat="1" ht="14.1" customHeight="1" x14ac:dyDescent="0.2">
      <c r="B27" s="2254"/>
      <c r="C27" s="78">
        <v>7</v>
      </c>
      <c r="D27" s="1049" t="s">
        <v>315</v>
      </c>
      <c r="E27" s="1210"/>
      <c r="F27" s="39"/>
      <c r="G27" s="35"/>
      <c r="H27" s="34"/>
      <c r="I27" s="1177">
        <f t="shared" si="1"/>
        <v>0</v>
      </c>
      <c r="J27" s="1143"/>
      <c r="K27" s="1034"/>
    </row>
    <row r="28" spans="2:11" s="787" customFormat="1" ht="14.1" customHeight="1" x14ac:dyDescent="0.2">
      <c r="B28" s="2254"/>
      <c r="C28" s="78">
        <v>8</v>
      </c>
      <c r="D28" s="1049" t="s">
        <v>257</v>
      </c>
      <c r="E28" s="1210"/>
      <c r="F28" s="39"/>
      <c r="G28" s="35"/>
      <c r="H28" s="34"/>
      <c r="I28" s="1177">
        <f t="shared" si="1"/>
        <v>0</v>
      </c>
      <c r="J28" s="1143"/>
      <c r="K28" s="1034"/>
    </row>
    <row r="29" spans="2:11" s="787" customFormat="1" ht="14.1" customHeight="1" x14ac:dyDescent="0.2">
      <c r="B29" s="2254"/>
      <c r="C29" s="78">
        <v>9</v>
      </c>
      <c r="D29" s="1049" t="s">
        <v>223</v>
      </c>
      <c r="E29" s="1210"/>
      <c r="F29" s="39"/>
      <c r="G29" s="35"/>
      <c r="H29" s="34"/>
      <c r="I29" s="1177">
        <f t="shared" si="1"/>
        <v>0</v>
      </c>
      <c r="J29" s="1143"/>
      <c r="K29" s="1034"/>
    </row>
    <row r="30" spans="2:11" s="787" customFormat="1" ht="14.1" customHeight="1" x14ac:dyDescent="0.2">
      <c r="B30" s="2254"/>
      <c r="C30" s="78">
        <v>10</v>
      </c>
      <c r="D30" s="1049" t="s">
        <v>219</v>
      </c>
      <c r="E30" s="1210"/>
      <c r="F30" s="39"/>
      <c r="G30" s="35"/>
      <c r="H30" s="34"/>
      <c r="I30" s="1177">
        <f t="shared" si="1"/>
        <v>0</v>
      </c>
      <c r="J30" s="1143"/>
      <c r="K30" s="1034"/>
    </row>
    <row r="31" spans="2:11" s="787" customFormat="1" ht="14.1" customHeight="1" x14ac:dyDescent="0.2">
      <c r="B31" s="2253" t="s">
        <v>359</v>
      </c>
      <c r="C31" s="91">
        <v>1</v>
      </c>
      <c r="D31" s="1060" t="s">
        <v>143</v>
      </c>
      <c r="E31" s="1209">
        <v>4</v>
      </c>
      <c r="F31" s="88">
        <v>4</v>
      </c>
      <c r="G31" s="31">
        <v>4</v>
      </c>
      <c r="H31" s="30">
        <v>4</v>
      </c>
      <c r="I31" s="1177">
        <f t="shared" si="1"/>
        <v>16</v>
      </c>
      <c r="J31" s="1142"/>
      <c r="K31" s="1034"/>
    </row>
    <row r="32" spans="2:11" s="787" customFormat="1" ht="14.1" customHeight="1" x14ac:dyDescent="0.2">
      <c r="B32" s="2254"/>
      <c r="C32" s="63">
        <v>2</v>
      </c>
      <c r="D32" s="64" t="s">
        <v>360</v>
      </c>
      <c r="E32" s="1211">
        <v>3</v>
      </c>
      <c r="F32" s="45">
        <v>3</v>
      </c>
      <c r="G32" s="37">
        <v>3</v>
      </c>
      <c r="H32" s="36">
        <v>3</v>
      </c>
      <c r="I32" s="1177">
        <f t="shared" si="1"/>
        <v>12</v>
      </c>
      <c r="J32" s="984"/>
      <c r="K32" s="1034"/>
    </row>
    <row r="33" spans="2:11" s="787" customFormat="1" ht="14.1" customHeight="1" x14ac:dyDescent="0.2">
      <c r="B33" s="2254"/>
      <c r="C33" s="937">
        <v>3</v>
      </c>
      <c r="D33" s="64" t="s">
        <v>361</v>
      </c>
      <c r="E33" s="1211">
        <v>2</v>
      </c>
      <c r="F33" s="45">
        <v>2</v>
      </c>
      <c r="G33" s="37">
        <v>2</v>
      </c>
      <c r="H33" s="36">
        <v>2</v>
      </c>
      <c r="I33" s="1177">
        <f t="shared" si="1"/>
        <v>8</v>
      </c>
      <c r="J33" s="984"/>
      <c r="K33" s="1034"/>
    </row>
    <row r="34" spans="2:11" s="787" customFormat="1" ht="14.1" customHeight="1" x14ac:dyDescent="0.2">
      <c r="B34" s="2254"/>
      <c r="C34" s="63">
        <v>4</v>
      </c>
      <c r="D34" s="77" t="s">
        <v>362</v>
      </c>
      <c r="E34" s="1211">
        <v>1</v>
      </c>
      <c r="F34" s="45"/>
      <c r="G34" s="37"/>
      <c r="H34" s="36"/>
      <c r="I34" s="1177">
        <f t="shared" si="1"/>
        <v>1</v>
      </c>
      <c r="J34" s="984"/>
      <c r="K34" s="1034"/>
    </row>
    <row r="35" spans="2:11" s="787" customFormat="1" ht="14.1" customHeight="1" x14ac:dyDescent="0.2">
      <c r="B35" s="2254"/>
      <c r="C35" s="937">
        <v>5</v>
      </c>
      <c r="D35" s="77" t="s">
        <v>137</v>
      </c>
      <c r="E35" s="1211">
        <v>2</v>
      </c>
      <c r="F35" s="45">
        <v>2</v>
      </c>
      <c r="G35" s="37">
        <v>2</v>
      </c>
      <c r="H35" s="36">
        <v>1</v>
      </c>
      <c r="I35" s="1177">
        <f t="shared" si="1"/>
        <v>7</v>
      </c>
      <c r="J35" s="984"/>
      <c r="K35" s="1034"/>
    </row>
    <row r="36" spans="2:11" s="787" customFormat="1" ht="14.1" customHeight="1" x14ac:dyDescent="0.2">
      <c r="B36" s="2254"/>
      <c r="C36" s="63">
        <v>6</v>
      </c>
      <c r="D36" s="948" t="s">
        <v>256</v>
      </c>
      <c r="E36" s="1211">
        <v>2</v>
      </c>
      <c r="F36" s="45">
        <v>1</v>
      </c>
      <c r="G36" s="37"/>
      <c r="H36" s="36"/>
      <c r="I36" s="1177">
        <f t="shared" si="1"/>
        <v>3</v>
      </c>
      <c r="J36" s="984"/>
      <c r="K36" s="1034"/>
    </row>
    <row r="37" spans="2:11" s="787" customFormat="1" ht="14.1" customHeight="1" x14ac:dyDescent="0.2">
      <c r="B37" s="2254"/>
      <c r="C37" s="937">
        <v>7</v>
      </c>
      <c r="D37" s="1067" t="s">
        <v>144</v>
      </c>
      <c r="E37" s="1211">
        <v>3</v>
      </c>
      <c r="F37" s="45">
        <v>4</v>
      </c>
      <c r="G37" s="37">
        <v>3</v>
      </c>
      <c r="H37" s="36">
        <v>4</v>
      </c>
      <c r="I37" s="1177">
        <f t="shared" si="1"/>
        <v>14</v>
      </c>
      <c r="J37" s="984"/>
      <c r="K37" s="1034"/>
    </row>
    <row r="38" spans="2:11" s="787" customFormat="1" ht="14.1" customHeight="1" x14ac:dyDescent="0.2">
      <c r="B38" s="2254"/>
      <c r="C38" s="63">
        <v>8</v>
      </c>
      <c r="D38" s="77" t="s">
        <v>135</v>
      </c>
      <c r="E38" s="1211">
        <v>2</v>
      </c>
      <c r="F38" s="45">
        <v>1</v>
      </c>
      <c r="G38" s="37">
        <v>1</v>
      </c>
      <c r="H38" s="36"/>
      <c r="I38" s="1177">
        <f t="shared" si="1"/>
        <v>4</v>
      </c>
      <c r="J38" s="984"/>
      <c r="K38" s="1034"/>
    </row>
    <row r="39" spans="2:11" s="787" customFormat="1" ht="14.1" customHeight="1" x14ac:dyDescent="0.2">
      <c r="B39" s="2254"/>
      <c r="C39" s="937">
        <v>9</v>
      </c>
      <c r="D39" s="77" t="s">
        <v>253</v>
      </c>
      <c r="E39" s="1211">
        <v>2</v>
      </c>
      <c r="F39" s="45">
        <v>1</v>
      </c>
      <c r="G39" s="37">
        <v>1</v>
      </c>
      <c r="H39" s="36"/>
      <c r="I39" s="1177">
        <f t="shared" si="1"/>
        <v>4</v>
      </c>
      <c r="J39" s="984"/>
      <c r="K39" s="1034"/>
    </row>
    <row r="40" spans="2:11" s="787" customFormat="1" ht="14.1" customHeight="1" x14ac:dyDescent="0.2">
      <c r="B40" s="2254"/>
      <c r="C40" s="63">
        <v>10</v>
      </c>
      <c r="D40" s="77" t="s">
        <v>136</v>
      </c>
      <c r="E40" s="1211">
        <v>2</v>
      </c>
      <c r="F40" s="45">
        <v>1</v>
      </c>
      <c r="G40" s="37">
        <v>1</v>
      </c>
      <c r="H40" s="36"/>
      <c r="I40" s="1177">
        <f t="shared" si="1"/>
        <v>4</v>
      </c>
      <c r="J40" s="984"/>
      <c r="K40" s="1034"/>
    </row>
    <row r="41" spans="2:11" s="787" customFormat="1" ht="14.1" customHeight="1" x14ac:dyDescent="0.2">
      <c r="B41" s="2254"/>
      <c r="C41" s="937">
        <v>11</v>
      </c>
      <c r="D41" s="77" t="s">
        <v>132</v>
      </c>
      <c r="E41" s="1211">
        <v>2</v>
      </c>
      <c r="F41" s="45">
        <v>1</v>
      </c>
      <c r="G41" s="37">
        <v>1</v>
      </c>
      <c r="H41" s="36"/>
      <c r="I41" s="1177">
        <f t="shared" si="1"/>
        <v>4</v>
      </c>
      <c r="J41" s="984"/>
      <c r="K41" s="1034"/>
    </row>
    <row r="42" spans="2:11" s="787" customFormat="1" ht="14.1" customHeight="1" x14ac:dyDescent="0.2">
      <c r="B42" s="2254"/>
      <c r="C42" s="63">
        <v>12</v>
      </c>
      <c r="D42" s="77" t="s">
        <v>134</v>
      </c>
      <c r="E42" s="1211">
        <v>1</v>
      </c>
      <c r="F42" s="45"/>
      <c r="G42" s="37"/>
      <c r="H42" s="36"/>
      <c r="I42" s="1177">
        <f t="shared" si="1"/>
        <v>1</v>
      </c>
      <c r="J42" s="984"/>
      <c r="K42" s="1034"/>
    </row>
    <row r="43" spans="2:11" s="787" customFormat="1" ht="14.1" customHeight="1" x14ac:dyDescent="0.2">
      <c r="B43" s="2254"/>
      <c r="C43" s="937">
        <v>13</v>
      </c>
      <c r="D43" s="77" t="s">
        <v>156</v>
      </c>
      <c r="E43" s="1211">
        <v>3</v>
      </c>
      <c r="F43" s="45">
        <v>3</v>
      </c>
      <c r="G43" s="37">
        <v>3</v>
      </c>
      <c r="H43" s="36">
        <v>3</v>
      </c>
      <c r="I43" s="1177">
        <f t="shared" si="1"/>
        <v>12</v>
      </c>
      <c r="J43" s="984"/>
      <c r="K43" s="1034"/>
    </row>
    <row r="44" spans="2:11" s="787" customFormat="1" ht="14.1" customHeight="1" x14ac:dyDescent="0.2">
      <c r="B44" s="2254"/>
      <c r="C44" s="63">
        <v>14</v>
      </c>
      <c r="D44" s="77" t="s">
        <v>140</v>
      </c>
      <c r="E44" s="1211">
        <v>1</v>
      </c>
      <c r="F44" s="45">
        <v>1</v>
      </c>
      <c r="G44" s="37">
        <v>1</v>
      </c>
      <c r="H44" s="36"/>
      <c r="I44" s="1177">
        <f t="shared" si="1"/>
        <v>3</v>
      </c>
      <c r="J44" s="984"/>
      <c r="K44" s="1034"/>
    </row>
    <row r="45" spans="2:11" s="787" customFormat="1" ht="14.1" customHeight="1" x14ac:dyDescent="0.2">
      <c r="B45" s="2254"/>
      <c r="C45" s="937">
        <v>15</v>
      </c>
      <c r="D45" s="948" t="s">
        <v>147</v>
      </c>
      <c r="E45" s="1211">
        <v>1</v>
      </c>
      <c r="F45" s="45">
        <v>1</v>
      </c>
      <c r="G45" s="37"/>
      <c r="H45" s="36"/>
      <c r="I45" s="1177">
        <f t="shared" si="1"/>
        <v>2</v>
      </c>
      <c r="J45" s="984"/>
      <c r="K45" s="1034"/>
    </row>
    <row r="46" spans="2:11" s="787" customFormat="1" ht="14.1" customHeight="1" x14ac:dyDescent="0.2">
      <c r="B46" s="2254"/>
      <c r="C46" s="62">
        <v>16</v>
      </c>
      <c r="D46" s="1068" t="s">
        <v>157</v>
      </c>
      <c r="E46" s="1212">
        <v>1</v>
      </c>
      <c r="F46" s="1055">
        <v>1</v>
      </c>
      <c r="G46" s="66">
        <v>1</v>
      </c>
      <c r="H46" s="90">
        <v>1</v>
      </c>
      <c r="I46" s="1177">
        <f t="shared" si="1"/>
        <v>4</v>
      </c>
      <c r="J46" s="1145"/>
      <c r="K46" s="1034"/>
    </row>
    <row r="47" spans="2:11" s="787" customFormat="1" ht="19.350000000000001" customHeight="1" thickBot="1" x14ac:dyDescent="0.25">
      <c r="B47" s="2254"/>
      <c r="C47" s="94" t="s">
        <v>367</v>
      </c>
      <c r="D47" s="1069"/>
      <c r="E47" s="1213"/>
      <c r="F47" s="42"/>
      <c r="G47" s="43"/>
      <c r="H47" s="43"/>
      <c r="I47" s="1177">
        <f t="shared" si="1"/>
        <v>0</v>
      </c>
      <c r="J47" s="1155"/>
      <c r="K47" s="1034"/>
    </row>
    <row r="48" spans="2:11" s="1022" customFormat="1" ht="19.5" customHeight="1" thickTop="1" x14ac:dyDescent="0.2">
      <c r="B48" s="1156"/>
      <c r="C48" s="1074" t="s">
        <v>295</v>
      </c>
      <c r="D48" s="1075"/>
      <c r="E48" s="1076">
        <f>SUM(E49:E57)</f>
        <v>0</v>
      </c>
      <c r="F48" s="1076">
        <f>SUM(F49:F57)</f>
        <v>0</v>
      </c>
      <c r="G48" s="1076">
        <f>SUM(G49:G57)</f>
        <v>0</v>
      </c>
      <c r="H48" s="1077">
        <f>SUM(H49:H57)</f>
        <v>0</v>
      </c>
      <c r="I48" s="1193">
        <f t="shared" si="1"/>
        <v>0</v>
      </c>
      <c r="J48" s="1157"/>
      <c r="K48" s="1034"/>
    </row>
    <row r="49" spans="2:11" s="1022" customFormat="1" ht="14.1" customHeight="1" x14ac:dyDescent="0.2">
      <c r="B49" s="789"/>
      <c r="C49" s="963">
        <v>1</v>
      </c>
      <c r="D49" s="1080"/>
      <c r="E49" s="1210"/>
      <c r="F49" s="39"/>
      <c r="G49" s="35"/>
      <c r="H49" s="34"/>
      <c r="I49" s="239">
        <f t="shared" si="1"/>
        <v>0</v>
      </c>
      <c r="J49" s="67"/>
      <c r="K49" s="1034"/>
    </row>
    <row r="50" spans="2:11" s="1022" customFormat="1" ht="14.1" customHeight="1" x14ac:dyDescent="0.2">
      <c r="B50" s="789"/>
      <c r="C50" s="963">
        <v>2</v>
      </c>
      <c r="D50" s="1082"/>
      <c r="E50" s="1210"/>
      <c r="F50" s="39"/>
      <c r="G50" s="35"/>
      <c r="H50" s="34"/>
      <c r="I50" s="239">
        <f t="shared" si="1"/>
        <v>0</v>
      </c>
      <c r="J50" s="67"/>
      <c r="K50" s="1034"/>
    </row>
    <row r="51" spans="2:11" s="1022" customFormat="1" ht="14.1" customHeight="1" x14ac:dyDescent="0.2">
      <c r="B51" s="789"/>
      <c r="C51" s="963">
        <v>3</v>
      </c>
      <c r="D51" s="1082"/>
      <c r="E51" s="1210"/>
      <c r="F51" s="39"/>
      <c r="G51" s="35"/>
      <c r="H51" s="34"/>
      <c r="I51" s="239">
        <f t="shared" si="1"/>
        <v>0</v>
      </c>
      <c r="J51" s="67"/>
      <c r="K51" s="1034"/>
    </row>
    <row r="52" spans="2:11" s="1022" customFormat="1" ht="14.1" customHeight="1" x14ac:dyDescent="0.2">
      <c r="B52" s="789"/>
      <c r="C52" s="963">
        <v>4</v>
      </c>
      <c r="D52" s="1082"/>
      <c r="E52" s="1210"/>
      <c r="F52" s="39"/>
      <c r="G52" s="35"/>
      <c r="H52" s="34"/>
      <c r="I52" s="239">
        <f t="shared" si="1"/>
        <v>0</v>
      </c>
      <c r="J52" s="67"/>
      <c r="K52" s="1034"/>
    </row>
    <row r="53" spans="2:11" s="1022" customFormat="1" ht="14.1" customHeight="1" x14ac:dyDescent="0.2">
      <c r="B53" s="789"/>
      <c r="C53" s="963">
        <v>5</v>
      </c>
      <c r="D53" s="1082"/>
      <c r="E53" s="1210"/>
      <c r="F53" s="39"/>
      <c r="G53" s="35"/>
      <c r="H53" s="34"/>
      <c r="I53" s="239">
        <f t="shared" si="1"/>
        <v>0</v>
      </c>
      <c r="J53" s="67"/>
      <c r="K53" s="1034"/>
    </row>
    <row r="54" spans="2:11" s="1022" customFormat="1" ht="14.1" customHeight="1" x14ac:dyDescent="0.2">
      <c r="B54" s="789"/>
      <c r="C54" s="963">
        <v>6</v>
      </c>
      <c r="D54" s="1082"/>
      <c r="E54" s="1210"/>
      <c r="F54" s="39"/>
      <c r="G54" s="35"/>
      <c r="H54" s="34"/>
      <c r="I54" s="239">
        <f t="shared" si="1"/>
        <v>0</v>
      </c>
      <c r="J54" s="67"/>
      <c r="K54" s="1034"/>
    </row>
    <row r="55" spans="2:11" s="1022" customFormat="1" ht="14.1" customHeight="1" x14ac:dyDescent="0.2">
      <c r="B55" s="33"/>
      <c r="C55" s="78">
        <v>7</v>
      </c>
      <c r="D55" s="1082"/>
      <c r="E55" s="1211"/>
      <c r="F55" s="45"/>
      <c r="G55" s="37"/>
      <c r="H55" s="36"/>
      <c r="I55" s="239">
        <f t="shared" si="1"/>
        <v>0</v>
      </c>
      <c r="J55" s="46"/>
      <c r="K55" s="1034"/>
    </row>
    <row r="56" spans="2:11" s="1022" customFormat="1" ht="14.1" customHeight="1" x14ac:dyDescent="0.2">
      <c r="B56" s="33"/>
      <c r="C56" s="78">
        <v>8</v>
      </c>
      <c r="D56" s="1082"/>
      <c r="E56" s="1211"/>
      <c r="F56" s="45"/>
      <c r="G56" s="37"/>
      <c r="H56" s="36"/>
      <c r="I56" s="239">
        <f t="shared" si="1"/>
        <v>0</v>
      </c>
      <c r="J56" s="46"/>
      <c r="K56" s="1034"/>
    </row>
    <row r="57" spans="2:11" s="1022" customFormat="1" ht="14.1" customHeight="1" thickBot="1" x14ac:dyDescent="0.25">
      <c r="B57" s="40"/>
      <c r="C57" s="79">
        <v>9</v>
      </c>
      <c r="D57" s="1085"/>
      <c r="E57" s="1214"/>
      <c r="F57" s="48"/>
      <c r="G57" s="47"/>
      <c r="H57" s="65"/>
      <c r="I57" s="239">
        <f t="shared" si="1"/>
        <v>0</v>
      </c>
      <c r="J57" s="1158"/>
      <c r="K57" s="1034"/>
    </row>
    <row r="58" spans="2:11" s="1022" customFormat="1" ht="19.350000000000001" customHeight="1" thickTop="1" x14ac:dyDescent="0.2">
      <c r="B58" s="1089"/>
      <c r="C58" s="1074" t="s">
        <v>294</v>
      </c>
      <c r="D58" s="1089"/>
      <c r="E58" s="1090">
        <f>SUM(E59:E63)</f>
        <v>0</v>
      </c>
      <c r="F58" s="1091">
        <f>SUM(F59:F63)</f>
        <v>0</v>
      </c>
      <c r="G58" s="1090">
        <f>SUM(G59:G63)</f>
        <v>0</v>
      </c>
      <c r="H58" s="1090">
        <f>SUM(H59:H63)</f>
        <v>0</v>
      </c>
      <c r="I58" s="1197">
        <f t="shared" si="1"/>
        <v>0</v>
      </c>
      <c r="J58" s="1159"/>
      <c r="K58" s="1034"/>
    </row>
    <row r="59" spans="2:11" s="1022" customFormat="1" ht="14.1" customHeight="1" x14ac:dyDescent="0.2">
      <c r="B59" s="789"/>
      <c r="C59" s="963">
        <v>1</v>
      </c>
      <c r="D59" s="1080"/>
      <c r="E59" s="1210"/>
      <c r="F59" s="39"/>
      <c r="G59" s="35"/>
      <c r="H59" s="34"/>
      <c r="I59" s="239">
        <f t="shared" si="1"/>
        <v>0</v>
      </c>
      <c r="J59" s="67"/>
      <c r="K59" s="1034"/>
    </row>
    <row r="60" spans="2:11" s="1022" customFormat="1" ht="14.1" customHeight="1" x14ac:dyDescent="0.2">
      <c r="B60" s="33"/>
      <c r="C60" s="78">
        <v>2</v>
      </c>
      <c r="D60" s="1082"/>
      <c r="E60" s="1211"/>
      <c r="F60" s="45"/>
      <c r="G60" s="37"/>
      <c r="H60" s="36"/>
      <c r="I60" s="239">
        <f t="shared" si="1"/>
        <v>0</v>
      </c>
      <c r="J60" s="46"/>
      <c r="K60" s="1034"/>
    </row>
    <row r="61" spans="2:11" s="1022" customFormat="1" ht="14.1" customHeight="1" x14ac:dyDescent="0.2">
      <c r="B61" s="967"/>
      <c r="C61" s="78">
        <v>3</v>
      </c>
      <c r="D61" s="1082"/>
      <c r="E61" s="1211"/>
      <c r="F61" s="45"/>
      <c r="G61" s="37"/>
      <c r="H61" s="36"/>
      <c r="I61" s="239">
        <f t="shared" si="1"/>
        <v>0</v>
      </c>
      <c r="J61" s="46"/>
      <c r="K61" s="1034"/>
    </row>
    <row r="62" spans="2:11" s="1022" customFormat="1" ht="14.1" customHeight="1" x14ac:dyDescent="0.2">
      <c r="B62" s="33"/>
      <c r="C62" s="78">
        <v>4</v>
      </c>
      <c r="D62" s="1082"/>
      <c r="E62" s="1211"/>
      <c r="F62" s="45"/>
      <c r="G62" s="37"/>
      <c r="H62" s="36"/>
      <c r="I62" s="239">
        <f t="shared" si="1"/>
        <v>0</v>
      </c>
      <c r="J62" s="46"/>
      <c r="K62" s="1034"/>
    </row>
    <row r="63" spans="2:11" s="1022" customFormat="1" ht="14.1" customHeight="1" thickBot="1" x14ac:dyDescent="0.25">
      <c r="B63" s="95"/>
      <c r="C63" s="356">
        <v>5</v>
      </c>
      <c r="D63" s="1085"/>
      <c r="E63" s="1215"/>
      <c r="F63" s="96"/>
      <c r="G63" s="80"/>
      <c r="H63" s="76"/>
      <c r="I63" s="239">
        <f t="shared" si="1"/>
        <v>0</v>
      </c>
      <c r="J63" s="97"/>
      <c r="K63" s="1034"/>
    </row>
    <row r="64" spans="2:11" s="1022" customFormat="1" ht="14.1" customHeight="1" thickTop="1" x14ac:dyDescent="0.2">
      <c r="B64" s="1160"/>
      <c r="C64" s="1101" t="s">
        <v>341</v>
      </c>
      <c r="D64" s="1101"/>
      <c r="E64" s="1216"/>
      <c r="F64" s="1102"/>
      <c r="G64" s="1102"/>
      <c r="H64" s="1102"/>
      <c r="I64" s="239">
        <f t="shared" si="1"/>
        <v>0</v>
      </c>
      <c r="J64" s="1162"/>
    </row>
    <row r="65" spans="2:10" s="1022" customFormat="1" ht="14.1" customHeight="1" x14ac:dyDescent="0.2">
      <c r="B65" s="1163"/>
      <c r="C65" s="1106" t="s">
        <v>155</v>
      </c>
      <c r="D65" s="1106"/>
      <c r="E65" s="1217"/>
      <c r="F65" s="1107"/>
      <c r="G65" s="1107"/>
      <c r="H65" s="1107"/>
      <c r="I65" s="239">
        <f t="shared" si="1"/>
        <v>0</v>
      </c>
      <c r="J65" s="1164"/>
    </row>
    <row r="66" spans="2:10" s="1022" customFormat="1" ht="14.1" customHeight="1" x14ac:dyDescent="0.2">
      <c r="B66" s="1163"/>
      <c r="C66" s="1106" t="s">
        <v>342</v>
      </c>
      <c r="D66" s="1106"/>
      <c r="E66" s="1217"/>
      <c r="F66" s="1107"/>
      <c r="G66" s="1107"/>
      <c r="H66" s="1107"/>
      <c r="I66" s="239">
        <f t="shared" si="1"/>
        <v>0</v>
      </c>
      <c r="J66" s="1164"/>
    </row>
    <row r="67" spans="2:10" s="1022" customFormat="1" ht="14.1" customHeight="1" thickBot="1" x14ac:dyDescent="0.25">
      <c r="B67" s="1165"/>
      <c r="C67" s="1166" t="s">
        <v>364</v>
      </c>
      <c r="D67" s="1167"/>
      <c r="E67" s="1218"/>
      <c r="F67" s="1169"/>
      <c r="G67" s="1169"/>
      <c r="H67" s="1170"/>
      <c r="I67" s="239">
        <f t="shared" si="1"/>
        <v>0</v>
      </c>
      <c r="J67" s="1171"/>
    </row>
    <row r="68" spans="2:10" ht="16.5" customHeight="1" x14ac:dyDescent="0.2">
      <c r="C68" s="1205" t="s">
        <v>91</v>
      </c>
      <c r="D68" s="1206" t="s">
        <v>379</v>
      </c>
      <c r="E68" s="1207"/>
      <c r="F68" s="1207"/>
      <c r="G68" s="1207"/>
      <c r="H68" s="1207"/>
      <c r="I68" s="1207"/>
    </row>
    <row r="69" spans="2:10" ht="13.5" customHeight="1" x14ac:dyDescent="0.25">
      <c r="C69" s="1208" t="s">
        <v>380</v>
      </c>
      <c r="D69" s="2276" t="s">
        <v>381</v>
      </c>
      <c r="E69" s="2277"/>
      <c r="F69" s="2277"/>
      <c r="G69" s="2277"/>
      <c r="H69" s="2277"/>
      <c r="I69" s="2278"/>
    </row>
    <row r="70" spans="2:10" x14ac:dyDescent="0.2">
      <c r="D70" s="72"/>
      <c r="E70" s="99"/>
      <c r="F70" s="72"/>
      <c r="G70" s="72"/>
      <c r="H70" s="73"/>
      <c r="I70" s="72"/>
    </row>
  </sheetData>
  <sheetProtection formatRows="0"/>
  <mergeCells count="14">
    <mergeCell ref="J13:J19"/>
    <mergeCell ref="B21:B30"/>
    <mergeCell ref="B31:B47"/>
    <mergeCell ref="D69:I69"/>
    <mergeCell ref="D3:H3"/>
    <mergeCell ref="H5:I5"/>
    <mergeCell ref="B6:D12"/>
    <mergeCell ref="E6:H6"/>
    <mergeCell ref="I6:I12"/>
    <mergeCell ref="J6:J12"/>
    <mergeCell ref="E7:H7"/>
    <mergeCell ref="E9:H9"/>
    <mergeCell ref="E10:H10"/>
    <mergeCell ref="E12:H12"/>
  </mergeCells>
  <dataValidations count="1">
    <dataValidation allowBlank="1" showInputMessage="1" showErrorMessage="1" sqref="D49:D57 D59:D63" xr:uid="{9C19EA63-5FDA-497E-9E43-082BAA9CBDC0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5" orientation="landscape" horizontalDpi="4294967293" verticalDpi="4294967293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6C04-1DA7-4D62-960F-429678DAF9AB}">
  <sheetPr>
    <tabColor rgb="FFFF0000"/>
    <pageSetUpPr fitToPage="1"/>
  </sheetPr>
  <dimension ref="B1:Q72"/>
  <sheetViews>
    <sheetView showGridLines="0" view="pageBreakPreview" topLeftCell="A34" zoomScaleNormal="100" zoomScaleSheetLayoutView="100" workbookViewId="0">
      <selection activeCell="D61" sqref="D61:D65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38.875" style="20" customWidth="1"/>
    <col min="5" max="10" width="5" style="20" customWidth="1"/>
    <col min="11" max="11" width="5.75" style="20" customWidth="1"/>
    <col min="12" max="12" width="5.875" style="20" customWidth="1"/>
    <col min="13" max="13" width="7.5" style="20" customWidth="1"/>
    <col min="14" max="14" width="12.5" style="20" customWidth="1"/>
    <col min="15" max="15" width="4.75" style="20" customWidth="1"/>
    <col min="16" max="16384" width="8.125" style="20"/>
  </cols>
  <sheetData>
    <row r="1" spans="2:15" ht="32.25" customHeight="1" x14ac:dyDescent="0.2">
      <c r="B1" s="510"/>
      <c r="C1" s="510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</row>
    <row r="2" spans="2:15" s="1022" customFormat="1" ht="18" x14ac:dyDescent="0.2">
      <c r="B2" s="21"/>
      <c r="C2" s="21"/>
      <c r="D2" s="299">
        <f>'Strona Tytułowa'!$G$5</f>
        <v>0</v>
      </c>
      <c r="E2" s="52"/>
      <c r="F2" s="52"/>
      <c r="G2" s="52"/>
      <c r="H2" s="52"/>
      <c r="I2" s="52"/>
      <c r="J2" s="52"/>
      <c r="K2" s="52"/>
      <c r="L2" s="52"/>
      <c r="M2" s="52"/>
      <c r="N2" s="1021"/>
    </row>
    <row r="3" spans="2:15" s="1022" customFormat="1" ht="20.25" x14ac:dyDescent="0.2">
      <c r="B3" s="1021"/>
      <c r="C3" s="1021"/>
      <c r="D3" s="1900" t="s">
        <v>279</v>
      </c>
      <c r="E3" s="1900"/>
      <c r="F3" s="1900"/>
      <c r="G3" s="1900"/>
      <c r="H3" s="1900"/>
      <c r="I3" s="1900"/>
      <c r="J3" s="1900"/>
      <c r="K3" s="1900"/>
      <c r="L3" s="1900"/>
      <c r="M3" s="1301" t="str">
        <f>'Strona Tytułowa'!$D$2</f>
        <v>2023/2024</v>
      </c>
      <c r="N3" s="1021"/>
    </row>
    <row r="4" spans="2:15" s="1022" customFormat="1" ht="18.75" customHeight="1" x14ac:dyDescent="0.2">
      <c r="B4" s="782" t="s">
        <v>297</v>
      </c>
      <c r="C4" s="24"/>
      <c r="D4" s="234"/>
      <c r="E4" s="234"/>
      <c r="F4" s="234"/>
      <c r="G4" s="234"/>
      <c r="H4" s="1219" t="s">
        <v>368</v>
      </c>
      <c r="I4" s="234"/>
      <c r="J4" s="234" t="s">
        <v>369</v>
      </c>
      <c r="K4" s="234"/>
      <c r="L4" s="234"/>
      <c r="M4" s="235"/>
      <c r="N4" s="1021"/>
    </row>
    <row r="5" spans="2:15" s="1022" customFormat="1" ht="27" customHeight="1" thickBot="1" x14ac:dyDescent="0.25">
      <c r="B5" s="1024" t="s">
        <v>374</v>
      </c>
      <c r="C5" s="1026"/>
      <c r="D5" s="25"/>
      <c r="E5" s="55"/>
      <c r="F5" s="55"/>
      <c r="G5" s="82"/>
      <c r="H5" s="55"/>
      <c r="I5" s="55"/>
      <c r="J5" s="2257"/>
      <c r="K5" s="2257"/>
      <c r="L5" s="2257"/>
      <c r="M5" s="2257"/>
      <c r="N5" s="1021"/>
    </row>
    <row r="6" spans="2:15" s="1022" customFormat="1" ht="12.75" customHeight="1" x14ac:dyDescent="0.2">
      <c r="B6" s="2146" t="s">
        <v>161</v>
      </c>
      <c r="C6" s="2216"/>
      <c r="D6" s="2216"/>
      <c r="E6" s="2258" t="s">
        <v>165</v>
      </c>
      <c r="F6" s="2259"/>
      <c r="G6" s="2259"/>
      <c r="H6" s="2259"/>
      <c r="I6" s="2259"/>
      <c r="J6" s="2260"/>
      <c r="K6" s="2272" t="s">
        <v>372</v>
      </c>
      <c r="L6" s="2273"/>
      <c r="M6" s="1882" t="s">
        <v>163</v>
      </c>
      <c r="N6" s="1885" t="s">
        <v>164</v>
      </c>
    </row>
    <row r="7" spans="2:15" s="1022" customFormat="1" ht="12.75" customHeight="1" x14ac:dyDescent="0.2">
      <c r="B7" s="2148"/>
      <c r="C7" s="2217"/>
      <c r="D7" s="2217"/>
      <c r="E7" s="2261" t="s">
        <v>329</v>
      </c>
      <c r="F7" s="2261"/>
      <c r="G7" s="2261"/>
      <c r="H7" s="2261"/>
      <c r="I7" s="2261"/>
      <c r="J7" s="2262"/>
      <c r="K7" s="2274"/>
      <c r="L7" s="2275"/>
      <c r="M7" s="1883"/>
      <c r="N7" s="1886"/>
    </row>
    <row r="8" spans="2:15" s="1022" customFormat="1" ht="12.75" customHeight="1" x14ac:dyDescent="0.2">
      <c r="B8" s="2148"/>
      <c r="C8" s="2217"/>
      <c r="D8" s="2217"/>
      <c r="E8" s="229" t="s">
        <v>33</v>
      </c>
      <c r="F8" s="229" t="s">
        <v>34</v>
      </c>
      <c r="G8" s="229" t="s">
        <v>35</v>
      </c>
      <c r="H8" s="227" t="s">
        <v>36</v>
      </c>
      <c r="I8" s="227" t="s">
        <v>37</v>
      </c>
      <c r="J8" s="228" t="s">
        <v>38</v>
      </c>
      <c r="K8" s="2266" t="s">
        <v>373</v>
      </c>
      <c r="L8" s="2269" t="s">
        <v>181</v>
      </c>
      <c r="M8" s="1883"/>
      <c r="N8" s="1886"/>
    </row>
    <row r="9" spans="2:15" s="1022" customFormat="1" ht="12.75" customHeight="1" x14ac:dyDescent="0.2">
      <c r="B9" s="2148"/>
      <c r="C9" s="2217"/>
      <c r="D9" s="2217"/>
      <c r="E9" s="2283" t="s">
        <v>383</v>
      </c>
      <c r="F9" s="2284"/>
      <c r="G9" s="1914" t="s">
        <v>181</v>
      </c>
      <c r="H9" s="1915"/>
      <c r="I9" s="1915"/>
      <c r="J9" s="2249"/>
      <c r="K9" s="2267"/>
      <c r="L9" s="2270"/>
      <c r="M9" s="1883"/>
      <c r="N9" s="1886"/>
    </row>
    <row r="10" spans="2:15" s="1022" customFormat="1" ht="12.75" customHeight="1" x14ac:dyDescent="0.2">
      <c r="B10" s="2148"/>
      <c r="C10" s="2217"/>
      <c r="D10" s="2217"/>
      <c r="E10" s="1890" t="s">
        <v>166</v>
      </c>
      <c r="F10" s="1891"/>
      <c r="G10" s="1891"/>
      <c r="H10" s="1891"/>
      <c r="I10" s="1891"/>
      <c r="J10" s="1892"/>
      <c r="K10" s="2267"/>
      <c r="L10" s="2270"/>
      <c r="M10" s="1883"/>
      <c r="N10" s="1886"/>
    </row>
    <row r="11" spans="2:15" s="1022" customFormat="1" ht="12.75" customHeight="1" x14ac:dyDescent="0.2">
      <c r="B11" s="2148"/>
      <c r="C11" s="2217"/>
      <c r="D11" s="2217"/>
      <c r="E11" s="1302"/>
      <c r="F11" s="1302"/>
      <c r="G11" s="1302"/>
      <c r="H11" s="1302"/>
      <c r="I11" s="1302"/>
      <c r="J11" s="1302"/>
      <c r="K11" s="2267"/>
      <c r="L11" s="2270"/>
      <c r="M11" s="1883"/>
      <c r="N11" s="1886"/>
    </row>
    <row r="12" spans="2:15" s="1022" customFormat="1" ht="16.5" customHeight="1" thickBot="1" x14ac:dyDescent="0.25">
      <c r="B12" s="2150"/>
      <c r="C12" s="2218"/>
      <c r="D12" s="2218"/>
      <c r="E12" s="1893" t="s">
        <v>167</v>
      </c>
      <c r="F12" s="1894"/>
      <c r="G12" s="1894"/>
      <c r="H12" s="1894"/>
      <c r="I12" s="1894"/>
      <c r="J12" s="1895"/>
      <c r="K12" s="2268"/>
      <c r="L12" s="2271"/>
      <c r="M12" s="1884"/>
      <c r="N12" s="1887"/>
    </row>
    <row r="13" spans="2:15" s="1022" customFormat="1" ht="27" customHeight="1" thickBot="1" x14ac:dyDescent="0.25">
      <c r="B13" s="1134"/>
      <c r="C13" s="1031"/>
      <c r="D13" s="303" t="s">
        <v>171</v>
      </c>
      <c r="E13" s="1032">
        <f t="shared" ref="E13:J13" si="0">SUM(E17:E19)+E14</f>
        <v>30</v>
      </c>
      <c r="F13" s="1032">
        <f t="shared" si="0"/>
        <v>32</v>
      </c>
      <c r="G13" s="1032">
        <f t="shared" si="0"/>
        <v>31</v>
      </c>
      <c r="H13" s="1032">
        <f t="shared" si="0"/>
        <v>26</v>
      </c>
      <c r="I13" s="1032">
        <f t="shared" si="0"/>
        <v>23</v>
      </c>
      <c r="J13" s="1032">
        <f t="shared" si="0"/>
        <v>19</v>
      </c>
      <c r="K13" s="1172">
        <f t="shared" ref="K13:K19" si="1">SUM(E13:F13)</f>
        <v>62</v>
      </c>
      <c r="L13" s="1033">
        <f t="shared" ref="L13:L19" si="2">SUM(G13:J13)</f>
        <v>99</v>
      </c>
      <c r="M13" s="1033">
        <f>SUM(K13:L13)</f>
        <v>161</v>
      </c>
      <c r="N13" s="2250"/>
      <c r="O13" s="1034"/>
    </row>
    <row r="14" spans="2:15" s="1022" customFormat="1" ht="14.25" customHeight="1" x14ac:dyDescent="0.2">
      <c r="B14" s="83"/>
      <c r="C14" s="84"/>
      <c r="D14" s="58" t="s">
        <v>332</v>
      </c>
      <c r="E14" s="1220">
        <f t="shared" ref="E14:J14" si="3">SUM(E15:E16)</f>
        <v>30</v>
      </c>
      <c r="F14" s="1220">
        <f t="shared" si="3"/>
        <v>32</v>
      </c>
      <c r="G14" s="1036">
        <f t="shared" si="3"/>
        <v>31</v>
      </c>
      <c r="H14" s="1036">
        <f t="shared" si="3"/>
        <v>26</v>
      </c>
      <c r="I14" s="1036">
        <f t="shared" si="3"/>
        <v>23</v>
      </c>
      <c r="J14" s="1036">
        <f t="shared" si="3"/>
        <v>19</v>
      </c>
      <c r="K14" s="1173">
        <f t="shared" si="1"/>
        <v>62</v>
      </c>
      <c r="L14" s="1037">
        <f t="shared" si="2"/>
        <v>99</v>
      </c>
      <c r="M14" s="1136">
        <f>SUM(E14:J14)</f>
        <v>161</v>
      </c>
      <c r="N14" s="2251"/>
      <c r="O14" s="1034"/>
    </row>
    <row r="15" spans="2:15" s="1022" customFormat="1" ht="14.25" customHeight="1" x14ac:dyDescent="0.2">
      <c r="B15" s="83"/>
      <c r="C15" s="84"/>
      <c r="D15" s="58" t="s">
        <v>333</v>
      </c>
      <c r="E15" s="1220">
        <f t="shared" ref="E15:J15" si="4">SUM(E21:E31)</f>
        <v>0</v>
      </c>
      <c r="F15" s="1220">
        <f t="shared" si="4"/>
        <v>0</v>
      </c>
      <c r="G15" s="1036">
        <f t="shared" si="4"/>
        <v>0</v>
      </c>
      <c r="H15" s="1036">
        <f t="shared" si="4"/>
        <v>0</v>
      </c>
      <c r="I15" s="1036">
        <f t="shared" si="4"/>
        <v>0</v>
      </c>
      <c r="J15" s="1036">
        <f t="shared" si="4"/>
        <v>0</v>
      </c>
      <c r="K15" s="1174">
        <f t="shared" si="1"/>
        <v>0</v>
      </c>
      <c r="L15" s="1037">
        <f t="shared" si="2"/>
        <v>0</v>
      </c>
      <c r="M15" s="1136">
        <f>SUM(E15:J15)</f>
        <v>0</v>
      </c>
      <c r="N15" s="2251"/>
      <c r="O15" s="1034"/>
    </row>
    <row r="16" spans="2:15" s="1022" customFormat="1" ht="14.25" customHeight="1" x14ac:dyDescent="0.2">
      <c r="B16" s="83"/>
      <c r="C16" s="84"/>
      <c r="D16" s="58" t="s">
        <v>334</v>
      </c>
      <c r="E16" s="1220">
        <f t="shared" ref="E16:J16" si="5">SUM(E32:E49)</f>
        <v>30</v>
      </c>
      <c r="F16" s="1220">
        <f t="shared" si="5"/>
        <v>32</v>
      </c>
      <c r="G16" s="1036">
        <f t="shared" si="5"/>
        <v>31</v>
      </c>
      <c r="H16" s="1036">
        <f t="shared" si="5"/>
        <v>26</v>
      </c>
      <c r="I16" s="1036">
        <f t="shared" si="5"/>
        <v>23</v>
      </c>
      <c r="J16" s="1036">
        <f t="shared" si="5"/>
        <v>19</v>
      </c>
      <c r="K16" s="1174">
        <f t="shared" si="1"/>
        <v>62</v>
      </c>
      <c r="L16" s="1037">
        <f t="shared" si="2"/>
        <v>99</v>
      </c>
      <c r="M16" s="1136">
        <f>SUM(E16:J16)</f>
        <v>161</v>
      </c>
      <c r="N16" s="2251"/>
      <c r="O16" s="1034"/>
    </row>
    <row r="17" spans="2:15" s="1022" customFormat="1" ht="14.25" customHeight="1" x14ac:dyDescent="0.2">
      <c r="B17" s="83"/>
      <c r="C17" s="84"/>
      <c r="D17" s="58" t="s">
        <v>335</v>
      </c>
      <c r="E17" s="1220">
        <f t="shared" ref="E17:J17" si="6">E50</f>
        <v>0</v>
      </c>
      <c r="F17" s="1220">
        <f t="shared" si="6"/>
        <v>0</v>
      </c>
      <c r="G17" s="1036">
        <f t="shared" si="6"/>
        <v>0</v>
      </c>
      <c r="H17" s="1038">
        <f t="shared" si="6"/>
        <v>0</v>
      </c>
      <c r="I17" s="1038">
        <f t="shared" si="6"/>
        <v>0</v>
      </c>
      <c r="J17" s="1039">
        <f t="shared" si="6"/>
        <v>0</v>
      </c>
      <c r="K17" s="1173">
        <f t="shared" si="1"/>
        <v>0</v>
      </c>
      <c r="L17" s="1037">
        <f t="shared" si="2"/>
        <v>0</v>
      </c>
      <c r="M17" s="1136">
        <f>SUM(E17:J17)</f>
        <v>0</v>
      </c>
      <c r="N17" s="2251"/>
      <c r="O17" s="1034"/>
    </row>
    <row r="18" spans="2:15" s="1022" customFormat="1" ht="14.25" customHeight="1" x14ac:dyDescent="0.2">
      <c r="B18" s="83"/>
      <c r="C18" s="84"/>
      <c r="D18" s="58" t="s">
        <v>336</v>
      </c>
      <c r="E18" s="1220">
        <f t="shared" ref="E18:J18" si="7">E60</f>
        <v>0</v>
      </c>
      <c r="F18" s="1220">
        <f t="shared" si="7"/>
        <v>0</v>
      </c>
      <c r="G18" s="1036">
        <f t="shared" si="7"/>
        <v>0</v>
      </c>
      <c r="H18" s="1038">
        <f t="shared" si="7"/>
        <v>0</v>
      </c>
      <c r="I18" s="1038">
        <f t="shared" si="7"/>
        <v>0</v>
      </c>
      <c r="J18" s="1038">
        <f t="shared" si="7"/>
        <v>0</v>
      </c>
      <c r="K18" s="1173">
        <f t="shared" si="1"/>
        <v>0</v>
      </c>
      <c r="L18" s="1037">
        <f t="shared" si="2"/>
        <v>0</v>
      </c>
      <c r="M18" s="1136">
        <f>SUM(E18:J18)</f>
        <v>0</v>
      </c>
      <c r="N18" s="2251"/>
      <c r="O18" s="1034"/>
    </row>
    <row r="19" spans="2:15" s="1022" customFormat="1" ht="13.5" customHeight="1" thickBot="1" x14ac:dyDescent="0.25">
      <c r="B19" s="83"/>
      <c r="C19" s="84"/>
      <c r="D19" s="85" t="s">
        <v>357</v>
      </c>
      <c r="E19" s="1220">
        <f t="shared" ref="E19:J19" si="8">SUM(E66:E69)</f>
        <v>0</v>
      </c>
      <c r="F19" s="1220">
        <f t="shared" si="8"/>
        <v>0</v>
      </c>
      <c r="G19" s="1036">
        <f t="shared" si="8"/>
        <v>0</v>
      </c>
      <c r="H19" s="1036">
        <f t="shared" si="8"/>
        <v>0</v>
      </c>
      <c r="I19" s="1036">
        <f t="shared" si="8"/>
        <v>0</v>
      </c>
      <c r="J19" s="1036">
        <f t="shared" si="8"/>
        <v>0</v>
      </c>
      <c r="K19" s="1173">
        <f t="shared" si="1"/>
        <v>0</v>
      </c>
      <c r="L19" s="1040">
        <f t="shared" si="2"/>
        <v>0</v>
      </c>
      <c r="M19" s="1175">
        <f>SUM(K19:L19)</f>
        <v>0</v>
      </c>
      <c r="N19" s="2252"/>
      <c r="O19" s="1034"/>
    </row>
    <row r="20" spans="2:15" s="1022" customFormat="1" ht="19.5" customHeight="1" x14ac:dyDescent="0.2">
      <c r="B20" s="1139"/>
      <c r="C20" s="1042" t="s">
        <v>288</v>
      </c>
      <c r="D20" s="1042"/>
      <c r="E20" s="1043"/>
      <c r="F20" s="1043"/>
      <c r="G20" s="1043"/>
      <c r="H20" s="1043"/>
      <c r="I20" s="1043"/>
      <c r="J20" s="1043"/>
      <c r="K20" s="1044"/>
      <c r="L20" s="1044"/>
      <c r="M20" s="1043"/>
      <c r="N20" s="1140"/>
      <c r="O20" s="1034"/>
    </row>
    <row r="21" spans="2:15" s="787" customFormat="1" ht="14.1" customHeight="1" x14ac:dyDescent="0.2">
      <c r="B21" s="2253" t="s">
        <v>339</v>
      </c>
      <c r="C21" s="86">
        <v>1</v>
      </c>
      <c r="D21" s="1046" t="s">
        <v>313</v>
      </c>
      <c r="E21" s="1221"/>
      <c r="F21" s="1222"/>
      <c r="G21" s="1209"/>
      <c r="H21" s="1223"/>
      <c r="I21" s="31"/>
      <c r="J21" s="30"/>
      <c r="K21" s="716">
        <f t="shared" ref="K21:K48" si="9">SUM(E21:F21)</f>
        <v>0</v>
      </c>
      <c r="L21" s="1176">
        <f t="shared" ref="L21:L48" si="10">SUM(G21:J21)</f>
        <v>0</v>
      </c>
      <c r="M21" s="1177">
        <f t="shared" ref="M21:M49" si="11">SUM(K21:L21)</f>
        <v>0</v>
      </c>
      <c r="N21" s="1142"/>
      <c r="O21" s="1034"/>
    </row>
    <row r="22" spans="2:15" s="787" customFormat="1" ht="14.1" customHeight="1" x14ac:dyDescent="0.2">
      <c r="B22" s="2254"/>
      <c r="C22" s="78">
        <v>2</v>
      </c>
      <c r="D22" s="1049" t="s">
        <v>309</v>
      </c>
      <c r="E22" s="1224"/>
      <c r="F22" s="1225"/>
      <c r="G22" s="1210"/>
      <c r="H22" s="1226"/>
      <c r="I22" s="35"/>
      <c r="J22" s="732"/>
      <c r="K22" s="725">
        <f t="shared" si="9"/>
        <v>0</v>
      </c>
      <c r="L22" s="1178">
        <f t="shared" si="10"/>
        <v>0</v>
      </c>
      <c r="M22" s="236">
        <f t="shared" si="11"/>
        <v>0</v>
      </c>
      <c r="N22" s="1143"/>
      <c r="O22" s="1034"/>
    </row>
    <row r="23" spans="2:15" s="787" customFormat="1" ht="14.1" customHeight="1" x14ac:dyDescent="0.2">
      <c r="B23" s="2254"/>
      <c r="C23" s="78">
        <v>3</v>
      </c>
      <c r="D23" s="1049" t="s">
        <v>291</v>
      </c>
      <c r="E23" s="1224"/>
      <c r="F23" s="1227"/>
      <c r="G23" s="1210"/>
      <c r="H23" s="1226"/>
      <c r="I23" s="35"/>
      <c r="J23" s="729"/>
      <c r="K23" s="725">
        <f t="shared" si="9"/>
        <v>0</v>
      </c>
      <c r="L23" s="1178">
        <f t="shared" si="10"/>
        <v>0</v>
      </c>
      <c r="M23" s="236">
        <f t="shared" si="11"/>
        <v>0</v>
      </c>
      <c r="N23" s="1143"/>
      <c r="O23" s="1034"/>
    </row>
    <row r="24" spans="2:15" s="787" customFormat="1" ht="14.1" customHeight="1" x14ac:dyDescent="0.2">
      <c r="B24" s="2254"/>
      <c r="C24" s="78">
        <v>4</v>
      </c>
      <c r="D24" s="1049" t="s">
        <v>310</v>
      </c>
      <c r="E24" s="1224"/>
      <c r="F24" s="1225"/>
      <c r="G24" s="1210"/>
      <c r="H24" s="1226"/>
      <c r="I24" s="35"/>
      <c r="J24" s="729"/>
      <c r="K24" s="725">
        <f t="shared" si="9"/>
        <v>0</v>
      </c>
      <c r="L24" s="1178">
        <f t="shared" si="10"/>
        <v>0</v>
      </c>
      <c r="M24" s="236">
        <f t="shared" si="11"/>
        <v>0</v>
      </c>
      <c r="N24" s="1143"/>
      <c r="O24" s="1034"/>
    </row>
    <row r="25" spans="2:15" s="787" customFormat="1" ht="14.1" customHeight="1" x14ac:dyDescent="0.2">
      <c r="B25" s="2254"/>
      <c r="C25" s="78">
        <v>5</v>
      </c>
      <c r="D25" s="1049" t="s">
        <v>218</v>
      </c>
      <c r="E25" s="1224"/>
      <c r="F25" s="1225"/>
      <c r="G25" s="1210"/>
      <c r="H25" s="1226"/>
      <c r="I25" s="35"/>
      <c r="J25" s="34"/>
      <c r="K25" s="725">
        <f t="shared" si="9"/>
        <v>0</v>
      </c>
      <c r="L25" s="1178">
        <f t="shared" si="10"/>
        <v>0</v>
      </c>
      <c r="M25" s="236">
        <f t="shared" si="11"/>
        <v>0</v>
      </c>
      <c r="N25" s="1143"/>
      <c r="O25" s="1034"/>
    </row>
    <row r="26" spans="2:15" s="787" customFormat="1" ht="14.1" customHeight="1" x14ac:dyDescent="0.2">
      <c r="B26" s="2254"/>
      <c r="C26" s="78">
        <v>6</v>
      </c>
      <c r="D26" s="1049" t="s">
        <v>382</v>
      </c>
      <c r="E26" s="1224"/>
      <c r="F26" s="1225"/>
      <c r="G26" s="1210"/>
      <c r="H26" s="1226"/>
      <c r="I26" s="35"/>
      <c r="J26" s="34"/>
      <c r="K26" s="725">
        <f t="shared" si="9"/>
        <v>0</v>
      </c>
      <c r="L26" s="1178">
        <f t="shared" si="10"/>
        <v>0</v>
      </c>
      <c r="M26" s="236">
        <f t="shared" si="11"/>
        <v>0</v>
      </c>
      <c r="N26" s="1143"/>
      <c r="O26" s="1034"/>
    </row>
    <row r="27" spans="2:15" s="787" customFormat="1" ht="14.1" customHeight="1" x14ac:dyDescent="0.2">
      <c r="B27" s="2254"/>
      <c r="C27" s="78">
        <v>7</v>
      </c>
      <c r="D27" s="1049" t="s">
        <v>315</v>
      </c>
      <c r="E27" s="1224"/>
      <c r="F27" s="1225"/>
      <c r="G27" s="1210"/>
      <c r="H27" s="1226"/>
      <c r="I27" s="35"/>
      <c r="J27" s="34"/>
      <c r="K27" s="725">
        <f t="shared" si="9"/>
        <v>0</v>
      </c>
      <c r="L27" s="1178">
        <f t="shared" si="10"/>
        <v>0</v>
      </c>
      <c r="M27" s="236">
        <f t="shared" si="11"/>
        <v>0</v>
      </c>
      <c r="N27" s="1143"/>
      <c r="O27" s="1034"/>
    </row>
    <row r="28" spans="2:15" s="787" customFormat="1" ht="14.1" customHeight="1" x14ac:dyDescent="0.2">
      <c r="B28" s="2254"/>
      <c r="C28" s="78">
        <v>8</v>
      </c>
      <c r="D28" s="1049" t="s">
        <v>257</v>
      </c>
      <c r="E28" s="1224"/>
      <c r="F28" s="1225"/>
      <c r="G28" s="1210"/>
      <c r="H28" s="1226"/>
      <c r="I28" s="35"/>
      <c r="J28" s="34"/>
      <c r="K28" s="725">
        <f t="shared" si="9"/>
        <v>0</v>
      </c>
      <c r="L28" s="1178">
        <f t="shared" si="10"/>
        <v>0</v>
      </c>
      <c r="M28" s="236">
        <f t="shared" si="11"/>
        <v>0</v>
      </c>
      <c r="N28" s="1143"/>
      <c r="O28" s="1034"/>
    </row>
    <row r="29" spans="2:15" s="787" customFormat="1" ht="14.1" customHeight="1" x14ac:dyDescent="0.2">
      <c r="B29" s="2254"/>
      <c r="C29" s="78">
        <v>9</v>
      </c>
      <c r="D29" s="1049" t="s">
        <v>223</v>
      </c>
      <c r="E29" s="1224"/>
      <c r="F29" s="1225"/>
      <c r="G29" s="1210"/>
      <c r="H29" s="1226"/>
      <c r="I29" s="35"/>
      <c r="J29" s="34"/>
      <c r="K29" s="725">
        <f t="shared" si="9"/>
        <v>0</v>
      </c>
      <c r="L29" s="1178">
        <f t="shared" si="10"/>
        <v>0</v>
      </c>
      <c r="M29" s="236">
        <f t="shared" si="11"/>
        <v>0</v>
      </c>
      <c r="N29" s="1143"/>
      <c r="O29" s="1034"/>
    </row>
    <row r="30" spans="2:15" s="787" customFormat="1" ht="14.1" customHeight="1" x14ac:dyDescent="0.2">
      <c r="B30" s="2254"/>
      <c r="C30" s="78">
        <v>10</v>
      </c>
      <c r="D30" s="1049" t="s">
        <v>219</v>
      </c>
      <c r="E30" s="1224"/>
      <c r="F30" s="1225"/>
      <c r="G30" s="1210"/>
      <c r="H30" s="1226"/>
      <c r="I30" s="35"/>
      <c r="J30" s="34"/>
      <c r="K30" s="725">
        <f t="shared" si="9"/>
        <v>0</v>
      </c>
      <c r="L30" s="1178">
        <f t="shared" si="10"/>
        <v>0</v>
      </c>
      <c r="M30" s="236">
        <f t="shared" si="11"/>
        <v>0</v>
      </c>
      <c r="N30" s="1143"/>
      <c r="O30" s="1034"/>
    </row>
    <row r="31" spans="2:15" s="787" customFormat="1" ht="14.1" customHeight="1" x14ac:dyDescent="0.2">
      <c r="B31" s="2255"/>
      <c r="C31" s="1123">
        <v>11</v>
      </c>
      <c r="D31" s="1054" t="s">
        <v>305</v>
      </c>
      <c r="E31" s="1228"/>
      <c r="F31" s="1229"/>
      <c r="G31" s="1212"/>
      <c r="H31" s="1230"/>
      <c r="I31" s="66"/>
      <c r="J31" s="90"/>
      <c r="K31" s="1179">
        <f t="shared" si="9"/>
        <v>0</v>
      </c>
      <c r="L31" s="1180">
        <f t="shared" si="10"/>
        <v>0</v>
      </c>
      <c r="M31" s="238">
        <f t="shared" si="11"/>
        <v>0</v>
      </c>
      <c r="N31" s="1145"/>
      <c r="O31" s="1034"/>
    </row>
    <row r="32" spans="2:15" s="787" customFormat="1" ht="14.1" customHeight="1" x14ac:dyDescent="0.2">
      <c r="B32" s="2253" t="s">
        <v>359</v>
      </c>
      <c r="C32" s="91">
        <v>1</v>
      </c>
      <c r="D32" s="1060" t="s">
        <v>143</v>
      </c>
      <c r="E32" s="1221">
        <v>5</v>
      </c>
      <c r="F32" s="1231">
        <v>5</v>
      </c>
      <c r="G32" s="1209">
        <v>4</v>
      </c>
      <c r="H32" s="1223">
        <v>4</v>
      </c>
      <c r="I32" s="31">
        <v>4</v>
      </c>
      <c r="J32" s="30">
        <v>4</v>
      </c>
      <c r="K32" s="1181">
        <f t="shared" si="9"/>
        <v>10</v>
      </c>
      <c r="L32" s="1182">
        <f t="shared" si="10"/>
        <v>16</v>
      </c>
      <c r="M32" s="1141">
        <f t="shared" si="11"/>
        <v>26</v>
      </c>
      <c r="N32" s="1142"/>
      <c r="O32" s="1034"/>
    </row>
    <row r="33" spans="2:17" s="787" customFormat="1" ht="14.1" customHeight="1" x14ac:dyDescent="0.2">
      <c r="B33" s="2254"/>
      <c r="C33" s="63">
        <v>2</v>
      </c>
      <c r="D33" s="64" t="s">
        <v>360</v>
      </c>
      <c r="E33" s="1232">
        <v>3</v>
      </c>
      <c r="F33" s="1233">
        <v>3</v>
      </c>
      <c r="G33" s="1211">
        <v>3</v>
      </c>
      <c r="H33" s="1234">
        <v>3</v>
      </c>
      <c r="I33" s="37">
        <v>3</v>
      </c>
      <c r="J33" s="36">
        <v>3</v>
      </c>
      <c r="K33" s="725">
        <f t="shared" si="9"/>
        <v>6</v>
      </c>
      <c r="L33" s="1178">
        <f t="shared" si="10"/>
        <v>12</v>
      </c>
      <c r="M33" s="236">
        <f t="shared" si="11"/>
        <v>18</v>
      </c>
      <c r="N33" s="984"/>
      <c r="O33" s="1034"/>
      <c r="Q33" s="787" t="s">
        <v>384</v>
      </c>
    </row>
    <row r="34" spans="2:17" s="787" customFormat="1" ht="14.1" customHeight="1" x14ac:dyDescent="0.2">
      <c r="B34" s="2254"/>
      <c r="C34" s="937">
        <v>3</v>
      </c>
      <c r="D34" s="64" t="s">
        <v>361</v>
      </c>
      <c r="E34" s="1232">
        <v>2</v>
      </c>
      <c r="F34" s="1233">
        <v>2</v>
      </c>
      <c r="G34" s="1211">
        <v>2</v>
      </c>
      <c r="H34" s="1234">
        <v>2</v>
      </c>
      <c r="I34" s="37">
        <v>2</v>
      </c>
      <c r="J34" s="36">
        <v>2</v>
      </c>
      <c r="K34" s="725">
        <f t="shared" si="9"/>
        <v>4</v>
      </c>
      <c r="L34" s="1178">
        <f t="shared" si="10"/>
        <v>8</v>
      </c>
      <c r="M34" s="236">
        <f t="shared" si="11"/>
        <v>12</v>
      </c>
      <c r="N34" s="984"/>
      <c r="O34" s="1034"/>
    </row>
    <row r="35" spans="2:17" s="787" customFormat="1" ht="14.1" customHeight="1" x14ac:dyDescent="0.2">
      <c r="B35" s="2254"/>
      <c r="C35" s="63">
        <v>4</v>
      </c>
      <c r="D35" s="77" t="s">
        <v>236</v>
      </c>
      <c r="E35" s="1232">
        <v>1</v>
      </c>
      <c r="F35" s="1233"/>
      <c r="G35" s="1235"/>
      <c r="H35" s="1236"/>
      <c r="I35" s="93"/>
      <c r="J35" s="1151"/>
      <c r="K35" s="725">
        <f t="shared" si="9"/>
        <v>1</v>
      </c>
      <c r="L35" s="1178">
        <f t="shared" si="10"/>
        <v>0</v>
      </c>
      <c r="M35" s="236">
        <f t="shared" si="11"/>
        <v>1</v>
      </c>
      <c r="N35" s="984"/>
      <c r="O35" s="1034"/>
    </row>
    <row r="36" spans="2:17" s="787" customFormat="1" ht="14.1" customHeight="1" x14ac:dyDescent="0.2">
      <c r="B36" s="2254"/>
      <c r="C36" s="937">
        <v>5</v>
      </c>
      <c r="D36" s="77" t="s">
        <v>362</v>
      </c>
      <c r="E36" s="1232"/>
      <c r="F36" s="1233"/>
      <c r="G36" s="1211">
        <v>1</v>
      </c>
      <c r="H36" s="1234"/>
      <c r="I36" s="37"/>
      <c r="J36" s="36"/>
      <c r="K36" s="725">
        <f t="shared" si="9"/>
        <v>0</v>
      </c>
      <c r="L36" s="1178">
        <f t="shared" si="10"/>
        <v>1</v>
      </c>
      <c r="M36" s="236">
        <f t="shared" si="11"/>
        <v>1</v>
      </c>
      <c r="N36" s="984"/>
      <c r="O36" s="1034"/>
    </row>
    <row r="37" spans="2:17" s="787" customFormat="1" ht="14.1" customHeight="1" x14ac:dyDescent="0.2">
      <c r="B37" s="2254"/>
      <c r="C37" s="63">
        <v>6</v>
      </c>
      <c r="D37" s="77" t="s">
        <v>137</v>
      </c>
      <c r="E37" s="1232">
        <v>2</v>
      </c>
      <c r="F37" s="1233">
        <v>2</v>
      </c>
      <c r="G37" s="1211">
        <v>2</v>
      </c>
      <c r="H37" s="1234">
        <v>2</v>
      </c>
      <c r="I37" s="37">
        <v>2</v>
      </c>
      <c r="J37" s="36">
        <v>2</v>
      </c>
      <c r="K37" s="725">
        <f t="shared" si="9"/>
        <v>4</v>
      </c>
      <c r="L37" s="1178">
        <f t="shared" si="10"/>
        <v>8</v>
      </c>
      <c r="M37" s="236">
        <f t="shared" si="11"/>
        <v>12</v>
      </c>
      <c r="N37" s="984"/>
      <c r="O37" s="1034"/>
    </row>
    <row r="38" spans="2:17" s="787" customFormat="1" ht="14.1" customHeight="1" x14ac:dyDescent="0.2">
      <c r="B38" s="2254"/>
      <c r="C38" s="937">
        <v>7</v>
      </c>
      <c r="D38" s="948" t="s">
        <v>154</v>
      </c>
      <c r="E38" s="1232"/>
      <c r="F38" s="1233">
        <v>2</v>
      </c>
      <c r="G38" s="1211">
        <v>1</v>
      </c>
      <c r="H38" s="1234">
        <v>1</v>
      </c>
      <c r="I38" s="37"/>
      <c r="J38" s="36"/>
      <c r="K38" s="725">
        <f t="shared" si="9"/>
        <v>2</v>
      </c>
      <c r="L38" s="1178">
        <f t="shared" si="10"/>
        <v>2</v>
      </c>
      <c r="M38" s="236">
        <f t="shared" si="11"/>
        <v>4</v>
      </c>
      <c r="N38" s="984"/>
      <c r="O38" s="1034"/>
    </row>
    <row r="39" spans="2:17" s="787" customFormat="1" ht="14.1" customHeight="1" x14ac:dyDescent="0.2">
      <c r="B39" s="2254"/>
      <c r="C39" s="63">
        <v>8</v>
      </c>
      <c r="D39" s="1067" t="s">
        <v>144</v>
      </c>
      <c r="E39" s="1232">
        <v>4</v>
      </c>
      <c r="F39" s="1233">
        <v>4</v>
      </c>
      <c r="G39" s="1211">
        <v>3</v>
      </c>
      <c r="H39" s="1234">
        <v>4</v>
      </c>
      <c r="I39" s="37">
        <v>3</v>
      </c>
      <c r="J39" s="36">
        <v>4</v>
      </c>
      <c r="K39" s="725">
        <f t="shared" si="9"/>
        <v>8</v>
      </c>
      <c r="L39" s="1178">
        <f t="shared" si="10"/>
        <v>14</v>
      </c>
      <c r="M39" s="236">
        <f t="shared" si="11"/>
        <v>22</v>
      </c>
      <c r="N39" s="984"/>
      <c r="O39" s="1034"/>
    </row>
    <row r="40" spans="2:17" s="787" customFormat="1" ht="14.1" customHeight="1" x14ac:dyDescent="0.2">
      <c r="B40" s="2254"/>
      <c r="C40" s="937">
        <v>9</v>
      </c>
      <c r="D40" s="77" t="s">
        <v>135</v>
      </c>
      <c r="E40" s="1232">
        <v>2</v>
      </c>
      <c r="F40" s="1233">
        <v>2</v>
      </c>
      <c r="G40" s="1211">
        <v>2</v>
      </c>
      <c r="H40" s="1234">
        <v>1</v>
      </c>
      <c r="I40" s="37">
        <v>1</v>
      </c>
      <c r="J40" s="36"/>
      <c r="K40" s="725">
        <f t="shared" si="9"/>
        <v>4</v>
      </c>
      <c r="L40" s="1178">
        <f t="shared" si="10"/>
        <v>4</v>
      </c>
      <c r="M40" s="236">
        <f t="shared" si="11"/>
        <v>8</v>
      </c>
      <c r="N40" s="984"/>
      <c r="O40" s="1034"/>
    </row>
    <row r="41" spans="2:17" s="787" customFormat="1" ht="14.1" customHeight="1" x14ac:dyDescent="0.2">
      <c r="B41" s="2254"/>
      <c r="C41" s="63">
        <v>10</v>
      </c>
      <c r="D41" s="77" t="s">
        <v>253</v>
      </c>
      <c r="E41" s="1232">
        <v>2</v>
      </c>
      <c r="F41" s="1233">
        <v>2</v>
      </c>
      <c r="G41" s="1211">
        <v>2</v>
      </c>
      <c r="H41" s="1234">
        <v>1</v>
      </c>
      <c r="I41" s="37">
        <v>1</v>
      </c>
      <c r="J41" s="36"/>
      <c r="K41" s="725">
        <f t="shared" si="9"/>
        <v>4</v>
      </c>
      <c r="L41" s="1178">
        <f t="shared" si="10"/>
        <v>4</v>
      </c>
      <c r="M41" s="236">
        <f t="shared" si="11"/>
        <v>8</v>
      </c>
      <c r="N41" s="984"/>
      <c r="O41" s="1034"/>
    </row>
    <row r="42" spans="2:17" s="787" customFormat="1" ht="14.1" customHeight="1" x14ac:dyDescent="0.2">
      <c r="B42" s="2254"/>
      <c r="C42" s="937">
        <v>11</v>
      </c>
      <c r="D42" s="77" t="s">
        <v>136</v>
      </c>
      <c r="E42" s="1232">
        <v>2</v>
      </c>
      <c r="F42" s="1233">
        <v>1</v>
      </c>
      <c r="G42" s="1211">
        <v>2</v>
      </c>
      <c r="H42" s="1234">
        <v>1</v>
      </c>
      <c r="I42" s="37">
        <v>1</v>
      </c>
      <c r="J42" s="36"/>
      <c r="K42" s="725">
        <f t="shared" si="9"/>
        <v>3</v>
      </c>
      <c r="L42" s="1178">
        <f t="shared" si="10"/>
        <v>4</v>
      </c>
      <c r="M42" s="236">
        <f t="shared" si="11"/>
        <v>7</v>
      </c>
      <c r="N42" s="984"/>
      <c r="O42" s="1034"/>
    </row>
    <row r="43" spans="2:17" s="787" customFormat="1" ht="14.1" customHeight="1" x14ac:dyDescent="0.2">
      <c r="B43" s="2254"/>
      <c r="C43" s="63">
        <v>12</v>
      </c>
      <c r="D43" s="77" t="s">
        <v>132</v>
      </c>
      <c r="E43" s="1232">
        <v>1</v>
      </c>
      <c r="F43" s="1233">
        <v>2</v>
      </c>
      <c r="G43" s="1211">
        <v>2</v>
      </c>
      <c r="H43" s="1234">
        <v>1</v>
      </c>
      <c r="I43" s="37">
        <v>1</v>
      </c>
      <c r="J43" s="36"/>
      <c r="K43" s="725">
        <f t="shared" si="9"/>
        <v>3</v>
      </c>
      <c r="L43" s="1178">
        <f t="shared" si="10"/>
        <v>4</v>
      </c>
      <c r="M43" s="236">
        <f t="shared" si="11"/>
        <v>7</v>
      </c>
      <c r="N43" s="984"/>
      <c r="O43" s="1034"/>
    </row>
    <row r="44" spans="2:17" s="787" customFormat="1" ht="14.1" customHeight="1" x14ac:dyDescent="0.2">
      <c r="B44" s="2254"/>
      <c r="C44" s="937">
        <v>13</v>
      </c>
      <c r="D44" s="77" t="s">
        <v>134</v>
      </c>
      <c r="E44" s="1232"/>
      <c r="F44" s="1233">
        <v>1</v>
      </c>
      <c r="G44" s="1211">
        <v>1</v>
      </c>
      <c r="H44" s="1234"/>
      <c r="I44" s="37"/>
      <c r="J44" s="36"/>
      <c r="K44" s="725">
        <f t="shared" si="9"/>
        <v>1</v>
      </c>
      <c r="L44" s="1178">
        <f t="shared" si="10"/>
        <v>1</v>
      </c>
      <c r="M44" s="236">
        <f t="shared" si="11"/>
        <v>2</v>
      </c>
      <c r="N44" s="984"/>
      <c r="O44" s="1034"/>
    </row>
    <row r="45" spans="2:17" s="787" customFormat="1" ht="14.1" customHeight="1" x14ac:dyDescent="0.2">
      <c r="B45" s="2254"/>
      <c r="C45" s="63">
        <v>14</v>
      </c>
      <c r="D45" s="77" t="s">
        <v>156</v>
      </c>
      <c r="E45" s="1232">
        <v>4</v>
      </c>
      <c r="F45" s="1233">
        <v>4</v>
      </c>
      <c r="G45" s="1211">
        <v>3</v>
      </c>
      <c r="H45" s="1234">
        <v>3</v>
      </c>
      <c r="I45" s="37">
        <v>3</v>
      </c>
      <c r="J45" s="36">
        <v>3</v>
      </c>
      <c r="K45" s="725">
        <f t="shared" si="9"/>
        <v>8</v>
      </c>
      <c r="L45" s="1178">
        <f t="shared" si="10"/>
        <v>12</v>
      </c>
      <c r="M45" s="236">
        <f t="shared" si="11"/>
        <v>20</v>
      </c>
      <c r="N45" s="984"/>
      <c r="O45" s="1034"/>
    </row>
    <row r="46" spans="2:17" s="787" customFormat="1" ht="14.1" customHeight="1" x14ac:dyDescent="0.2">
      <c r="B46" s="2254"/>
      <c r="C46" s="937">
        <v>15</v>
      </c>
      <c r="D46" s="77" t="s">
        <v>140</v>
      </c>
      <c r="E46" s="1232">
        <v>1</v>
      </c>
      <c r="F46" s="1233">
        <v>1</v>
      </c>
      <c r="G46" s="1211">
        <v>1</v>
      </c>
      <c r="H46" s="1234">
        <v>1</v>
      </c>
      <c r="I46" s="37">
        <v>1</v>
      </c>
      <c r="J46" s="36"/>
      <c r="K46" s="725">
        <f t="shared" si="9"/>
        <v>2</v>
      </c>
      <c r="L46" s="1178">
        <f t="shared" si="10"/>
        <v>3</v>
      </c>
      <c r="M46" s="236">
        <f t="shared" si="11"/>
        <v>5</v>
      </c>
      <c r="N46" s="984"/>
      <c r="O46" s="1034"/>
    </row>
    <row r="47" spans="2:17" s="787" customFormat="1" ht="14.1" customHeight="1" x14ac:dyDescent="0.2">
      <c r="B47" s="2254"/>
      <c r="C47" s="63">
        <v>16</v>
      </c>
      <c r="D47" s="948" t="s">
        <v>147</v>
      </c>
      <c r="E47" s="1232"/>
      <c r="F47" s="1233"/>
      <c r="G47" s="1211">
        <v>1</v>
      </c>
      <c r="H47" s="1234">
        <v>1</v>
      </c>
      <c r="I47" s="37"/>
      <c r="J47" s="36"/>
      <c r="K47" s="725">
        <f t="shared" si="9"/>
        <v>0</v>
      </c>
      <c r="L47" s="1178">
        <f t="shared" si="10"/>
        <v>2</v>
      </c>
      <c r="M47" s="236">
        <f t="shared" si="11"/>
        <v>2</v>
      </c>
      <c r="N47" s="984"/>
      <c r="O47" s="1034"/>
    </row>
    <row r="48" spans="2:17" s="787" customFormat="1" ht="14.1" customHeight="1" x14ac:dyDescent="0.2">
      <c r="B48" s="2254"/>
      <c r="C48" s="62">
        <v>17</v>
      </c>
      <c r="D48" s="1068" t="s">
        <v>157</v>
      </c>
      <c r="E48" s="1228">
        <v>1</v>
      </c>
      <c r="F48" s="1229">
        <v>1</v>
      </c>
      <c r="G48" s="1212">
        <v>1</v>
      </c>
      <c r="H48" s="1230">
        <v>1</v>
      </c>
      <c r="I48" s="66">
        <v>1</v>
      </c>
      <c r="J48" s="90">
        <v>1</v>
      </c>
      <c r="K48" s="1179">
        <f t="shared" si="9"/>
        <v>2</v>
      </c>
      <c r="L48" s="1180">
        <f t="shared" si="10"/>
        <v>4</v>
      </c>
      <c r="M48" s="238">
        <f t="shared" si="11"/>
        <v>6</v>
      </c>
      <c r="N48" s="1145"/>
      <c r="O48" s="1034"/>
    </row>
    <row r="49" spans="2:15" s="787" customFormat="1" ht="19.350000000000001" customHeight="1" thickBot="1" x14ac:dyDescent="0.25">
      <c r="B49" s="2254"/>
      <c r="C49" s="94" t="s">
        <v>367</v>
      </c>
      <c r="D49" s="1069"/>
      <c r="E49" s="1237"/>
      <c r="F49" s="1238"/>
      <c r="G49" s="1213"/>
      <c r="H49" s="1239"/>
      <c r="I49" s="43"/>
      <c r="J49" s="43"/>
      <c r="K49" s="1189">
        <f>SUM(E49:G49)</f>
        <v>0</v>
      </c>
      <c r="L49" s="1190">
        <f>SUM(H49:J49)</f>
        <v>0</v>
      </c>
      <c r="M49" s="1191">
        <f t="shared" si="11"/>
        <v>0</v>
      </c>
      <c r="N49" s="1155"/>
      <c r="O49" s="1034"/>
    </row>
    <row r="50" spans="2:15" s="1022" customFormat="1" ht="19.5" customHeight="1" thickTop="1" x14ac:dyDescent="0.2">
      <c r="B50" s="1156"/>
      <c r="C50" s="1074" t="s">
        <v>295</v>
      </c>
      <c r="D50" s="1075"/>
      <c r="E50" s="1076">
        <f t="shared" ref="E50:M50" si="12">SUM(E51:E59)</f>
        <v>0</v>
      </c>
      <c r="F50" s="1076">
        <f t="shared" si="12"/>
        <v>0</v>
      </c>
      <c r="G50" s="1076">
        <f t="shared" si="12"/>
        <v>0</v>
      </c>
      <c r="H50" s="1076">
        <f t="shared" si="12"/>
        <v>0</v>
      </c>
      <c r="I50" s="1076">
        <f t="shared" si="12"/>
        <v>0</v>
      </c>
      <c r="J50" s="1077">
        <f t="shared" si="12"/>
        <v>0</v>
      </c>
      <c r="K50" s="1192">
        <f t="shared" si="12"/>
        <v>0</v>
      </c>
      <c r="L50" s="1192">
        <f t="shared" si="12"/>
        <v>0</v>
      </c>
      <c r="M50" s="1193">
        <f t="shared" si="12"/>
        <v>0</v>
      </c>
      <c r="N50" s="1157"/>
      <c r="O50" s="1034"/>
    </row>
    <row r="51" spans="2:15" s="1022" customFormat="1" ht="14.1" customHeight="1" x14ac:dyDescent="0.2">
      <c r="B51" s="789"/>
      <c r="C51" s="963">
        <v>1</v>
      </c>
      <c r="D51" s="1080"/>
      <c r="E51" s="1224"/>
      <c r="F51" s="1225"/>
      <c r="G51" s="1210"/>
      <c r="H51" s="1226"/>
      <c r="I51" s="35"/>
      <c r="J51" s="34"/>
      <c r="K51" s="742">
        <f t="shared" ref="K51:K59" si="13">SUM(E51:F51)</f>
        <v>0</v>
      </c>
      <c r="L51" s="1194">
        <f t="shared" ref="L51:L59" si="14">SUM(G51:J51)</f>
        <v>0</v>
      </c>
      <c r="M51" s="239">
        <f t="shared" ref="M51:M59" si="15">SUM(K51:L51)</f>
        <v>0</v>
      </c>
      <c r="N51" s="67"/>
      <c r="O51" s="1034"/>
    </row>
    <row r="52" spans="2:15" s="1022" customFormat="1" ht="14.1" customHeight="1" x14ac:dyDescent="0.2">
      <c r="B52" s="789"/>
      <c r="C52" s="963">
        <v>2</v>
      </c>
      <c r="D52" s="1082"/>
      <c r="E52" s="1224"/>
      <c r="F52" s="1225"/>
      <c r="G52" s="1210"/>
      <c r="H52" s="1226"/>
      <c r="I52" s="35"/>
      <c r="J52" s="34"/>
      <c r="K52" s="725">
        <f t="shared" si="13"/>
        <v>0</v>
      </c>
      <c r="L52" s="1178">
        <f t="shared" si="14"/>
        <v>0</v>
      </c>
      <c r="M52" s="236">
        <f t="shared" si="15"/>
        <v>0</v>
      </c>
      <c r="N52" s="67"/>
      <c r="O52" s="1034"/>
    </row>
    <row r="53" spans="2:15" s="1022" customFormat="1" ht="14.1" customHeight="1" x14ac:dyDescent="0.2">
      <c r="B53" s="789"/>
      <c r="C53" s="963">
        <v>3</v>
      </c>
      <c r="D53" s="1082"/>
      <c r="E53" s="1224"/>
      <c r="F53" s="1225"/>
      <c r="G53" s="1210"/>
      <c r="H53" s="1226"/>
      <c r="I53" s="35"/>
      <c r="J53" s="34"/>
      <c r="K53" s="725">
        <f t="shared" si="13"/>
        <v>0</v>
      </c>
      <c r="L53" s="1178">
        <f t="shared" si="14"/>
        <v>0</v>
      </c>
      <c r="M53" s="236">
        <f t="shared" si="15"/>
        <v>0</v>
      </c>
      <c r="N53" s="67"/>
      <c r="O53" s="1034"/>
    </row>
    <row r="54" spans="2:15" s="1022" customFormat="1" ht="14.1" customHeight="1" x14ac:dyDescent="0.2">
      <c r="B54" s="789"/>
      <c r="C54" s="963">
        <v>4</v>
      </c>
      <c r="D54" s="1082"/>
      <c r="E54" s="1224"/>
      <c r="F54" s="1225"/>
      <c r="G54" s="1210"/>
      <c r="H54" s="1226"/>
      <c r="I54" s="35"/>
      <c r="J54" s="34"/>
      <c r="K54" s="725">
        <f t="shared" si="13"/>
        <v>0</v>
      </c>
      <c r="L54" s="1178">
        <f t="shared" si="14"/>
        <v>0</v>
      </c>
      <c r="M54" s="236">
        <f t="shared" si="15"/>
        <v>0</v>
      </c>
      <c r="N54" s="67"/>
      <c r="O54" s="1034"/>
    </row>
    <row r="55" spans="2:15" s="1022" customFormat="1" ht="14.1" customHeight="1" x14ac:dyDescent="0.2">
      <c r="B55" s="789"/>
      <c r="C55" s="963">
        <v>5</v>
      </c>
      <c r="D55" s="1082"/>
      <c r="E55" s="1224"/>
      <c r="F55" s="1225"/>
      <c r="G55" s="1210"/>
      <c r="H55" s="1226"/>
      <c r="I55" s="35"/>
      <c r="J55" s="34"/>
      <c r="K55" s="725">
        <f t="shared" si="13"/>
        <v>0</v>
      </c>
      <c r="L55" s="1178">
        <f t="shared" si="14"/>
        <v>0</v>
      </c>
      <c r="M55" s="236">
        <f t="shared" si="15"/>
        <v>0</v>
      </c>
      <c r="N55" s="67"/>
      <c r="O55" s="1034"/>
    </row>
    <row r="56" spans="2:15" s="1022" customFormat="1" ht="14.1" customHeight="1" x14ac:dyDescent="0.2">
      <c r="B56" s="789"/>
      <c r="C56" s="963">
        <v>6</v>
      </c>
      <c r="D56" s="1082"/>
      <c r="E56" s="1224"/>
      <c r="F56" s="1225"/>
      <c r="G56" s="1210"/>
      <c r="H56" s="1226"/>
      <c r="I56" s="35"/>
      <c r="J56" s="34"/>
      <c r="K56" s="725">
        <f t="shared" si="13"/>
        <v>0</v>
      </c>
      <c r="L56" s="1178">
        <f t="shared" si="14"/>
        <v>0</v>
      </c>
      <c r="M56" s="236">
        <f t="shared" si="15"/>
        <v>0</v>
      </c>
      <c r="N56" s="67"/>
      <c r="O56" s="1034"/>
    </row>
    <row r="57" spans="2:15" s="1022" customFormat="1" ht="14.1" customHeight="1" x14ac:dyDescent="0.2">
      <c r="B57" s="33"/>
      <c r="C57" s="78">
        <v>7</v>
      </c>
      <c r="D57" s="1082"/>
      <c r="E57" s="1232"/>
      <c r="F57" s="1233"/>
      <c r="G57" s="1211"/>
      <c r="H57" s="1234"/>
      <c r="I57" s="37"/>
      <c r="J57" s="36"/>
      <c r="K57" s="725">
        <f t="shared" si="13"/>
        <v>0</v>
      </c>
      <c r="L57" s="1178">
        <f t="shared" si="14"/>
        <v>0</v>
      </c>
      <c r="M57" s="236">
        <f t="shared" si="15"/>
        <v>0</v>
      </c>
      <c r="N57" s="46"/>
      <c r="O57" s="1034"/>
    </row>
    <row r="58" spans="2:15" s="1022" customFormat="1" ht="14.1" customHeight="1" x14ac:dyDescent="0.2">
      <c r="B58" s="33"/>
      <c r="C58" s="78">
        <v>8</v>
      </c>
      <c r="D58" s="1082"/>
      <c r="E58" s="1232"/>
      <c r="F58" s="1233"/>
      <c r="G58" s="1211"/>
      <c r="H58" s="1234"/>
      <c r="I58" s="37"/>
      <c r="J58" s="36"/>
      <c r="K58" s="725">
        <f t="shared" si="13"/>
        <v>0</v>
      </c>
      <c r="L58" s="1178">
        <f t="shared" si="14"/>
        <v>0</v>
      </c>
      <c r="M58" s="236">
        <f t="shared" si="15"/>
        <v>0</v>
      </c>
      <c r="N58" s="46"/>
      <c r="O58" s="1034"/>
    </row>
    <row r="59" spans="2:15" s="1022" customFormat="1" ht="14.1" customHeight="1" thickBot="1" x14ac:dyDescent="0.25">
      <c r="B59" s="40"/>
      <c r="C59" s="79">
        <v>9</v>
      </c>
      <c r="D59" s="1085"/>
      <c r="E59" s="1240"/>
      <c r="F59" s="1241"/>
      <c r="G59" s="1214"/>
      <c r="H59" s="1242"/>
      <c r="I59" s="47"/>
      <c r="J59" s="65"/>
      <c r="K59" s="736">
        <f t="shared" si="13"/>
        <v>0</v>
      </c>
      <c r="L59" s="1195">
        <f t="shared" si="14"/>
        <v>0</v>
      </c>
      <c r="M59" s="1196">
        <f t="shared" si="15"/>
        <v>0</v>
      </c>
      <c r="N59" s="1158"/>
      <c r="O59" s="1034"/>
    </row>
    <row r="60" spans="2:15" s="1022" customFormat="1" ht="19.350000000000001" customHeight="1" thickTop="1" x14ac:dyDescent="0.2">
      <c r="B60" s="1089"/>
      <c r="C60" s="1074" t="s">
        <v>294</v>
      </c>
      <c r="D60" s="1089"/>
      <c r="E60" s="1090">
        <f t="shared" ref="E60:M60" si="16">SUM(E61:E65)</f>
        <v>0</v>
      </c>
      <c r="F60" s="1092">
        <f t="shared" si="16"/>
        <v>0</v>
      </c>
      <c r="G60" s="1090">
        <f t="shared" si="16"/>
        <v>0</v>
      </c>
      <c r="H60" s="1091">
        <f t="shared" si="16"/>
        <v>0</v>
      </c>
      <c r="I60" s="1090">
        <f t="shared" si="16"/>
        <v>0</v>
      </c>
      <c r="J60" s="1090">
        <f t="shared" si="16"/>
        <v>0</v>
      </c>
      <c r="K60" s="1197">
        <f t="shared" si="16"/>
        <v>0</v>
      </c>
      <c r="L60" s="1197">
        <f t="shared" si="16"/>
        <v>0</v>
      </c>
      <c r="M60" s="1197">
        <f t="shared" si="16"/>
        <v>0</v>
      </c>
      <c r="N60" s="1159"/>
      <c r="O60" s="1034"/>
    </row>
    <row r="61" spans="2:15" s="1022" customFormat="1" ht="14.1" customHeight="1" x14ac:dyDescent="0.2">
      <c r="B61" s="789"/>
      <c r="C61" s="963">
        <v>1</v>
      </c>
      <c r="D61" s="1080"/>
      <c r="E61" s="1224"/>
      <c r="F61" s="1225"/>
      <c r="G61" s="1210"/>
      <c r="H61" s="1226"/>
      <c r="I61" s="35"/>
      <c r="J61" s="34"/>
      <c r="K61" s="742">
        <f t="shared" ref="K61:K69" si="17">SUM(E61:F61)</f>
        <v>0</v>
      </c>
      <c r="L61" s="1194">
        <f t="shared" ref="L61:L69" si="18">SUM(G61:J61)</f>
        <v>0</v>
      </c>
      <c r="M61" s="239">
        <f t="shared" ref="M61:M69" si="19">SUM(K61:L61)</f>
        <v>0</v>
      </c>
      <c r="N61" s="67"/>
      <c r="O61" s="1034"/>
    </row>
    <row r="62" spans="2:15" s="1022" customFormat="1" ht="14.1" customHeight="1" x14ac:dyDescent="0.2">
      <c r="B62" s="33"/>
      <c r="C62" s="78">
        <v>2</v>
      </c>
      <c r="D62" s="1082"/>
      <c r="E62" s="1232"/>
      <c r="F62" s="1233"/>
      <c r="G62" s="1211"/>
      <c r="H62" s="1234"/>
      <c r="I62" s="37"/>
      <c r="J62" s="36"/>
      <c r="K62" s="725">
        <f t="shared" si="17"/>
        <v>0</v>
      </c>
      <c r="L62" s="1178">
        <f t="shared" si="18"/>
        <v>0</v>
      </c>
      <c r="M62" s="236">
        <f t="shared" si="19"/>
        <v>0</v>
      </c>
      <c r="N62" s="46"/>
      <c r="O62" s="1034"/>
    </row>
    <row r="63" spans="2:15" s="1022" customFormat="1" ht="14.1" customHeight="1" x14ac:dyDescent="0.2">
      <c r="B63" s="967"/>
      <c r="C63" s="78">
        <v>3</v>
      </c>
      <c r="D63" s="1082"/>
      <c r="E63" s="1232"/>
      <c r="F63" s="1233"/>
      <c r="G63" s="1211"/>
      <c r="H63" s="1234"/>
      <c r="I63" s="37"/>
      <c r="J63" s="36"/>
      <c r="K63" s="725">
        <f t="shared" si="17"/>
        <v>0</v>
      </c>
      <c r="L63" s="1178">
        <f t="shared" si="18"/>
        <v>0</v>
      </c>
      <c r="M63" s="236">
        <f t="shared" si="19"/>
        <v>0</v>
      </c>
      <c r="N63" s="46"/>
      <c r="O63" s="1034"/>
    </row>
    <row r="64" spans="2:15" s="1022" customFormat="1" ht="14.1" customHeight="1" x14ac:dyDescent="0.2">
      <c r="B64" s="33"/>
      <c r="C64" s="78">
        <v>4</v>
      </c>
      <c r="D64" s="1082"/>
      <c r="E64" s="1232"/>
      <c r="F64" s="1233"/>
      <c r="G64" s="1211"/>
      <c r="H64" s="1234"/>
      <c r="I64" s="37"/>
      <c r="J64" s="36"/>
      <c r="K64" s="725">
        <f t="shared" si="17"/>
        <v>0</v>
      </c>
      <c r="L64" s="1178">
        <f t="shared" si="18"/>
        <v>0</v>
      </c>
      <c r="M64" s="236">
        <f t="shared" si="19"/>
        <v>0</v>
      </c>
      <c r="N64" s="46"/>
      <c r="O64" s="1034"/>
    </row>
    <row r="65" spans="2:15" s="1022" customFormat="1" ht="14.1" customHeight="1" thickBot="1" x14ac:dyDescent="0.25">
      <c r="B65" s="95"/>
      <c r="C65" s="356">
        <v>5</v>
      </c>
      <c r="D65" s="1085"/>
      <c r="E65" s="1243"/>
      <c r="F65" s="1244"/>
      <c r="G65" s="1215"/>
      <c r="H65" s="1245"/>
      <c r="I65" s="80"/>
      <c r="J65" s="76"/>
      <c r="K65" s="1199">
        <f t="shared" si="17"/>
        <v>0</v>
      </c>
      <c r="L65" s="1200">
        <f t="shared" si="18"/>
        <v>0</v>
      </c>
      <c r="M65" s="1154">
        <f t="shared" si="19"/>
        <v>0</v>
      </c>
      <c r="N65" s="97"/>
      <c r="O65" s="1034"/>
    </row>
    <row r="66" spans="2:15" s="1022" customFormat="1" ht="14.1" customHeight="1" thickTop="1" x14ac:dyDescent="0.2">
      <c r="B66" s="1160"/>
      <c r="C66" s="1101" t="s">
        <v>341</v>
      </c>
      <c r="D66" s="1101"/>
      <c r="E66" s="1246"/>
      <c r="F66" s="1246"/>
      <c r="G66" s="1216"/>
      <c r="H66" s="1216"/>
      <c r="I66" s="1102"/>
      <c r="J66" s="1102"/>
      <c r="K66" s="742">
        <f t="shared" si="17"/>
        <v>0</v>
      </c>
      <c r="L66" s="1194">
        <f t="shared" si="18"/>
        <v>0</v>
      </c>
      <c r="M66" s="239">
        <f t="shared" si="19"/>
        <v>0</v>
      </c>
      <c r="N66" s="1162"/>
    </row>
    <row r="67" spans="2:15" s="1022" customFormat="1" ht="14.1" customHeight="1" x14ac:dyDescent="0.2">
      <c r="B67" s="1163"/>
      <c r="C67" s="1106" t="s">
        <v>155</v>
      </c>
      <c r="D67" s="1106"/>
      <c r="E67" s="1247"/>
      <c r="F67" s="1247"/>
      <c r="G67" s="1217"/>
      <c r="H67" s="1217"/>
      <c r="I67" s="1107"/>
      <c r="J67" s="1107"/>
      <c r="K67" s="725">
        <f t="shared" si="17"/>
        <v>0</v>
      </c>
      <c r="L67" s="1178">
        <f t="shared" si="18"/>
        <v>0</v>
      </c>
      <c r="M67" s="236">
        <f t="shared" si="19"/>
        <v>0</v>
      </c>
      <c r="N67" s="1164"/>
    </row>
    <row r="68" spans="2:15" s="1022" customFormat="1" ht="14.1" customHeight="1" x14ac:dyDescent="0.2">
      <c r="B68" s="1163"/>
      <c r="C68" s="1106" t="s">
        <v>342</v>
      </c>
      <c r="D68" s="1106"/>
      <c r="E68" s="1247"/>
      <c r="F68" s="1247"/>
      <c r="G68" s="1217"/>
      <c r="H68" s="1217"/>
      <c r="I68" s="1107"/>
      <c r="J68" s="1107"/>
      <c r="K68" s="725">
        <f t="shared" si="17"/>
        <v>0</v>
      </c>
      <c r="L68" s="1178">
        <f t="shared" si="18"/>
        <v>0</v>
      </c>
      <c r="M68" s="236">
        <f t="shared" si="19"/>
        <v>0</v>
      </c>
      <c r="N68" s="1164"/>
    </row>
    <row r="69" spans="2:15" s="1022" customFormat="1" ht="14.1" customHeight="1" thickBot="1" x14ac:dyDescent="0.25">
      <c r="B69" s="1165"/>
      <c r="C69" s="1166" t="s">
        <v>364</v>
      </c>
      <c r="D69" s="1167"/>
      <c r="E69" s="1248"/>
      <c r="F69" s="1248"/>
      <c r="G69" s="1218"/>
      <c r="H69" s="1218"/>
      <c r="I69" s="1169"/>
      <c r="J69" s="1170"/>
      <c r="K69" s="753">
        <f t="shared" si="17"/>
        <v>0</v>
      </c>
      <c r="L69" s="1201">
        <f t="shared" si="18"/>
        <v>0</v>
      </c>
      <c r="M69" s="240">
        <f t="shared" si="19"/>
        <v>0</v>
      </c>
      <c r="N69" s="1171"/>
    </row>
    <row r="70" spans="2:15" ht="16.5" customHeight="1" x14ac:dyDescent="0.2">
      <c r="C70" s="1205"/>
      <c r="D70" s="1206"/>
      <c r="E70" s="1207"/>
      <c r="F70" s="1207"/>
      <c r="G70" s="1207"/>
      <c r="H70" s="1207"/>
      <c r="I70" s="1207"/>
      <c r="J70" s="1207"/>
      <c r="K70" s="1207"/>
      <c r="L70" s="1207"/>
      <c r="M70" s="1207"/>
    </row>
    <row r="71" spans="2:15" ht="13.5" customHeight="1" x14ac:dyDescent="0.25">
      <c r="C71" s="1208"/>
      <c r="D71" s="2276"/>
      <c r="E71" s="2277"/>
      <c r="F71" s="2277"/>
      <c r="G71" s="2277"/>
      <c r="H71" s="2277"/>
      <c r="I71" s="2277"/>
      <c r="J71" s="2277"/>
      <c r="K71" s="2277"/>
      <c r="L71" s="2277"/>
      <c r="M71" s="2278"/>
    </row>
    <row r="72" spans="2:15" x14ac:dyDescent="0.2">
      <c r="D72" s="72"/>
      <c r="E72" s="99"/>
      <c r="F72" s="99"/>
      <c r="G72" s="99"/>
      <c r="H72" s="72"/>
      <c r="I72" s="72"/>
      <c r="J72" s="73"/>
      <c r="K72" s="73"/>
      <c r="L72" s="73"/>
      <c r="M72" s="72"/>
    </row>
  </sheetData>
  <sheetProtection formatRows="0"/>
  <mergeCells count="18">
    <mergeCell ref="D3:L3"/>
    <mergeCell ref="J5:M5"/>
    <mergeCell ref="B6:D12"/>
    <mergeCell ref="E6:J6"/>
    <mergeCell ref="K6:L7"/>
    <mergeCell ref="M6:M12"/>
    <mergeCell ref="N13:N19"/>
    <mergeCell ref="B21:B31"/>
    <mergeCell ref="B32:B49"/>
    <mergeCell ref="D71:M71"/>
    <mergeCell ref="N6:N12"/>
    <mergeCell ref="E7:J7"/>
    <mergeCell ref="K8:K12"/>
    <mergeCell ref="L8:L12"/>
    <mergeCell ref="E9:F9"/>
    <mergeCell ref="G9:J9"/>
    <mergeCell ref="E10:J10"/>
    <mergeCell ref="E12:J12"/>
  </mergeCells>
  <dataValidations count="1">
    <dataValidation allowBlank="1" showInputMessage="1" showErrorMessage="1" sqref="D51:D59 D61:D65" xr:uid="{7EFBF426-B4DD-4680-A710-9AF6EB324B74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5" orientation="landscape" horizontalDpi="4294967293" verticalDpi="4294967293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9DD9-22B1-4528-89F6-8603568EEA3C}">
  <sheetPr>
    <tabColor rgb="FFFF0000"/>
    <pageSetUpPr fitToPage="1"/>
  </sheetPr>
  <dimension ref="B1:K70"/>
  <sheetViews>
    <sheetView view="pageBreakPreview" topLeftCell="A19" zoomScale="80" zoomScaleNormal="100" zoomScaleSheetLayoutView="80" workbookViewId="0">
      <selection activeCell="D59" sqref="D59:D63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40.625" style="20" customWidth="1"/>
    <col min="5" max="8" width="6.625" style="20" customWidth="1"/>
    <col min="9" max="9" width="9.5" style="20" customWidth="1"/>
    <col min="10" max="10" width="10.75" style="20" customWidth="1"/>
    <col min="11" max="11" width="4.75" style="20" customWidth="1"/>
    <col min="12" max="16384" width="8.125" style="20"/>
  </cols>
  <sheetData>
    <row r="1" spans="2:11" s="1022" customFormat="1" ht="18" x14ac:dyDescent="0.2">
      <c r="B1" s="21"/>
      <c r="C1" s="21"/>
      <c r="D1" s="299">
        <f>'Strona Tytułowa'!$G$5</f>
        <v>0</v>
      </c>
      <c r="E1" s="52"/>
      <c r="F1" s="52"/>
      <c r="G1" s="52"/>
      <c r="H1" s="52"/>
      <c r="I1" s="52"/>
      <c r="J1" s="1021"/>
    </row>
    <row r="2" spans="2:11" s="1022" customFormat="1" ht="20.25" x14ac:dyDescent="0.2">
      <c r="B2" s="1021"/>
      <c r="C2" s="1021"/>
      <c r="D2" s="2235" t="s">
        <v>279</v>
      </c>
      <c r="E2" s="2235"/>
      <c r="F2" s="2235"/>
      <c r="G2" s="2235"/>
      <c r="H2" s="2235"/>
      <c r="I2" s="1301" t="str">
        <f>'Strona Tytułowa'!$D$2</f>
        <v>2023/2024</v>
      </c>
      <c r="J2" s="1021"/>
    </row>
    <row r="3" spans="2:11" s="1022" customFormat="1" ht="18.75" customHeight="1" x14ac:dyDescent="0.2">
      <c r="B3" s="782" t="s">
        <v>297</v>
      </c>
      <c r="C3" s="24"/>
      <c r="D3" s="234"/>
      <c r="E3" s="234" t="s">
        <v>247</v>
      </c>
      <c r="F3" s="234"/>
      <c r="G3" s="234"/>
      <c r="I3" s="235"/>
      <c r="J3" s="1021"/>
    </row>
    <row r="4" spans="2:11" s="1022" customFormat="1" ht="27" customHeight="1" thickBot="1" x14ac:dyDescent="0.25">
      <c r="B4" s="1249" t="s">
        <v>385</v>
      </c>
      <c r="C4" s="1026"/>
      <c r="D4" s="25"/>
      <c r="E4" s="82"/>
      <c r="F4" s="55"/>
      <c r="G4" s="55"/>
      <c r="H4" s="2257"/>
      <c r="I4" s="2257"/>
      <c r="J4" s="1021"/>
    </row>
    <row r="5" spans="2:11" s="1022" customFormat="1" ht="12.75" customHeight="1" x14ac:dyDescent="0.2">
      <c r="B5" s="2146" t="s">
        <v>161</v>
      </c>
      <c r="C5" s="2216"/>
      <c r="D5" s="2216"/>
      <c r="E5" s="2258" t="s">
        <v>165</v>
      </c>
      <c r="F5" s="2259"/>
      <c r="G5" s="2259"/>
      <c r="H5" s="2260"/>
      <c r="I5" s="1882" t="s">
        <v>163</v>
      </c>
      <c r="J5" s="1885" t="s">
        <v>164</v>
      </c>
    </row>
    <row r="6" spans="2:11" s="1022" customFormat="1" ht="12.75" customHeight="1" x14ac:dyDescent="0.2">
      <c r="B6" s="2148"/>
      <c r="C6" s="2217"/>
      <c r="D6" s="2217"/>
      <c r="E6" s="2261" t="s">
        <v>125</v>
      </c>
      <c r="F6" s="2261"/>
      <c r="G6" s="2261"/>
      <c r="H6" s="2262"/>
      <c r="I6" s="1883"/>
      <c r="J6" s="1886"/>
    </row>
    <row r="7" spans="2:11" s="1022" customFormat="1" ht="12.75" customHeight="1" x14ac:dyDescent="0.2">
      <c r="B7" s="2148"/>
      <c r="C7" s="2217"/>
      <c r="D7" s="2217"/>
      <c r="E7" s="229" t="s">
        <v>33</v>
      </c>
      <c r="F7" s="229" t="s">
        <v>34</v>
      </c>
      <c r="G7" s="229" t="s">
        <v>35</v>
      </c>
      <c r="H7" s="227" t="s">
        <v>36</v>
      </c>
      <c r="I7" s="1883"/>
      <c r="J7" s="1886"/>
    </row>
    <row r="8" spans="2:11" s="1022" customFormat="1" ht="12.75" customHeight="1" x14ac:dyDescent="0.2">
      <c r="B8" s="2148"/>
      <c r="C8" s="2217"/>
      <c r="D8" s="2217"/>
      <c r="E8" s="1914" t="s">
        <v>181</v>
      </c>
      <c r="F8" s="1915"/>
      <c r="G8" s="1915"/>
      <c r="H8" s="2249"/>
      <c r="I8" s="1883"/>
      <c r="J8" s="1886"/>
    </row>
    <row r="9" spans="2:11" s="1022" customFormat="1" ht="12.75" customHeight="1" x14ac:dyDescent="0.2">
      <c r="B9" s="2148"/>
      <c r="C9" s="2217"/>
      <c r="D9" s="2217"/>
      <c r="E9" s="1890" t="s">
        <v>166</v>
      </c>
      <c r="F9" s="1891"/>
      <c r="G9" s="1891"/>
      <c r="H9" s="1892"/>
      <c r="I9" s="1883"/>
      <c r="J9" s="1886"/>
    </row>
    <row r="10" spans="2:11" s="1022" customFormat="1" ht="12.75" customHeight="1" x14ac:dyDescent="0.2">
      <c r="B10" s="2148"/>
      <c r="C10" s="2217"/>
      <c r="D10" s="2217"/>
      <c r="E10" s="1302"/>
      <c r="F10" s="1302"/>
      <c r="G10" s="1302"/>
      <c r="H10" s="1302"/>
      <c r="I10" s="1883"/>
      <c r="J10" s="1886"/>
    </row>
    <row r="11" spans="2:11" s="1022" customFormat="1" ht="16.5" customHeight="1" thickBot="1" x14ac:dyDescent="0.25">
      <c r="B11" s="2150"/>
      <c r="C11" s="2218"/>
      <c r="D11" s="2218"/>
      <c r="E11" s="1893" t="s">
        <v>167</v>
      </c>
      <c r="F11" s="1894"/>
      <c r="G11" s="1894"/>
      <c r="H11" s="1895"/>
      <c r="I11" s="1884"/>
      <c r="J11" s="1887"/>
    </row>
    <row r="12" spans="2:11" s="1022" customFormat="1" ht="27" customHeight="1" thickBot="1" x14ac:dyDescent="0.25">
      <c r="B12" s="1134"/>
      <c r="C12" s="1031"/>
      <c r="D12" s="303" t="s">
        <v>171</v>
      </c>
      <c r="E12" s="1032">
        <f>SUM(E16:E18)+E13</f>
        <v>48</v>
      </c>
      <c r="F12" s="1032">
        <f>SUM(F16:F18)+F13</f>
        <v>40</v>
      </c>
      <c r="G12" s="1032">
        <f>SUM(G16:G18)+G13</f>
        <v>43</v>
      </c>
      <c r="H12" s="1032">
        <f>SUM(H16:H18)+H13</f>
        <v>36</v>
      </c>
      <c r="I12" s="1033">
        <f t="shared" ref="I12:I18" si="0">SUM(E12:H12)</f>
        <v>167</v>
      </c>
      <c r="J12" s="2250"/>
      <c r="K12" s="1034"/>
    </row>
    <row r="13" spans="2:11" s="1022" customFormat="1" ht="14.25" customHeight="1" x14ac:dyDescent="0.2">
      <c r="B13" s="83"/>
      <c r="C13" s="84"/>
      <c r="D13" s="58" t="s">
        <v>332</v>
      </c>
      <c r="E13" s="1036">
        <f>SUM(E14:E15)</f>
        <v>48</v>
      </c>
      <c r="F13" s="1036">
        <f>SUM(F14:F15)</f>
        <v>40</v>
      </c>
      <c r="G13" s="1036">
        <f>SUM(G14:G15)</f>
        <v>43</v>
      </c>
      <c r="H13" s="1036">
        <f>SUM(H14:H15)</f>
        <v>36</v>
      </c>
      <c r="I13" s="1136">
        <f t="shared" si="0"/>
        <v>167</v>
      </c>
      <c r="J13" s="2251"/>
      <c r="K13" s="1034"/>
    </row>
    <row r="14" spans="2:11" s="1022" customFormat="1" ht="14.25" customHeight="1" x14ac:dyDescent="0.2">
      <c r="B14" s="83"/>
      <c r="C14" s="84"/>
      <c r="D14" s="58" t="s">
        <v>333</v>
      </c>
      <c r="E14" s="1036">
        <f>SUM(E20:E30)</f>
        <v>15</v>
      </c>
      <c r="F14" s="1036">
        <f>SUM(F20:F30)</f>
        <v>15</v>
      </c>
      <c r="G14" s="1036">
        <f>SUM(G20:G30)</f>
        <v>20</v>
      </c>
      <c r="H14" s="1036">
        <f>SUM(H20:H30)</f>
        <v>18</v>
      </c>
      <c r="I14" s="1136">
        <f t="shared" si="0"/>
        <v>68</v>
      </c>
      <c r="J14" s="2251"/>
      <c r="K14" s="1034"/>
    </row>
    <row r="15" spans="2:11" s="1022" customFormat="1" ht="14.25" customHeight="1" x14ac:dyDescent="0.2">
      <c r="B15" s="83"/>
      <c r="C15" s="84"/>
      <c r="D15" s="58" t="s">
        <v>334</v>
      </c>
      <c r="E15" s="1036">
        <f>SUM(E31:E47)</f>
        <v>33</v>
      </c>
      <c r="F15" s="1036">
        <f>SUM(F31:F47)</f>
        <v>25</v>
      </c>
      <c r="G15" s="1036">
        <f>SUM(G31:G47)</f>
        <v>23</v>
      </c>
      <c r="H15" s="1036">
        <f>SUM(H31:H47)</f>
        <v>18</v>
      </c>
      <c r="I15" s="1136">
        <f t="shared" si="0"/>
        <v>99</v>
      </c>
      <c r="J15" s="2251"/>
      <c r="K15" s="1034"/>
    </row>
    <row r="16" spans="2:11" s="1022" customFormat="1" ht="14.25" customHeight="1" x14ac:dyDescent="0.2">
      <c r="B16" s="83"/>
      <c r="C16" s="84"/>
      <c r="D16" s="58" t="s">
        <v>335</v>
      </c>
      <c r="E16" s="1036">
        <f>E48</f>
        <v>0</v>
      </c>
      <c r="F16" s="1038">
        <f>F48</f>
        <v>0</v>
      </c>
      <c r="G16" s="1038">
        <f>G48</f>
        <v>0</v>
      </c>
      <c r="H16" s="1039">
        <f>H48</f>
        <v>0</v>
      </c>
      <c r="I16" s="1136">
        <f t="shared" si="0"/>
        <v>0</v>
      </c>
      <c r="J16" s="2251"/>
      <c r="K16" s="1034"/>
    </row>
    <row r="17" spans="2:11" s="1022" customFormat="1" ht="14.25" customHeight="1" x14ac:dyDescent="0.2">
      <c r="B17" s="83"/>
      <c r="C17" s="84"/>
      <c r="D17" s="58" t="s">
        <v>336</v>
      </c>
      <c r="E17" s="1036">
        <f>E58</f>
        <v>0</v>
      </c>
      <c r="F17" s="1038">
        <f>F58</f>
        <v>0</v>
      </c>
      <c r="G17" s="1038">
        <f>G58</f>
        <v>0</v>
      </c>
      <c r="H17" s="1038">
        <f>H58</f>
        <v>0</v>
      </c>
      <c r="I17" s="1136">
        <f t="shared" si="0"/>
        <v>0</v>
      </c>
      <c r="J17" s="2251"/>
      <c r="K17" s="1034"/>
    </row>
    <row r="18" spans="2:11" s="1022" customFormat="1" ht="13.5" customHeight="1" thickBot="1" x14ac:dyDescent="0.25">
      <c r="B18" s="83"/>
      <c r="C18" s="84"/>
      <c r="D18" s="85" t="s">
        <v>357</v>
      </c>
      <c r="E18" s="1036">
        <f>SUM(E64:E67)</f>
        <v>0</v>
      </c>
      <c r="F18" s="1036">
        <f>SUM(F64:F67)</f>
        <v>0</v>
      </c>
      <c r="G18" s="1036">
        <f>SUM(G64:G67)</f>
        <v>0</v>
      </c>
      <c r="H18" s="1036">
        <f>SUM(H64:H67)</f>
        <v>0</v>
      </c>
      <c r="I18" s="1175">
        <f t="shared" si="0"/>
        <v>0</v>
      </c>
      <c r="J18" s="2252"/>
      <c r="K18" s="1034"/>
    </row>
    <row r="19" spans="2:11" s="1022" customFormat="1" ht="19.5" customHeight="1" x14ac:dyDescent="0.2">
      <c r="B19" s="1139"/>
      <c r="C19" s="1042" t="s">
        <v>288</v>
      </c>
      <c r="D19" s="1042"/>
      <c r="E19" s="1043"/>
      <c r="F19" s="1043"/>
      <c r="G19" s="1043"/>
      <c r="H19" s="1043"/>
      <c r="I19" s="1043"/>
      <c r="J19" s="1140"/>
      <c r="K19" s="1034"/>
    </row>
    <row r="20" spans="2:11" s="787" customFormat="1" ht="14.1" customHeight="1" x14ac:dyDescent="0.2">
      <c r="B20" s="2253" t="s">
        <v>339</v>
      </c>
      <c r="C20" s="86">
        <v>1</v>
      </c>
      <c r="D20" s="1046" t="s">
        <v>386</v>
      </c>
      <c r="E20" s="87">
        <v>2</v>
      </c>
      <c r="F20" s="88">
        <v>2</v>
      </c>
      <c r="G20" s="31">
        <v>2</v>
      </c>
      <c r="H20" s="30">
        <v>2</v>
      </c>
      <c r="I20" s="1177">
        <f t="shared" ref="I20:I47" si="1">SUM(E20:H20)</f>
        <v>8</v>
      </c>
      <c r="J20" s="1142"/>
      <c r="K20" s="1034"/>
    </row>
    <row r="21" spans="2:11" s="787" customFormat="1" ht="14.1" customHeight="1" x14ac:dyDescent="0.2">
      <c r="B21" s="2254"/>
      <c r="C21" s="78">
        <v>2</v>
      </c>
      <c r="D21" s="1049" t="s">
        <v>387</v>
      </c>
      <c r="E21" s="89">
        <v>1</v>
      </c>
      <c r="F21" s="39">
        <v>1</v>
      </c>
      <c r="G21" s="35">
        <v>1</v>
      </c>
      <c r="H21" s="732">
        <v>1</v>
      </c>
      <c r="I21" s="1177">
        <f t="shared" si="1"/>
        <v>4</v>
      </c>
      <c r="J21" s="1143"/>
      <c r="K21" s="1034"/>
    </row>
    <row r="22" spans="2:11" s="787" customFormat="1" ht="14.1" customHeight="1" x14ac:dyDescent="0.2">
      <c r="B22" s="2254"/>
      <c r="C22" s="86">
        <v>3</v>
      </c>
      <c r="D22" s="1049" t="s">
        <v>388</v>
      </c>
      <c r="E22" s="89">
        <v>6</v>
      </c>
      <c r="F22" s="39">
        <v>6</v>
      </c>
      <c r="G22" s="35">
        <v>6</v>
      </c>
      <c r="H22" s="34">
        <v>6</v>
      </c>
      <c r="I22" s="1177">
        <f t="shared" si="1"/>
        <v>24</v>
      </c>
      <c r="J22" s="1143"/>
      <c r="K22" s="1034"/>
    </row>
    <row r="23" spans="2:11" s="787" customFormat="1" ht="14.1" customHeight="1" x14ac:dyDescent="0.2">
      <c r="B23" s="2254"/>
      <c r="C23" s="78">
        <v>4</v>
      </c>
      <c r="D23" s="1049" t="s">
        <v>389</v>
      </c>
      <c r="E23" s="89">
        <v>1</v>
      </c>
      <c r="F23" s="39">
        <v>1</v>
      </c>
      <c r="G23" s="35">
        <v>2</v>
      </c>
      <c r="H23" s="34"/>
      <c r="I23" s="1177">
        <f t="shared" si="1"/>
        <v>4</v>
      </c>
      <c r="J23" s="1143"/>
      <c r="K23" s="1034"/>
    </row>
    <row r="24" spans="2:11" s="787" customFormat="1" ht="14.1" customHeight="1" x14ac:dyDescent="0.2">
      <c r="B24" s="2254"/>
      <c r="C24" s="86">
        <v>5</v>
      </c>
      <c r="D24" s="1049" t="s">
        <v>390</v>
      </c>
      <c r="E24" s="89"/>
      <c r="F24" s="39"/>
      <c r="G24" s="35">
        <v>1</v>
      </c>
      <c r="H24" s="34">
        <v>1</v>
      </c>
      <c r="I24" s="1177">
        <f t="shared" si="1"/>
        <v>2</v>
      </c>
      <c r="J24" s="1143"/>
      <c r="K24" s="1034"/>
    </row>
    <row r="25" spans="2:11" s="787" customFormat="1" ht="14.1" customHeight="1" x14ac:dyDescent="0.2">
      <c r="B25" s="2254"/>
      <c r="C25" s="78">
        <v>6</v>
      </c>
      <c r="D25" s="1049" t="s">
        <v>391</v>
      </c>
      <c r="E25" s="89"/>
      <c r="F25" s="39"/>
      <c r="G25" s="35">
        <v>1</v>
      </c>
      <c r="H25" s="34">
        <v>1</v>
      </c>
      <c r="I25" s="1177">
        <f t="shared" si="1"/>
        <v>2</v>
      </c>
      <c r="J25" s="1143"/>
      <c r="K25" s="1034"/>
    </row>
    <row r="26" spans="2:11" s="787" customFormat="1" ht="14.1" customHeight="1" x14ac:dyDescent="0.2">
      <c r="B26" s="2254"/>
      <c r="C26" s="86">
        <v>7</v>
      </c>
      <c r="D26" s="1049" t="s">
        <v>392</v>
      </c>
      <c r="E26" s="89"/>
      <c r="F26" s="39"/>
      <c r="G26" s="35">
        <v>1</v>
      </c>
      <c r="H26" s="729">
        <v>1</v>
      </c>
      <c r="I26" s="1177">
        <f t="shared" si="1"/>
        <v>2</v>
      </c>
      <c r="J26" s="1143"/>
      <c r="K26" s="1034"/>
    </row>
    <row r="27" spans="2:11" s="787" customFormat="1" ht="14.1" customHeight="1" x14ac:dyDescent="0.2">
      <c r="B27" s="2254"/>
      <c r="C27" s="78">
        <v>8</v>
      </c>
      <c r="D27" s="1049" t="s">
        <v>291</v>
      </c>
      <c r="E27" s="89">
        <v>2</v>
      </c>
      <c r="F27" s="39">
        <v>2</v>
      </c>
      <c r="G27" s="35">
        <v>2</v>
      </c>
      <c r="H27" s="34">
        <v>2</v>
      </c>
      <c r="I27" s="1177">
        <f t="shared" si="1"/>
        <v>8</v>
      </c>
      <c r="J27" s="1143"/>
      <c r="K27" s="1034"/>
    </row>
    <row r="28" spans="2:11" s="787" customFormat="1" ht="14.1" customHeight="1" x14ac:dyDescent="0.2">
      <c r="B28" s="2254"/>
      <c r="C28" s="86">
        <v>9</v>
      </c>
      <c r="D28" s="1049" t="s">
        <v>215</v>
      </c>
      <c r="E28" s="1053">
        <v>1</v>
      </c>
      <c r="F28" s="813">
        <v>1</v>
      </c>
      <c r="G28" s="811">
        <v>1</v>
      </c>
      <c r="H28" s="1052">
        <v>1</v>
      </c>
      <c r="I28" s="1177">
        <f t="shared" si="1"/>
        <v>4</v>
      </c>
      <c r="J28" s="1143"/>
      <c r="K28" s="1034"/>
    </row>
    <row r="29" spans="2:11" s="787" customFormat="1" ht="14.1" customHeight="1" x14ac:dyDescent="0.2">
      <c r="B29" s="2254"/>
      <c r="C29" s="78">
        <v>10</v>
      </c>
      <c r="D29" s="1049" t="s">
        <v>257</v>
      </c>
      <c r="E29" s="1053">
        <v>2</v>
      </c>
      <c r="F29" s="813">
        <v>2</v>
      </c>
      <c r="G29" s="811">
        <v>1</v>
      </c>
      <c r="H29" s="1052">
        <v>1</v>
      </c>
      <c r="I29" s="1177">
        <f t="shared" si="1"/>
        <v>6</v>
      </c>
      <c r="J29" s="1143"/>
      <c r="K29" s="1034"/>
    </row>
    <row r="30" spans="2:11" s="787" customFormat="1" ht="14.1" customHeight="1" x14ac:dyDescent="0.2">
      <c r="B30" s="2254"/>
      <c r="C30" s="86">
        <v>11</v>
      </c>
      <c r="D30" s="1049" t="s">
        <v>223</v>
      </c>
      <c r="E30" s="1053"/>
      <c r="F30" s="813"/>
      <c r="G30" s="811">
        <v>2</v>
      </c>
      <c r="H30" s="1052">
        <v>2</v>
      </c>
      <c r="I30" s="1177">
        <f t="shared" si="1"/>
        <v>4</v>
      </c>
      <c r="J30" s="1143"/>
      <c r="K30" s="1034"/>
    </row>
    <row r="31" spans="2:11" s="787" customFormat="1" ht="14.1" customHeight="1" x14ac:dyDescent="0.2">
      <c r="B31" s="2253" t="s">
        <v>359</v>
      </c>
      <c r="C31" s="91">
        <v>1</v>
      </c>
      <c r="D31" s="1060" t="s">
        <v>143</v>
      </c>
      <c r="E31" s="87">
        <v>4</v>
      </c>
      <c r="F31" s="88">
        <v>4</v>
      </c>
      <c r="G31" s="31">
        <v>4</v>
      </c>
      <c r="H31" s="30">
        <v>4</v>
      </c>
      <c r="I31" s="1177">
        <f t="shared" si="1"/>
        <v>16</v>
      </c>
      <c r="J31" s="1142"/>
      <c r="K31" s="1034"/>
    </row>
    <row r="32" spans="2:11" s="787" customFormat="1" ht="14.1" customHeight="1" x14ac:dyDescent="0.2">
      <c r="B32" s="2254"/>
      <c r="C32" s="63">
        <v>2</v>
      </c>
      <c r="D32" s="64" t="s">
        <v>360</v>
      </c>
      <c r="E32" s="92">
        <v>3</v>
      </c>
      <c r="F32" s="45">
        <v>3</v>
      </c>
      <c r="G32" s="37">
        <v>3</v>
      </c>
      <c r="H32" s="36">
        <v>3</v>
      </c>
      <c r="I32" s="1177">
        <f t="shared" si="1"/>
        <v>12</v>
      </c>
      <c r="J32" s="984"/>
      <c r="K32" s="1034"/>
    </row>
    <row r="33" spans="2:11" s="787" customFormat="1" ht="14.1" customHeight="1" x14ac:dyDescent="0.2">
      <c r="B33" s="2254"/>
      <c r="C33" s="937">
        <v>3</v>
      </c>
      <c r="D33" s="64" t="s">
        <v>361</v>
      </c>
      <c r="E33" s="92">
        <v>2</v>
      </c>
      <c r="F33" s="45">
        <v>2</v>
      </c>
      <c r="G33" s="37">
        <v>2</v>
      </c>
      <c r="H33" s="36">
        <v>2</v>
      </c>
      <c r="I33" s="1177">
        <f t="shared" si="1"/>
        <v>8</v>
      </c>
      <c r="J33" s="984"/>
      <c r="K33" s="1034"/>
    </row>
    <row r="34" spans="2:11" s="787" customFormat="1" ht="14.1" customHeight="1" x14ac:dyDescent="0.2">
      <c r="B34" s="2254"/>
      <c r="C34" s="63">
        <v>4</v>
      </c>
      <c r="D34" s="77" t="s">
        <v>362</v>
      </c>
      <c r="E34" s="92">
        <v>1</v>
      </c>
      <c r="F34" s="45"/>
      <c r="G34" s="37"/>
      <c r="H34" s="36"/>
      <c r="I34" s="1177">
        <f t="shared" si="1"/>
        <v>1</v>
      </c>
      <c r="J34" s="984"/>
      <c r="K34" s="1034"/>
    </row>
    <row r="35" spans="2:11" s="787" customFormat="1" ht="14.1" customHeight="1" x14ac:dyDescent="0.2">
      <c r="B35" s="2254"/>
      <c r="C35" s="937">
        <v>5</v>
      </c>
      <c r="D35" s="77" t="s">
        <v>137</v>
      </c>
      <c r="E35" s="92">
        <v>2</v>
      </c>
      <c r="F35" s="45">
        <v>2</v>
      </c>
      <c r="G35" s="37">
        <v>2</v>
      </c>
      <c r="H35" s="36">
        <v>1</v>
      </c>
      <c r="I35" s="1177">
        <f t="shared" si="1"/>
        <v>7</v>
      </c>
      <c r="J35" s="984"/>
      <c r="K35" s="1034"/>
    </row>
    <row r="36" spans="2:11" s="787" customFormat="1" ht="14.1" customHeight="1" x14ac:dyDescent="0.2">
      <c r="B36" s="2254"/>
      <c r="C36" s="63">
        <v>6</v>
      </c>
      <c r="D36" s="948" t="s">
        <v>256</v>
      </c>
      <c r="E36" s="92">
        <v>2</v>
      </c>
      <c r="F36" s="45">
        <v>1</v>
      </c>
      <c r="G36" s="37"/>
      <c r="H36" s="36"/>
      <c r="I36" s="1177">
        <f t="shared" si="1"/>
        <v>3</v>
      </c>
      <c r="J36" s="984"/>
      <c r="K36" s="1034"/>
    </row>
    <row r="37" spans="2:11" s="787" customFormat="1" ht="14.1" customHeight="1" x14ac:dyDescent="0.2">
      <c r="B37" s="2254"/>
      <c r="C37" s="937">
        <v>7</v>
      </c>
      <c r="D37" s="1065" t="s">
        <v>252</v>
      </c>
      <c r="E37" s="1066">
        <v>2</v>
      </c>
      <c r="F37" s="45"/>
      <c r="G37" s="37"/>
      <c r="H37" s="36"/>
      <c r="I37" s="1177">
        <f t="shared" si="1"/>
        <v>2</v>
      </c>
      <c r="J37" s="984"/>
      <c r="K37" s="1034"/>
    </row>
    <row r="38" spans="2:11" s="787" customFormat="1" ht="14.1" customHeight="1" x14ac:dyDescent="0.2">
      <c r="B38" s="2254"/>
      <c r="C38" s="63">
        <v>8</v>
      </c>
      <c r="D38" s="77" t="s">
        <v>136</v>
      </c>
      <c r="E38" s="92">
        <v>2</v>
      </c>
      <c r="F38" s="45">
        <v>1</v>
      </c>
      <c r="G38" s="37">
        <v>1</v>
      </c>
      <c r="H38" s="36"/>
      <c r="I38" s="1177">
        <f t="shared" si="1"/>
        <v>4</v>
      </c>
      <c r="J38" s="984"/>
      <c r="K38" s="1034"/>
    </row>
    <row r="39" spans="2:11" s="787" customFormat="1" ht="14.1" customHeight="1" x14ac:dyDescent="0.2">
      <c r="B39" s="2254"/>
      <c r="C39" s="937">
        <v>9</v>
      </c>
      <c r="D39" s="77" t="s">
        <v>132</v>
      </c>
      <c r="E39" s="92">
        <v>2</v>
      </c>
      <c r="F39" s="45">
        <v>1</v>
      </c>
      <c r="G39" s="37">
        <v>1</v>
      </c>
      <c r="H39" s="36"/>
      <c r="I39" s="1177">
        <f t="shared" si="1"/>
        <v>4</v>
      </c>
      <c r="J39" s="984"/>
      <c r="K39" s="1034"/>
    </row>
    <row r="40" spans="2:11" s="787" customFormat="1" ht="14.1" customHeight="1" x14ac:dyDescent="0.2">
      <c r="B40" s="2254"/>
      <c r="C40" s="63">
        <v>10</v>
      </c>
      <c r="D40" s="77" t="s">
        <v>253</v>
      </c>
      <c r="E40" s="92">
        <v>2</v>
      </c>
      <c r="F40" s="45">
        <v>1</v>
      </c>
      <c r="G40" s="37">
        <v>1</v>
      </c>
      <c r="H40" s="36"/>
      <c r="I40" s="1177">
        <f t="shared" si="1"/>
        <v>4</v>
      </c>
      <c r="J40" s="984"/>
      <c r="K40" s="1034"/>
    </row>
    <row r="41" spans="2:11" s="787" customFormat="1" ht="14.1" customHeight="1" x14ac:dyDescent="0.2">
      <c r="B41" s="2254"/>
      <c r="C41" s="937">
        <v>11</v>
      </c>
      <c r="D41" s="77" t="s">
        <v>135</v>
      </c>
      <c r="E41" s="92">
        <v>2</v>
      </c>
      <c r="F41" s="45">
        <v>1</v>
      </c>
      <c r="G41" s="37">
        <v>1</v>
      </c>
      <c r="H41" s="36"/>
      <c r="I41" s="1177">
        <f t="shared" si="1"/>
        <v>4</v>
      </c>
      <c r="J41" s="984"/>
      <c r="K41" s="1034"/>
    </row>
    <row r="42" spans="2:11" s="787" customFormat="1" ht="14.1" customHeight="1" x14ac:dyDescent="0.2">
      <c r="B42" s="2254"/>
      <c r="C42" s="63">
        <v>12</v>
      </c>
      <c r="D42" s="1067" t="s">
        <v>144</v>
      </c>
      <c r="E42" s="92">
        <v>3</v>
      </c>
      <c r="F42" s="45">
        <v>4</v>
      </c>
      <c r="G42" s="37">
        <v>3</v>
      </c>
      <c r="H42" s="36">
        <v>4</v>
      </c>
      <c r="I42" s="1177">
        <f t="shared" si="1"/>
        <v>14</v>
      </c>
      <c r="J42" s="984"/>
      <c r="K42" s="1034"/>
    </row>
    <row r="43" spans="2:11" s="787" customFormat="1" ht="14.1" customHeight="1" x14ac:dyDescent="0.2">
      <c r="B43" s="2254"/>
      <c r="C43" s="937">
        <v>13</v>
      </c>
      <c r="D43" s="77" t="s">
        <v>140</v>
      </c>
      <c r="E43" s="92">
        <v>1</v>
      </c>
      <c r="F43" s="45">
        <v>1</v>
      </c>
      <c r="G43" s="37">
        <v>1</v>
      </c>
      <c r="H43" s="36"/>
      <c r="I43" s="1177">
        <f t="shared" si="1"/>
        <v>3</v>
      </c>
      <c r="J43" s="984"/>
      <c r="K43" s="1034"/>
    </row>
    <row r="44" spans="2:11" s="787" customFormat="1" ht="14.1" customHeight="1" x14ac:dyDescent="0.2">
      <c r="B44" s="2254"/>
      <c r="C44" s="63">
        <v>14</v>
      </c>
      <c r="D44" s="77" t="s">
        <v>156</v>
      </c>
      <c r="E44" s="92">
        <v>3</v>
      </c>
      <c r="F44" s="45">
        <v>3</v>
      </c>
      <c r="G44" s="37">
        <v>3</v>
      </c>
      <c r="H44" s="36">
        <v>3</v>
      </c>
      <c r="I44" s="1177">
        <f t="shared" si="1"/>
        <v>12</v>
      </c>
      <c r="J44" s="984"/>
      <c r="K44" s="1034"/>
    </row>
    <row r="45" spans="2:11" s="787" customFormat="1" ht="14.1" customHeight="1" x14ac:dyDescent="0.2">
      <c r="B45" s="2254"/>
      <c r="C45" s="937">
        <v>15</v>
      </c>
      <c r="D45" s="77" t="s">
        <v>134</v>
      </c>
      <c r="E45" s="92">
        <v>1</v>
      </c>
      <c r="F45" s="45"/>
      <c r="G45" s="37"/>
      <c r="H45" s="36"/>
      <c r="I45" s="1177">
        <f t="shared" si="1"/>
        <v>1</v>
      </c>
      <c r="J45" s="984"/>
      <c r="K45" s="1034"/>
    </row>
    <row r="46" spans="2:11" s="787" customFormat="1" ht="14.1" customHeight="1" x14ac:dyDescent="0.2">
      <c r="B46" s="2254"/>
      <c r="C46" s="62">
        <v>16</v>
      </c>
      <c r="D46" s="1068" t="s">
        <v>157</v>
      </c>
      <c r="E46" s="237">
        <v>1</v>
      </c>
      <c r="F46" s="1055">
        <v>1</v>
      </c>
      <c r="G46" s="66">
        <v>1</v>
      </c>
      <c r="H46" s="90">
        <v>1</v>
      </c>
      <c r="I46" s="1177">
        <f t="shared" si="1"/>
        <v>4</v>
      </c>
      <c r="J46" s="1145"/>
      <c r="K46" s="1034"/>
    </row>
    <row r="47" spans="2:11" s="787" customFormat="1" ht="19.350000000000001" customHeight="1" thickBot="1" x14ac:dyDescent="0.25">
      <c r="B47" s="2254"/>
      <c r="C47" s="94" t="s">
        <v>367</v>
      </c>
      <c r="D47" s="1069"/>
      <c r="E47" s="1070"/>
      <c r="F47" s="42"/>
      <c r="G47" s="43"/>
      <c r="H47" s="43"/>
      <c r="I47" s="1177">
        <f t="shared" si="1"/>
        <v>0</v>
      </c>
      <c r="J47" s="1155"/>
      <c r="K47" s="1034"/>
    </row>
    <row r="48" spans="2:11" s="1022" customFormat="1" ht="19.5" customHeight="1" thickTop="1" x14ac:dyDescent="0.2">
      <c r="B48" s="1156"/>
      <c r="C48" s="1074" t="s">
        <v>295</v>
      </c>
      <c r="D48" s="1075"/>
      <c r="E48" s="1076">
        <f>SUM(E49:E57)</f>
        <v>0</v>
      </c>
      <c r="F48" s="1076">
        <f>SUM(F49:F57)</f>
        <v>0</v>
      </c>
      <c r="G48" s="1076">
        <f>SUM(G49:G57)</f>
        <v>0</v>
      </c>
      <c r="H48" s="1077">
        <f>SUM(H49:H57)</f>
        <v>0</v>
      </c>
      <c r="I48" s="1193">
        <f>SUM(I49:I57)</f>
        <v>0</v>
      </c>
      <c r="J48" s="1157"/>
      <c r="K48" s="1034"/>
    </row>
    <row r="49" spans="2:11" s="1022" customFormat="1" ht="14.1" customHeight="1" x14ac:dyDescent="0.2">
      <c r="B49" s="789"/>
      <c r="C49" s="963">
        <v>1</v>
      </c>
      <c r="D49" s="1080"/>
      <c r="E49" s="89"/>
      <c r="F49" s="39"/>
      <c r="G49" s="35"/>
      <c r="H49" s="34"/>
      <c r="I49" s="239">
        <f t="shared" ref="I49:I67" si="2">SUM(E49:H49)</f>
        <v>0</v>
      </c>
      <c r="J49" s="67"/>
      <c r="K49" s="1034"/>
    </row>
    <row r="50" spans="2:11" s="1022" customFormat="1" ht="14.1" customHeight="1" x14ac:dyDescent="0.2">
      <c r="B50" s="789"/>
      <c r="C50" s="963">
        <v>2</v>
      </c>
      <c r="D50" s="1082"/>
      <c r="E50" s="89"/>
      <c r="F50" s="39"/>
      <c r="G50" s="35"/>
      <c r="H50" s="34"/>
      <c r="I50" s="239">
        <f t="shared" si="2"/>
        <v>0</v>
      </c>
      <c r="J50" s="67"/>
      <c r="K50" s="1034"/>
    </row>
    <row r="51" spans="2:11" s="1022" customFormat="1" ht="14.1" customHeight="1" x14ac:dyDescent="0.2">
      <c r="B51" s="789"/>
      <c r="C51" s="963">
        <v>3</v>
      </c>
      <c r="D51" s="1082"/>
      <c r="E51" s="89"/>
      <c r="F51" s="39"/>
      <c r="G51" s="35"/>
      <c r="H51" s="34"/>
      <c r="I51" s="239">
        <f t="shared" si="2"/>
        <v>0</v>
      </c>
      <c r="J51" s="67"/>
      <c r="K51" s="1034"/>
    </row>
    <row r="52" spans="2:11" s="1022" customFormat="1" ht="14.1" customHeight="1" x14ac:dyDescent="0.2">
      <c r="B52" s="789"/>
      <c r="C52" s="963">
        <v>4</v>
      </c>
      <c r="D52" s="1082"/>
      <c r="E52" s="89"/>
      <c r="F52" s="39"/>
      <c r="G52" s="35"/>
      <c r="H52" s="34"/>
      <c r="I52" s="239">
        <f t="shared" si="2"/>
        <v>0</v>
      </c>
      <c r="J52" s="67"/>
      <c r="K52" s="1034"/>
    </row>
    <row r="53" spans="2:11" s="1022" customFormat="1" ht="14.1" customHeight="1" x14ac:dyDescent="0.2">
      <c r="B53" s="789"/>
      <c r="C53" s="963">
        <v>5</v>
      </c>
      <c r="D53" s="1082"/>
      <c r="E53" s="89"/>
      <c r="F53" s="39"/>
      <c r="G53" s="35"/>
      <c r="H53" s="34"/>
      <c r="I53" s="239">
        <f t="shared" si="2"/>
        <v>0</v>
      </c>
      <c r="J53" s="67"/>
      <c r="K53" s="1034"/>
    </row>
    <row r="54" spans="2:11" s="1022" customFormat="1" ht="14.1" customHeight="1" x14ac:dyDescent="0.2">
      <c r="B54" s="789"/>
      <c r="C54" s="963">
        <v>6</v>
      </c>
      <c r="D54" s="1082"/>
      <c r="E54" s="89"/>
      <c r="F54" s="39"/>
      <c r="G54" s="35"/>
      <c r="H54" s="34"/>
      <c r="I54" s="239">
        <f t="shared" si="2"/>
        <v>0</v>
      </c>
      <c r="J54" s="67"/>
      <c r="K54" s="1034"/>
    </row>
    <row r="55" spans="2:11" s="1022" customFormat="1" ht="14.1" customHeight="1" x14ac:dyDescent="0.2">
      <c r="B55" s="33"/>
      <c r="C55" s="78">
        <v>7</v>
      </c>
      <c r="D55" s="1082"/>
      <c r="E55" s="92"/>
      <c r="F55" s="45"/>
      <c r="G55" s="37"/>
      <c r="H55" s="36"/>
      <c r="I55" s="239">
        <f t="shared" si="2"/>
        <v>0</v>
      </c>
      <c r="J55" s="46"/>
      <c r="K55" s="1034"/>
    </row>
    <row r="56" spans="2:11" s="1022" customFormat="1" ht="14.1" customHeight="1" x14ac:dyDescent="0.2">
      <c r="B56" s="33"/>
      <c r="C56" s="78">
        <v>8</v>
      </c>
      <c r="D56" s="1082"/>
      <c r="E56" s="92"/>
      <c r="F56" s="45"/>
      <c r="G56" s="37"/>
      <c r="H56" s="36"/>
      <c r="I56" s="239">
        <f t="shared" si="2"/>
        <v>0</v>
      </c>
      <c r="J56" s="46"/>
      <c r="K56" s="1034"/>
    </row>
    <row r="57" spans="2:11" s="1022" customFormat="1" ht="14.1" customHeight="1" thickBot="1" x14ac:dyDescent="0.25">
      <c r="B57" s="40"/>
      <c r="C57" s="79">
        <v>9</v>
      </c>
      <c r="D57" s="1085"/>
      <c r="E57" s="1064"/>
      <c r="F57" s="48"/>
      <c r="G57" s="47"/>
      <c r="H57" s="65"/>
      <c r="I57" s="239">
        <f t="shared" si="2"/>
        <v>0</v>
      </c>
      <c r="J57" s="1158"/>
      <c r="K57" s="1034"/>
    </row>
    <row r="58" spans="2:11" s="1022" customFormat="1" ht="19.350000000000001" customHeight="1" thickTop="1" x14ac:dyDescent="0.2">
      <c r="B58" s="1089"/>
      <c r="C58" s="1074" t="s">
        <v>294</v>
      </c>
      <c r="D58" s="1089"/>
      <c r="E58" s="1090">
        <f>SUM(E59:E63)</f>
        <v>0</v>
      </c>
      <c r="F58" s="1091">
        <f>SUM(F59:F63)</f>
        <v>0</v>
      </c>
      <c r="G58" s="1090">
        <f>SUM(G59:G63)</f>
        <v>0</v>
      </c>
      <c r="H58" s="1090">
        <f>SUM(H59:H63)</f>
        <v>0</v>
      </c>
      <c r="I58" s="1192">
        <f t="shared" si="2"/>
        <v>0</v>
      </c>
      <c r="J58" s="1159"/>
      <c r="K58" s="1034"/>
    </row>
    <row r="59" spans="2:11" s="1022" customFormat="1" ht="14.1" customHeight="1" x14ac:dyDescent="0.2">
      <c r="B59" s="789"/>
      <c r="C59" s="963">
        <v>1</v>
      </c>
      <c r="D59" s="1080"/>
      <c r="E59" s="89"/>
      <c r="F59" s="39"/>
      <c r="G59" s="35"/>
      <c r="H59" s="34"/>
      <c r="I59" s="239">
        <f t="shared" si="2"/>
        <v>0</v>
      </c>
      <c r="J59" s="67"/>
      <c r="K59" s="1034"/>
    </row>
    <row r="60" spans="2:11" s="1022" customFormat="1" ht="14.1" customHeight="1" x14ac:dyDescent="0.2">
      <c r="B60" s="33"/>
      <c r="C60" s="78">
        <v>2</v>
      </c>
      <c r="D60" s="1082"/>
      <c r="E60" s="92"/>
      <c r="F60" s="45"/>
      <c r="G60" s="37"/>
      <c r="H60" s="36"/>
      <c r="I60" s="239">
        <f t="shared" si="2"/>
        <v>0</v>
      </c>
      <c r="J60" s="46"/>
      <c r="K60" s="1034"/>
    </row>
    <row r="61" spans="2:11" s="1022" customFormat="1" ht="14.1" customHeight="1" x14ac:dyDescent="0.2">
      <c r="B61" s="967"/>
      <c r="C61" s="78">
        <v>3</v>
      </c>
      <c r="D61" s="1082"/>
      <c r="E61" s="92"/>
      <c r="F61" s="45"/>
      <c r="G61" s="37"/>
      <c r="H61" s="36"/>
      <c r="I61" s="239">
        <f t="shared" si="2"/>
        <v>0</v>
      </c>
      <c r="J61" s="46"/>
      <c r="K61" s="1034"/>
    </row>
    <row r="62" spans="2:11" s="1022" customFormat="1" ht="14.1" customHeight="1" x14ac:dyDescent="0.2">
      <c r="B62" s="33"/>
      <c r="C62" s="78">
        <v>4</v>
      </c>
      <c r="D62" s="1082"/>
      <c r="E62" s="92"/>
      <c r="F62" s="45"/>
      <c r="G62" s="37"/>
      <c r="H62" s="36"/>
      <c r="I62" s="1191">
        <f t="shared" si="2"/>
        <v>0</v>
      </c>
      <c r="J62" s="46"/>
      <c r="K62" s="1034"/>
    </row>
    <row r="63" spans="2:11" s="1022" customFormat="1" ht="14.1" customHeight="1" thickBot="1" x14ac:dyDescent="0.25">
      <c r="B63" s="95"/>
      <c r="C63" s="356">
        <v>5</v>
      </c>
      <c r="D63" s="1085"/>
      <c r="E63" s="1097"/>
      <c r="F63" s="96"/>
      <c r="G63" s="80"/>
      <c r="H63" s="76"/>
      <c r="I63" s="1250">
        <f t="shared" si="2"/>
        <v>0</v>
      </c>
      <c r="J63" s="97"/>
      <c r="K63" s="1034"/>
    </row>
    <row r="64" spans="2:11" s="1022" customFormat="1" ht="14.1" customHeight="1" thickTop="1" x14ac:dyDescent="0.2">
      <c r="B64" s="1160"/>
      <c r="C64" s="1101" t="s">
        <v>341</v>
      </c>
      <c r="D64" s="1101"/>
      <c r="E64" s="1102"/>
      <c r="F64" s="1102"/>
      <c r="G64" s="1102"/>
      <c r="H64" s="1102"/>
      <c r="I64" s="239">
        <f t="shared" si="2"/>
        <v>0</v>
      </c>
      <c r="J64" s="1162"/>
    </row>
    <row r="65" spans="2:10" s="1022" customFormat="1" ht="14.1" customHeight="1" x14ac:dyDescent="0.2">
      <c r="B65" s="1163"/>
      <c r="C65" s="1106" t="s">
        <v>155</v>
      </c>
      <c r="D65" s="1106"/>
      <c r="E65" s="1107"/>
      <c r="F65" s="1107"/>
      <c r="G65" s="1107"/>
      <c r="H65" s="1107"/>
      <c r="I65" s="239">
        <f t="shared" si="2"/>
        <v>0</v>
      </c>
      <c r="J65" s="1164"/>
    </row>
    <row r="66" spans="2:10" s="1022" customFormat="1" ht="14.1" customHeight="1" x14ac:dyDescent="0.2">
      <c r="B66" s="1163"/>
      <c r="C66" s="1106" t="s">
        <v>342</v>
      </c>
      <c r="D66" s="1106"/>
      <c r="E66" s="1107"/>
      <c r="F66" s="1107"/>
      <c r="G66" s="1107"/>
      <c r="H66" s="1107"/>
      <c r="I66" s="239">
        <f t="shared" si="2"/>
        <v>0</v>
      </c>
      <c r="J66" s="1164"/>
    </row>
    <row r="67" spans="2:10" s="1022" customFormat="1" ht="14.1" customHeight="1" thickBot="1" x14ac:dyDescent="0.25">
      <c r="B67" s="1165"/>
      <c r="C67" s="1166" t="s">
        <v>364</v>
      </c>
      <c r="D67" s="1167"/>
      <c r="E67" s="1169"/>
      <c r="F67" s="1169"/>
      <c r="G67" s="1169"/>
      <c r="H67" s="1170"/>
      <c r="I67" s="1251">
        <f t="shared" si="2"/>
        <v>0</v>
      </c>
      <c r="J67" s="1171"/>
    </row>
    <row r="68" spans="2:10" ht="22.15" customHeight="1" x14ac:dyDescent="0.2">
      <c r="C68" s="1117"/>
      <c r="D68" s="2234"/>
      <c r="E68" s="2234"/>
      <c r="F68" s="72"/>
      <c r="G68" s="72"/>
      <c r="H68" s="73"/>
      <c r="I68" s="72"/>
    </row>
    <row r="69" spans="2:10" x14ac:dyDescent="0.2">
      <c r="D69" s="72"/>
      <c r="E69" s="99"/>
      <c r="F69" s="72"/>
      <c r="G69" s="72"/>
      <c r="H69" s="73"/>
      <c r="I69" s="72"/>
    </row>
    <row r="70" spans="2:10" x14ac:dyDescent="0.2">
      <c r="D70" s="72"/>
      <c r="E70" s="99"/>
      <c r="F70" s="72"/>
      <c r="G70" s="72"/>
      <c r="H70" s="73"/>
      <c r="I70" s="72"/>
    </row>
  </sheetData>
  <mergeCells count="14">
    <mergeCell ref="J12:J18"/>
    <mergeCell ref="B20:B30"/>
    <mergeCell ref="B31:B47"/>
    <mergeCell ref="D68:E68"/>
    <mergeCell ref="D2:H2"/>
    <mergeCell ref="H4:I4"/>
    <mergeCell ref="B5:D11"/>
    <mergeCell ref="E5:H5"/>
    <mergeCell ref="I5:I11"/>
    <mergeCell ref="J5:J11"/>
    <mergeCell ref="E6:H6"/>
    <mergeCell ref="E8:H8"/>
    <mergeCell ref="E9:H9"/>
    <mergeCell ref="E11:H11"/>
  </mergeCells>
  <dataValidations count="1">
    <dataValidation allowBlank="1" showInputMessage="1" showErrorMessage="1" sqref="D49:D57 D59:D63" xr:uid="{FCF60F52-476D-43AA-89C2-D6E9572F8781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12E3-5E55-4C69-B78E-D5678911217C}">
  <sheetPr>
    <tabColor rgb="FFFF0000"/>
    <pageSetUpPr fitToPage="1"/>
  </sheetPr>
  <dimension ref="B1:K67"/>
  <sheetViews>
    <sheetView showGridLines="0" view="pageBreakPreview" topLeftCell="A28" zoomScale="90" zoomScaleNormal="100" zoomScaleSheetLayoutView="90" workbookViewId="0">
      <selection activeCell="D56" sqref="D56:D60"/>
    </sheetView>
  </sheetViews>
  <sheetFormatPr defaultColWidth="8.125" defaultRowHeight="12.75" x14ac:dyDescent="0.2"/>
  <cols>
    <col min="1" max="1" width="2.5" style="20" customWidth="1"/>
    <col min="2" max="2" width="7.5" style="20" customWidth="1"/>
    <col min="3" max="3" width="3.875" style="20" customWidth="1"/>
    <col min="4" max="4" width="40" style="20" customWidth="1"/>
    <col min="5" max="8" width="6.75" style="20" customWidth="1"/>
    <col min="9" max="9" width="8.875" style="20" customWidth="1"/>
    <col min="10" max="10" width="10.75" style="20" customWidth="1"/>
    <col min="11" max="11" width="4.75" style="20" customWidth="1"/>
    <col min="12" max="16384" width="8.125" style="20"/>
  </cols>
  <sheetData>
    <row r="1" spans="2:11" ht="32.25" customHeight="1" x14ac:dyDescent="0.2">
      <c r="B1" s="1252"/>
      <c r="C1" s="1252"/>
      <c r="D1" s="886"/>
      <c r="E1" s="886"/>
      <c r="F1" s="886"/>
      <c r="G1" s="886"/>
      <c r="H1" s="886"/>
      <c r="I1" s="886"/>
      <c r="J1" s="886"/>
    </row>
    <row r="2" spans="2:11" s="1022" customFormat="1" ht="18" x14ac:dyDescent="0.2">
      <c r="B2" s="21"/>
      <c r="C2" s="21"/>
      <c r="D2" s="299">
        <f>'Strona Tytułowa'!$G$5</f>
        <v>0</v>
      </c>
      <c r="E2" s="52"/>
      <c r="F2" s="52"/>
      <c r="G2" s="52"/>
      <c r="H2" s="52"/>
      <c r="I2" s="52"/>
      <c r="J2" s="1021"/>
    </row>
    <row r="3" spans="2:11" s="1022" customFormat="1" ht="20.25" x14ac:dyDescent="0.2">
      <c r="B3" s="1021"/>
      <c r="C3" s="1021"/>
      <c r="D3" s="1900" t="s">
        <v>279</v>
      </c>
      <c r="E3" s="1900"/>
      <c r="F3" s="1900"/>
      <c r="G3" s="1900"/>
      <c r="H3" s="1301" t="str">
        <f>'Strona Tytułowa'!$D$2</f>
        <v>2023/2024</v>
      </c>
      <c r="J3" s="1021"/>
    </row>
    <row r="4" spans="2:11" s="1022" customFormat="1" ht="18.75" customHeight="1" x14ac:dyDescent="0.2">
      <c r="B4" s="782" t="s">
        <v>297</v>
      </c>
      <c r="C4" s="24"/>
      <c r="D4" s="234"/>
      <c r="E4" s="234" t="s">
        <v>247</v>
      </c>
      <c r="F4" s="234"/>
      <c r="G4" s="234"/>
      <c r="I4" s="235"/>
      <c r="J4" s="1021"/>
    </row>
    <row r="5" spans="2:11" s="1022" customFormat="1" ht="27" customHeight="1" thickBot="1" x14ac:dyDescent="0.25">
      <c r="B5" s="1253" t="s">
        <v>393</v>
      </c>
      <c r="C5" s="1026"/>
      <c r="D5" s="25"/>
      <c r="E5" s="82"/>
      <c r="F5" s="55"/>
      <c r="G5" s="55"/>
      <c r="H5" s="2257"/>
      <c r="I5" s="2257"/>
      <c r="J5" s="1021"/>
    </row>
    <row r="6" spans="2:11" s="1022" customFormat="1" ht="12.75" customHeight="1" x14ac:dyDescent="0.2">
      <c r="B6" s="2146" t="s">
        <v>161</v>
      </c>
      <c r="C6" s="2216"/>
      <c r="D6" s="2216"/>
      <c r="E6" s="2258" t="s">
        <v>165</v>
      </c>
      <c r="F6" s="2259"/>
      <c r="G6" s="2259"/>
      <c r="H6" s="2260"/>
      <c r="I6" s="1882" t="s">
        <v>163</v>
      </c>
      <c r="J6" s="1885" t="s">
        <v>164</v>
      </c>
    </row>
    <row r="7" spans="2:11" s="1022" customFormat="1" ht="12.75" customHeight="1" x14ac:dyDescent="0.2">
      <c r="B7" s="2148"/>
      <c r="C7" s="2217"/>
      <c r="D7" s="2217"/>
      <c r="E7" s="2261" t="s">
        <v>125</v>
      </c>
      <c r="F7" s="2261"/>
      <c r="G7" s="2261"/>
      <c r="H7" s="2262"/>
      <c r="I7" s="1883"/>
      <c r="J7" s="1886"/>
    </row>
    <row r="8" spans="2:11" s="1022" customFormat="1" ht="12.75" customHeight="1" x14ac:dyDescent="0.2">
      <c r="B8" s="2148"/>
      <c r="C8" s="2217"/>
      <c r="D8" s="2217"/>
      <c r="E8" s="229" t="s">
        <v>33</v>
      </c>
      <c r="F8" s="229" t="s">
        <v>34</v>
      </c>
      <c r="G8" s="229" t="s">
        <v>35</v>
      </c>
      <c r="H8" s="227" t="s">
        <v>36</v>
      </c>
      <c r="I8" s="1883"/>
      <c r="J8" s="1886"/>
    </row>
    <row r="9" spans="2:11" s="1022" customFormat="1" ht="12.75" customHeight="1" x14ac:dyDescent="0.2">
      <c r="B9" s="2148"/>
      <c r="C9" s="2217"/>
      <c r="D9" s="2217"/>
      <c r="E9" s="1914" t="s">
        <v>181</v>
      </c>
      <c r="F9" s="1915"/>
      <c r="G9" s="1915"/>
      <c r="H9" s="2249"/>
      <c r="I9" s="1883"/>
      <c r="J9" s="1886"/>
    </row>
    <row r="10" spans="2:11" s="1022" customFormat="1" ht="12.75" customHeight="1" x14ac:dyDescent="0.2">
      <c r="B10" s="2148"/>
      <c r="C10" s="2217"/>
      <c r="D10" s="2217"/>
      <c r="E10" s="1890" t="s">
        <v>166</v>
      </c>
      <c r="F10" s="1891"/>
      <c r="G10" s="1891"/>
      <c r="H10" s="1892"/>
      <c r="I10" s="1883"/>
      <c r="J10" s="1886"/>
    </row>
    <row r="11" spans="2:11" s="1022" customFormat="1" ht="12.75" customHeight="1" x14ac:dyDescent="0.2">
      <c r="B11" s="2148"/>
      <c r="C11" s="2217"/>
      <c r="D11" s="2217"/>
      <c r="E11" s="1302"/>
      <c r="F11" s="1302"/>
      <c r="G11" s="1302"/>
      <c r="H11" s="1302"/>
      <c r="I11" s="1883"/>
      <c r="J11" s="1886"/>
    </row>
    <row r="12" spans="2:11" s="1022" customFormat="1" ht="16.5" customHeight="1" thickBot="1" x14ac:dyDescent="0.25">
      <c r="B12" s="2150"/>
      <c r="C12" s="2218"/>
      <c r="D12" s="2218"/>
      <c r="E12" s="1893" t="s">
        <v>167</v>
      </c>
      <c r="F12" s="1894"/>
      <c r="G12" s="1894"/>
      <c r="H12" s="1895"/>
      <c r="I12" s="1884"/>
      <c r="J12" s="1887"/>
    </row>
    <row r="13" spans="2:11" s="1022" customFormat="1" ht="27" customHeight="1" thickBot="1" x14ac:dyDescent="0.25">
      <c r="B13" s="1134"/>
      <c r="C13" s="1031"/>
      <c r="D13" s="303" t="s">
        <v>171</v>
      </c>
      <c r="E13" s="1032">
        <f>SUM(E17:E19)+E14</f>
        <v>44</v>
      </c>
      <c r="F13" s="1032">
        <f>SUM(F17:F19)+F14</f>
        <v>37</v>
      </c>
      <c r="G13" s="1032">
        <f>SUM(G17:G19)+G14</f>
        <v>36</v>
      </c>
      <c r="H13" s="1032">
        <f>SUM(H17:H19)+H14</f>
        <v>28</v>
      </c>
      <c r="I13" s="1033">
        <f t="shared" ref="I13:I19" si="0">SUM(E13:H13)</f>
        <v>145</v>
      </c>
      <c r="J13" s="2250"/>
      <c r="K13" s="1034"/>
    </row>
    <row r="14" spans="2:11" s="1022" customFormat="1" ht="14.25" customHeight="1" x14ac:dyDescent="0.2">
      <c r="B14" s="83"/>
      <c r="C14" s="84"/>
      <c r="D14" s="58" t="s">
        <v>332</v>
      </c>
      <c r="E14" s="1036">
        <f>SUM(E15:E16)</f>
        <v>44</v>
      </c>
      <c r="F14" s="1036">
        <f>SUM(F15:F16)</f>
        <v>37</v>
      </c>
      <c r="G14" s="1036">
        <f>SUM(G15:G16)</f>
        <v>36</v>
      </c>
      <c r="H14" s="1036">
        <f>SUM(H15:H16)</f>
        <v>28</v>
      </c>
      <c r="I14" s="1136">
        <f t="shared" si="0"/>
        <v>145</v>
      </c>
      <c r="J14" s="2251"/>
      <c r="K14" s="1034"/>
    </row>
    <row r="15" spans="2:11" s="1022" customFormat="1" ht="14.25" customHeight="1" x14ac:dyDescent="0.2">
      <c r="B15" s="83"/>
      <c r="C15" s="84"/>
      <c r="D15" s="58" t="s">
        <v>333</v>
      </c>
      <c r="E15" s="1036">
        <f>SUM(E21:E30)</f>
        <v>11</v>
      </c>
      <c r="F15" s="1036">
        <f>SUM(F21:F30)</f>
        <v>12</v>
      </c>
      <c r="G15" s="1036">
        <f>SUM(G21:G30)</f>
        <v>13</v>
      </c>
      <c r="H15" s="1036">
        <f>SUM(H21:H30)</f>
        <v>10</v>
      </c>
      <c r="I15" s="1136">
        <f t="shared" si="0"/>
        <v>46</v>
      </c>
      <c r="J15" s="2251"/>
      <c r="K15" s="1034"/>
    </row>
    <row r="16" spans="2:11" s="1022" customFormat="1" ht="14.25" customHeight="1" x14ac:dyDescent="0.2">
      <c r="B16" s="83"/>
      <c r="C16" s="84"/>
      <c r="D16" s="58" t="s">
        <v>334</v>
      </c>
      <c r="E16" s="1036">
        <f>SUM(E31:E47)</f>
        <v>33</v>
      </c>
      <c r="F16" s="1036">
        <f>SUM(F31:F47)</f>
        <v>25</v>
      </c>
      <c r="G16" s="1036">
        <f>SUM(G31:G47)</f>
        <v>23</v>
      </c>
      <c r="H16" s="1036">
        <f>SUM(H31:H47)</f>
        <v>18</v>
      </c>
      <c r="I16" s="1136">
        <f t="shared" si="0"/>
        <v>99</v>
      </c>
      <c r="J16" s="2251"/>
      <c r="K16" s="1034"/>
    </row>
    <row r="17" spans="2:11" s="1022" customFormat="1" ht="14.25" customHeight="1" x14ac:dyDescent="0.2">
      <c r="B17" s="83"/>
      <c r="C17" s="84"/>
      <c r="D17" s="58" t="s">
        <v>335</v>
      </c>
      <c r="E17" s="1036">
        <f>E48</f>
        <v>0</v>
      </c>
      <c r="F17" s="1038">
        <f>F48</f>
        <v>0</v>
      </c>
      <c r="G17" s="1038">
        <f>G48</f>
        <v>0</v>
      </c>
      <c r="H17" s="1039">
        <f>H48</f>
        <v>0</v>
      </c>
      <c r="I17" s="1136">
        <f t="shared" si="0"/>
        <v>0</v>
      </c>
      <c r="J17" s="2251"/>
      <c r="K17" s="1034"/>
    </row>
    <row r="18" spans="2:11" s="1022" customFormat="1" ht="14.25" customHeight="1" x14ac:dyDescent="0.2">
      <c r="B18" s="83"/>
      <c r="C18" s="84"/>
      <c r="D18" s="58" t="s">
        <v>336</v>
      </c>
      <c r="E18" s="1036">
        <f>E55</f>
        <v>0</v>
      </c>
      <c r="F18" s="1038">
        <f>F55</f>
        <v>0</v>
      </c>
      <c r="G18" s="1038">
        <f>G55</f>
        <v>0</v>
      </c>
      <c r="H18" s="1038">
        <f>H55</f>
        <v>0</v>
      </c>
      <c r="I18" s="1136">
        <f t="shared" si="0"/>
        <v>0</v>
      </c>
      <c r="J18" s="2251"/>
      <c r="K18" s="1034"/>
    </row>
    <row r="19" spans="2:11" s="1022" customFormat="1" ht="13.5" customHeight="1" thickBot="1" x14ac:dyDescent="0.25">
      <c r="B19" s="83"/>
      <c r="C19" s="84"/>
      <c r="D19" s="85" t="s">
        <v>357</v>
      </c>
      <c r="E19" s="1036">
        <f>SUM(E61:E64)</f>
        <v>0</v>
      </c>
      <c r="F19" s="1036">
        <f>SUM(F61:F64)</f>
        <v>0</v>
      </c>
      <c r="G19" s="1036">
        <f>SUM(G61:G64)</f>
        <v>0</v>
      </c>
      <c r="H19" s="1036">
        <f>SUM(H61:H64)</f>
        <v>0</v>
      </c>
      <c r="I19" s="1136">
        <f t="shared" si="0"/>
        <v>0</v>
      </c>
      <c r="J19" s="2252"/>
      <c r="K19" s="1034"/>
    </row>
    <row r="20" spans="2:11" s="1022" customFormat="1" ht="19.5" customHeight="1" x14ac:dyDescent="0.2">
      <c r="B20" s="1139"/>
      <c r="C20" s="1042" t="s">
        <v>288</v>
      </c>
      <c r="D20" s="1042"/>
      <c r="E20" s="1043"/>
      <c r="F20" s="1043"/>
      <c r="G20" s="1043"/>
      <c r="H20" s="1043"/>
      <c r="I20" s="1043"/>
      <c r="J20" s="1140"/>
      <c r="K20" s="1034"/>
    </row>
    <row r="21" spans="2:11" s="787" customFormat="1" ht="14.1" customHeight="1" x14ac:dyDescent="0.2">
      <c r="B21" s="1926" t="s">
        <v>339</v>
      </c>
      <c r="C21" s="86">
        <v>1</v>
      </c>
      <c r="D21" s="1046" t="s">
        <v>317</v>
      </c>
      <c r="E21" s="87">
        <v>2</v>
      </c>
      <c r="F21" s="88">
        <v>2</v>
      </c>
      <c r="G21" s="31">
        <v>2</v>
      </c>
      <c r="H21" s="30">
        <v>3</v>
      </c>
      <c r="I21" s="1177">
        <f t="shared" ref="I21:I47" si="1">SUM(E21:H21)</f>
        <v>9</v>
      </c>
      <c r="J21" s="1142"/>
      <c r="K21" s="1034"/>
    </row>
    <row r="22" spans="2:11" s="787" customFormat="1" ht="14.1" customHeight="1" x14ac:dyDescent="0.2">
      <c r="B22" s="1924"/>
      <c r="C22" s="78">
        <v>2</v>
      </c>
      <c r="D22" s="1049" t="s">
        <v>301</v>
      </c>
      <c r="E22" s="89"/>
      <c r="F22" s="39"/>
      <c r="G22" s="35"/>
      <c r="H22" s="732"/>
      <c r="I22" s="236">
        <f t="shared" si="1"/>
        <v>0</v>
      </c>
      <c r="J22" s="1143"/>
      <c r="K22" s="1034"/>
    </row>
    <row r="23" spans="2:11" s="787" customFormat="1" ht="14.1" customHeight="1" x14ac:dyDescent="0.2">
      <c r="B23" s="1924"/>
      <c r="C23" s="78">
        <v>3</v>
      </c>
      <c r="D23" s="1049" t="s">
        <v>318</v>
      </c>
      <c r="E23" s="1254">
        <v>1</v>
      </c>
      <c r="F23" s="1255">
        <v>2</v>
      </c>
      <c r="G23" s="809">
        <v>2</v>
      </c>
      <c r="H23" s="810">
        <v>1</v>
      </c>
      <c r="I23" s="236">
        <f t="shared" si="1"/>
        <v>6</v>
      </c>
      <c r="J23" s="1143"/>
      <c r="K23" s="1034"/>
    </row>
    <row r="24" spans="2:11" s="787" customFormat="1" ht="14.1" customHeight="1" x14ac:dyDescent="0.2">
      <c r="B24" s="1924"/>
      <c r="C24" s="78">
        <v>4</v>
      </c>
      <c r="D24" s="1049" t="s">
        <v>254</v>
      </c>
      <c r="E24" s="1254">
        <v>1</v>
      </c>
      <c r="F24" s="1255">
        <v>1</v>
      </c>
      <c r="G24" s="809">
        <v>1</v>
      </c>
      <c r="H24" s="810"/>
      <c r="I24" s="236">
        <f t="shared" si="1"/>
        <v>3</v>
      </c>
      <c r="J24" s="1143"/>
      <c r="K24" s="1034"/>
    </row>
    <row r="25" spans="2:11" s="787" customFormat="1" ht="14.1" customHeight="1" x14ac:dyDescent="0.2">
      <c r="B25" s="1924"/>
      <c r="C25" s="78">
        <v>5</v>
      </c>
      <c r="D25" s="1049" t="s">
        <v>319</v>
      </c>
      <c r="E25" s="1053">
        <v>2</v>
      </c>
      <c r="F25" s="813">
        <v>2</v>
      </c>
      <c r="G25" s="811">
        <v>2</v>
      </c>
      <c r="H25" s="34"/>
      <c r="I25" s="236">
        <f t="shared" si="1"/>
        <v>6</v>
      </c>
      <c r="J25" s="1143"/>
      <c r="K25" s="1034"/>
    </row>
    <row r="26" spans="2:11" s="787" customFormat="1" ht="14.1" customHeight="1" x14ac:dyDescent="0.2">
      <c r="B26" s="1924"/>
      <c r="C26" s="78">
        <v>6</v>
      </c>
      <c r="D26" s="1049" t="s">
        <v>320</v>
      </c>
      <c r="E26" s="89"/>
      <c r="F26" s="39"/>
      <c r="G26" s="35"/>
      <c r="H26" s="34"/>
      <c r="I26" s="236">
        <f t="shared" si="1"/>
        <v>0</v>
      </c>
      <c r="J26" s="1143"/>
      <c r="K26" s="1034"/>
    </row>
    <row r="27" spans="2:11" s="787" customFormat="1" ht="14.1" customHeight="1" x14ac:dyDescent="0.2">
      <c r="B27" s="1924"/>
      <c r="C27" s="78">
        <v>7</v>
      </c>
      <c r="D27" s="1049" t="s">
        <v>291</v>
      </c>
      <c r="E27" s="89">
        <v>2</v>
      </c>
      <c r="F27" s="39">
        <v>2</v>
      </c>
      <c r="G27" s="35">
        <v>2</v>
      </c>
      <c r="H27" s="34">
        <v>2</v>
      </c>
      <c r="I27" s="236">
        <f t="shared" si="1"/>
        <v>8</v>
      </c>
      <c r="J27" s="1143"/>
      <c r="K27" s="1034"/>
    </row>
    <row r="28" spans="2:11" s="787" customFormat="1" ht="14.1" customHeight="1" x14ac:dyDescent="0.2">
      <c r="B28" s="1924"/>
      <c r="C28" s="78">
        <v>8</v>
      </c>
      <c r="D28" s="1049" t="s">
        <v>215</v>
      </c>
      <c r="E28" s="1053">
        <v>1</v>
      </c>
      <c r="F28" s="813">
        <v>1</v>
      </c>
      <c r="G28" s="811">
        <v>1</v>
      </c>
      <c r="H28" s="1052">
        <v>1</v>
      </c>
      <c r="I28" s="236">
        <f t="shared" si="1"/>
        <v>4</v>
      </c>
      <c r="J28" s="1143"/>
      <c r="K28" s="1034"/>
    </row>
    <row r="29" spans="2:11" s="787" customFormat="1" ht="14.1" customHeight="1" x14ac:dyDescent="0.2">
      <c r="B29" s="1924"/>
      <c r="C29" s="78">
        <v>9</v>
      </c>
      <c r="D29" s="1049" t="s">
        <v>257</v>
      </c>
      <c r="E29" s="1053">
        <v>2</v>
      </c>
      <c r="F29" s="813">
        <v>2</v>
      </c>
      <c r="G29" s="811">
        <v>1</v>
      </c>
      <c r="H29" s="1052">
        <v>1</v>
      </c>
      <c r="I29" s="236">
        <f t="shared" si="1"/>
        <v>6</v>
      </c>
      <c r="J29" s="1143"/>
      <c r="K29" s="1034"/>
    </row>
    <row r="30" spans="2:11" s="787" customFormat="1" ht="14.1" customHeight="1" x14ac:dyDescent="0.2">
      <c r="B30" s="1925"/>
      <c r="C30" s="1123">
        <v>10</v>
      </c>
      <c r="D30" s="1054" t="s">
        <v>223</v>
      </c>
      <c r="E30" s="1256"/>
      <c r="F30" s="1257"/>
      <c r="G30" s="1056">
        <v>2</v>
      </c>
      <c r="H30" s="1057">
        <v>2</v>
      </c>
      <c r="I30" s="236">
        <f t="shared" si="1"/>
        <v>4</v>
      </c>
      <c r="J30" s="1145"/>
      <c r="K30" s="1034"/>
    </row>
    <row r="31" spans="2:11" s="787" customFormat="1" ht="14.1" customHeight="1" x14ac:dyDescent="0.2">
      <c r="B31" s="2253" t="s">
        <v>359</v>
      </c>
      <c r="C31" s="91">
        <v>1</v>
      </c>
      <c r="D31" s="1060" t="s">
        <v>143</v>
      </c>
      <c r="E31" s="87">
        <v>4</v>
      </c>
      <c r="F31" s="88">
        <v>4</v>
      </c>
      <c r="G31" s="31">
        <v>4</v>
      </c>
      <c r="H31" s="30">
        <v>4</v>
      </c>
      <c r="I31" s="236">
        <f t="shared" si="1"/>
        <v>16</v>
      </c>
      <c r="J31" s="1142"/>
      <c r="K31" s="1034"/>
    </row>
    <row r="32" spans="2:11" s="787" customFormat="1" ht="14.1" customHeight="1" x14ac:dyDescent="0.2">
      <c r="B32" s="2254"/>
      <c r="C32" s="63">
        <v>2</v>
      </c>
      <c r="D32" s="64" t="s">
        <v>360</v>
      </c>
      <c r="E32" s="92">
        <v>3</v>
      </c>
      <c r="F32" s="45">
        <v>3</v>
      </c>
      <c r="G32" s="37">
        <v>3</v>
      </c>
      <c r="H32" s="36">
        <v>3</v>
      </c>
      <c r="I32" s="236">
        <f t="shared" si="1"/>
        <v>12</v>
      </c>
      <c r="J32" s="984"/>
      <c r="K32" s="1034"/>
    </row>
    <row r="33" spans="2:11" s="787" customFormat="1" ht="14.1" customHeight="1" x14ac:dyDescent="0.2">
      <c r="B33" s="2254"/>
      <c r="C33" s="937">
        <v>3</v>
      </c>
      <c r="D33" s="64" t="s">
        <v>361</v>
      </c>
      <c r="E33" s="92">
        <v>2</v>
      </c>
      <c r="F33" s="45">
        <v>2</v>
      </c>
      <c r="G33" s="37">
        <v>2</v>
      </c>
      <c r="H33" s="36">
        <v>2</v>
      </c>
      <c r="I33" s="236">
        <f t="shared" si="1"/>
        <v>8</v>
      </c>
      <c r="J33" s="984"/>
      <c r="K33" s="1034"/>
    </row>
    <row r="34" spans="2:11" s="787" customFormat="1" ht="14.1" customHeight="1" x14ac:dyDescent="0.2">
      <c r="B34" s="2254"/>
      <c r="C34" s="63">
        <v>4</v>
      </c>
      <c r="D34" s="77" t="s">
        <v>362</v>
      </c>
      <c r="E34" s="92">
        <v>1</v>
      </c>
      <c r="F34" s="45"/>
      <c r="G34" s="37"/>
      <c r="H34" s="36"/>
      <c r="I34" s="236">
        <f t="shared" si="1"/>
        <v>1</v>
      </c>
      <c r="J34" s="984"/>
      <c r="K34" s="1034"/>
    </row>
    <row r="35" spans="2:11" s="787" customFormat="1" ht="14.1" customHeight="1" x14ac:dyDescent="0.2">
      <c r="B35" s="2254"/>
      <c r="C35" s="937">
        <v>5</v>
      </c>
      <c r="D35" s="77" t="s">
        <v>137</v>
      </c>
      <c r="E35" s="92">
        <v>2</v>
      </c>
      <c r="F35" s="45">
        <v>2</v>
      </c>
      <c r="G35" s="37">
        <v>2</v>
      </c>
      <c r="H35" s="36">
        <v>1</v>
      </c>
      <c r="I35" s="236">
        <f t="shared" si="1"/>
        <v>7</v>
      </c>
      <c r="J35" s="984"/>
      <c r="K35" s="1034"/>
    </row>
    <row r="36" spans="2:11" s="787" customFormat="1" ht="14.1" customHeight="1" x14ac:dyDescent="0.2">
      <c r="B36" s="2254"/>
      <c r="C36" s="63">
        <v>6</v>
      </c>
      <c r="D36" s="948" t="s">
        <v>256</v>
      </c>
      <c r="E36" s="92">
        <v>2</v>
      </c>
      <c r="F36" s="45">
        <v>1</v>
      </c>
      <c r="G36" s="37"/>
      <c r="H36" s="36"/>
      <c r="I36" s="236">
        <f t="shared" si="1"/>
        <v>3</v>
      </c>
      <c r="J36" s="984"/>
      <c r="K36" s="1034"/>
    </row>
    <row r="37" spans="2:11" s="787" customFormat="1" ht="14.1" customHeight="1" x14ac:dyDescent="0.2">
      <c r="B37" s="2254"/>
      <c r="C37" s="937">
        <v>7</v>
      </c>
      <c r="D37" s="1065" t="s">
        <v>252</v>
      </c>
      <c r="E37" s="1066">
        <v>2</v>
      </c>
      <c r="F37" s="45"/>
      <c r="G37" s="37"/>
      <c r="H37" s="36"/>
      <c r="I37" s="236">
        <f t="shared" si="1"/>
        <v>2</v>
      </c>
      <c r="J37" s="984"/>
      <c r="K37" s="1034"/>
    </row>
    <row r="38" spans="2:11" s="787" customFormat="1" ht="14.1" customHeight="1" x14ac:dyDescent="0.2">
      <c r="B38" s="2254"/>
      <c r="C38" s="63">
        <v>8</v>
      </c>
      <c r="D38" s="77" t="s">
        <v>136</v>
      </c>
      <c r="E38" s="92">
        <v>2</v>
      </c>
      <c r="F38" s="45">
        <v>1</v>
      </c>
      <c r="G38" s="37">
        <v>1</v>
      </c>
      <c r="H38" s="36"/>
      <c r="I38" s="236">
        <f t="shared" si="1"/>
        <v>4</v>
      </c>
      <c r="J38" s="984"/>
      <c r="K38" s="1034"/>
    </row>
    <row r="39" spans="2:11" s="787" customFormat="1" ht="14.1" customHeight="1" x14ac:dyDescent="0.2">
      <c r="B39" s="2254"/>
      <c r="C39" s="937">
        <v>9</v>
      </c>
      <c r="D39" s="77" t="s">
        <v>132</v>
      </c>
      <c r="E39" s="92">
        <v>2</v>
      </c>
      <c r="F39" s="45">
        <v>1</v>
      </c>
      <c r="G39" s="37">
        <v>1</v>
      </c>
      <c r="H39" s="36"/>
      <c r="I39" s="236">
        <f t="shared" si="1"/>
        <v>4</v>
      </c>
      <c r="J39" s="984"/>
      <c r="K39" s="1034"/>
    </row>
    <row r="40" spans="2:11" s="787" customFormat="1" ht="14.1" customHeight="1" x14ac:dyDescent="0.2">
      <c r="B40" s="2254"/>
      <c r="C40" s="63">
        <v>10</v>
      </c>
      <c r="D40" s="77" t="s">
        <v>253</v>
      </c>
      <c r="E40" s="92">
        <v>2</v>
      </c>
      <c r="F40" s="45">
        <v>1</v>
      </c>
      <c r="G40" s="37">
        <v>1</v>
      </c>
      <c r="H40" s="36"/>
      <c r="I40" s="236">
        <f t="shared" si="1"/>
        <v>4</v>
      </c>
      <c r="J40" s="984"/>
      <c r="K40" s="1034"/>
    </row>
    <row r="41" spans="2:11" s="787" customFormat="1" ht="14.1" customHeight="1" x14ac:dyDescent="0.2">
      <c r="B41" s="2254"/>
      <c r="C41" s="937">
        <v>11</v>
      </c>
      <c r="D41" s="77" t="s">
        <v>135</v>
      </c>
      <c r="E41" s="92">
        <v>2</v>
      </c>
      <c r="F41" s="45">
        <v>1</v>
      </c>
      <c r="G41" s="37">
        <v>1</v>
      </c>
      <c r="H41" s="36"/>
      <c r="I41" s="236">
        <f t="shared" si="1"/>
        <v>4</v>
      </c>
      <c r="J41" s="984"/>
      <c r="K41" s="1034"/>
    </row>
    <row r="42" spans="2:11" s="787" customFormat="1" ht="14.1" customHeight="1" x14ac:dyDescent="0.2">
      <c r="B42" s="2254"/>
      <c r="C42" s="63">
        <v>12</v>
      </c>
      <c r="D42" s="1067" t="s">
        <v>144</v>
      </c>
      <c r="E42" s="92">
        <v>3</v>
      </c>
      <c r="F42" s="45">
        <v>4</v>
      </c>
      <c r="G42" s="37">
        <v>3</v>
      </c>
      <c r="H42" s="36">
        <v>4</v>
      </c>
      <c r="I42" s="236">
        <f t="shared" si="1"/>
        <v>14</v>
      </c>
      <c r="J42" s="984"/>
      <c r="K42" s="1034"/>
    </row>
    <row r="43" spans="2:11" s="787" customFormat="1" ht="14.1" customHeight="1" x14ac:dyDescent="0.2">
      <c r="B43" s="2254"/>
      <c r="C43" s="937">
        <v>13</v>
      </c>
      <c r="D43" s="77" t="s">
        <v>140</v>
      </c>
      <c r="E43" s="92">
        <v>1</v>
      </c>
      <c r="F43" s="45">
        <v>1</v>
      </c>
      <c r="G43" s="37">
        <v>1</v>
      </c>
      <c r="H43" s="36"/>
      <c r="I43" s="236">
        <f t="shared" si="1"/>
        <v>3</v>
      </c>
      <c r="J43" s="984"/>
      <c r="K43" s="1034"/>
    </row>
    <row r="44" spans="2:11" s="787" customFormat="1" ht="14.1" customHeight="1" x14ac:dyDescent="0.2">
      <c r="B44" s="2254"/>
      <c r="C44" s="63">
        <v>14</v>
      </c>
      <c r="D44" s="77" t="s">
        <v>156</v>
      </c>
      <c r="E44" s="92">
        <v>3</v>
      </c>
      <c r="F44" s="45">
        <v>3</v>
      </c>
      <c r="G44" s="37">
        <v>3</v>
      </c>
      <c r="H44" s="36">
        <v>3</v>
      </c>
      <c r="I44" s="236">
        <f t="shared" si="1"/>
        <v>12</v>
      </c>
      <c r="J44" s="984"/>
      <c r="K44" s="1034"/>
    </row>
    <row r="45" spans="2:11" s="787" customFormat="1" ht="14.1" customHeight="1" x14ac:dyDescent="0.2">
      <c r="B45" s="2254"/>
      <c r="C45" s="63">
        <v>15</v>
      </c>
      <c r="D45" s="77" t="s">
        <v>134</v>
      </c>
      <c r="E45" s="92">
        <v>1</v>
      </c>
      <c r="F45" s="45"/>
      <c r="G45" s="37"/>
      <c r="H45" s="36"/>
      <c r="I45" s="236">
        <f t="shared" si="1"/>
        <v>1</v>
      </c>
      <c r="J45" s="984"/>
      <c r="K45" s="1034"/>
    </row>
    <row r="46" spans="2:11" s="787" customFormat="1" ht="14.1" customHeight="1" x14ac:dyDescent="0.2">
      <c r="B46" s="2254"/>
      <c r="C46" s="62">
        <v>16</v>
      </c>
      <c r="D46" s="1068" t="s">
        <v>157</v>
      </c>
      <c r="E46" s="237">
        <v>1</v>
      </c>
      <c r="F46" s="1055">
        <v>1</v>
      </c>
      <c r="G46" s="66">
        <v>1</v>
      </c>
      <c r="H46" s="90">
        <v>1</v>
      </c>
      <c r="I46" s="1191">
        <f t="shared" si="1"/>
        <v>4</v>
      </c>
      <c r="J46" s="1145"/>
      <c r="K46" s="1034"/>
    </row>
    <row r="47" spans="2:11" s="787" customFormat="1" ht="19.350000000000001" customHeight="1" thickBot="1" x14ac:dyDescent="0.25">
      <c r="B47" s="2254"/>
      <c r="C47" s="94" t="s">
        <v>367</v>
      </c>
      <c r="D47" s="1069"/>
      <c r="E47" s="1070"/>
      <c r="F47" s="42"/>
      <c r="G47" s="43"/>
      <c r="H47" s="43"/>
      <c r="I47" s="1177">
        <f t="shared" si="1"/>
        <v>0</v>
      </c>
      <c r="J47" s="1155"/>
      <c r="K47" s="1034"/>
    </row>
    <row r="48" spans="2:11" s="1022" customFormat="1" ht="19.5" customHeight="1" thickTop="1" x14ac:dyDescent="0.2">
      <c r="B48" s="1156"/>
      <c r="C48" s="1074" t="s">
        <v>295</v>
      </c>
      <c r="D48" s="1075"/>
      <c r="E48" s="1076">
        <f>SUM(E49:E54)</f>
        <v>0</v>
      </c>
      <c r="F48" s="1076">
        <f>SUM(F49:F54)</f>
        <v>0</v>
      </c>
      <c r="G48" s="1076">
        <f>SUM(G49:G54)</f>
        <v>0</v>
      </c>
      <c r="H48" s="1077">
        <f>SUM(H49:H54)</f>
        <v>0</v>
      </c>
      <c r="I48" s="1193">
        <f>SUM(I49:I54)</f>
        <v>0</v>
      </c>
      <c r="J48" s="1157"/>
      <c r="K48" s="1034"/>
    </row>
    <row r="49" spans="2:11" s="1022" customFormat="1" ht="14.1" customHeight="1" x14ac:dyDescent="0.2">
      <c r="B49" s="789"/>
      <c r="C49" s="963">
        <v>1</v>
      </c>
      <c r="D49" s="1080"/>
      <c r="E49" s="89"/>
      <c r="F49" s="39"/>
      <c r="G49" s="35"/>
      <c r="H49" s="34"/>
      <c r="I49" s="239">
        <f t="shared" ref="I49:I54" si="2">SUM(E49:H49)</f>
        <v>0</v>
      </c>
      <c r="J49" s="67"/>
      <c r="K49" s="1034"/>
    </row>
    <row r="50" spans="2:11" s="1022" customFormat="1" ht="14.1" customHeight="1" x14ac:dyDescent="0.2">
      <c r="B50" s="789"/>
      <c r="C50" s="963">
        <v>2</v>
      </c>
      <c r="D50" s="1082"/>
      <c r="E50" s="89"/>
      <c r="F50" s="39"/>
      <c r="G50" s="35"/>
      <c r="H50" s="34"/>
      <c r="I50" s="239">
        <f t="shared" si="2"/>
        <v>0</v>
      </c>
      <c r="J50" s="67"/>
      <c r="K50" s="1034"/>
    </row>
    <row r="51" spans="2:11" s="1022" customFormat="1" ht="14.1" customHeight="1" x14ac:dyDescent="0.2">
      <c r="B51" s="789"/>
      <c r="C51" s="963">
        <v>3</v>
      </c>
      <c r="D51" s="1082"/>
      <c r="E51" s="89"/>
      <c r="F51" s="39"/>
      <c r="G51" s="35"/>
      <c r="H51" s="34"/>
      <c r="I51" s="239">
        <f t="shared" si="2"/>
        <v>0</v>
      </c>
      <c r="J51" s="67"/>
      <c r="K51" s="1034"/>
    </row>
    <row r="52" spans="2:11" s="1022" customFormat="1" ht="14.1" customHeight="1" x14ac:dyDescent="0.2">
      <c r="B52" s="33"/>
      <c r="C52" s="78">
        <v>4</v>
      </c>
      <c r="D52" s="1082"/>
      <c r="E52" s="92"/>
      <c r="F52" s="45"/>
      <c r="G52" s="37"/>
      <c r="H52" s="36"/>
      <c r="I52" s="239">
        <f t="shared" si="2"/>
        <v>0</v>
      </c>
      <c r="J52" s="46"/>
      <c r="K52" s="1034"/>
    </row>
    <row r="53" spans="2:11" s="1022" customFormat="1" ht="14.1" customHeight="1" x14ac:dyDescent="0.2">
      <c r="B53" s="33"/>
      <c r="C53" s="78">
        <v>5</v>
      </c>
      <c r="D53" s="1082"/>
      <c r="E53" s="92"/>
      <c r="F53" s="45"/>
      <c r="G53" s="37"/>
      <c r="H53" s="36"/>
      <c r="I53" s="239">
        <f t="shared" si="2"/>
        <v>0</v>
      </c>
      <c r="J53" s="46"/>
      <c r="K53" s="1034"/>
    </row>
    <row r="54" spans="2:11" s="1022" customFormat="1" ht="14.1" customHeight="1" thickBot="1" x14ac:dyDescent="0.25">
      <c r="B54" s="40"/>
      <c r="C54" s="79">
        <v>6</v>
      </c>
      <c r="D54" s="1085"/>
      <c r="E54" s="1064"/>
      <c r="F54" s="48"/>
      <c r="G54" s="47"/>
      <c r="H54" s="65"/>
      <c r="I54" s="239">
        <f t="shared" si="2"/>
        <v>0</v>
      </c>
      <c r="J54" s="1158"/>
      <c r="K54" s="1034"/>
    </row>
    <row r="55" spans="2:11" s="1022" customFormat="1" ht="19.350000000000001" customHeight="1" thickTop="1" x14ac:dyDescent="0.2">
      <c r="B55" s="1089"/>
      <c r="C55" s="1074" t="s">
        <v>294</v>
      </c>
      <c r="D55" s="1089"/>
      <c r="E55" s="1090">
        <f>SUM(E56:E60)</f>
        <v>0</v>
      </c>
      <c r="F55" s="1091">
        <f>SUM(F56:F60)</f>
        <v>0</v>
      </c>
      <c r="G55" s="1090">
        <f>SUM(G56:G60)</f>
        <v>0</v>
      </c>
      <c r="H55" s="1090">
        <f>SUM(H56:H60)</f>
        <v>0</v>
      </c>
      <c r="I55" s="1192">
        <f>SUM(I56:I60)</f>
        <v>0</v>
      </c>
      <c r="J55" s="1159"/>
      <c r="K55" s="1034"/>
    </row>
    <row r="56" spans="2:11" s="1022" customFormat="1" ht="14.1" customHeight="1" x14ac:dyDescent="0.2">
      <c r="B56" s="789"/>
      <c r="C56" s="963">
        <v>1</v>
      </c>
      <c r="D56" s="1082"/>
      <c r="E56" s="89"/>
      <c r="F56" s="39"/>
      <c r="G56" s="35"/>
      <c r="H56" s="34"/>
      <c r="I56" s="239">
        <f t="shared" ref="I56:I64" si="3">SUM(E56:H56)</f>
        <v>0</v>
      </c>
      <c r="J56" s="67"/>
      <c r="K56" s="1034"/>
    </row>
    <row r="57" spans="2:11" s="1022" customFormat="1" ht="14.1" customHeight="1" x14ac:dyDescent="0.2">
      <c r="B57" s="33"/>
      <c r="C57" s="78">
        <v>2</v>
      </c>
      <c r="D57" s="1082"/>
      <c r="E57" s="92"/>
      <c r="F57" s="45"/>
      <c r="G57" s="37"/>
      <c r="H57" s="36"/>
      <c r="I57" s="239">
        <f t="shared" si="3"/>
        <v>0</v>
      </c>
      <c r="J57" s="46"/>
      <c r="K57" s="1034"/>
    </row>
    <row r="58" spans="2:11" s="1022" customFormat="1" ht="14.1" customHeight="1" x14ac:dyDescent="0.2">
      <c r="B58" s="967"/>
      <c r="C58" s="78">
        <v>3</v>
      </c>
      <c r="D58" s="1082"/>
      <c r="E58" s="92"/>
      <c r="F58" s="45"/>
      <c r="G58" s="37"/>
      <c r="H58" s="36"/>
      <c r="I58" s="239">
        <f t="shared" si="3"/>
        <v>0</v>
      </c>
      <c r="J58" s="46"/>
      <c r="K58" s="1034"/>
    </row>
    <row r="59" spans="2:11" s="1022" customFormat="1" ht="14.1" customHeight="1" x14ac:dyDescent="0.2">
      <c r="B59" s="33"/>
      <c r="C59" s="78">
        <v>4</v>
      </c>
      <c r="D59" s="1082"/>
      <c r="E59" s="92"/>
      <c r="F59" s="45"/>
      <c r="G59" s="37"/>
      <c r="H59" s="36"/>
      <c r="I59" s="1191">
        <f t="shared" si="3"/>
        <v>0</v>
      </c>
      <c r="J59" s="46"/>
      <c r="K59" s="1034"/>
    </row>
    <row r="60" spans="2:11" s="1022" customFormat="1" ht="14.1" customHeight="1" thickBot="1" x14ac:dyDescent="0.25">
      <c r="B60" s="95"/>
      <c r="C60" s="952">
        <v>5</v>
      </c>
      <c r="D60" s="1258"/>
      <c r="E60" s="1097"/>
      <c r="F60" s="96"/>
      <c r="G60" s="80"/>
      <c r="H60" s="76"/>
      <c r="I60" s="1250">
        <f t="shared" si="3"/>
        <v>0</v>
      </c>
      <c r="J60" s="97"/>
      <c r="K60" s="1034"/>
    </row>
    <row r="61" spans="2:11" s="1022" customFormat="1" ht="14.1" customHeight="1" thickTop="1" x14ac:dyDescent="0.2">
      <c r="B61" s="1160"/>
      <c r="C61" s="1101" t="s">
        <v>341</v>
      </c>
      <c r="D61" s="1101"/>
      <c r="E61" s="1102"/>
      <c r="F61" s="1102"/>
      <c r="G61" s="1102"/>
      <c r="H61" s="1102"/>
      <c r="I61" s="239">
        <f t="shared" si="3"/>
        <v>0</v>
      </c>
      <c r="J61" s="1162"/>
    </row>
    <row r="62" spans="2:11" s="1022" customFormat="1" ht="14.1" customHeight="1" x14ac:dyDescent="0.2">
      <c r="B62" s="1163"/>
      <c r="C62" s="1106" t="s">
        <v>155</v>
      </c>
      <c r="D62" s="1106"/>
      <c r="E62" s="1107"/>
      <c r="F62" s="1107"/>
      <c r="G62" s="1107"/>
      <c r="H62" s="1107"/>
      <c r="I62" s="239">
        <f t="shared" si="3"/>
        <v>0</v>
      </c>
      <c r="J62" s="1164"/>
    </row>
    <row r="63" spans="2:11" s="1022" customFormat="1" ht="14.1" customHeight="1" x14ac:dyDescent="0.2">
      <c r="B63" s="1163"/>
      <c r="C63" s="1106" t="s">
        <v>342</v>
      </c>
      <c r="D63" s="1106"/>
      <c r="E63" s="1107"/>
      <c r="F63" s="1107"/>
      <c r="G63" s="1107"/>
      <c r="H63" s="1107"/>
      <c r="I63" s="239">
        <f t="shared" si="3"/>
        <v>0</v>
      </c>
      <c r="J63" s="1164"/>
    </row>
    <row r="64" spans="2:11" s="1022" customFormat="1" ht="14.1" customHeight="1" thickBot="1" x14ac:dyDescent="0.25">
      <c r="B64" s="1165"/>
      <c r="C64" s="1166" t="s">
        <v>364</v>
      </c>
      <c r="D64" s="1167"/>
      <c r="E64" s="1169"/>
      <c r="F64" s="1169"/>
      <c r="G64" s="1169"/>
      <c r="H64" s="1170"/>
      <c r="I64" s="239">
        <f t="shared" si="3"/>
        <v>0</v>
      </c>
      <c r="J64" s="1171"/>
    </row>
    <row r="65" spans="3:9" ht="18" customHeight="1" x14ac:dyDescent="0.2">
      <c r="C65" s="1259"/>
      <c r="D65" s="1260"/>
      <c r="E65" s="1261"/>
      <c r="F65" s="1261"/>
      <c r="G65" s="1261"/>
      <c r="H65" s="1261"/>
      <c r="I65" s="1261"/>
    </row>
    <row r="66" spans="3:9" ht="15.75" x14ac:dyDescent="0.25">
      <c r="C66" s="1262"/>
      <c r="D66" s="1263"/>
      <c r="E66" s="1264"/>
      <c r="F66" s="1264"/>
      <c r="G66" s="1264"/>
      <c r="H66" s="1264"/>
      <c r="I66" s="1265"/>
    </row>
    <row r="67" spans="3:9" x14ac:dyDescent="0.2">
      <c r="D67" s="72"/>
      <c r="E67" s="99"/>
      <c r="F67" s="72"/>
      <c r="G67" s="72"/>
      <c r="H67" s="73"/>
      <c r="I67" s="72"/>
    </row>
  </sheetData>
  <sheetProtection formatRows="0"/>
  <mergeCells count="13">
    <mergeCell ref="J13:J19"/>
    <mergeCell ref="B21:B30"/>
    <mergeCell ref="B31:B47"/>
    <mergeCell ref="D3:G3"/>
    <mergeCell ref="H5:I5"/>
    <mergeCell ref="B6:D12"/>
    <mergeCell ref="E6:H6"/>
    <mergeCell ref="I6:I12"/>
    <mergeCell ref="J6:J12"/>
    <mergeCell ref="E7:H7"/>
    <mergeCell ref="E9:H9"/>
    <mergeCell ref="E10:H10"/>
    <mergeCell ref="E12:H12"/>
  </mergeCells>
  <dataValidations count="1">
    <dataValidation allowBlank="1" showInputMessage="1" showErrorMessage="1" sqref="D49:D54 D56:D60" xr:uid="{7DE61D91-D830-4410-98C7-C7E6D873B06E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8" orientation="landscape" horizontalDpi="4294967293" verticalDpi="4294967293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222D-0259-4615-B399-7EA8DD18652C}">
  <sheetPr>
    <tabColor rgb="FFFF0000"/>
    <pageSetUpPr fitToPage="1"/>
  </sheetPr>
  <dimension ref="B1:K66"/>
  <sheetViews>
    <sheetView view="pageBreakPreview" topLeftCell="A19" zoomScale="90" zoomScaleNormal="100" zoomScaleSheetLayoutView="90" workbookViewId="0">
      <selection activeCell="D55" sqref="D55:D59"/>
    </sheetView>
  </sheetViews>
  <sheetFormatPr defaultColWidth="8.125" defaultRowHeight="12.75" x14ac:dyDescent="0.2"/>
  <cols>
    <col min="1" max="1" width="2.5" style="20" customWidth="1"/>
    <col min="2" max="2" width="7.5" style="20" customWidth="1"/>
    <col min="3" max="3" width="3.875" style="20" customWidth="1"/>
    <col min="4" max="4" width="40" style="20" customWidth="1"/>
    <col min="5" max="8" width="6.75" style="20" customWidth="1"/>
    <col min="9" max="9" width="8.875" style="20" customWidth="1"/>
    <col min="10" max="10" width="10.75" style="20" customWidth="1"/>
    <col min="11" max="11" width="4.75" style="20" customWidth="1"/>
    <col min="12" max="16384" width="8.125" style="20"/>
  </cols>
  <sheetData>
    <row r="1" spans="2:11" s="1022" customFormat="1" ht="18" x14ac:dyDescent="0.2">
      <c r="B1" s="21"/>
      <c r="C1" s="21"/>
      <c r="D1" s="299">
        <f>'Strona Tytułowa'!$G$5</f>
        <v>0</v>
      </c>
      <c r="E1" s="52"/>
      <c r="F1" s="52"/>
      <c r="G1" s="52"/>
      <c r="H1" s="52"/>
      <c r="I1" s="52"/>
      <c r="J1" s="1021"/>
    </row>
    <row r="2" spans="2:11" s="1022" customFormat="1" ht="20.25" x14ac:dyDescent="0.2">
      <c r="B2" s="1021"/>
      <c r="C2" s="1021"/>
      <c r="D2" s="1900" t="s">
        <v>279</v>
      </c>
      <c r="E2" s="1900"/>
      <c r="F2" s="1900"/>
      <c r="G2" s="1900"/>
      <c r="H2" s="1301" t="str">
        <f>'Strona Tytułowa'!$D$2</f>
        <v>2023/2024</v>
      </c>
      <c r="J2" s="1021"/>
    </row>
    <row r="3" spans="2:11" s="1022" customFormat="1" ht="18.75" customHeight="1" x14ac:dyDescent="0.2">
      <c r="B3" s="782" t="s">
        <v>297</v>
      </c>
      <c r="C3" s="24"/>
      <c r="D3" s="234"/>
      <c r="E3" s="234" t="s">
        <v>247</v>
      </c>
      <c r="F3" s="234"/>
      <c r="G3" s="234"/>
      <c r="I3" s="235"/>
      <c r="J3" s="1021"/>
    </row>
    <row r="4" spans="2:11" s="1022" customFormat="1" ht="27" customHeight="1" thickBot="1" x14ac:dyDescent="0.25">
      <c r="B4" s="1253" t="s">
        <v>393</v>
      </c>
      <c r="C4" s="1026"/>
      <c r="D4" s="25"/>
      <c r="E4" s="82"/>
      <c r="F4" s="55"/>
      <c r="G4" s="55"/>
      <c r="H4" s="2257"/>
      <c r="I4" s="2257"/>
      <c r="J4" s="1021"/>
    </row>
    <row r="5" spans="2:11" s="1022" customFormat="1" ht="12.75" customHeight="1" x14ac:dyDescent="0.2">
      <c r="B5" s="2146" t="s">
        <v>161</v>
      </c>
      <c r="C5" s="2216"/>
      <c r="D5" s="2216"/>
      <c r="E5" s="2258" t="s">
        <v>165</v>
      </c>
      <c r="F5" s="2259"/>
      <c r="G5" s="2259"/>
      <c r="H5" s="2260"/>
      <c r="I5" s="1882" t="s">
        <v>163</v>
      </c>
      <c r="J5" s="1885" t="s">
        <v>164</v>
      </c>
    </row>
    <row r="6" spans="2:11" s="1022" customFormat="1" ht="12.75" customHeight="1" x14ac:dyDescent="0.2">
      <c r="B6" s="2148"/>
      <c r="C6" s="2217"/>
      <c r="D6" s="2217"/>
      <c r="E6" s="2261" t="s">
        <v>125</v>
      </c>
      <c r="F6" s="2261"/>
      <c r="G6" s="2261"/>
      <c r="H6" s="2262"/>
      <c r="I6" s="1883"/>
      <c r="J6" s="1886"/>
    </row>
    <row r="7" spans="2:11" s="1022" customFormat="1" ht="12.75" customHeight="1" x14ac:dyDescent="0.2">
      <c r="B7" s="2148"/>
      <c r="C7" s="2217"/>
      <c r="D7" s="2217"/>
      <c r="E7" s="229" t="s">
        <v>33</v>
      </c>
      <c r="F7" s="229" t="s">
        <v>34</v>
      </c>
      <c r="G7" s="229" t="s">
        <v>35</v>
      </c>
      <c r="H7" s="227" t="s">
        <v>36</v>
      </c>
      <c r="I7" s="1883"/>
      <c r="J7" s="1886"/>
    </row>
    <row r="8" spans="2:11" s="1022" customFormat="1" ht="12.75" customHeight="1" x14ac:dyDescent="0.2">
      <c r="B8" s="2148"/>
      <c r="C8" s="2217"/>
      <c r="D8" s="2217"/>
      <c r="E8" s="1914" t="s">
        <v>181</v>
      </c>
      <c r="F8" s="1915"/>
      <c r="G8" s="1915"/>
      <c r="H8" s="2249"/>
      <c r="I8" s="1883"/>
      <c r="J8" s="1886"/>
    </row>
    <row r="9" spans="2:11" s="1022" customFormat="1" ht="12.75" customHeight="1" x14ac:dyDescent="0.2">
      <c r="B9" s="2148"/>
      <c r="C9" s="2217"/>
      <c r="D9" s="2217"/>
      <c r="E9" s="1890" t="s">
        <v>166</v>
      </c>
      <c r="F9" s="1891"/>
      <c r="G9" s="1891"/>
      <c r="H9" s="1892"/>
      <c r="I9" s="1883"/>
      <c r="J9" s="1886"/>
    </row>
    <row r="10" spans="2:11" s="1022" customFormat="1" ht="12.75" customHeight="1" x14ac:dyDescent="0.2">
      <c r="B10" s="2148"/>
      <c r="C10" s="2217"/>
      <c r="D10" s="2217"/>
      <c r="E10" s="1302"/>
      <c r="F10" s="1302"/>
      <c r="G10" s="1302"/>
      <c r="H10" s="1302"/>
      <c r="I10" s="1883"/>
      <c r="J10" s="1886"/>
    </row>
    <row r="11" spans="2:11" s="1022" customFormat="1" ht="16.5" customHeight="1" thickBot="1" x14ac:dyDescent="0.25">
      <c r="B11" s="2150"/>
      <c r="C11" s="2218"/>
      <c r="D11" s="2218"/>
      <c r="E11" s="1893" t="s">
        <v>167</v>
      </c>
      <c r="F11" s="1894"/>
      <c r="G11" s="1894"/>
      <c r="H11" s="1895"/>
      <c r="I11" s="1884"/>
      <c r="J11" s="1887"/>
    </row>
    <row r="12" spans="2:11" s="1022" customFormat="1" ht="27" customHeight="1" thickBot="1" x14ac:dyDescent="0.25">
      <c r="B12" s="1134"/>
      <c r="C12" s="1031"/>
      <c r="D12" s="303" t="s">
        <v>171</v>
      </c>
      <c r="E12" s="1032">
        <f>SUM(E16:E18)+E13</f>
        <v>32</v>
      </c>
      <c r="F12" s="1032">
        <f>SUM(F16:F18)+F13</f>
        <v>26</v>
      </c>
      <c r="G12" s="1032">
        <f>SUM(G16:G18)+G13</f>
        <v>23</v>
      </c>
      <c r="H12" s="1032">
        <f>SUM(H16:H18)+H13</f>
        <v>18</v>
      </c>
      <c r="I12" s="1033">
        <f t="shared" ref="I12:I18" si="0">SUM(E12:H12)</f>
        <v>99</v>
      </c>
      <c r="J12" s="2250"/>
      <c r="K12" s="1034"/>
    </row>
    <row r="13" spans="2:11" s="1022" customFormat="1" ht="14.25" customHeight="1" x14ac:dyDescent="0.2">
      <c r="B13" s="83"/>
      <c r="C13" s="84"/>
      <c r="D13" s="58" t="s">
        <v>332</v>
      </c>
      <c r="E13" s="1036">
        <f>SUM(E14:E15)</f>
        <v>32</v>
      </c>
      <c r="F13" s="1036">
        <f>SUM(F14:F15)</f>
        <v>26</v>
      </c>
      <c r="G13" s="1036">
        <f>SUM(G14:G15)</f>
        <v>23</v>
      </c>
      <c r="H13" s="1036">
        <f>SUM(H14:H15)</f>
        <v>18</v>
      </c>
      <c r="I13" s="1136">
        <f t="shared" si="0"/>
        <v>99</v>
      </c>
      <c r="J13" s="2251"/>
      <c r="K13" s="1034"/>
    </row>
    <row r="14" spans="2:11" s="1022" customFormat="1" ht="14.25" customHeight="1" x14ac:dyDescent="0.2">
      <c r="B14" s="83"/>
      <c r="C14" s="84"/>
      <c r="D14" s="58" t="s">
        <v>333</v>
      </c>
      <c r="E14" s="1036">
        <f>SUM(E20:E29)</f>
        <v>0</v>
      </c>
      <c r="F14" s="1036">
        <f>SUM(F20:F29)</f>
        <v>0</v>
      </c>
      <c r="G14" s="1036">
        <f>SUM(G20:G29)</f>
        <v>0</v>
      </c>
      <c r="H14" s="1036">
        <f>SUM(H20:H29)</f>
        <v>0</v>
      </c>
      <c r="I14" s="1136">
        <f t="shared" si="0"/>
        <v>0</v>
      </c>
      <c r="J14" s="2251"/>
      <c r="K14" s="1034"/>
    </row>
    <row r="15" spans="2:11" s="1022" customFormat="1" ht="14.25" customHeight="1" x14ac:dyDescent="0.2">
      <c r="B15" s="83"/>
      <c r="C15" s="84"/>
      <c r="D15" s="58" t="s">
        <v>334</v>
      </c>
      <c r="E15" s="1036">
        <f>SUM(E30:E46)</f>
        <v>32</v>
      </c>
      <c r="F15" s="1036">
        <f>SUM(F30:F46)</f>
        <v>26</v>
      </c>
      <c r="G15" s="1036">
        <f>SUM(G30:G46)</f>
        <v>23</v>
      </c>
      <c r="H15" s="1036">
        <f>SUM(H30:H46)</f>
        <v>18</v>
      </c>
      <c r="I15" s="1136">
        <f t="shared" si="0"/>
        <v>99</v>
      </c>
      <c r="J15" s="2251"/>
      <c r="K15" s="1034"/>
    </row>
    <row r="16" spans="2:11" s="1022" customFormat="1" ht="14.25" customHeight="1" x14ac:dyDescent="0.2">
      <c r="B16" s="83"/>
      <c r="C16" s="84"/>
      <c r="D16" s="58" t="s">
        <v>335</v>
      </c>
      <c r="E16" s="1036">
        <f>E47</f>
        <v>0</v>
      </c>
      <c r="F16" s="1038">
        <f>F47</f>
        <v>0</v>
      </c>
      <c r="G16" s="1038">
        <f>G47</f>
        <v>0</v>
      </c>
      <c r="H16" s="1039">
        <f>H47</f>
        <v>0</v>
      </c>
      <c r="I16" s="1136">
        <f t="shared" si="0"/>
        <v>0</v>
      </c>
      <c r="J16" s="2251"/>
      <c r="K16" s="1034"/>
    </row>
    <row r="17" spans="2:11" s="1022" customFormat="1" ht="14.25" customHeight="1" x14ac:dyDescent="0.2">
      <c r="B17" s="83"/>
      <c r="C17" s="84"/>
      <c r="D17" s="58" t="s">
        <v>336</v>
      </c>
      <c r="E17" s="1036">
        <f>E54</f>
        <v>0</v>
      </c>
      <c r="F17" s="1038">
        <f>F54</f>
        <v>0</v>
      </c>
      <c r="G17" s="1038">
        <f>G54</f>
        <v>0</v>
      </c>
      <c r="H17" s="1038">
        <f>H54</f>
        <v>0</v>
      </c>
      <c r="I17" s="1136">
        <f t="shared" si="0"/>
        <v>0</v>
      </c>
      <c r="J17" s="2251"/>
      <c r="K17" s="1034"/>
    </row>
    <row r="18" spans="2:11" s="1022" customFormat="1" ht="13.5" customHeight="1" thickBot="1" x14ac:dyDescent="0.25">
      <c r="B18" s="83"/>
      <c r="C18" s="84"/>
      <c r="D18" s="85" t="s">
        <v>357</v>
      </c>
      <c r="E18" s="1036">
        <f>SUM(E60:E63)</f>
        <v>0</v>
      </c>
      <c r="F18" s="1036">
        <f>SUM(F60:F63)</f>
        <v>0</v>
      </c>
      <c r="G18" s="1036">
        <f>SUM(G60:G63)</f>
        <v>0</v>
      </c>
      <c r="H18" s="1036">
        <f>SUM(H60:H63)</f>
        <v>0</v>
      </c>
      <c r="I18" s="1136">
        <f t="shared" si="0"/>
        <v>0</v>
      </c>
      <c r="J18" s="2252"/>
      <c r="K18" s="1034"/>
    </row>
    <row r="19" spans="2:11" s="1022" customFormat="1" ht="19.5" customHeight="1" x14ac:dyDescent="0.2">
      <c r="B19" s="1139"/>
      <c r="C19" s="1042" t="s">
        <v>288</v>
      </c>
      <c r="D19" s="1042"/>
      <c r="E19" s="1043"/>
      <c r="F19" s="1043"/>
      <c r="G19" s="1043"/>
      <c r="H19" s="1043"/>
      <c r="I19" s="1043"/>
      <c r="J19" s="1140"/>
      <c r="K19" s="1034"/>
    </row>
    <row r="20" spans="2:11" s="787" customFormat="1" ht="14.1" customHeight="1" x14ac:dyDescent="0.2">
      <c r="B20" s="1926" t="s">
        <v>339</v>
      </c>
      <c r="C20" s="86">
        <v>1</v>
      </c>
      <c r="D20" s="1046" t="s">
        <v>317</v>
      </c>
      <c r="E20" s="1121"/>
      <c r="F20" s="88"/>
      <c r="G20" s="31"/>
      <c r="H20" s="30"/>
      <c r="I20" s="1177">
        <f t="shared" ref="I20:I46" si="1">SUM(E20:H20)</f>
        <v>0</v>
      </c>
      <c r="J20" s="1142"/>
      <c r="K20" s="1034"/>
    </row>
    <row r="21" spans="2:11" s="787" customFormat="1" ht="14.1" customHeight="1" x14ac:dyDescent="0.2">
      <c r="B21" s="1924"/>
      <c r="C21" s="78">
        <v>2</v>
      </c>
      <c r="D21" s="1049" t="s">
        <v>301</v>
      </c>
      <c r="E21" s="1122"/>
      <c r="F21" s="39"/>
      <c r="G21" s="35"/>
      <c r="H21" s="732"/>
      <c r="I21" s="236">
        <f t="shared" si="1"/>
        <v>0</v>
      </c>
      <c r="J21" s="1143"/>
      <c r="K21" s="1034"/>
    </row>
    <row r="22" spans="2:11" s="787" customFormat="1" ht="14.1" customHeight="1" x14ac:dyDescent="0.2">
      <c r="B22" s="1924"/>
      <c r="C22" s="78">
        <v>3</v>
      </c>
      <c r="D22" s="1049" t="s">
        <v>318</v>
      </c>
      <c r="E22" s="1122"/>
      <c r="F22" s="39"/>
      <c r="G22" s="35"/>
      <c r="H22" s="729"/>
      <c r="I22" s="236">
        <f t="shared" si="1"/>
        <v>0</v>
      </c>
      <c r="J22" s="1143"/>
      <c r="K22" s="1034"/>
    </row>
    <row r="23" spans="2:11" s="787" customFormat="1" ht="14.1" customHeight="1" x14ac:dyDescent="0.2">
      <c r="B23" s="1924"/>
      <c r="C23" s="78">
        <v>4</v>
      </c>
      <c r="D23" s="1049" t="s">
        <v>254</v>
      </c>
      <c r="E23" s="1122"/>
      <c r="F23" s="39"/>
      <c r="G23" s="35"/>
      <c r="H23" s="729"/>
      <c r="I23" s="236">
        <f t="shared" si="1"/>
        <v>0</v>
      </c>
      <c r="J23" s="1143"/>
      <c r="K23" s="1034"/>
    </row>
    <row r="24" spans="2:11" s="787" customFormat="1" ht="14.1" customHeight="1" x14ac:dyDescent="0.2">
      <c r="B24" s="1924"/>
      <c r="C24" s="78">
        <v>5</v>
      </c>
      <c r="D24" s="1049" t="s">
        <v>319</v>
      </c>
      <c r="E24" s="1122"/>
      <c r="F24" s="39"/>
      <c r="G24" s="35"/>
      <c r="H24" s="34"/>
      <c r="I24" s="236">
        <f t="shared" si="1"/>
        <v>0</v>
      </c>
      <c r="J24" s="1143"/>
      <c r="K24" s="1034"/>
    </row>
    <row r="25" spans="2:11" s="787" customFormat="1" ht="14.1" customHeight="1" x14ac:dyDescent="0.2">
      <c r="B25" s="1924"/>
      <c r="C25" s="78">
        <v>6</v>
      </c>
      <c r="D25" s="1049" t="s">
        <v>320</v>
      </c>
      <c r="E25" s="1122"/>
      <c r="F25" s="39"/>
      <c r="G25" s="35"/>
      <c r="H25" s="34"/>
      <c r="I25" s="236">
        <f t="shared" si="1"/>
        <v>0</v>
      </c>
      <c r="J25" s="1143"/>
      <c r="K25" s="1034"/>
    </row>
    <row r="26" spans="2:11" s="787" customFormat="1" ht="14.1" customHeight="1" x14ac:dyDescent="0.2">
      <c r="B26" s="1924"/>
      <c r="C26" s="78">
        <v>7</v>
      </c>
      <c r="D26" s="1049" t="s">
        <v>291</v>
      </c>
      <c r="E26" s="1122"/>
      <c r="F26" s="39"/>
      <c r="G26" s="35"/>
      <c r="H26" s="34"/>
      <c r="I26" s="236">
        <f t="shared" si="1"/>
        <v>0</v>
      </c>
      <c r="J26" s="1143"/>
      <c r="K26" s="1034"/>
    </row>
    <row r="27" spans="2:11" s="787" customFormat="1" ht="14.1" customHeight="1" x14ac:dyDescent="0.2">
      <c r="B27" s="1924"/>
      <c r="C27" s="78">
        <v>8</v>
      </c>
      <c r="D27" s="1049" t="s">
        <v>215</v>
      </c>
      <c r="E27" s="1122"/>
      <c r="F27" s="39"/>
      <c r="G27" s="35"/>
      <c r="H27" s="34"/>
      <c r="I27" s="236">
        <f t="shared" si="1"/>
        <v>0</v>
      </c>
      <c r="J27" s="1143"/>
      <c r="K27" s="1034"/>
    </row>
    <row r="28" spans="2:11" s="787" customFormat="1" ht="14.1" customHeight="1" x14ac:dyDescent="0.2">
      <c r="B28" s="1924"/>
      <c r="C28" s="78">
        <v>9</v>
      </c>
      <c r="D28" s="1049" t="s">
        <v>257</v>
      </c>
      <c r="E28" s="1122"/>
      <c r="F28" s="39"/>
      <c r="G28" s="35"/>
      <c r="H28" s="34"/>
      <c r="I28" s="236">
        <f t="shared" si="1"/>
        <v>0</v>
      </c>
      <c r="J28" s="1143"/>
      <c r="K28" s="1034"/>
    </row>
    <row r="29" spans="2:11" s="787" customFormat="1" ht="14.1" customHeight="1" x14ac:dyDescent="0.2">
      <c r="B29" s="1925"/>
      <c r="C29" s="1123">
        <v>10</v>
      </c>
      <c r="D29" s="1054" t="s">
        <v>223</v>
      </c>
      <c r="E29" s="1124"/>
      <c r="F29" s="1055"/>
      <c r="G29" s="66"/>
      <c r="H29" s="90"/>
      <c r="I29" s="236">
        <f t="shared" si="1"/>
        <v>0</v>
      </c>
      <c r="J29" s="1145"/>
      <c r="K29" s="1034"/>
    </row>
    <row r="30" spans="2:11" s="787" customFormat="1" ht="14.1" customHeight="1" x14ac:dyDescent="0.2">
      <c r="B30" s="2253" t="s">
        <v>359</v>
      </c>
      <c r="C30" s="91">
        <v>1</v>
      </c>
      <c r="D30" s="1060" t="s">
        <v>143</v>
      </c>
      <c r="E30" s="1121">
        <v>4</v>
      </c>
      <c r="F30" s="88">
        <v>4</v>
      </c>
      <c r="G30" s="31">
        <v>4</v>
      </c>
      <c r="H30" s="30">
        <v>4</v>
      </c>
      <c r="I30" s="236">
        <f t="shared" si="1"/>
        <v>16</v>
      </c>
      <c r="J30" s="1142"/>
      <c r="K30" s="1034"/>
    </row>
    <row r="31" spans="2:11" s="787" customFormat="1" ht="14.1" customHeight="1" x14ac:dyDescent="0.2">
      <c r="B31" s="2254"/>
      <c r="C31" s="63">
        <v>2</v>
      </c>
      <c r="D31" s="64" t="s">
        <v>360</v>
      </c>
      <c r="E31" s="1125">
        <v>3</v>
      </c>
      <c r="F31" s="45">
        <v>3</v>
      </c>
      <c r="G31" s="37">
        <v>3</v>
      </c>
      <c r="H31" s="36">
        <v>3</v>
      </c>
      <c r="I31" s="236">
        <f t="shared" si="1"/>
        <v>12</v>
      </c>
      <c r="J31" s="984"/>
      <c r="K31" s="1034"/>
    </row>
    <row r="32" spans="2:11" s="787" customFormat="1" ht="14.1" customHeight="1" x14ac:dyDescent="0.2">
      <c r="B32" s="2254"/>
      <c r="C32" s="937">
        <v>3</v>
      </c>
      <c r="D32" s="64" t="s">
        <v>361</v>
      </c>
      <c r="E32" s="1125">
        <v>2</v>
      </c>
      <c r="F32" s="45">
        <v>2</v>
      </c>
      <c r="G32" s="37">
        <v>2</v>
      </c>
      <c r="H32" s="36">
        <v>2</v>
      </c>
      <c r="I32" s="236">
        <f t="shared" si="1"/>
        <v>8</v>
      </c>
      <c r="J32" s="984"/>
      <c r="K32" s="1034"/>
    </row>
    <row r="33" spans="2:11" s="787" customFormat="1" ht="14.1" customHeight="1" x14ac:dyDescent="0.2">
      <c r="B33" s="2254"/>
      <c r="C33" s="63">
        <v>4</v>
      </c>
      <c r="D33" s="77" t="s">
        <v>362</v>
      </c>
      <c r="E33" s="1125">
        <v>1</v>
      </c>
      <c r="F33" s="45"/>
      <c r="G33" s="37"/>
      <c r="H33" s="36"/>
      <c r="I33" s="236">
        <f t="shared" si="1"/>
        <v>1</v>
      </c>
      <c r="J33" s="984"/>
      <c r="K33" s="1034"/>
    </row>
    <row r="34" spans="2:11" s="787" customFormat="1" ht="14.1" customHeight="1" x14ac:dyDescent="0.2">
      <c r="B34" s="2254"/>
      <c r="C34" s="937">
        <v>5</v>
      </c>
      <c r="D34" s="77" t="s">
        <v>137</v>
      </c>
      <c r="E34" s="1125">
        <v>2</v>
      </c>
      <c r="F34" s="45">
        <v>2</v>
      </c>
      <c r="G34" s="37">
        <v>2</v>
      </c>
      <c r="H34" s="36">
        <v>1</v>
      </c>
      <c r="I34" s="236">
        <f t="shared" si="1"/>
        <v>7</v>
      </c>
      <c r="J34" s="984"/>
      <c r="K34" s="1034"/>
    </row>
    <row r="35" spans="2:11" s="787" customFormat="1" ht="14.1" customHeight="1" x14ac:dyDescent="0.2">
      <c r="B35" s="2254"/>
      <c r="C35" s="63">
        <v>6</v>
      </c>
      <c r="D35" s="948" t="s">
        <v>256</v>
      </c>
      <c r="E35" s="1125">
        <v>2</v>
      </c>
      <c r="F35" s="45">
        <v>1</v>
      </c>
      <c r="G35" s="37"/>
      <c r="H35" s="36"/>
      <c r="I35" s="236">
        <f t="shared" si="1"/>
        <v>3</v>
      </c>
      <c r="J35" s="984"/>
      <c r="K35" s="1034"/>
    </row>
    <row r="36" spans="2:11" s="787" customFormat="1" ht="14.1" customHeight="1" x14ac:dyDescent="0.2">
      <c r="B36" s="2254"/>
      <c r="C36" s="937">
        <v>7</v>
      </c>
      <c r="D36" s="949" t="s">
        <v>144</v>
      </c>
      <c r="E36" s="1125">
        <v>3</v>
      </c>
      <c r="F36" s="45">
        <v>4</v>
      </c>
      <c r="G36" s="37">
        <v>3</v>
      </c>
      <c r="H36" s="36">
        <v>4</v>
      </c>
      <c r="I36" s="236">
        <f t="shared" si="1"/>
        <v>14</v>
      </c>
      <c r="J36" s="984"/>
      <c r="K36" s="1034"/>
    </row>
    <row r="37" spans="2:11" s="787" customFormat="1" ht="14.1" customHeight="1" x14ac:dyDescent="0.2">
      <c r="B37" s="2254"/>
      <c r="C37" s="63">
        <v>8</v>
      </c>
      <c r="D37" s="77" t="s">
        <v>135</v>
      </c>
      <c r="E37" s="1125">
        <v>2</v>
      </c>
      <c r="F37" s="45">
        <v>1</v>
      </c>
      <c r="G37" s="37">
        <v>1</v>
      </c>
      <c r="H37" s="36"/>
      <c r="I37" s="236">
        <f t="shared" si="1"/>
        <v>4</v>
      </c>
      <c r="J37" s="984"/>
      <c r="K37" s="1034"/>
    </row>
    <row r="38" spans="2:11" s="787" customFormat="1" ht="14.1" customHeight="1" x14ac:dyDescent="0.2">
      <c r="B38" s="2254"/>
      <c r="C38" s="937">
        <v>9</v>
      </c>
      <c r="D38" s="77" t="s">
        <v>253</v>
      </c>
      <c r="E38" s="1125">
        <v>2</v>
      </c>
      <c r="F38" s="45">
        <v>1</v>
      </c>
      <c r="G38" s="37">
        <v>1</v>
      </c>
      <c r="H38" s="36"/>
      <c r="I38" s="236">
        <f t="shared" si="1"/>
        <v>4</v>
      </c>
      <c r="J38" s="984"/>
      <c r="K38" s="1034"/>
    </row>
    <row r="39" spans="2:11" s="787" customFormat="1" ht="14.1" customHeight="1" x14ac:dyDescent="0.2">
      <c r="B39" s="2254"/>
      <c r="C39" s="63">
        <v>10</v>
      </c>
      <c r="D39" s="77" t="s">
        <v>136</v>
      </c>
      <c r="E39" s="1125">
        <v>2</v>
      </c>
      <c r="F39" s="45">
        <v>1</v>
      </c>
      <c r="G39" s="37">
        <v>1</v>
      </c>
      <c r="H39" s="36"/>
      <c r="I39" s="236">
        <f t="shared" si="1"/>
        <v>4</v>
      </c>
      <c r="J39" s="984"/>
      <c r="K39" s="1034"/>
    </row>
    <row r="40" spans="2:11" s="787" customFormat="1" ht="14.1" customHeight="1" x14ac:dyDescent="0.2">
      <c r="B40" s="2254"/>
      <c r="C40" s="937">
        <v>11</v>
      </c>
      <c r="D40" s="77" t="s">
        <v>132</v>
      </c>
      <c r="E40" s="1125">
        <v>2</v>
      </c>
      <c r="F40" s="45">
        <v>1</v>
      </c>
      <c r="G40" s="37">
        <v>1</v>
      </c>
      <c r="H40" s="36"/>
      <c r="I40" s="236">
        <f t="shared" si="1"/>
        <v>4</v>
      </c>
      <c r="J40" s="984"/>
      <c r="K40" s="1034"/>
    </row>
    <row r="41" spans="2:11" s="787" customFormat="1" ht="14.1" customHeight="1" x14ac:dyDescent="0.2">
      <c r="B41" s="2254"/>
      <c r="C41" s="63">
        <v>12</v>
      </c>
      <c r="D41" s="77" t="s">
        <v>134</v>
      </c>
      <c r="E41" s="1125">
        <v>1</v>
      </c>
      <c r="F41" s="45"/>
      <c r="G41" s="37"/>
      <c r="H41" s="36"/>
      <c r="I41" s="236">
        <f t="shared" si="1"/>
        <v>1</v>
      </c>
      <c r="J41" s="984"/>
      <c r="K41" s="1034"/>
    </row>
    <row r="42" spans="2:11" s="787" customFormat="1" ht="14.1" customHeight="1" x14ac:dyDescent="0.2">
      <c r="B42" s="2254"/>
      <c r="C42" s="937">
        <v>13</v>
      </c>
      <c r="D42" s="77" t="s">
        <v>156</v>
      </c>
      <c r="E42" s="1125">
        <v>3</v>
      </c>
      <c r="F42" s="45">
        <v>3</v>
      </c>
      <c r="G42" s="37">
        <v>3</v>
      </c>
      <c r="H42" s="36">
        <v>3</v>
      </c>
      <c r="I42" s="236">
        <f t="shared" si="1"/>
        <v>12</v>
      </c>
      <c r="J42" s="984"/>
      <c r="K42" s="1034"/>
    </row>
    <row r="43" spans="2:11" s="787" customFormat="1" ht="14.1" customHeight="1" x14ac:dyDescent="0.2">
      <c r="B43" s="2254"/>
      <c r="C43" s="63">
        <v>14</v>
      </c>
      <c r="D43" s="77" t="s">
        <v>140</v>
      </c>
      <c r="E43" s="1125">
        <v>1</v>
      </c>
      <c r="F43" s="45">
        <v>1</v>
      </c>
      <c r="G43" s="37">
        <v>1</v>
      </c>
      <c r="H43" s="36"/>
      <c r="I43" s="236">
        <f t="shared" si="1"/>
        <v>3</v>
      </c>
      <c r="J43" s="984"/>
      <c r="K43" s="1034"/>
    </row>
    <row r="44" spans="2:11" s="787" customFormat="1" ht="14.1" customHeight="1" x14ac:dyDescent="0.2">
      <c r="B44" s="2254"/>
      <c r="C44" s="63">
        <v>15</v>
      </c>
      <c r="D44" s="948" t="s">
        <v>147</v>
      </c>
      <c r="E44" s="1125">
        <v>1</v>
      </c>
      <c r="F44" s="45">
        <v>1</v>
      </c>
      <c r="G44" s="37"/>
      <c r="H44" s="36"/>
      <c r="I44" s="236">
        <f t="shared" si="1"/>
        <v>2</v>
      </c>
      <c r="J44" s="984"/>
      <c r="K44" s="1034"/>
    </row>
    <row r="45" spans="2:11" s="787" customFormat="1" ht="14.1" customHeight="1" x14ac:dyDescent="0.2">
      <c r="B45" s="2254"/>
      <c r="C45" s="62">
        <v>16</v>
      </c>
      <c r="D45" s="1068" t="s">
        <v>157</v>
      </c>
      <c r="E45" s="1124">
        <v>1</v>
      </c>
      <c r="F45" s="1055">
        <v>1</v>
      </c>
      <c r="G45" s="66">
        <v>1</v>
      </c>
      <c r="H45" s="90">
        <v>1</v>
      </c>
      <c r="I45" s="1191">
        <f t="shared" si="1"/>
        <v>4</v>
      </c>
      <c r="J45" s="1145"/>
      <c r="K45" s="1034"/>
    </row>
    <row r="46" spans="2:11" s="787" customFormat="1" ht="19.350000000000001" customHeight="1" thickBot="1" x14ac:dyDescent="0.25">
      <c r="B46" s="2254"/>
      <c r="C46" s="94" t="s">
        <v>367</v>
      </c>
      <c r="D46" s="1069"/>
      <c r="E46" s="1127"/>
      <c r="F46" s="42"/>
      <c r="G46" s="43"/>
      <c r="H46" s="43"/>
      <c r="I46" s="1177">
        <f t="shared" si="1"/>
        <v>0</v>
      </c>
      <c r="J46" s="1155"/>
      <c r="K46" s="1034"/>
    </row>
    <row r="47" spans="2:11" s="1022" customFormat="1" ht="19.5" customHeight="1" thickTop="1" x14ac:dyDescent="0.2">
      <c r="B47" s="1156"/>
      <c r="C47" s="1074" t="s">
        <v>295</v>
      </c>
      <c r="D47" s="1075"/>
      <c r="E47" s="1076">
        <f>SUM(E48:E53)</f>
        <v>0</v>
      </c>
      <c r="F47" s="1076">
        <f>SUM(F48:F53)</f>
        <v>0</v>
      </c>
      <c r="G47" s="1076">
        <f>SUM(G48:G53)</f>
        <v>0</v>
      </c>
      <c r="H47" s="1077">
        <f>SUM(H48:H53)</f>
        <v>0</v>
      </c>
      <c r="I47" s="1193">
        <f>SUM(I48:I53)</f>
        <v>0</v>
      </c>
      <c r="J47" s="1157"/>
      <c r="K47" s="1034"/>
    </row>
    <row r="48" spans="2:11" s="1022" customFormat="1" ht="14.1" customHeight="1" x14ac:dyDescent="0.2">
      <c r="B48" s="789"/>
      <c r="C48" s="963">
        <v>1</v>
      </c>
      <c r="D48" s="1080"/>
      <c r="E48" s="1122"/>
      <c r="F48" s="39"/>
      <c r="G48" s="35"/>
      <c r="H48" s="34"/>
      <c r="I48" s="239">
        <f t="shared" ref="I48:I53" si="2">SUM(E48:H48)</f>
        <v>0</v>
      </c>
      <c r="J48" s="67"/>
      <c r="K48" s="1034"/>
    </row>
    <row r="49" spans="2:11" s="1022" customFormat="1" ht="14.1" customHeight="1" x14ac:dyDescent="0.2">
      <c r="B49" s="789"/>
      <c r="C49" s="963">
        <v>2</v>
      </c>
      <c r="D49" s="1082"/>
      <c r="E49" s="1122"/>
      <c r="F49" s="39"/>
      <c r="G49" s="35"/>
      <c r="H49" s="34"/>
      <c r="I49" s="239">
        <f t="shared" si="2"/>
        <v>0</v>
      </c>
      <c r="J49" s="67"/>
      <c r="K49" s="1034"/>
    </row>
    <row r="50" spans="2:11" s="1022" customFormat="1" ht="14.1" customHeight="1" x14ac:dyDescent="0.2">
      <c r="B50" s="789"/>
      <c r="C50" s="963">
        <v>3</v>
      </c>
      <c r="D50" s="1082"/>
      <c r="E50" s="1122"/>
      <c r="F50" s="39"/>
      <c r="G50" s="35"/>
      <c r="H50" s="34"/>
      <c r="I50" s="239">
        <f t="shared" si="2"/>
        <v>0</v>
      </c>
      <c r="J50" s="67"/>
      <c r="K50" s="1034"/>
    </row>
    <row r="51" spans="2:11" s="1022" customFormat="1" ht="14.1" customHeight="1" x14ac:dyDescent="0.2">
      <c r="B51" s="33"/>
      <c r="C51" s="78">
        <v>4</v>
      </c>
      <c r="D51" s="1082"/>
      <c r="E51" s="1125"/>
      <c r="F51" s="45"/>
      <c r="G51" s="37"/>
      <c r="H51" s="36"/>
      <c r="I51" s="239">
        <f t="shared" si="2"/>
        <v>0</v>
      </c>
      <c r="J51" s="46"/>
      <c r="K51" s="1034"/>
    </row>
    <row r="52" spans="2:11" s="1022" customFormat="1" ht="14.1" customHeight="1" x14ac:dyDescent="0.2">
      <c r="B52" s="33"/>
      <c r="C52" s="78">
        <v>5</v>
      </c>
      <c r="D52" s="1082"/>
      <c r="E52" s="1125"/>
      <c r="F52" s="45"/>
      <c r="G52" s="37"/>
      <c r="H52" s="36"/>
      <c r="I52" s="239">
        <f t="shared" si="2"/>
        <v>0</v>
      </c>
      <c r="J52" s="46"/>
      <c r="K52" s="1034"/>
    </row>
    <row r="53" spans="2:11" s="1022" customFormat="1" ht="14.1" customHeight="1" thickBot="1" x14ac:dyDescent="0.25">
      <c r="B53" s="40"/>
      <c r="C53" s="79">
        <v>6</v>
      </c>
      <c r="D53" s="1085"/>
      <c r="E53" s="1126"/>
      <c r="F53" s="48"/>
      <c r="G53" s="47"/>
      <c r="H53" s="65"/>
      <c r="I53" s="239">
        <f t="shared" si="2"/>
        <v>0</v>
      </c>
      <c r="J53" s="1158"/>
      <c r="K53" s="1034"/>
    </row>
    <row r="54" spans="2:11" s="1022" customFormat="1" ht="19.350000000000001" customHeight="1" thickTop="1" x14ac:dyDescent="0.2">
      <c r="B54" s="1089"/>
      <c r="C54" s="1074" t="s">
        <v>294</v>
      </c>
      <c r="D54" s="1089"/>
      <c r="E54" s="1090">
        <f>SUM(E55:E59)</f>
        <v>0</v>
      </c>
      <c r="F54" s="1091">
        <f>SUM(F55:F59)</f>
        <v>0</v>
      </c>
      <c r="G54" s="1090">
        <f>SUM(G55:G59)</f>
        <v>0</v>
      </c>
      <c r="H54" s="1090">
        <f>SUM(H55:H59)</f>
        <v>0</v>
      </c>
      <c r="I54" s="1192">
        <f>SUM(I55:I59)</f>
        <v>0</v>
      </c>
      <c r="J54" s="1159"/>
      <c r="K54" s="1034"/>
    </row>
    <row r="55" spans="2:11" s="1022" customFormat="1" ht="14.1" customHeight="1" x14ac:dyDescent="0.2">
      <c r="B55" s="789"/>
      <c r="C55" s="963">
        <v>1</v>
      </c>
      <c r="D55" s="1080"/>
      <c r="E55" s="1266"/>
      <c r="F55" s="39"/>
      <c r="G55" s="35"/>
      <c r="H55" s="34"/>
      <c r="I55" s="239">
        <f t="shared" ref="I55:I63" si="3">SUM(E55:H55)</f>
        <v>0</v>
      </c>
      <c r="J55" s="67"/>
      <c r="K55" s="1034"/>
    </row>
    <row r="56" spans="2:11" s="1022" customFormat="1" ht="14.1" customHeight="1" x14ac:dyDescent="0.2">
      <c r="B56" s="33"/>
      <c r="C56" s="78">
        <v>2</v>
      </c>
      <c r="D56" s="1082"/>
      <c r="E56" s="1183"/>
      <c r="F56" s="45"/>
      <c r="G56" s="37"/>
      <c r="H56" s="36"/>
      <c r="I56" s="239">
        <f t="shared" si="3"/>
        <v>0</v>
      </c>
      <c r="J56" s="46"/>
      <c r="K56" s="1034"/>
    </row>
    <row r="57" spans="2:11" s="1022" customFormat="1" ht="14.1" customHeight="1" x14ac:dyDescent="0.2">
      <c r="B57" s="967"/>
      <c r="C57" s="78">
        <v>3</v>
      </c>
      <c r="D57" s="1082"/>
      <c r="E57" s="1183"/>
      <c r="F57" s="45"/>
      <c r="G57" s="37"/>
      <c r="H57" s="36"/>
      <c r="I57" s="239">
        <f t="shared" si="3"/>
        <v>0</v>
      </c>
      <c r="J57" s="46"/>
      <c r="K57" s="1034"/>
    </row>
    <row r="58" spans="2:11" s="1022" customFormat="1" ht="14.1" customHeight="1" x14ac:dyDescent="0.2">
      <c r="B58" s="33"/>
      <c r="C58" s="78">
        <v>4</v>
      </c>
      <c r="D58" s="1082"/>
      <c r="E58" s="1183"/>
      <c r="F58" s="45"/>
      <c r="G58" s="37"/>
      <c r="H58" s="36"/>
      <c r="I58" s="236">
        <f t="shared" si="3"/>
        <v>0</v>
      </c>
      <c r="J58" s="46"/>
      <c r="K58" s="1034"/>
    </row>
    <row r="59" spans="2:11" s="1022" customFormat="1" ht="14.1" customHeight="1" thickBot="1" x14ac:dyDescent="0.25">
      <c r="B59" s="95"/>
      <c r="C59" s="356">
        <v>5</v>
      </c>
      <c r="D59" s="1085"/>
      <c r="E59" s="1267"/>
      <c r="F59" s="96"/>
      <c r="G59" s="80"/>
      <c r="H59" s="76"/>
      <c r="I59" s="1154">
        <f t="shared" si="3"/>
        <v>0</v>
      </c>
      <c r="J59" s="97"/>
      <c r="K59" s="1034"/>
    </row>
    <row r="60" spans="2:11" s="1022" customFormat="1" ht="14.1" customHeight="1" thickTop="1" x14ac:dyDescent="0.2">
      <c r="B60" s="1160"/>
      <c r="C60" s="1101" t="s">
        <v>341</v>
      </c>
      <c r="D60" s="1101"/>
      <c r="E60" s="1129"/>
      <c r="F60" s="1102"/>
      <c r="G60" s="1102"/>
      <c r="H60" s="1102"/>
      <c r="I60" s="239">
        <f t="shared" si="3"/>
        <v>0</v>
      </c>
      <c r="J60" s="1162"/>
    </row>
    <row r="61" spans="2:11" s="1022" customFormat="1" ht="14.1" customHeight="1" x14ac:dyDescent="0.2">
      <c r="B61" s="1163"/>
      <c r="C61" s="1106" t="s">
        <v>155</v>
      </c>
      <c r="D61" s="1106"/>
      <c r="E61" s="1130"/>
      <c r="F61" s="1107"/>
      <c r="G61" s="1107"/>
      <c r="H61" s="1107"/>
      <c r="I61" s="239">
        <f t="shared" si="3"/>
        <v>0</v>
      </c>
      <c r="J61" s="1164"/>
    </row>
    <row r="62" spans="2:11" s="1022" customFormat="1" ht="14.1" customHeight="1" x14ac:dyDescent="0.2">
      <c r="B62" s="1163"/>
      <c r="C62" s="1106" t="s">
        <v>342</v>
      </c>
      <c r="D62" s="1106"/>
      <c r="E62" s="1130"/>
      <c r="F62" s="1107"/>
      <c r="G62" s="1107"/>
      <c r="H62" s="1107"/>
      <c r="I62" s="239">
        <f t="shared" si="3"/>
        <v>0</v>
      </c>
      <c r="J62" s="1164"/>
    </row>
    <row r="63" spans="2:11" s="1022" customFormat="1" ht="14.1" customHeight="1" thickBot="1" x14ac:dyDescent="0.25">
      <c r="B63" s="1165"/>
      <c r="C63" s="1166" t="s">
        <v>364</v>
      </c>
      <c r="D63" s="1167"/>
      <c r="E63" s="1168"/>
      <c r="F63" s="1169"/>
      <c r="G63" s="1169"/>
      <c r="H63" s="1170"/>
      <c r="I63" s="239">
        <f t="shared" si="3"/>
        <v>0</v>
      </c>
      <c r="J63" s="1171"/>
    </row>
    <row r="64" spans="2:11" ht="18" customHeight="1" x14ac:dyDescent="0.2">
      <c r="C64" s="1259"/>
      <c r="D64" s="1260"/>
      <c r="E64" s="1261"/>
      <c r="F64" s="1261"/>
      <c r="G64" s="1261"/>
      <c r="H64" s="1261"/>
      <c r="I64" s="1261"/>
    </row>
    <row r="65" spans="3:9" ht="15.75" x14ac:dyDescent="0.25">
      <c r="C65" s="1262"/>
      <c r="D65" s="1263"/>
      <c r="E65" s="1264"/>
      <c r="F65" s="1264"/>
      <c r="G65" s="1264"/>
      <c r="H65" s="1264"/>
      <c r="I65" s="1265"/>
    </row>
    <row r="66" spans="3:9" x14ac:dyDescent="0.2">
      <c r="D66" s="72"/>
      <c r="E66" s="99"/>
      <c r="F66" s="72"/>
      <c r="G66" s="72"/>
      <c r="H66" s="73"/>
      <c r="I66" s="72"/>
    </row>
  </sheetData>
  <mergeCells count="13">
    <mergeCell ref="J12:J18"/>
    <mergeCell ref="B20:B29"/>
    <mergeCell ref="B30:B46"/>
    <mergeCell ref="D2:G2"/>
    <mergeCell ref="H4:I4"/>
    <mergeCell ref="B5:D11"/>
    <mergeCell ref="E5:H5"/>
    <mergeCell ref="I5:I11"/>
    <mergeCell ref="J5:J11"/>
    <mergeCell ref="E6:H6"/>
    <mergeCell ref="E8:H8"/>
    <mergeCell ref="E9:H9"/>
    <mergeCell ref="E11:H11"/>
  </mergeCells>
  <dataValidations count="1">
    <dataValidation allowBlank="1" showInputMessage="1" showErrorMessage="1" sqref="D48:D53 D55:D59" xr:uid="{DF4430FA-1C00-4CEF-AE8C-D5DA61A5980F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FBFB-FACB-4536-AD2B-8F45E0F723BB}">
  <sheetPr>
    <tabColor rgb="FFFF0000"/>
    <pageSetUpPr fitToPage="1"/>
  </sheetPr>
  <dimension ref="B1:Q69"/>
  <sheetViews>
    <sheetView view="pageBreakPreview" topLeftCell="A22" zoomScale="90" zoomScaleNormal="100" zoomScaleSheetLayoutView="90" workbookViewId="0">
      <selection activeCell="D58" sqref="D58:D62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42" style="20" customWidth="1"/>
    <col min="5" max="9" width="5.75" style="20" customWidth="1"/>
    <col min="10" max="10" width="6.75" style="20" customWidth="1"/>
    <col min="11" max="12" width="6.875" style="20" customWidth="1"/>
    <col min="13" max="13" width="8.25" style="20" customWidth="1"/>
    <col min="14" max="14" width="10.75" style="20" customWidth="1"/>
    <col min="15" max="15" width="4.75" style="20" customWidth="1"/>
    <col min="16" max="16384" width="8.125" style="20"/>
  </cols>
  <sheetData>
    <row r="1" spans="2:15" s="1022" customFormat="1" ht="18" x14ac:dyDescent="0.2">
      <c r="B1" s="21"/>
      <c r="C1" s="21"/>
      <c r="D1" s="299">
        <f>'Strona Tytułowa'!$G$5</f>
        <v>0</v>
      </c>
      <c r="E1" s="52"/>
      <c r="F1" s="52"/>
      <c r="G1" s="52"/>
      <c r="H1" s="52"/>
      <c r="I1" s="52"/>
      <c r="J1" s="52"/>
      <c r="K1" s="52"/>
      <c r="L1" s="52"/>
      <c r="M1" s="52"/>
      <c r="N1" s="1021"/>
    </row>
    <row r="2" spans="2:15" s="1022" customFormat="1" ht="20.25" x14ac:dyDescent="0.2">
      <c r="B2" s="1021"/>
      <c r="C2" s="1021"/>
      <c r="D2" s="1900" t="s">
        <v>279</v>
      </c>
      <c r="E2" s="1900"/>
      <c r="F2" s="1900"/>
      <c r="G2" s="1900"/>
      <c r="H2" s="1900"/>
      <c r="I2" s="1900"/>
      <c r="J2" s="1900"/>
      <c r="K2" s="1900"/>
      <c r="L2" s="1900"/>
      <c r="M2" s="1301" t="str">
        <f>'Strona Tytułowa'!$D$2</f>
        <v>2023/2024</v>
      </c>
      <c r="N2" s="1021"/>
    </row>
    <row r="3" spans="2:15" s="1022" customFormat="1" ht="18.75" customHeight="1" x14ac:dyDescent="0.2">
      <c r="B3" s="782" t="s">
        <v>297</v>
      </c>
      <c r="C3" s="24"/>
      <c r="D3" s="234"/>
      <c r="E3" s="234" t="s">
        <v>368</v>
      </c>
      <c r="F3" s="234"/>
      <c r="G3" s="234"/>
      <c r="H3" s="234"/>
      <c r="I3" s="234"/>
      <c r="J3" s="234" t="s">
        <v>247</v>
      </c>
      <c r="K3" s="234"/>
      <c r="L3" s="234"/>
      <c r="M3" s="235"/>
      <c r="N3" s="1021"/>
    </row>
    <row r="4" spans="2:15" s="1022" customFormat="1" ht="27" customHeight="1" thickBot="1" x14ac:dyDescent="0.25">
      <c r="B4" s="1253" t="s">
        <v>394</v>
      </c>
      <c r="C4" s="1026"/>
      <c r="D4" s="25"/>
      <c r="E4" s="55"/>
      <c r="F4" s="55"/>
      <c r="G4" s="82"/>
      <c r="H4" s="55"/>
      <c r="I4" s="55"/>
      <c r="J4" s="2257"/>
      <c r="K4" s="2257"/>
      <c r="L4" s="2257"/>
      <c r="M4" s="2257"/>
      <c r="N4" s="1021"/>
    </row>
    <row r="5" spans="2:15" s="1022" customFormat="1" ht="12.75" customHeight="1" x14ac:dyDescent="0.2">
      <c r="B5" s="2146" t="s">
        <v>161</v>
      </c>
      <c r="C5" s="2216"/>
      <c r="D5" s="2216"/>
      <c r="E5" s="2258" t="s">
        <v>165</v>
      </c>
      <c r="F5" s="2259"/>
      <c r="G5" s="2259"/>
      <c r="H5" s="2259"/>
      <c r="I5" s="2259"/>
      <c r="J5" s="2260"/>
      <c r="K5" s="2272" t="s">
        <v>372</v>
      </c>
      <c r="L5" s="2273"/>
      <c r="M5" s="1882" t="s">
        <v>163</v>
      </c>
      <c r="N5" s="1885" t="s">
        <v>164</v>
      </c>
    </row>
    <row r="6" spans="2:15" s="1022" customFormat="1" ht="12.75" customHeight="1" x14ac:dyDescent="0.2">
      <c r="B6" s="2148"/>
      <c r="C6" s="2217"/>
      <c r="D6" s="2217"/>
      <c r="E6" s="2261" t="s">
        <v>329</v>
      </c>
      <c r="F6" s="2261"/>
      <c r="G6" s="2261"/>
      <c r="H6" s="2261"/>
      <c r="I6" s="2261"/>
      <c r="J6" s="2262"/>
      <c r="K6" s="2274"/>
      <c r="L6" s="2275"/>
      <c r="M6" s="1883"/>
      <c r="N6" s="1886"/>
    </row>
    <row r="7" spans="2:15" s="1022" customFormat="1" ht="12.75" customHeight="1" x14ac:dyDescent="0.2">
      <c r="B7" s="2148"/>
      <c r="C7" s="2217"/>
      <c r="D7" s="2217"/>
      <c r="E7" s="229" t="s">
        <v>33</v>
      </c>
      <c r="F7" s="229" t="s">
        <v>34</v>
      </c>
      <c r="G7" s="229" t="s">
        <v>35</v>
      </c>
      <c r="H7" s="227" t="s">
        <v>36</v>
      </c>
      <c r="I7" s="227" t="s">
        <v>37</v>
      </c>
      <c r="J7" s="228" t="s">
        <v>38</v>
      </c>
      <c r="K7" s="2266" t="s">
        <v>373</v>
      </c>
      <c r="L7" s="2269" t="s">
        <v>181</v>
      </c>
      <c r="M7" s="1883"/>
      <c r="N7" s="1886"/>
    </row>
    <row r="8" spans="2:15" s="1022" customFormat="1" ht="12.75" customHeight="1" x14ac:dyDescent="0.2">
      <c r="B8" s="2148"/>
      <c r="C8" s="2217"/>
      <c r="D8" s="2217"/>
      <c r="E8" s="2283" t="s">
        <v>383</v>
      </c>
      <c r="F8" s="2284"/>
      <c r="G8" s="1914" t="s">
        <v>181</v>
      </c>
      <c r="H8" s="1915"/>
      <c r="I8" s="1915"/>
      <c r="J8" s="2249"/>
      <c r="K8" s="2267"/>
      <c r="L8" s="2270"/>
      <c r="M8" s="1883"/>
      <c r="N8" s="1886"/>
    </row>
    <row r="9" spans="2:15" s="1022" customFormat="1" ht="12.75" customHeight="1" x14ac:dyDescent="0.2">
      <c r="B9" s="2148"/>
      <c r="C9" s="2217"/>
      <c r="D9" s="2217"/>
      <c r="E9" s="1890" t="s">
        <v>166</v>
      </c>
      <c r="F9" s="1891"/>
      <c r="G9" s="1891"/>
      <c r="H9" s="1891"/>
      <c r="I9" s="1891"/>
      <c r="J9" s="1892"/>
      <c r="K9" s="2267"/>
      <c r="L9" s="2270"/>
      <c r="M9" s="1883"/>
      <c r="N9" s="1886"/>
    </row>
    <row r="10" spans="2:15" s="1022" customFormat="1" ht="12.75" customHeight="1" x14ac:dyDescent="0.2">
      <c r="B10" s="2148"/>
      <c r="C10" s="2217"/>
      <c r="D10" s="2217"/>
      <c r="E10" s="1302"/>
      <c r="F10" s="1302"/>
      <c r="G10" s="1302"/>
      <c r="H10" s="1302"/>
      <c r="I10" s="1302"/>
      <c r="J10" s="1302"/>
      <c r="K10" s="2267"/>
      <c r="L10" s="2270"/>
      <c r="M10" s="1883"/>
      <c r="N10" s="1886"/>
    </row>
    <row r="11" spans="2:15" s="1022" customFormat="1" ht="16.5" customHeight="1" thickBot="1" x14ac:dyDescent="0.25">
      <c r="B11" s="2150"/>
      <c r="C11" s="2218"/>
      <c r="D11" s="2218"/>
      <c r="E11" s="1893" t="s">
        <v>167</v>
      </c>
      <c r="F11" s="1894"/>
      <c r="G11" s="1894"/>
      <c r="H11" s="1894"/>
      <c r="I11" s="1894"/>
      <c r="J11" s="1895"/>
      <c r="K11" s="2268"/>
      <c r="L11" s="2271"/>
      <c r="M11" s="1884"/>
      <c r="N11" s="1887"/>
    </row>
    <row r="12" spans="2:15" s="1022" customFormat="1" ht="27" customHeight="1" thickBot="1" x14ac:dyDescent="0.25">
      <c r="B12" s="1134"/>
      <c r="C12" s="1031"/>
      <c r="D12" s="303" t="s">
        <v>171</v>
      </c>
      <c r="E12" s="1032">
        <f t="shared" ref="E12:J12" si="0">SUM(E16:E18)+E13</f>
        <v>30</v>
      </c>
      <c r="F12" s="1032">
        <f t="shared" si="0"/>
        <v>32</v>
      </c>
      <c r="G12" s="1032">
        <f t="shared" si="0"/>
        <v>32</v>
      </c>
      <c r="H12" s="1032">
        <f t="shared" si="0"/>
        <v>26</v>
      </c>
      <c r="I12" s="1032">
        <f t="shared" si="0"/>
        <v>23</v>
      </c>
      <c r="J12" s="1032">
        <f t="shared" si="0"/>
        <v>18</v>
      </c>
      <c r="K12" s="1172">
        <f t="shared" ref="K12:K18" si="1">SUM(E12:F12)</f>
        <v>62</v>
      </c>
      <c r="L12" s="1033">
        <f t="shared" ref="L12:L18" si="2">SUM(G12:J12)</f>
        <v>99</v>
      </c>
      <c r="M12" s="1033">
        <f>SUM(K12:L12)</f>
        <v>161</v>
      </c>
      <c r="N12" s="2250"/>
      <c r="O12" s="1034"/>
    </row>
    <row r="13" spans="2:15" s="1022" customFormat="1" ht="14.25" customHeight="1" x14ac:dyDescent="0.2">
      <c r="B13" s="83"/>
      <c r="C13" s="84"/>
      <c r="D13" s="58" t="s">
        <v>332</v>
      </c>
      <c r="E13" s="1135">
        <f t="shared" ref="E13:J13" si="3">SUM(E14:E15)</f>
        <v>30</v>
      </c>
      <c r="F13" s="1135">
        <f t="shared" si="3"/>
        <v>32</v>
      </c>
      <c r="G13" s="1036">
        <f t="shared" si="3"/>
        <v>32</v>
      </c>
      <c r="H13" s="1036">
        <f t="shared" si="3"/>
        <v>26</v>
      </c>
      <c r="I13" s="1036">
        <f t="shared" si="3"/>
        <v>23</v>
      </c>
      <c r="J13" s="1036">
        <f t="shared" si="3"/>
        <v>18</v>
      </c>
      <c r="K13" s="1173">
        <f t="shared" si="1"/>
        <v>62</v>
      </c>
      <c r="L13" s="1037">
        <f t="shared" si="2"/>
        <v>99</v>
      </c>
      <c r="M13" s="1136">
        <f>SUM(E13:J13)</f>
        <v>161</v>
      </c>
      <c r="N13" s="2251"/>
      <c r="O13" s="1034"/>
    </row>
    <row r="14" spans="2:15" s="1022" customFormat="1" ht="14.25" customHeight="1" x14ac:dyDescent="0.2">
      <c r="B14" s="83"/>
      <c r="C14" s="84"/>
      <c r="D14" s="58" t="s">
        <v>333</v>
      </c>
      <c r="E14" s="1135">
        <f t="shared" ref="E14:J14" si="4">SUM(E20:E30)</f>
        <v>0</v>
      </c>
      <c r="F14" s="1135">
        <f t="shared" si="4"/>
        <v>0</v>
      </c>
      <c r="G14" s="1036">
        <f t="shared" si="4"/>
        <v>0</v>
      </c>
      <c r="H14" s="1036">
        <f t="shared" si="4"/>
        <v>0</v>
      </c>
      <c r="I14" s="1036">
        <f t="shared" si="4"/>
        <v>0</v>
      </c>
      <c r="J14" s="1036">
        <f t="shared" si="4"/>
        <v>0</v>
      </c>
      <c r="K14" s="1174">
        <f t="shared" si="1"/>
        <v>0</v>
      </c>
      <c r="L14" s="1037">
        <f t="shared" si="2"/>
        <v>0</v>
      </c>
      <c r="M14" s="1136">
        <f>SUM(E14:J14)</f>
        <v>0</v>
      </c>
      <c r="N14" s="2251"/>
      <c r="O14" s="1034"/>
    </row>
    <row r="15" spans="2:15" s="1022" customFormat="1" ht="14.25" customHeight="1" x14ac:dyDescent="0.2">
      <c r="B15" s="83"/>
      <c r="C15" s="84"/>
      <c r="D15" s="58" t="s">
        <v>334</v>
      </c>
      <c r="E15" s="1135">
        <f t="shared" ref="E15:J15" si="5">SUM(E31:E49)</f>
        <v>30</v>
      </c>
      <c r="F15" s="1135">
        <f t="shared" si="5"/>
        <v>32</v>
      </c>
      <c r="G15" s="1036">
        <f t="shared" si="5"/>
        <v>32</v>
      </c>
      <c r="H15" s="1036">
        <f t="shared" si="5"/>
        <v>26</v>
      </c>
      <c r="I15" s="1036">
        <f t="shared" si="5"/>
        <v>23</v>
      </c>
      <c r="J15" s="1036">
        <f t="shared" si="5"/>
        <v>18</v>
      </c>
      <c r="K15" s="1174">
        <f t="shared" si="1"/>
        <v>62</v>
      </c>
      <c r="L15" s="1037">
        <f t="shared" si="2"/>
        <v>99</v>
      </c>
      <c r="M15" s="1136">
        <f>SUM(E15:J15)</f>
        <v>161</v>
      </c>
      <c r="N15" s="2251"/>
      <c r="O15" s="1034"/>
    </row>
    <row r="16" spans="2:15" s="1022" customFormat="1" ht="14.25" customHeight="1" x14ac:dyDescent="0.2">
      <c r="B16" s="83"/>
      <c r="C16" s="84"/>
      <c r="D16" s="58" t="s">
        <v>335</v>
      </c>
      <c r="E16" s="1135">
        <f t="shared" ref="E16:J16" si="6">E50</f>
        <v>0</v>
      </c>
      <c r="F16" s="1135">
        <f t="shared" si="6"/>
        <v>0</v>
      </c>
      <c r="G16" s="1036">
        <f t="shared" si="6"/>
        <v>0</v>
      </c>
      <c r="H16" s="1038">
        <f t="shared" si="6"/>
        <v>0</v>
      </c>
      <c r="I16" s="1038">
        <f t="shared" si="6"/>
        <v>0</v>
      </c>
      <c r="J16" s="1039">
        <f t="shared" si="6"/>
        <v>0</v>
      </c>
      <c r="K16" s="1173">
        <f t="shared" si="1"/>
        <v>0</v>
      </c>
      <c r="L16" s="1037">
        <f t="shared" si="2"/>
        <v>0</v>
      </c>
      <c r="M16" s="1136">
        <f>SUM(E16:J16)</f>
        <v>0</v>
      </c>
      <c r="N16" s="2251"/>
      <c r="O16" s="1034"/>
    </row>
    <row r="17" spans="2:15" s="1022" customFormat="1" ht="14.25" customHeight="1" x14ac:dyDescent="0.2">
      <c r="B17" s="83"/>
      <c r="C17" s="84"/>
      <c r="D17" s="58" t="s">
        <v>336</v>
      </c>
      <c r="E17" s="1137">
        <f t="shared" ref="E17:J17" si="7">E57</f>
        <v>0</v>
      </c>
      <c r="F17" s="1137">
        <f t="shared" si="7"/>
        <v>0</v>
      </c>
      <c r="G17" s="1036">
        <f t="shared" si="7"/>
        <v>0</v>
      </c>
      <c r="H17" s="1038">
        <f t="shared" si="7"/>
        <v>0</v>
      </c>
      <c r="I17" s="1038">
        <f t="shared" si="7"/>
        <v>0</v>
      </c>
      <c r="J17" s="1038">
        <f t="shared" si="7"/>
        <v>0</v>
      </c>
      <c r="K17" s="1173">
        <f t="shared" si="1"/>
        <v>0</v>
      </c>
      <c r="L17" s="1037">
        <f t="shared" si="2"/>
        <v>0</v>
      </c>
      <c r="M17" s="1136">
        <f>SUM(E17:J17)</f>
        <v>0</v>
      </c>
      <c r="N17" s="2251"/>
      <c r="O17" s="1034"/>
    </row>
    <row r="18" spans="2:15" s="1022" customFormat="1" ht="13.5" customHeight="1" thickBot="1" x14ac:dyDescent="0.25">
      <c r="B18" s="83"/>
      <c r="C18" s="84"/>
      <c r="D18" s="85" t="s">
        <v>357</v>
      </c>
      <c r="E18" s="1137">
        <f t="shared" ref="E18:J18" si="8">SUM(E63:E66)</f>
        <v>0</v>
      </c>
      <c r="F18" s="1137">
        <f t="shared" si="8"/>
        <v>0</v>
      </c>
      <c r="G18" s="1036">
        <f t="shared" si="8"/>
        <v>0</v>
      </c>
      <c r="H18" s="1036">
        <f t="shared" si="8"/>
        <v>0</v>
      </c>
      <c r="I18" s="1036">
        <f t="shared" si="8"/>
        <v>0</v>
      </c>
      <c r="J18" s="1036">
        <f t="shared" si="8"/>
        <v>0</v>
      </c>
      <c r="K18" s="1173">
        <f t="shared" si="1"/>
        <v>0</v>
      </c>
      <c r="L18" s="1040">
        <f t="shared" si="2"/>
        <v>0</v>
      </c>
      <c r="M18" s="1175">
        <f>SUM(K18:L18)</f>
        <v>0</v>
      </c>
      <c r="N18" s="2252"/>
      <c r="O18" s="1034"/>
    </row>
    <row r="19" spans="2:15" s="1022" customFormat="1" ht="19.5" customHeight="1" x14ac:dyDescent="0.2">
      <c r="B19" s="1139"/>
      <c r="C19" s="1042" t="s">
        <v>288</v>
      </c>
      <c r="D19" s="1042"/>
      <c r="E19" s="1043"/>
      <c r="F19" s="1043"/>
      <c r="G19" s="1043"/>
      <c r="H19" s="1043"/>
      <c r="I19" s="1043"/>
      <c r="J19" s="1043"/>
      <c r="K19" s="1044"/>
      <c r="L19" s="1044"/>
      <c r="M19" s="1043"/>
      <c r="N19" s="1140"/>
      <c r="O19" s="1034"/>
    </row>
    <row r="20" spans="2:15" s="787" customFormat="1" ht="14.1" customHeight="1" x14ac:dyDescent="0.2">
      <c r="B20" s="2253" t="s">
        <v>339</v>
      </c>
      <c r="C20" s="86">
        <v>1</v>
      </c>
      <c r="D20" s="1046" t="s">
        <v>317</v>
      </c>
      <c r="E20" s="1121"/>
      <c r="F20" s="761"/>
      <c r="G20" s="1268"/>
      <c r="H20" s="1269"/>
      <c r="I20" s="31"/>
      <c r="J20" s="30"/>
      <c r="K20" s="716">
        <f t="shared" ref="K20:K37" si="9">SUM(E20:F20)</f>
        <v>0</v>
      </c>
      <c r="L20" s="1176">
        <f t="shared" ref="L20:L48" si="10">SUM(G20:J20)</f>
        <v>0</v>
      </c>
      <c r="M20" s="1177">
        <f t="shared" ref="M20:M37" si="11">SUM(K20:L20)</f>
        <v>0</v>
      </c>
      <c r="N20" s="1142"/>
      <c r="O20" s="1034"/>
    </row>
    <row r="21" spans="2:15" s="787" customFormat="1" ht="14.1" customHeight="1" x14ac:dyDescent="0.2">
      <c r="B21" s="2254"/>
      <c r="C21" s="78">
        <v>2</v>
      </c>
      <c r="D21" s="1049" t="s">
        <v>301</v>
      </c>
      <c r="E21" s="1122"/>
      <c r="F21" s="765"/>
      <c r="G21" s="1270"/>
      <c r="H21" s="1271"/>
      <c r="I21" s="35"/>
      <c r="J21" s="732"/>
      <c r="K21" s="725">
        <f t="shared" si="9"/>
        <v>0</v>
      </c>
      <c r="L21" s="1178">
        <f t="shared" si="10"/>
        <v>0</v>
      </c>
      <c r="M21" s="236">
        <f t="shared" si="11"/>
        <v>0</v>
      </c>
      <c r="N21" s="1143"/>
      <c r="O21" s="1034"/>
    </row>
    <row r="22" spans="2:15" s="787" customFormat="1" ht="14.1" customHeight="1" x14ac:dyDescent="0.2">
      <c r="B22" s="2254"/>
      <c r="C22" s="78">
        <v>3</v>
      </c>
      <c r="D22" s="1049" t="s">
        <v>318</v>
      </c>
      <c r="E22" s="1122"/>
      <c r="F22" s="765"/>
      <c r="G22" s="1270"/>
      <c r="H22" s="1271"/>
      <c r="I22" s="35"/>
      <c r="J22" s="729"/>
      <c r="K22" s="725">
        <f t="shared" si="9"/>
        <v>0</v>
      </c>
      <c r="L22" s="1178">
        <f t="shared" si="10"/>
        <v>0</v>
      </c>
      <c r="M22" s="236">
        <f t="shared" si="11"/>
        <v>0</v>
      </c>
      <c r="N22" s="1143"/>
      <c r="O22" s="1034"/>
    </row>
    <row r="23" spans="2:15" s="787" customFormat="1" ht="14.1" customHeight="1" x14ac:dyDescent="0.2">
      <c r="B23" s="2254"/>
      <c r="C23" s="78">
        <v>4</v>
      </c>
      <c r="D23" s="1049" t="s">
        <v>254</v>
      </c>
      <c r="E23" s="1122"/>
      <c r="F23" s="765"/>
      <c r="G23" s="1270"/>
      <c r="H23" s="1271"/>
      <c r="I23" s="35"/>
      <c r="J23" s="729"/>
      <c r="K23" s="725">
        <f t="shared" si="9"/>
        <v>0</v>
      </c>
      <c r="L23" s="1178">
        <f t="shared" si="10"/>
        <v>0</v>
      </c>
      <c r="M23" s="236">
        <f t="shared" si="11"/>
        <v>0</v>
      </c>
      <c r="N23" s="1143"/>
      <c r="O23" s="1034"/>
    </row>
    <row r="24" spans="2:15" s="787" customFormat="1" ht="14.1" customHeight="1" x14ac:dyDescent="0.2">
      <c r="B24" s="2254"/>
      <c r="C24" s="78">
        <v>5</v>
      </c>
      <c r="D24" s="1049" t="s">
        <v>319</v>
      </c>
      <c r="E24" s="1122"/>
      <c r="F24" s="765"/>
      <c r="G24" s="1270"/>
      <c r="H24" s="1271"/>
      <c r="I24" s="35"/>
      <c r="J24" s="34"/>
      <c r="K24" s="725">
        <f t="shared" si="9"/>
        <v>0</v>
      </c>
      <c r="L24" s="1178">
        <f t="shared" si="10"/>
        <v>0</v>
      </c>
      <c r="M24" s="236">
        <f t="shared" si="11"/>
        <v>0</v>
      </c>
      <c r="N24" s="1143"/>
      <c r="O24" s="1034"/>
    </row>
    <row r="25" spans="2:15" s="787" customFormat="1" ht="14.1" customHeight="1" x14ac:dyDescent="0.2">
      <c r="B25" s="2254"/>
      <c r="C25" s="78">
        <v>6</v>
      </c>
      <c r="D25" s="1049" t="s">
        <v>320</v>
      </c>
      <c r="E25" s="1122"/>
      <c r="F25" s="765"/>
      <c r="G25" s="1270"/>
      <c r="H25" s="1271"/>
      <c r="I25" s="35"/>
      <c r="J25" s="34"/>
      <c r="K25" s="725">
        <f t="shared" si="9"/>
        <v>0</v>
      </c>
      <c r="L25" s="1178">
        <f t="shared" si="10"/>
        <v>0</v>
      </c>
      <c r="M25" s="236">
        <f t="shared" si="11"/>
        <v>0</v>
      </c>
      <c r="N25" s="1143"/>
      <c r="O25" s="1034"/>
    </row>
    <row r="26" spans="2:15" s="787" customFormat="1" ht="14.1" customHeight="1" x14ac:dyDescent="0.2">
      <c r="B26" s="2254"/>
      <c r="C26" s="78">
        <v>7</v>
      </c>
      <c r="D26" s="1049" t="s">
        <v>291</v>
      </c>
      <c r="E26" s="1122"/>
      <c r="F26" s="765"/>
      <c r="G26" s="1270"/>
      <c r="H26" s="1271"/>
      <c r="I26" s="35"/>
      <c r="J26" s="34"/>
      <c r="K26" s="725">
        <f t="shared" si="9"/>
        <v>0</v>
      </c>
      <c r="L26" s="1178">
        <f t="shared" si="10"/>
        <v>0</v>
      </c>
      <c r="M26" s="236">
        <f t="shared" si="11"/>
        <v>0</v>
      </c>
      <c r="N26" s="1143"/>
      <c r="O26" s="1034"/>
    </row>
    <row r="27" spans="2:15" s="787" customFormat="1" ht="14.1" customHeight="1" x14ac:dyDescent="0.2">
      <c r="B27" s="2254"/>
      <c r="C27" s="78">
        <v>8</v>
      </c>
      <c r="D27" s="1049" t="s">
        <v>305</v>
      </c>
      <c r="E27" s="1122"/>
      <c r="F27" s="765"/>
      <c r="G27" s="1270"/>
      <c r="H27" s="1271"/>
      <c r="I27" s="35"/>
      <c r="J27" s="34"/>
      <c r="K27" s="725">
        <f t="shared" si="9"/>
        <v>0</v>
      </c>
      <c r="L27" s="1178">
        <f t="shared" si="10"/>
        <v>0</v>
      </c>
      <c r="M27" s="236">
        <f t="shared" si="11"/>
        <v>0</v>
      </c>
      <c r="N27" s="1143"/>
      <c r="O27" s="1034"/>
    </row>
    <row r="28" spans="2:15" s="787" customFormat="1" ht="14.1" customHeight="1" x14ac:dyDescent="0.2">
      <c r="B28" s="2254"/>
      <c r="C28" s="78">
        <v>9</v>
      </c>
      <c r="D28" s="1049" t="s">
        <v>215</v>
      </c>
      <c r="E28" s="1122"/>
      <c r="F28" s="765"/>
      <c r="G28" s="1270"/>
      <c r="H28" s="1271"/>
      <c r="I28" s="35"/>
      <c r="J28" s="34"/>
      <c r="K28" s="725">
        <f t="shared" si="9"/>
        <v>0</v>
      </c>
      <c r="L28" s="1178">
        <f t="shared" si="10"/>
        <v>0</v>
      </c>
      <c r="M28" s="236">
        <f t="shared" si="11"/>
        <v>0</v>
      </c>
      <c r="N28" s="1143"/>
      <c r="O28" s="1034"/>
    </row>
    <row r="29" spans="2:15" s="787" customFormat="1" ht="14.1" customHeight="1" x14ac:dyDescent="0.2">
      <c r="B29" s="2254"/>
      <c r="C29" s="78">
        <v>10</v>
      </c>
      <c r="D29" s="1049" t="s">
        <v>395</v>
      </c>
      <c r="E29" s="1122"/>
      <c r="F29" s="765"/>
      <c r="G29" s="1270"/>
      <c r="H29" s="1271"/>
      <c r="I29" s="35"/>
      <c r="J29" s="34"/>
      <c r="K29" s="725">
        <f t="shared" si="9"/>
        <v>0</v>
      </c>
      <c r="L29" s="1178">
        <f t="shared" si="10"/>
        <v>0</v>
      </c>
      <c r="M29" s="236">
        <f t="shared" si="11"/>
        <v>0</v>
      </c>
      <c r="N29" s="1143"/>
      <c r="O29" s="1034"/>
    </row>
    <row r="30" spans="2:15" s="787" customFormat="1" ht="14.1" customHeight="1" x14ac:dyDescent="0.2">
      <c r="B30" s="2255"/>
      <c r="C30" s="1123">
        <v>11</v>
      </c>
      <c r="D30" s="1054" t="s">
        <v>223</v>
      </c>
      <c r="E30" s="1124"/>
      <c r="F30" s="1144"/>
      <c r="G30" s="1272"/>
      <c r="H30" s="1273"/>
      <c r="I30" s="66"/>
      <c r="J30" s="90"/>
      <c r="K30" s="1179">
        <f t="shared" si="9"/>
        <v>0</v>
      </c>
      <c r="L30" s="1180">
        <f t="shared" si="10"/>
        <v>0</v>
      </c>
      <c r="M30" s="238">
        <f t="shared" si="11"/>
        <v>0</v>
      </c>
      <c r="N30" s="1145"/>
      <c r="O30" s="1034"/>
    </row>
    <row r="31" spans="2:15" s="787" customFormat="1" ht="14.1" customHeight="1" x14ac:dyDescent="0.2">
      <c r="B31" s="2253" t="s">
        <v>359</v>
      </c>
      <c r="C31" s="91">
        <v>1</v>
      </c>
      <c r="D31" s="1060" t="s">
        <v>143</v>
      </c>
      <c r="E31" s="1121">
        <v>5</v>
      </c>
      <c r="F31" s="761">
        <v>5</v>
      </c>
      <c r="G31" s="1268">
        <v>4</v>
      </c>
      <c r="H31" s="1269">
        <v>4</v>
      </c>
      <c r="I31" s="31">
        <v>4</v>
      </c>
      <c r="J31" s="30">
        <v>4</v>
      </c>
      <c r="K31" s="1181">
        <f t="shared" si="9"/>
        <v>10</v>
      </c>
      <c r="L31" s="1182">
        <f t="shared" si="10"/>
        <v>16</v>
      </c>
      <c r="M31" s="1141">
        <f t="shared" si="11"/>
        <v>26</v>
      </c>
      <c r="N31" s="1142"/>
      <c r="O31" s="1034"/>
    </row>
    <row r="32" spans="2:15" s="787" customFormat="1" ht="14.1" customHeight="1" x14ac:dyDescent="0.2">
      <c r="B32" s="2254"/>
      <c r="C32" s="63">
        <v>2</v>
      </c>
      <c r="D32" s="64" t="s">
        <v>360</v>
      </c>
      <c r="E32" s="1125">
        <v>3</v>
      </c>
      <c r="F32" s="769">
        <v>3</v>
      </c>
      <c r="G32" s="1274">
        <v>3</v>
      </c>
      <c r="H32" s="1275">
        <v>3</v>
      </c>
      <c r="I32" s="37">
        <v>3</v>
      </c>
      <c r="J32" s="36">
        <v>3</v>
      </c>
      <c r="K32" s="725">
        <f t="shared" si="9"/>
        <v>6</v>
      </c>
      <c r="L32" s="1178">
        <f t="shared" si="10"/>
        <v>12</v>
      </c>
      <c r="M32" s="236">
        <f t="shared" si="11"/>
        <v>18</v>
      </c>
      <c r="N32" s="984"/>
      <c r="O32" s="1034"/>
    </row>
    <row r="33" spans="2:17" s="787" customFormat="1" ht="14.1" customHeight="1" x14ac:dyDescent="0.2">
      <c r="B33" s="2254"/>
      <c r="C33" s="937">
        <v>3</v>
      </c>
      <c r="D33" s="64" t="s">
        <v>361</v>
      </c>
      <c r="E33" s="1125">
        <v>2</v>
      </c>
      <c r="F33" s="769">
        <v>2</v>
      </c>
      <c r="G33" s="1274">
        <v>2</v>
      </c>
      <c r="H33" s="1275">
        <v>2</v>
      </c>
      <c r="I33" s="37">
        <v>2</v>
      </c>
      <c r="J33" s="36">
        <v>2</v>
      </c>
      <c r="K33" s="725">
        <f t="shared" si="9"/>
        <v>4</v>
      </c>
      <c r="L33" s="1178">
        <f t="shared" si="10"/>
        <v>8</v>
      </c>
      <c r="M33" s="236">
        <f t="shared" si="11"/>
        <v>12</v>
      </c>
      <c r="N33" s="984"/>
      <c r="O33" s="1034"/>
    </row>
    <row r="34" spans="2:17" s="787" customFormat="1" ht="14.1" customHeight="1" x14ac:dyDescent="0.2">
      <c r="B34" s="2254"/>
      <c r="C34" s="63">
        <v>4</v>
      </c>
      <c r="D34" s="77" t="s">
        <v>236</v>
      </c>
      <c r="E34" s="1125">
        <v>1</v>
      </c>
      <c r="F34" s="769"/>
      <c r="G34" s="1150"/>
      <c r="H34" s="1276"/>
      <c r="I34" s="93"/>
      <c r="J34" s="1151"/>
      <c r="K34" s="725">
        <f t="shared" si="9"/>
        <v>1</v>
      </c>
      <c r="L34" s="1178">
        <f t="shared" si="10"/>
        <v>0</v>
      </c>
      <c r="M34" s="236">
        <f t="shared" si="11"/>
        <v>1</v>
      </c>
      <c r="N34" s="984"/>
      <c r="O34" s="1034"/>
    </row>
    <row r="35" spans="2:17" s="787" customFormat="1" ht="14.1" customHeight="1" x14ac:dyDescent="0.2">
      <c r="B35" s="2254"/>
      <c r="C35" s="937">
        <v>5</v>
      </c>
      <c r="D35" s="77" t="s">
        <v>362</v>
      </c>
      <c r="E35" s="1150"/>
      <c r="F35" s="1151"/>
      <c r="G35" s="1274">
        <v>1</v>
      </c>
      <c r="H35" s="1275"/>
      <c r="I35" s="37"/>
      <c r="J35" s="36"/>
      <c r="K35" s="725">
        <f t="shared" si="9"/>
        <v>0</v>
      </c>
      <c r="L35" s="1178">
        <f t="shared" si="10"/>
        <v>1</v>
      </c>
      <c r="M35" s="236">
        <f t="shared" si="11"/>
        <v>1</v>
      </c>
      <c r="N35" s="984"/>
      <c r="O35" s="1034"/>
    </row>
    <row r="36" spans="2:17" s="787" customFormat="1" ht="14.1" customHeight="1" x14ac:dyDescent="0.2">
      <c r="B36" s="2254"/>
      <c r="C36" s="63">
        <v>6</v>
      </c>
      <c r="D36" s="77" t="s">
        <v>137</v>
      </c>
      <c r="E36" s="1125">
        <v>2</v>
      </c>
      <c r="F36" s="769">
        <v>2</v>
      </c>
      <c r="G36" s="1274">
        <v>2</v>
      </c>
      <c r="H36" s="1275">
        <v>2</v>
      </c>
      <c r="I36" s="37">
        <v>2</v>
      </c>
      <c r="J36" s="36">
        <v>1</v>
      </c>
      <c r="K36" s="725">
        <f t="shared" si="9"/>
        <v>4</v>
      </c>
      <c r="L36" s="1178">
        <f t="shared" si="10"/>
        <v>7</v>
      </c>
      <c r="M36" s="236">
        <f t="shared" si="11"/>
        <v>11</v>
      </c>
      <c r="N36" s="984"/>
      <c r="O36" s="1034"/>
    </row>
    <row r="37" spans="2:17" s="787" customFormat="1" ht="14.1" customHeight="1" x14ac:dyDescent="0.2">
      <c r="B37" s="2254"/>
      <c r="C37" s="937">
        <v>7</v>
      </c>
      <c r="D37" s="948" t="s">
        <v>154</v>
      </c>
      <c r="E37" s="1125"/>
      <c r="F37" s="769">
        <v>2</v>
      </c>
      <c r="G37" s="1277"/>
      <c r="H37" s="1236"/>
      <c r="I37" s="1278"/>
      <c r="J37" s="1279"/>
      <c r="K37" s="725">
        <f t="shared" si="9"/>
        <v>2</v>
      </c>
      <c r="L37" s="1178">
        <f t="shared" si="10"/>
        <v>0</v>
      </c>
      <c r="M37" s="236">
        <f t="shared" si="11"/>
        <v>2</v>
      </c>
      <c r="N37" s="984"/>
      <c r="O37" s="1034"/>
    </row>
    <row r="38" spans="2:17" s="787" customFormat="1" ht="14.1" customHeight="1" x14ac:dyDescent="0.2">
      <c r="B38" s="2254"/>
      <c r="C38" s="63">
        <v>8</v>
      </c>
      <c r="D38" s="77" t="s">
        <v>256</v>
      </c>
      <c r="E38" s="1150"/>
      <c r="F38" s="1151"/>
      <c r="G38" s="1274">
        <v>2</v>
      </c>
      <c r="H38" s="1275">
        <v>1</v>
      </c>
      <c r="I38" s="37"/>
      <c r="J38" s="36"/>
      <c r="K38" s="725"/>
      <c r="L38" s="1178">
        <f t="shared" si="10"/>
        <v>3</v>
      </c>
      <c r="M38" s="236"/>
      <c r="N38" s="984"/>
      <c r="O38" s="1034"/>
    </row>
    <row r="39" spans="2:17" s="787" customFormat="1" ht="14.1" customHeight="1" x14ac:dyDescent="0.2">
      <c r="B39" s="2254"/>
      <c r="C39" s="937">
        <v>9</v>
      </c>
      <c r="D39" s="1280" t="s">
        <v>144</v>
      </c>
      <c r="E39" s="1125">
        <v>4</v>
      </c>
      <c r="F39" s="769">
        <v>4</v>
      </c>
      <c r="G39" s="1274">
        <v>3</v>
      </c>
      <c r="H39" s="1275">
        <v>4</v>
      </c>
      <c r="I39" s="37">
        <v>3</v>
      </c>
      <c r="J39" s="36">
        <v>4</v>
      </c>
      <c r="K39" s="725">
        <f t="shared" ref="K39:K48" si="12">SUM(E39:F39)</f>
        <v>8</v>
      </c>
      <c r="L39" s="1178">
        <f t="shared" si="10"/>
        <v>14</v>
      </c>
      <c r="M39" s="236">
        <f t="shared" ref="M39:M49" si="13">SUM(K39:L39)</f>
        <v>22</v>
      </c>
      <c r="N39" s="984"/>
      <c r="O39" s="1034"/>
    </row>
    <row r="40" spans="2:17" s="787" customFormat="1" ht="14.1" customHeight="1" x14ac:dyDescent="0.2">
      <c r="B40" s="2254"/>
      <c r="C40" s="63">
        <v>10</v>
      </c>
      <c r="D40" s="77" t="s">
        <v>135</v>
      </c>
      <c r="E40" s="1125">
        <v>2</v>
      </c>
      <c r="F40" s="769">
        <v>2</v>
      </c>
      <c r="G40" s="1274">
        <v>2</v>
      </c>
      <c r="H40" s="1275">
        <v>1</v>
      </c>
      <c r="I40" s="37">
        <v>1</v>
      </c>
      <c r="J40" s="36"/>
      <c r="K40" s="725">
        <f t="shared" si="12"/>
        <v>4</v>
      </c>
      <c r="L40" s="1178">
        <f t="shared" si="10"/>
        <v>4</v>
      </c>
      <c r="M40" s="236">
        <f t="shared" si="13"/>
        <v>8</v>
      </c>
      <c r="N40" s="984"/>
      <c r="O40" s="1034"/>
    </row>
    <row r="41" spans="2:17" s="787" customFormat="1" ht="14.1" customHeight="1" x14ac:dyDescent="0.2">
      <c r="B41" s="2254"/>
      <c r="C41" s="937">
        <v>11</v>
      </c>
      <c r="D41" s="77" t="s">
        <v>253</v>
      </c>
      <c r="E41" s="1125">
        <v>2</v>
      </c>
      <c r="F41" s="769">
        <v>2</v>
      </c>
      <c r="G41" s="1274">
        <v>2</v>
      </c>
      <c r="H41" s="1275">
        <v>1</v>
      </c>
      <c r="I41" s="37">
        <v>1</v>
      </c>
      <c r="J41" s="36"/>
      <c r="K41" s="725">
        <f t="shared" si="12"/>
        <v>4</v>
      </c>
      <c r="L41" s="1178">
        <f t="shared" si="10"/>
        <v>4</v>
      </c>
      <c r="M41" s="236">
        <f t="shared" si="13"/>
        <v>8</v>
      </c>
      <c r="N41" s="984"/>
      <c r="O41" s="1034"/>
    </row>
    <row r="42" spans="2:17" s="787" customFormat="1" ht="14.1" customHeight="1" x14ac:dyDescent="0.2">
      <c r="B42" s="2254"/>
      <c r="C42" s="63">
        <v>12</v>
      </c>
      <c r="D42" s="77" t="s">
        <v>136</v>
      </c>
      <c r="E42" s="1125">
        <v>2</v>
      </c>
      <c r="F42" s="769">
        <v>1</v>
      </c>
      <c r="G42" s="1274">
        <v>2</v>
      </c>
      <c r="H42" s="1275">
        <v>1</v>
      </c>
      <c r="I42" s="37">
        <v>1</v>
      </c>
      <c r="J42" s="36"/>
      <c r="K42" s="725">
        <f t="shared" si="12"/>
        <v>3</v>
      </c>
      <c r="L42" s="1178">
        <f t="shared" si="10"/>
        <v>4</v>
      </c>
      <c r="M42" s="236">
        <f t="shared" si="13"/>
        <v>7</v>
      </c>
      <c r="N42" s="984"/>
      <c r="O42" s="1034"/>
      <c r="Q42" s="1281"/>
    </row>
    <row r="43" spans="2:17" s="787" customFormat="1" ht="14.1" customHeight="1" x14ac:dyDescent="0.2">
      <c r="B43" s="2254"/>
      <c r="C43" s="937">
        <v>13</v>
      </c>
      <c r="D43" s="77" t="s">
        <v>132</v>
      </c>
      <c r="E43" s="1125">
        <v>1</v>
      </c>
      <c r="F43" s="769">
        <v>2</v>
      </c>
      <c r="G43" s="1274">
        <v>2</v>
      </c>
      <c r="H43" s="1275">
        <v>1</v>
      </c>
      <c r="I43" s="37">
        <v>1</v>
      </c>
      <c r="J43" s="36"/>
      <c r="K43" s="725">
        <f t="shared" si="12"/>
        <v>3</v>
      </c>
      <c r="L43" s="1178">
        <f t="shared" si="10"/>
        <v>4</v>
      </c>
      <c r="M43" s="236">
        <f t="shared" si="13"/>
        <v>7</v>
      </c>
      <c r="N43" s="984"/>
      <c r="O43" s="1034"/>
    </row>
    <row r="44" spans="2:17" s="787" customFormat="1" ht="14.1" customHeight="1" x14ac:dyDescent="0.2">
      <c r="B44" s="2254"/>
      <c r="C44" s="63">
        <v>14</v>
      </c>
      <c r="D44" s="77" t="s">
        <v>134</v>
      </c>
      <c r="E44" s="1125"/>
      <c r="F44" s="769">
        <v>1</v>
      </c>
      <c r="G44" s="1274">
        <v>1</v>
      </c>
      <c r="H44" s="1275"/>
      <c r="I44" s="37"/>
      <c r="J44" s="36"/>
      <c r="K44" s="725">
        <f t="shared" si="12"/>
        <v>1</v>
      </c>
      <c r="L44" s="1178">
        <f t="shared" si="10"/>
        <v>1</v>
      </c>
      <c r="M44" s="236">
        <f t="shared" si="13"/>
        <v>2</v>
      </c>
      <c r="N44" s="984"/>
      <c r="O44" s="1034"/>
    </row>
    <row r="45" spans="2:17" s="787" customFormat="1" ht="14.1" customHeight="1" x14ac:dyDescent="0.2">
      <c r="B45" s="2254"/>
      <c r="C45" s="937">
        <v>15</v>
      </c>
      <c r="D45" s="77" t="s">
        <v>156</v>
      </c>
      <c r="E45" s="1125">
        <v>4</v>
      </c>
      <c r="F45" s="769">
        <v>4</v>
      </c>
      <c r="G45" s="1274">
        <v>3</v>
      </c>
      <c r="H45" s="1275">
        <v>3</v>
      </c>
      <c r="I45" s="37">
        <v>3</v>
      </c>
      <c r="J45" s="36">
        <v>3</v>
      </c>
      <c r="K45" s="725">
        <f t="shared" si="12"/>
        <v>8</v>
      </c>
      <c r="L45" s="1178">
        <f t="shared" si="10"/>
        <v>12</v>
      </c>
      <c r="M45" s="236">
        <f t="shared" si="13"/>
        <v>20</v>
      </c>
      <c r="N45" s="984"/>
      <c r="O45" s="1034"/>
    </row>
    <row r="46" spans="2:17" s="787" customFormat="1" ht="14.1" customHeight="1" x14ac:dyDescent="0.2">
      <c r="B46" s="2254"/>
      <c r="C46" s="63">
        <v>16</v>
      </c>
      <c r="D46" s="77" t="s">
        <v>140</v>
      </c>
      <c r="E46" s="1125">
        <v>1</v>
      </c>
      <c r="F46" s="769">
        <v>1</v>
      </c>
      <c r="G46" s="1274">
        <v>1</v>
      </c>
      <c r="H46" s="1275">
        <v>1</v>
      </c>
      <c r="I46" s="37">
        <v>1</v>
      </c>
      <c r="J46" s="36"/>
      <c r="K46" s="725">
        <f t="shared" si="12"/>
        <v>2</v>
      </c>
      <c r="L46" s="1178">
        <f t="shared" si="10"/>
        <v>3</v>
      </c>
      <c r="M46" s="236">
        <f t="shared" si="13"/>
        <v>5</v>
      </c>
      <c r="N46" s="984"/>
      <c r="O46" s="1034"/>
    </row>
    <row r="47" spans="2:17" s="787" customFormat="1" ht="14.1" customHeight="1" x14ac:dyDescent="0.2">
      <c r="B47" s="2254"/>
      <c r="C47" s="937">
        <v>17</v>
      </c>
      <c r="D47" s="948" t="s">
        <v>396</v>
      </c>
      <c r="E47" s="1125"/>
      <c r="F47" s="769"/>
      <c r="G47" s="1282">
        <v>1</v>
      </c>
      <c r="H47" s="1283">
        <v>1</v>
      </c>
      <c r="I47" s="37"/>
      <c r="J47" s="36"/>
      <c r="K47" s="725">
        <f t="shared" si="12"/>
        <v>0</v>
      </c>
      <c r="L47" s="1178">
        <f t="shared" si="10"/>
        <v>2</v>
      </c>
      <c r="M47" s="236">
        <f t="shared" si="13"/>
        <v>2</v>
      </c>
      <c r="N47" s="984"/>
      <c r="O47" s="1034"/>
    </row>
    <row r="48" spans="2:17" s="787" customFormat="1" ht="14.1" customHeight="1" x14ac:dyDescent="0.2">
      <c r="B48" s="2254"/>
      <c r="C48" s="63">
        <v>18</v>
      </c>
      <c r="D48" s="1068" t="s">
        <v>157</v>
      </c>
      <c r="E48" s="1124">
        <v>1</v>
      </c>
      <c r="F48" s="1144">
        <v>1</v>
      </c>
      <c r="G48" s="1272">
        <v>1</v>
      </c>
      <c r="H48" s="1273">
        <v>1</v>
      </c>
      <c r="I48" s="66">
        <v>1</v>
      </c>
      <c r="J48" s="90">
        <v>1</v>
      </c>
      <c r="K48" s="1179">
        <f t="shared" si="12"/>
        <v>2</v>
      </c>
      <c r="L48" s="1180">
        <f t="shared" si="10"/>
        <v>4</v>
      </c>
      <c r="M48" s="238">
        <f t="shared" si="13"/>
        <v>6</v>
      </c>
      <c r="N48" s="1145"/>
      <c r="O48" s="1034"/>
    </row>
    <row r="49" spans="2:15" s="787" customFormat="1" ht="19.350000000000001" customHeight="1" thickBot="1" x14ac:dyDescent="0.25">
      <c r="B49" s="2254"/>
      <c r="C49" s="94" t="s">
        <v>367</v>
      </c>
      <c r="D49" s="1069"/>
      <c r="E49" s="1127"/>
      <c r="F49" s="774"/>
      <c r="G49" s="1284"/>
      <c r="H49" s="1285"/>
      <c r="I49" s="43"/>
      <c r="J49" s="43"/>
      <c r="K49" s="1189">
        <f>SUM(E49:G49)</f>
        <v>0</v>
      </c>
      <c r="L49" s="1190">
        <f>SUM(H49:J49)</f>
        <v>0</v>
      </c>
      <c r="M49" s="1191">
        <f t="shared" si="13"/>
        <v>0</v>
      </c>
      <c r="N49" s="1155"/>
      <c r="O49" s="1034"/>
    </row>
    <row r="50" spans="2:15" s="1022" customFormat="1" ht="19.5" customHeight="1" thickTop="1" x14ac:dyDescent="0.2">
      <c r="B50" s="1156"/>
      <c r="C50" s="1074" t="s">
        <v>295</v>
      </c>
      <c r="D50" s="1075"/>
      <c r="E50" s="1076">
        <f t="shared" ref="E50:M50" si="14">SUM(E51:E56)</f>
        <v>0</v>
      </c>
      <c r="F50" s="1076">
        <f t="shared" si="14"/>
        <v>0</v>
      </c>
      <c r="G50" s="1076">
        <f t="shared" si="14"/>
        <v>0</v>
      </c>
      <c r="H50" s="1076">
        <f t="shared" si="14"/>
        <v>0</v>
      </c>
      <c r="I50" s="1076">
        <f t="shared" si="14"/>
        <v>0</v>
      </c>
      <c r="J50" s="1077">
        <f t="shared" si="14"/>
        <v>0</v>
      </c>
      <c r="K50" s="1192">
        <f t="shared" si="14"/>
        <v>0</v>
      </c>
      <c r="L50" s="1192">
        <f t="shared" si="14"/>
        <v>0</v>
      </c>
      <c r="M50" s="1193">
        <f t="shared" si="14"/>
        <v>0</v>
      </c>
      <c r="N50" s="1157"/>
      <c r="O50" s="1034"/>
    </row>
    <row r="51" spans="2:15" s="1022" customFormat="1" ht="14.1" customHeight="1" x14ac:dyDescent="0.2">
      <c r="B51" s="789"/>
      <c r="C51" s="963">
        <v>1</v>
      </c>
      <c r="D51" s="1080"/>
      <c r="E51" s="1122"/>
      <c r="F51" s="765"/>
      <c r="G51" s="1270"/>
      <c r="H51" s="1271"/>
      <c r="I51" s="35"/>
      <c r="J51" s="34"/>
      <c r="K51" s="742">
        <f t="shared" ref="K51:K56" si="15">SUM(E51:F51)</f>
        <v>0</v>
      </c>
      <c r="L51" s="1194">
        <f t="shared" ref="L51:L56" si="16">SUM(G51:J51)</f>
        <v>0</v>
      </c>
      <c r="M51" s="239">
        <f t="shared" ref="M51:M56" si="17">SUM(K51:L51)</f>
        <v>0</v>
      </c>
      <c r="N51" s="67"/>
      <c r="O51" s="1034"/>
    </row>
    <row r="52" spans="2:15" s="1022" customFormat="1" ht="14.1" customHeight="1" x14ac:dyDescent="0.2">
      <c r="B52" s="789"/>
      <c r="C52" s="963">
        <v>2</v>
      </c>
      <c r="D52" s="1082"/>
      <c r="E52" s="1122"/>
      <c r="F52" s="765"/>
      <c r="G52" s="1270"/>
      <c r="H52" s="1271"/>
      <c r="I52" s="35"/>
      <c r="J52" s="34"/>
      <c r="K52" s="725">
        <f t="shared" si="15"/>
        <v>0</v>
      </c>
      <c r="L52" s="1178">
        <f t="shared" si="16"/>
        <v>0</v>
      </c>
      <c r="M52" s="236">
        <f t="shared" si="17"/>
        <v>0</v>
      </c>
      <c r="N52" s="67"/>
      <c r="O52" s="1034"/>
    </row>
    <row r="53" spans="2:15" s="1022" customFormat="1" ht="14.1" customHeight="1" x14ac:dyDescent="0.2">
      <c r="B53" s="789"/>
      <c r="C53" s="963">
        <v>3</v>
      </c>
      <c r="D53" s="1082"/>
      <c r="E53" s="1122"/>
      <c r="F53" s="765"/>
      <c r="G53" s="1270"/>
      <c r="H53" s="1271"/>
      <c r="I53" s="35"/>
      <c r="J53" s="34"/>
      <c r="K53" s="725">
        <f t="shared" si="15"/>
        <v>0</v>
      </c>
      <c r="L53" s="1178">
        <f t="shared" si="16"/>
        <v>0</v>
      </c>
      <c r="M53" s="236">
        <f t="shared" si="17"/>
        <v>0</v>
      </c>
      <c r="N53" s="67"/>
      <c r="O53" s="1034"/>
    </row>
    <row r="54" spans="2:15" s="1022" customFormat="1" ht="14.1" customHeight="1" x14ac:dyDescent="0.2">
      <c r="B54" s="33"/>
      <c r="C54" s="78">
        <v>4</v>
      </c>
      <c r="D54" s="1082"/>
      <c r="E54" s="1125"/>
      <c r="F54" s="769"/>
      <c r="G54" s="1274"/>
      <c r="H54" s="1275"/>
      <c r="I54" s="37"/>
      <c r="J54" s="36"/>
      <c r="K54" s="725">
        <f t="shared" si="15"/>
        <v>0</v>
      </c>
      <c r="L54" s="1178">
        <f t="shared" si="16"/>
        <v>0</v>
      </c>
      <c r="M54" s="236">
        <f t="shared" si="17"/>
        <v>0</v>
      </c>
      <c r="N54" s="46"/>
      <c r="O54" s="1034"/>
    </row>
    <row r="55" spans="2:15" s="1022" customFormat="1" ht="14.1" customHeight="1" x14ac:dyDescent="0.2">
      <c r="B55" s="33"/>
      <c r="C55" s="78">
        <v>5</v>
      </c>
      <c r="D55" s="1082"/>
      <c r="E55" s="1125"/>
      <c r="F55" s="769"/>
      <c r="G55" s="1274"/>
      <c r="H55" s="1275"/>
      <c r="I55" s="37"/>
      <c r="J55" s="36"/>
      <c r="K55" s="725">
        <f t="shared" si="15"/>
        <v>0</v>
      </c>
      <c r="L55" s="1178">
        <f t="shared" si="16"/>
        <v>0</v>
      </c>
      <c r="M55" s="236">
        <f t="shared" si="17"/>
        <v>0</v>
      </c>
      <c r="N55" s="46"/>
      <c r="O55" s="1034"/>
    </row>
    <row r="56" spans="2:15" s="1022" customFormat="1" ht="14.1" customHeight="1" thickBot="1" x14ac:dyDescent="0.25">
      <c r="B56" s="40"/>
      <c r="C56" s="79">
        <v>6</v>
      </c>
      <c r="D56" s="1085"/>
      <c r="E56" s="1126"/>
      <c r="F56" s="1003"/>
      <c r="G56" s="1286"/>
      <c r="H56" s="1287"/>
      <c r="I56" s="47"/>
      <c r="J56" s="65"/>
      <c r="K56" s="736">
        <f t="shared" si="15"/>
        <v>0</v>
      </c>
      <c r="L56" s="1195">
        <f t="shared" si="16"/>
        <v>0</v>
      </c>
      <c r="M56" s="1196">
        <f t="shared" si="17"/>
        <v>0</v>
      </c>
      <c r="N56" s="1158"/>
      <c r="O56" s="1034"/>
    </row>
    <row r="57" spans="2:15" s="1022" customFormat="1" ht="19.350000000000001" customHeight="1" thickTop="1" x14ac:dyDescent="0.2">
      <c r="B57" s="1089"/>
      <c r="C57" s="1074" t="s">
        <v>294</v>
      </c>
      <c r="D57" s="1089"/>
      <c r="E57" s="1090">
        <f t="shared" ref="E57:M57" si="18">SUM(E58:E62)</f>
        <v>0</v>
      </c>
      <c r="F57" s="1092">
        <f t="shared" si="18"/>
        <v>0</v>
      </c>
      <c r="G57" s="1090">
        <f t="shared" si="18"/>
        <v>0</v>
      </c>
      <c r="H57" s="1091">
        <f t="shared" si="18"/>
        <v>0</v>
      </c>
      <c r="I57" s="1090">
        <f t="shared" si="18"/>
        <v>0</v>
      </c>
      <c r="J57" s="1090">
        <f t="shared" si="18"/>
        <v>0</v>
      </c>
      <c r="K57" s="1197">
        <f t="shared" si="18"/>
        <v>0</v>
      </c>
      <c r="L57" s="1197">
        <f t="shared" si="18"/>
        <v>0</v>
      </c>
      <c r="M57" s="1197">
        <f t="shared" si="18"/>
        <v>0</v>
      </c>
      <c r="N57" s="1159"/>
      <c r="O57" s="1034"/>
    </row>
    <row r="58" spans="2:15" s="1022" customFormat="1" ht="14.1" customHeight="1" x14ac:dyDescent="0.2">
      <c r="B58" s="789"/>
      <c r="C58" s="963">
        <v>1</v>
      </c>
      <c r="D58" s="1080"/>
      <c r="E58" s="1122"/>
      <c r="F58" s="765"/>
      <c r="G58" s="1270"/>
      <c r="H58" s="1271"/>
      <c r="I58" s="35"/>
      <c r="J58" s="34"/>
      <c r="K58" s="742">
        <f t="shared" ref="K58:K66" si="19">SUM(E58:F58)</f>
        <v>0</v>
      </c>
      <c r="L58" s="1194">
        <f t="shared" ref="L58:L66" si="20">SUM(G58:J58)</f>
        <v>0</v>
      </c>
      <c r="M58" s="239">
        <f t="shared" ref="M58:M66" si="21">SUM(K58:L58)</f>
        <v>0</v>
      </c>
      <c r="N58" s="67"/>
      <c r="O58" s="1034"/>
    </row>
    <row r="59" spans="2:15" s="1022" customFormat="1" ht="14.1" customHeight="1" x14ac:dyDescent="0.2">
      <c r="B59" s="33"/>
      <c r="C59" s="78">
        <v>2</v>
      </c>
      <c r="D59" s="1082"/>
      <c r="E59" s="1125"/>
      <c r="F59" s="769"/>
      <c r="G59" s="1274"/>
      <c r="H59" s="1275"/>
      <c r="I59" s="37"/>
      <c r="J59" s="36"/>
      <c r="K59" s="725">
        <f t="shared" si="19"/>
        <v>0</v>
      </c>
      <c r="L59" s="1178">
        <f t="shared" si="20"/>
        <v>0</v>
      </c>
      <c r="M59" s="236">
        <f t="shared" si="21"/>
        <v>0</v>
      </c>
      <c r="N59" s="46"/>
      <c r="O59" s="1034"/>
    </row>
    <row r="60" spans="2:15" s="1022" customFormat="1" ht="14.1" customHeight="1" x14ac:dyDescent="0.2">
      <c r="B60" s="967"/>
      <c r="C60" s="78">
        <v>3</v>
      </c>
      <c r="D60" s="1082"/>
      <c r="E60" s="1125"/>
      <c r="F60" s="769"/>
      <c r="G60" s="1274"/>
      <c r="H60" s="1275"/>
      <c r="I60" s="37"/>
      <c r="J60" s="36"/>
      <c r="K60" s="725">
        <f t="shared" si="19"/>
        <v>0</v>
      </c>
      <c r="L60" s="1178">
        <f t="shared" si="20"/>
        <v>0</v>
      </c>
      <c r="M60" s="236">
        <f t="shared" si="21"/>
        <v>0</v>
      </c>
      <c r="N60" s="46"/>
      <c r="O60" s="1034"/>
    </row>
    <row r="61" spans="2:15" s="1022" customFormat="1" ht="14.1" customHeight="1" x14ac:dyDescent="0.2">
      <c r="B61" s="33"/>
      <c r="C61" s="78">
        <v>4</v>
      </c>
      <c r="D61" s="1082"/>
      <c r="E61" s="1125"/>
      <c r="F61" s="769"/>
      <c r="G61" s="1274"/>
      <c r="H61" s="1275"/>
      <c r="I61" s="37"/>
      <c r="J61" s="36"/>
      <c r="K61" s="725">
        <f t="shared" si="19"/>
        <v>0</v>
      </c>
      <c r="L61" s="1178">
        <f t="shared" si="20"/>
        <v>0</v>
      </c>
      <c r="M61" s="236">
        <f t="shared" si="21"/>
        <v>0</v>
      </c>
      <c r="N61" s="46"/>
      <c r="O61" s="1034"/>
    </row>
    <row r="62" spans="2:15" s="1022" customFormat="1" ht="14.1" customHeight="1" thickBot="1" x14ac:dyDescent="0.25">
      <c r="B62" s="95"/>
      <c r="C62" s="356">
        <v>5</v>
      </c>
      <c r="D62" s="1085"/>
      <c r="E62" s="1128"/>
      <c r="F62" s="1001"/>
      <c r="G62" s="1288"/>
      <c r="H62" s="1289"/>
      <c r="I62" s="80"/>
      <c r="J62" s="76"/>
      <c r="K62" s="1199">
        <f t="shared" si="19"/>
        <v>0</v>
      </c>
      <c r="L62" s="1200">
        <f t="shared" si="20"/>
        <v>0</v>
      </c>
      <c r="M62" s="1154">
        <f t="shared" si="21"/>
        <v>0</v>
      </c>
      <c r="N62" s="97"/>
      <c r="O62" s="1034"/>
    </row>
    <row r="63" spans="2:15" s="1022" customFormat="1" ht="14.1" customHeight="1" thickTop="1" x14ac:dyDescent="0.2">
      <c r="B63" s="1160"/>
      <c r="C63" s="1101" t="s">
        <v>341</v>
      </c>
      <c r="D63" s="1101"/>
      <c r="E63" s="1129"/>
      <c r="F63" s="1129"/>
      <c r="G63" s="1290"/>
      <c r="H63" s="1290"/>
      <c r="I63" s="1102"/>
      <c r="J63" s="1102"/>
      <c r="K63" s="742">
        <f t="shared" si="19"/>
        <v>0</v>
      </c>
      <c r="L63" s="1194">
        <f t="shared" si="20"/>
        <v>0</v>
      </c>
      <c r="M63" s="239">
        <f t="shared" si="21"/>
        <v>0</v>
      </c>
      <c r="N63" s="1162"/>
    </row>
    <row r="64" spans="2:15" s="1022" customFormat="1" ht="14.1" customHeight="1" x14ac:dyDescent="0.2">
      <c r="B64" s="1163"/>
      <c r="C64" s="1106" t="s">
        <v>155</v>
      </c>
      <c r="D64" s="1106"/>
      <c r="E64" s="1130"/>
      <c r="F64" s="1130"/>
      <c r="G64" s="1291"/>
      <c r="H64" s="1291"/>
      <c r="I64" s="1107"/>
      <c r="J64" s="1107"/>
      <c r="K64" s="725">
        <f t="shared" si="19"/>
        <v>0</v>
      </c>
      <c r="L64" s="1178">
        <f t="shared" si="20"/>
        <v>0</v>
      </c>
      <c r="M64" s="236">
        <f t="shared" si="21"/>
        <v>0</v>
      </c>
      <c r="N64" s="1164"/>
    </row>
    <row r="65" spans="2:14" s="1022" customFormat="1" ht="14.1" customHeight="1" x14ac:dyDescent="0.2">
      <c r="B65" s="1163"/>
      <c r="C65" s="1106" t="s">
        <v>342</v>
      </c>
      <c r="D65" s="1106"/>
      <c r="E65" s="1130"/>
      <c r="F65" s="1130"/>
      <c r="G65" s="1291"/>
      <c r="H65" s="1291"/>
      <c r="I65" s="1107"/>
      <c r="J65" s="1107"/>
      <c r="K65" s="725">
        <f t="shared" si="19"/>
        <v>0</v>
      </c>
      <c r="L65" s="1178">
        <f t="shared" si="20"/>
        <v>0</v>
      </c>
      <c r="M65" s="236">
        <f t="shared" si="21"/>
        <v>0</v>
      </c>
      <c r="N65" s="1164"/>
    </row>
    <row r="66" spans="2:14" s="1022" customFormat="1" ht="14.1" customHeight="1" thickBot="1" x14ac:dyDescent="0.25">
      <c r="B66" s="1165"/>
      <c r="C66" s="1166" t="s">
        <v>364</v>
      </c>
      <c r="D66" s="1167"/>
      <c r="E66" s="1168"/>
      <c r="F66" s="1168"/>
      <c r="G66" s="1292"/>
      <c r="H66" s="1292"/>
      <c r="I66" s="1169"/>
      <c r="J66" s="1170"/>
      <c r="K66" s="753">
        <f t="shared" si="19"/>
        <v>0</v>
      </c>
      <c r="L66" s="1201">
        <f t="shared" si="20"/>
        <v>0</v>
      </c>
      <c r="M66" s="240">
        <f t="shared" si="21"/>
        <v>0</v>
      </c>
      <c r="N66" s="1171"/>
    </row>
    <row r="67" spans="2:14" ht="22.15" customHeight="1" x14ac:dyDescent="0.2">
      <c r="C67" s="1259"/>
      <c r="D67" s="1260"/>
      <c r="E67" s="1261"/>
      <c r="F67" s="1261"/>
      <c r="G67" s="1261"/>
      <c r="H67" s="1261"/>
      <c r="I67" s="1261"/>
      <c r="J67" s="1261"/>
      <c r="K67" s="1261"/>
      <c r="L67" s="1261"/>
      <c r="M67" s="1261"/>
    </row>
    <row r="68" spans="2:14" ht="15.75" x14ac:dyDescent="0.25">
      <c r="C68" s="1262"/>
      <c r="D68" s="1263"/>
      <c r="E68" s="1264"/>
      <c r="F68" s="1264"/>
      <c r="G68" s="1264"/>
      <c r="H68" s="1264"/>
      <c r="I68" s="1264"/>
      <c r="J68" s="1264"/>
      <c r="K68" s="1264"/>
      <c r="L68" s="1264"/>
      <c r="M68" s="1265"/>
    </row>
    <row r="69" spans="2:14" x14ac:dyDescent="0.2">
      <c r="D69" s="72"/>
      <c r="E69" s="99"/>
      <c r="F69" s="99"/>
      <c r="G69" s="99"/>
      <c r="H69" s="72"/>
      <c r="I69" s="72"/>
      <c r="J69" s="73"/>
      <c r="K69" s="73"/>
      <c r="L69" s="73"/>
      <c r="M69" s="72"/>
    </row>
  </sheetData>
  <mergeCells count="17">
    <mergeCell ref="D2:L2"/>
    <mergeCell ref="J4:M4"/>
    <mergeCell ref="B5:D11"/>
    <mergeCell ref="E5:J5"/>
    <mergeCell ref="K5:L6"/>
    <mergeCell ref="M5:M11"/>
    <mergeCell ref="N12:N18"/>
    <mergeCell ref="B20:B30"/>
    <mergeCell ref="B31:B49"/>
    <mergeCell ref="N5:N11"/>
    <mergeCell ref="E6:J6"/>
    <mergeCell ref="K7:K11"/>
    <mergeCell ref="L7:L11"/>
    <mergeCell ref="E8:F8"/>
    <mergeCell ref="G8:J8"/>
    <mergeCell ref="E9:J9"/>
    <mergeCell ref="E11:J11"/>
  </mergeCells>
  <dataValidations count="1">
    <dataValidation allowBlank="1" showInputMessage="1" showErrorMessage="1" sqref="D51:D56 D58:D62" xr:uid="{BB9B4AF8-6CE2-4058-8EC4-C30FD0509FB2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6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5354A-5362-4921-A70A-BE0E11A9B963}">
  <sheetPr>
    <tabColor rgb="FFFF0000"/>
    <pageSetUpPr fitToPage="1"/>
  </sheetPr>
  <dimension ref="B1:Q69"/>
  <sheetViews>
    <sheetView view="pageBreakPreview" topLeftCell="A31" zoomScale="90" zoomScaleNormal="100" zoomScaleSheetLayoutView="90" workbookViewId="0">
      <selection activeCell="D58" sqref="D58:D62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42" style="20" customWidth="1"/>
    <col min="5" max="9" width="5.75" style="20" customWidth="1"/>
    <col min="10" max="10" width="6.75" style="20" customWidth="1"/>
    <col min="11" max="12" width="6.875" style="20" customWidth="1"/>
    <col min="13" max="13" width="8.25" style="20" customWidth="1"/>
    <col min="14" max="14" width="10.75" style="20" customWidth="1"/>
    <col min="15" max="15" width="4.75" style="20" customWidth="1"/>
    <col min="16" max="16384" width="8.125" style="20"/>
  </cols>
  <sheetData>
    <row r="1" spans="2:15" s="1022" customFormat="1" ht="18" x14ac:dyDescent="0.2">
      <c r="B1" s="21"/>
      <c r="C1" s="21"/>
      <c r="D1" s="299">
        <f>'Strona Tytułowa'!$G$5</f>
        <v>0</v>
      </c>
      <c r="E1" s="52"/>
      <c r="F1" s="52"/>
      <c r="G1" s="52"/>
      <c r="H1" s="52"/>
      <c r="I1" s="52"/>
      <c r="J1" s="52"/>
      <c r="K1" s="52"/>
      <c r="L1" s="52"/>
      <c r="M1" s="52"/>
      <c r="N1" s="1021"/>
    </row>
    <row r="2" spans="2:15" s="1022" customFormat="1" ht="20.25" x14ac:dyDescent="0.2">
      <c r="B2" s="1021"/>
      <c r="C2" s="1021"/>
      <c r="D2" s="1900" t="s">
        <v>279</v>
      </c>
      <c r="E2" s="1900"/>
      <c r="F2" s="1900"/>
      <c r="G2" s="1900"/>
      <c r="H2" s="1900"/>
      <c r="I2" s="1900"/>
      <c r="J2" s="1900"/>
      <c r="K2" s="1900"/>
      <c r="L2" s="1900"/>
      <c r="M2" s="1301" t="str">
        <f>'Strona Tytułowa'!$D$2</f>
        <v>2023/2024</v>
      </c>
      <c r="N2" s="1021"/>
    </row>
    <row r="3" spans="2:15" s="1022" customFormat="1" ht="18.75" customHeight="1" x14ac:dyDescent="0.2">
      <c r="B3" s="782" t="s">
        <v>297</v>
      </c>
      <c r="C3" s="24"/>
      <c r="D3" s="234"/>
      <c r="E3" s="234" t="s">
        <v>368</v>
      </c>
      <c r="F3" s="234"/>
      <c r="G3" s="234"/>
      <c r="H3" s="234"/>
      <c r="I3" s="234"/>
      <c r="J3" s="234" t="s">
        <v>247</v>
      </c>
      <c r="K3" s="234"/>
      <c r="L3" s="234"/>
      <c r="M3" s="235"/>
      <c r="N3" s="1021"/>
    </row>
    <row r="4" spans="2:15" s="1022" customFormat="1" ht="27" customHeight="1" thickBot="1" x14ac:dyDescent="0.25">
      <c r="B4" s="1253" t="s">
        <v>394</v>
      </c>
      <c r="C4" s="1026"/>
      <c r="D4" s="25"/>
      <c r="E4" s="55"/>
      <c r="F4" s="55"/>
      <c r="G4" s="82"/>
      <c r="H4" s="55"/>
      <c r="I4" s="55"/>
      <c r="J4" s="2257"/>
      <c r="K4" s="2257"/>
      <c r="L4" s="2257"/>
      <c r="M4" s="2257"/>
      <c r="N4" s="1021"/>
    </row>
    <row r="5" spans="2:15" s="1022" customFormat="1" ht="12.75" customHeight="1" x14ac:dyDescent="0.2">
      <c r="B5" s="2146" t="s">
        <v>161</v>
      </c>
      <c r="C5" s="2216"/>
      <c r="D5" s="2216"/>
      <c r="E5" s="2258" t="s">
        <v>165</v>
      </c>
      <c r="F5" s="2259"/>
      <c r="G5" s="2259"/>
      <c r="H5" s="2259"/>
      <c r="I5" s="2259"/>
      <c r="J5" s="2260"/>
      <c r="K5" s="2272" t="s">
        <v>372</v>
      </c>
      <c r="L5" s="2273"/>
      <c r="M5" s="1882" t="s">
        <v>163</v>
      </c>
      <c r="N5" s="1885" t="s">
        <v>164</v>
      </c>
    </row>
    <row r="6" spans="2:15" s="1022" customFormat="1" ht="12.75" customHeight="1" x14ac:dyDescent="0.2">
      <c r="B6" s="2148"/>
      <c r="C6" s="2217"/>
      <c r="D6" s="2217"/>
      <c r="E6" s="2261" t="s">
        <v>329</v>
      </c>
      <c r="F6" s="2261"/>
      <c r="G6" s="2261"/>
      <c r="H6" s="2261"/>
      <c r="I6" s="2261"/>
      <c r="J6" s="2262"/>
      <c r="K6" s="2274"/>
      <c r="L6" s="2275"/>
      <c r="M6" s="1883"/>
      <c r="N6" s="1886"/>
    </row>
    <row r="7" spans="2:15" s="1022" customFormat="1" ht="12.75" customHeight="1" x14ac:dyDescent="0.2">
      <c r="B7" s="2148"/>
      <c r="C7" s="2217"/>
      <c r="D7" s="2217"/>
      <c r="E7" s="229" t="s">
        <v>33</v>
      </c>
      <c r="F7" s="229" t="s">
        <v>34</v>
      </c>
      <c r="G7" s="229" t="s">
        <v>35</v>
      </c>
      <c r="H7" s="227" t="s">
        <v>36</v>
      </c>
      <c r="I7" s="227" t="s">
        <v>37</v>
      </c>
      <c r="J7" s="228" t="s">
        <v>38</v>
      </c>
      <c r="K7" s="2266" t="s">
        <v>373</v>
      </c>
      <c r="L7" s="2269" t="s">
        <v>181</v>
      </c>
      <c r="M7" s="1883"/>
      <c r="N7" s="1886"/>
    </row>
    <row r="8" spans="2:15" s="1022" customFormat="1" ht="12.75" customHeight="1" x14ac:dyDescent="0.2">
      <c r="B8" s="2148"/>
      <c r="C8" s="2217"/>
      <c r="D8" s="2217"/>
      <c r="E8" s="2283" t="s">
        <v>383</v>
      </c>
      <c r="F8" s="2284"/>
      <c r="G8" s="1914" t="s">
        <v>181</v>
      </c>
      <c r="H8" s="1915"/>
      <c r="I8" s="1915"/>
      <c r="J8" s="2249"/>
      <c r="K8" s="2267"/>
      <c r="L8" s="2270"/>
      <c r="M8" s="1883"/>
      <c r="N8" s="1886"/>
    </row>
    <row r="9" spans="2:15" s="1022" customFormat="1" ht="12.75" customHeight="1" x14ac:dyDescent="0.2">
      <c r="B9" s="2148"/>
      <c r="C9" s="2217"/>
      <c r="D9" s="2217"/>
      <c r="E9" s="1890" t="s">
        <v>166</v>
      </c>
      <c r="F9" s="1891"/>
      <c r="G9" s="1891"/>
      <c r="H9" s="1891"/>
      <c r="I9" s="1891"/>
      <c r="J9" s="1892"/>
      <c r="K9" s="2267"/>
      <c r="L9" s="2270"/>
      <c r="M9" s="1883"/>
      <c r="N9" s="1886"/>
    </row>
    <row r="10" spans="2:15" s="1022" customFormat="1" ht="12.75" customHeight="1" x14ac:dyDescent="0.2">
      <c r="B10" s="2148"/>
      <c r="C10" s="2217"/>
      <c r="D10" s="2217"/>
      <c r="E10" s="1302"/>
      <c r="F10" s="1302"/>
      <c r="G10" s="1302"/>
      <c r="H10" s="1302"/>
      <c r="I10" s="1302"/>
      <c r="J10" s="1302"/>
      <c r="K10" s="2267"/>
      <c r="L10" s="2270"/>
      <c r="M10" s="1883"/>
      <c r="N10" s="1886"/>
    </row>
    <row r="11" spans="2:15" s="1022" customFormat="1" ht="16.5" customHeight="1" thickBot="1" x14ac:dyDescent="0.25">
      <c r="B11" s="2150"/>
      <c r="C11" s="2218"/>
      <c r="D11" s="2218"/>
      <c r="E11" s="1893" t="s">
        <v>167</v>
      </c>
      <c r="F11" s="1894"/>
      <c r="G11" s="1894"/>
      <c r="H11" s="1894"/>
      <c r="I11" s="1894"/>
      <c r="J11" s="1895"/>
      <c r="K11" s="2268"/>
      <c r="L11" s="2271"/>
      <c r="M11" s="1884"/>
      <c r="N11" s="1887"/>
    </row>
    <row r="12" spans="2:15" s="1022" customFormat="1" ht="27" customHeight="1" thickBot="1" x14ac:dyDescent="0.25">
      <c r="B12" s="1134"/>
      <c r="C12" s="1031"/>
      <c r="D12" s="303" t="s">
        <v>171</v>
      </c>
      <c r="E12" s="1032">
        <f t="shared" ref="E12:J12" si="0">SUM(E16:E18)+E13</f>
        <v>30</v>
      </c>
      <c r="F12" s="1032">
        <f t="shared" si="0"/>
        <v>32</v>
      </c>
      <c r="G12" s="1032">
        <f t="shared" si="0"/>
        <v>32</v>
      </c>
      <c r="H12" s="1032">
        <f t="shared" si="0"/>
        <v>26</v>
      </c>
      <c r="I12" s="1032">
        <f t="shared" si="0"/>
        <v>23</v>
      </c>
      <c r="J12" s="1032">
        <f t="shared" si="0"/>
        <v>18</v>
      </c>
      <c r="K12" s="1172">
        <f t="shared" ref="K12:K18" si="1">SUM(E12:F12)</f>
        <v>62</v>
      </c>
      <c r="L12" s="1033">
        <f t="shared" ref="L12:L18" si="2">SUM(G12:J12)</f>
        <v>99</v>
      </c>
      <c r="M12" s="1033">
        <f>SUM(K12:L12)</f>
        <v>161</v>
      </c>
      <c r="N12" s="2250"/>
      <c r="O12" s="1034"/>
    </row>
    <row r="13" spans="2:15" s="1022" customFormat="1" ht="14.25" customHeight="1" x14ac:dyDescent="0.2">
      <c r="B13" s="83"/>
      <c r="C13" s="84"/>
      <c r="D13" s="58" t="s">
        <v>332</v>
      </c>
      <c r="E13" s="1135">
        <f t="shared" ref="E13:J13" si="3">SUM(E14:E15)</f>
        <v>30</v>
      </c>
      <c r="F13" s="1135">
        <f t="shared" si="3"/>
        <v>32</v>
      </c>
      <c r="G13" s="1036">
        <f t="shared" si="3"/>
        <v>32</v>
      </c>
      <c r="H13" s="1036">
        <f t="shared" si="3"/>
        <v>26</v>
      </c>
      <c r="I13" s="1036">
        <f t="shared" si="3"/>
        <v>23</v>
      </c>
      <c r="J13" s="1036">
        <f t="shared" si="3"/>
        <v>18</v>
      </c>
      <c r="K13" s="1173">
        <f t="shared" si="1"/>
        <v>62</v>
      </c>
      <c r="L13" s="1037">
        <f t="shared" si="2"/>
        <v>99</v>
      </c>
      <c r="M13" s="1136">
        <f>SUM(E13:J13)</f>
        <v>161</v>
      </c>
      <c r="N13" s="2251"/>
      <c r="O13" s="1034"/>
    </row>
    <row r="14" spans="2:15" s="1022" customFormat="1" ht="14.25" customHeight="1" x14ac:dyDescent="0.2">
      <c r="B14" s="83"/>
      <c r="C14" s="84"/>
      <c r="D14" s="58" t="s">
        <v>333</v>
      </c>
      <c r="E14" s="1135">
        <f t="shared" ref="E14:J14" si="4">SUM(E20:E30)</f>
        <v>0</v>
      </c>
      <c r="F14" s="1135">
        <f t="shared" si="4"/>
        <v>0</v>
      </c>
      <c r="G14" s="1036">
        <f t="shared" si="4"/>
        <v>0</v>
      </c>
      <c r="H14" s="1036">
        <f t="shared" si="4"/>
        <v>0</v>
      </c>
      <c r="I14" s="1036">
        <f t="shared" si="4"/>
        <v>0</v>
      </c>
      <c r="J14" s="1036">
        <f t="shared" si="4"/>
        <v>0</v>
      </c>
      <c r="K14" s="1174">
        <f t="shared" si="1"/>
        <v>0</v>
      </c>
      <c r="L14" s="1037">
        <f t="shared" si="2"/>
        <v>0</v>
      </c>
      <c r="M14" s="1136">
        <f>SUM(E14:J14)</f>
        <v>0</v>
      </c>
      <c r="N14" s="2251"/>
      <c r="O14" s="1034"/>
    </row>
    <row r="15" spans="2:15" s="1022" customFormat="1" ht="14.25" customHeight="1" x14ac:dyDescent="0.2">
      <c r="B15" s="83"/>
      <c r="C15" s="84"/>
      <c r="D15" s="58" t="s">
        <v>334</v>
      </c>
      <c r="E15" s="1135">
        <f t="shared" ref="E15:J15" si="5">SUM(E31:E49)</f>
        <v>30</v>
      </c>
      <c r="F15" s="1135">
        <f t="shared" si="5"/>
        <v>32</v>
      </c>
      <c r="G15" s="1036">
        <f t="shared" si="5"/>
        <v>32</v>
      </c>
      <c r="H15" s="1036">
        <f t="shared" si="5"/>
        <v>26</v>
      </c>
      <c r="I15" s="1036">
        <f t="shared" si="5"/>
        <v>23</v>
      </c>
      <c r="J15" s="1036">
        <f t="shared" si="5"/>
        <v>18</v>
      </c>
      <c r="K15" s="1174">
        <f t="shared" si="1"/>
        <v>62</v>
      </c>
      <c r="L15" s="1037">
        <f t="shared" si="2"/>
        <v>99</v>
      </c>
      <c r="M15" s="1136">
        <f>SUM(E15:J15)</f>
        <v>161</v>
      </c>
      <c r="N15" s="2251"/>
      <c r="O15" s="1034"/>
    </row>
    <row r="16" spans="2:15" s="1022" customFormat="1" ht="14.25" customHeight="1" x14ac:dyDescent="0.2">
      <c r="B16" s="83"/>
      <c r="C16" s="84"/>
      <c r="D16" s="58" t="s">
        <v>335</v>
      </c>
      <c r="E16" s="1135">
        <f t="shared" ref="E16:J16" si="6">E50</f>
        <v>0</v>
      </c>
      <c r="F16" s="1135">
        <f t="shared" si="6"/>
        <v>0</v>
      </c>
      <c r="G16" s="1036">
        <f t="shared" si="6"/>
        <v>0</v>
      </c>
      <c r="H16" s="1038">
        <f t="shared" si="6"/>
        <v>0</v>
      </c>
      <c r="I16" s="1038">
        <f t="shared" si="6"/>
        <v>0</v>
      </c>
      <c r="J16" s="1039">
        <f t="shared" si="6"/>
        <v>0</v>
      </c>
      <c r="K16" s="1173">
        <f t="shared" si="1"/>
        <v>0</v>
      </c>
      <c r="L16" s="1037">
        <f t="shared" si="2"/>
        <v>0</v>
      </c>
      <c r="M16" s="1136">
        <f>SUM(E16:J16)</f>
        <v>0</v>
      </c>
      <c r="N16" s="2251"/>
      <c r="O16" s="1034"/>
    </row>
    <row r="17" spans="2:15" s="1022" customFormat="1" ht="14.25" customHeight="1" x14ac:dyDescent="0.2">
      <c r="B17" s="83"/>
      <c r="C17" s="84"/>
      <c r="D17" s="58" t="s">
        <v>336</v>
      </c>
      <c r="E17" s="1137">
        <f t="shared" ref="E17:J17" si="7">E57</f>
        <v>0</v>
      </c>
      <c r="F17" s="1137">
        <f t="shared" si="7"/>
        <v>0</v>
      </c>
      <c r="G17" s="1036">
        <f t="shared" si="7"/>
        <v>0</v>
      </c>
      <c r="H17" s="1038">
        <f t="shared" si="7"/>
        <v>0</v>
      </c>
      <c r="I17" s="1038">
        <f t="shared" si="7"/>
        <v>0</v>
      </c>
      <c r="J17" s="1038">
        <f t="shared" si="7"/>
        <v>0</v>
      </c>
      <c r="K17" s="1173">
        <f t="shared" si="1"/>
        <v>0</v>
      </c>
      <c r="L17" s="1037">
        <f t="shared" si="2"/>
        <v>0</v>
      </c>
      <c r="M17" s="1136">
        <f>SUM(E17:J17)</f>
        <v>0</v>
      </c>
      <c r="N17" s="2251"/>
      <c r="O17" s="1034"/>
    </row>
    <row r="18" spans="2:15" s="1022" customFormat="1" ht="13.5" customHeight="1" thickBot="1" x14ac:dyDescent="0.25">
      <c r="B18" s="83"/>
      <c r="C18" s="84"/>
      <c r="D18" s="85" t="s">
        <v>357</v>
      </c>
      <c r="E18" s="1137">
        <f t="shared" ref="E18:J18" si="8">SUM(E63:E66)</f>
        <v>0</v>
      </c>
      <c r="F18" s="1137">
        <f t="shared" si="8"/>
        <v>0</v>
      </c>
      <c r="G18" s="1036">
        <f t="shared" si="8"/>
        <v>0</v>
      </c>
      <c r="H18" s="1036">
        <f t="shared" si="8"/>
        <v>0</v>
      </c>
      <c r="I18" s="1036">
        <f t="shared" si="8"/>
        <v>0</v>
      </c>
      <c r="J18" s="1036">
        <f t="shared" si="8"/>
        <v>0</v>
      </c>
      <c r="K18" s="1173">
        <f t="shared" si="1"/>
        <v>0</v>
      </c>
      <c r="L18" s="1040">
        <f t="shared" si="2"/>
        <v>0</v>
      </c>
      <c r="M18" s="1175">
        <f>SUM(K18:L18)</f>
        <v>0</v>
      </c>
      <c r="N18" s="2252"/>
      <c r="O18" s="1034"/>
    </row>
    <row r="19" spans="2:15" s="1022" customFormat="1" ht="19.5" customHeight="1" x14ac:dyDescent="0.2">
      <c r="B19" s="1139"/>
      <c r="C19" s="1042" t="s">
        <v>288</v>
      </c>
      <c r="D19" s="1042"/>
      <c r="E19" s="1043"/>
      <c r="F19" s="1043"/>
      <c r="G19" s="1043"/>
      <c r="H19" s="1043"/>
      <c r="I19" s="1043"/>
      <c r="J19" s="1043"/>
      <c r="K19" s="1044"/>
      <c r="L19" s="1044"/>
      <c r="M19" s="1043"/>
      <c r="N19" s="1140"/>
      <c r="O19" s="1034"/>
    </row>
    <row r="20" spans="2:15" s="787" customFormat="1" ht="14.1" customHeight="1" x14ac:dyDescent="0.2">
      <c r="B20" s="2253" t="s">
        <v>339</v>
      </c>
      <c r="C20" s="86">
        <v>1</v>
      </c>
      <c r="D20" s="1046" t="s">
        <v>317</v>
      </c>
      <c r="E20" s="1121"/>
      <c r="F20" s="761"/>
      <c r="G20" s="1121"/>
      <c r="H20" s="1269"/>
      <c r="I20" s="31"/>
      <c r="J20" s="30"/>
      <c r="K20" s="716">
        <f t="shared" ref="K20:K37" si="9">SUM(E20:F20)</f>
        <v>0</v>
      </c>
      <c r="L20" s="1176">
        <f t="shared" ref="L20:L48" si="10">SUM(G20:J20)</f>
        <v>0</v>
      </c>
      <c r="M20" s="1177">
        <f t="shared" ref="M20:M37" si="11">SUM(K20:L20)</f>
        <v>0</v>
      </c>
      <c r="N20" s="1142"/>
      <c r="O20" s="1034"/>
    </row>
    <row r="21" spans="2:15" s="787" customFormat="1" ht="14.1" customHeight="1" x14ac:dyDescent="0.2">
      <c r="B21" s="2254"/>
      <c r="C21" s="78">
        <v>2</v>
      </c>
      <c r="D21" s="1049" t="s">
        <v>301</v>
      </c>
      <c r="E21" s="1122"/>
      <c r="F21" s="765"/>
      <c r="G21" s="1122"/>
      <c r="H21" s="1271"/>
      <c r="I21" s="35"/>
      <c r="J21" s="732"/>
      <c r="K21" s="725">
        <f t="shared" si="9"/>
        <v>0</v>
      </c>
      <c r="L21" s="1178">
        <f t="shared" si="10"/>
        <v>0</v>
      </c>
      <c r="M21" s="236">
        <f t="shared" si="11"/>
        <v>0</v>
      </c>
      <c r="N21" s="1143"/>
      <c r="O21" s="1034"/>
    </row>
    <row r="22" spans="2:15" s="787" customFormat="1" ht="14.1" customHeight="1" x14ac:dyDescent="0.2">
      <c r="B22" s="2254"/>
      <c r="C22" s="78">
        <v>3</v>
      </c>
      <c r="D22" s="1049" t="s">
        <v>318</v>
      </c>
      <c r="E22" s="1122"/>
      <c r="F22" s="765"/>
      <c r="G22" s="1122"/>
      <c r="H22" s="1271"/>
      <c r="I22" s="35"/>
      <c r="J22" s="729"/>
      <c r="K22" s="725">
        <f t="shared" si="9"/>
        <v>0</v>
      </c>
      <c r="L22" s="1178">
        <f t="shared" si="10"/>
        <v>0</v>
      </c>
      <c r="M22" s="236">
        <f t="shared" si="11"/>
        <v>0</v>
      </c>
      <c r="N22" s="1143"/>
      <c r="O22" s="1034"/>
    </row>
    <row r="23" spans="2:15" s="787" customFormat="1" ht="14.1" customHeight="1" x14ac:dyDescent="0.2">
      <c r="B23" s="2254"/>
      <c r="C23" s="78">
        <v>4</v>
      </c>
      <c r="D23" s="1049" t="s">
        <v>254</v>
      </c>
      <c r="E23" s="1122"/>
      <c r="F23" s="765"/>
      <c r="G23" s="1122"/>
      <c r="H23" s="1271"/>
      <c r="I23" s="35"/>
      <c r="J23" s="729"/>
      <c r="K23" s="725">
        <f t="shared" si="9"/>
        <v>0</v>
      </c>
      <c r="L23" s="1178">
        <f t="shared" si="10"/>
        <v>0</v>
      </c>
      <c r="M23" s="236">
        <f t="shared" si="11"/>
        <v>0</v>
      </c>
      <c r="N23" s="1143"/>
      <c r="O23" s="1034"/>
    </row>
    <row r="24" spans="2:15" s="787" customFormat="1" ht="14.1" customHeight="1" x14ac:dyDescent="0.2">
      <c r="B24" s="2254"/>
      <c r="C24" s="78">
        <v>5</v>
      </c>
      <c r="D24" s="1049" t="s">
        <v>319</v>
      </c>
      <c r="E24" s="1122"/>
      <c r="F24" s="765"/>
      <c r="G24" s="1122"/>
      <c r="H24" s="1271"/>
      <c r="I24" s="35"/>
      <c r="J24" s="34"/>
      <c r="K24" s="725">
        <f t="shared" si="9"/>
        <v>0</v>
      </c>
      <c r="L24" s="1178">
        <f t="shared" si="10"/>
        <v>0</v>
      </c>
      <c r="M24" s="236">
        <f t="shared" si="11"/>
        <v>0</v>
      </c>
      <c r="N24" s="1143"/>
      <c r="O24" s="1034"/>
    </row>
    <row r="25" spans="2:15" s="787" customFormat="1" ht="14.1" customHeight="1" x14ac:dyDescent="0.2">
      <c r="B25" s="2254"/>
      <c r="C25" s="78">
        <v>6</v>
      </c>
      <c r="D25" s="1049" t="s">
        <v>320</v>
      </c>
      <c r="E25" s="1122"/>
      <c r="F25" s="765"/>
      <c r="G25" s="1122"/>
      <c r="H25" s="1271"/>
      <c r="I25" s="35"/>
      <c r="J25" s="34"/>
      <c r="K25" s="725">
        <f t="shared" si="9"/>
        <v>0</v>
      </c>
      <c r="L25" s="1178">
        <f t="shared" si="10"/>
        <v>0</v>
      </c>
      <c r="M25" s="236">
        <f t="shared" si="11"/>
        <v>0</v>
      </c>
      <c r="N25" s="1143"/>
      <c r="O25" s="1034"/>
    </row>
    <row r="26" spans="2:15" s="787" customFormat="1" ht="14.1" customHeight="1" x14ac:dyDescent="0.2">
      <c r="B26" s="2254"/>
      <c r="C26" s="78">
        <v>7</v>
      </c>
      <c r="D26" s="1049" t="s">
        <v>291</v>
      </c>
      <c r="E26" s="1122"/>
      <c r="F26" s="765"/>
      <c r="G26" s="1122"/>
      <c r="H26" s="1271"/>
      <c r="I26" s="35"/>
      <c r="J26" s="34"/>
      <c r="K26" s="725">
        <f t="shared" si="9"/>
        <v>0</v>
      </c>
      <c r="L26" s="1178">
        <f t="shared" si="10"/>
        <v>0</v>
      </c>
      <c r="M26" s="236">
        <f t="shared" si="11"/>
        <v>0</v>
      </c>
      <c r="N26" s="1143"/>
      <c r="O26" s="1034"/>
    </row>
    <row r="27" spans="2:15" s="787" customFormat="1" ht="14.1" customHeight="1" x14ac:dyDescent="0.2">
      <c r="B27" s="2254"/>
      <c r="C27" s="78">
        <v>8</v>
      </c>
      <c r="D27" s="1049" t="s">
        <v>305</v>
      </c>
      <c r="E27" s="1122"/>
      <c r="F27" s="765"/>
      <c r="G27" s="1122"/>
      <c r="H27" s="1271"/>
      <c r="I27" s="35"/>
      <c r="J27" s="34"/>
      <c r="K27" s="725">
        <f t="shared" si="9"/>
        <v>0</v>
      </c>
      <c r="L27" s="1178">
        <f t="shared" si="10"/>
        <v>0</v>
      </c>
      <c r="M27" s="236">
        <f t="shared" si="11"/>
        <v>0</v>
      </c>
      <c r="N27" s="1143"/>
      <c r="O27" s="1034"/>
    </row>
    <row r="28" spans="2:15" s="787" customFormat="1" ht="14.1" customHeight="1" x14ac:dyDescent="0.2">
      <c r="B28" s="2254"/>
      <c r="C28" s="78">
        <v>9</v>
      </c>
      <c r="D28" s="1049" t="s">
        <v>215</v>
      </c>
      <c r="E28" s="1122"/>
      <c r="F28" s="765"/>
      <c r="G28" s="1122"/>
      <c r="H28" s="1271"/>
      <c r="I28" s="35"/>
      <c r="J28" s="34"/>
      <c r="K28" s="725">
        <f t="shared" si="9"/>
        <v>0</v>
      </c>
      <c r="L28" s="1178">
        <f t="shared" si="10"/>
        <v>0</v>
      </c>
      <c r="M28" s="236">
        <f t="shared" si="11"/>
        <v>0</v>
      </c>
      <c r="N28" s="1143"/>
      <c r="O28" s="1034"/>
    </row>
    <row r="29" spans="2:15" s="787" customFormat="1" ht="14.1" customHeight="1" x14ac:dyDescent="0.2">
      <c r="B29" s="2254"/>
      <c r="C29" s="78">
        <v>10</v>
      </c>
      <c r="D29" s="1049" t="s">
        <v>395</v>
      </c>
      <c r="E29" s="1122"/>
      <c r="F29" s="765"/>
      <c r="G29" s="1122"/>
      <c r="H29" s="1271"/>
      <c r="I29" s="35"/>
      <c r="J29" s="34"/>
      <c r="K29" s="725">
        <f t="shared" si="9"/>
        <v>0</v>
      </c>
      <c r="L29" s="1178">
        <f t="shared" si="10"/>
        <v>0</v>
      </c>
      <c r="M29" s="236">
        <f t="shared" si="11"/>
        <v>0</v>
      </c>
      <c r="N29" s="1143"/>
      <c r="O29" s="1034"/>
    </row>
    <row r="30" spans="2:15" s="787" customFormat="1" ht="14.1" customHeight="1" x14ac:dyDescent="0.2">
      <c r="B30" s="2255"/>
      <c r="C30" s="1123">
        <v>11</v>
      </c>
      <c r="D30" s="1054" t="s">
        <v>223</v>
      </c>
      <c r="E30" s="1124"/>
      <c r="F30" s="1144"/>
      <c r="G30" s="1124"/>
      <c r="H30" s="1273"/>
      <c r="I30" s="66"/>
      <c r="J30" s="90"/>
      <c r="K30" s="1179">
        <f t="shared" si="9"/>
        <v>0</v>
      </c>
      <c r="L30" s="1180">
        <f t="shared" si="10"/>
        <v>0</v>
      </c>
      <c r="M30" s="238">
        <f t="shared" si="11"/>
        <v>0</v>
      </c>
      <c r="N30" s="1145"/>
      <c r="O30" s="1034"/>
    </row>
    <row r="31" spans="2:15" s="787" customFormat="1" ht="14.1" customHeight="1" x14ac:dyDescent="0.2">
      <c r="B31" s="2253" t="s">
        <v>359</v>
      </c>
      <c r="C31" s="91">
        <v>1</v>
      </c>
      <c r="D31" s="1060" t="s">
        <v>143</v>
      </c>
      <c r="E31" s="1121">
        <v>5</v>
      </c>
      <c r="F31" s="761">
        <v>5</v>
      </c>
      <c r="G31" s="1121">
        <v>4</v>
      </c>
      <c r="H31" s="1269">
        <v>4</v>
      </c>
      <c r="I31" s="31">
        <v>4</v>
      </c>
      <c r="J31" s="30">
        <v>4</v>
      </c>
      <c r="K31" s="1181">
        <f t="shared" si="9"/>
        <v>10</v>
      </c>
      <c r="L31" s="1182">
        <f t="shared" si="10"/>
        <v>16</v>
      </c>
      <c r="M31" s="1141">
        <f t="shared" si="11"/>
        <v>26</v>
      </c>
      <c r="N31" s="1142"/>
      <c r="O31" s="1034"/>
    </row>
    <row r="32" spans="2:15" s="787" customFormat="1" ht="14.1" customHeight="1" x14ac:dyDescent="0.2">
      <c r="B32" s="2254"/>
      <c r="C32" s="63">
        <v>2</v>
      </c>
      <c r="D32" s="64" t="s">
        <v>360</v>
      </c>
      <c r="E32" s="1125">
        <v>3</v>
      </c>
      <c r="F32" s="769">
        <v>3</v>
      </c>
      <c r="G32" s="1125">
        <v>3</v>
      </c>
      <c r="H32" s="1275">
        <v>3</v>
      </c>
      <c r="I32" s="37">
        <v>3</v>
      </c>
      <c r="J32" s="36">
        <v>3</v>
      </c>
      <c r="K32" s="725">
        <f t="shared" si="9"/>
        <v>6</v>
      </c>
      <c r="L32" s="1178">
        <f t="shared" si="10"/>
        <v>12</v>
      </c>
      <c r="M32" s="236">
        <f t="shared" si="11"/>
        <v>18</v>
      </c>
      <c r="N32" s="984"/>
      <c r="O32" s="1034"/>
    </row>
    <row r="33" spans="2:17" s="787" customFormat="1" ht="14.1" customHeight="1" x14ac:dyDescent="0.2">
      <c r="B33" s="2254"/>
      <c r="C33" s="937">
        <v>3</v>
      </c>
      <c r="D33" s="64" t="s">
        <v>361</v>
      </c>
      <c r="E33" s="1125">
        <v>2</v>
      </c>
      <c r="F33" s="769">
        <v>2</v>
      </c>
      <c r="G33" s="1125">
        <v>2</v>
      </c>
      <c r="H33" s="1275">
        <v>2</v>
      </c>
      <c r="I33" s="37">
        <v>2</v>
      </c>
      <c r="J33" s="36">
        <v>2</v>
      </c>
      <c r="K33" s="725">
        <f t="shared" si="9"/>
        <v>4</v>
      </c>
      <c r="L33" s="1178">
        <f t="shared" si="10"/>
        <v>8</v>
      </c>
      <c r="M33" s="236">
        <f t="shared" si="11"/>
        <v>12</v>
      </c>
      <c r="N33" s="984"/>
      <c r="O33" s="1034"/>
    </row>
    <row r="34" spans="2:17" s="787" customFormat="1" ht="14.1" customHeight="1" x14ac:dyDescent="0.2">
      <c r="B34" s="2254"/>
      <c r="C34" s="63">
        <v>4</v>
      </c>
      <c r="D34" s="77" t="s">
        <v>236</v>
      </c>
      <c r="E34" s="1125">
        <v>1</v>
      </c>
      <c r="F34" s="769"/>
      <c r="G34" s="1150"/>
      <c r="H34" s="1276"/>
      <c r="I34" s="93"/>
      <c r="J34" s="1151"/>
      <c r="K34" s="725">
        <f t="shared" si="9"/>
        <v>1</v>
      </c>
      <c r="L34" s="1178">
        <f t="shared" si="10"/>
        <v>0</v>
      </c>
      <c r="M34" s="236">
        <f t="shared" si="11"/>
        <v>1</v>
      </c>
      <c r="N34" s="984"/>
      <c r="O34" s="1034"/>
    </row>
    <row r="35" spans="2:17" s="787" customFormat="1" ht="14.1" customHeight="1" x14ac:dyDescent="0.2">
      <c r="B35" s="2254"/>
      <c r="C35" s="937">
        <v>5</v>
      </c>
      <c r="D35" s="77" t="s">
        <v>362</v>
      </c>
      <c r="E35" s="1150"/>
      <c r="F35" s="1151"/>
      <c r="G35" s="1125">
        <v>1</v>
      </c>
      <c r="H35" s="1275"/>
      <c r="I35" s="37"/>
      <c r="J35" s="36"/>
      <c r="K35" s="725">
        <f t="shared" si="9"/>
        <v>0</v>
      </c>
      <c r="L35" s="1178">
        <f t="shared" si="10"/>
        <v>1</v>
      </c>
      <c r="M35" s="236">
        <f t="shared" si="11"/>
        <v>1</v>
      </c>
      <c r="N35" s="984"/>
      <c r="O35" s="1034"/>
    </row>
    <row r="36" spans="2:17" s="787" customFormat="1" ht="14.1" customHeight="1" x14ac:dyDescent="0.2">
      <c r="B36" s="2254"/>
      <c r="C36" s="63">
        <v>6</v>
      </c>
      <c r="D36" s="77" t="s">
        <v>137</v>
      </c>
      <c r="E36" s="1125">
        <v>2</v>
      </c>
      <c r="F36" s="769">
        <v>2</v>
      </c>
      <c r="G36" s="1125">
        <v>2</v>
      </c>
      <c r="H36" s="1275">
        <v>2</v>
      </c>
      <c r="I36" s="37">
        <v>2</v>
      </c>
      <c r="J36" s="36">
        <v>1</v>
      </c>
      <c r="K36" s="725">
        <f t="shared" si="9"/>
        <v>4</v>
      </c>
      <c r="L36" s="1178">
        <f t="shared" si="10"/>
        <v>7</v>
      </c>
      <c r="M36" s="236">
        <f t="shared" si="11"/>
        <v>11</v>
      </c>
      <c r="N36" s="984"/>
      <c r="O36" s="1034"/>
    </row>
    <row r="37" spans="2:17" s="787" customFormat="1" ht="14.1" customHeight="1" x14ac:dyDescent="0.2">
      <c r="B37" s="2254"/>
      <c r="C37" s="937">
        <v>7</v>
      </c>
      <c r="D37" s="948" t="s">
        <v>154</v>
      </c>
      <c r="E37" s="1125"/>
      <c r="F37" s="769">
        <v>2</v>
      </c>
      <c r="G37" s="1277"/>
      <c r="H37" s="1236"/>
      <c r="I37" s="1278"/>
      <c r="J37" s="1279"/>
      <c r="K37" s="725">
        <f t="shared" si="9"/>
        <v>2</v>
      </c>
      <c r="L37" s="1178">
        <f t="shared" si="10"/>
        <v>0</v>
      </c>
      <c r="M37" s="236">
        <f t="shared" si="11"/>
        <v>2</v>
      </c>
      <c r="N37" s="984"/>
      <c r="O37" s="1034"/>
    </row>
    <row r="38" spans="2:17" s="787" customFormat="1" ht="14.1" customHeight="1" x14ac:dyDescent="0.2">
      <c r="B38" s="2254"/>
      <c r="C38" s="63">
        <v>8</v>
      </c>
      <c r="D38" s="77" t="s">
        <v>256</v>
      </c>
      <c r="E38" s="1277"/>
      <c r="F38" s="1279"/>
      <c r="G38" s="1125">
        <v>2</v>
      </c>
      <c r="H38" s="1275">
        <v>1</v>
      </c>
      <c r="I38" s="37"/>
      <c r="J38" s="36"/>
      <c r="K38" s="725"/>
      <c r="L38" s="1178">
        <f t="shared" si="10"/>
        <v>3</v>
      </c>
      <c r="M38" s="236"/>
      <c r="N38" s="984"/>
      <c r="O38" s="1034"/>
    </row>
    <row r="39" spans="2:17" s="787" customFormat="1" ht="14.1" customHeight="1" x14ac:dyDescent="0.2">
      <c r="B39" s="2254"/>
      <c r="C39" s="937">
        <v>9</v>
      </c>
      <c r="D39" s="1280" t="s">
        <v>144</v>
      </c>
      <c r="E39" s="1125">
        <v>4</v>
      </c>
      <c r="F39" s="769">
        <v>4</v>
      </c>
      <c r="G39" s="1125">
        <v>3</v>
      </c>
      <c r="H39" s="1275">
        <v>4</v>
      </c>
      <c r="I39" s="37">
        <v>3</v>
      </c>
      <c r="J39" s="36">
        <v>4</v>
      </c>
      <c r="K39" s="725">
        <f t="shared" ref="K39:K48" si="12">SUM(E39:F39)</f>
        <v>8</v>
      </c>
      <c r="L39" s="1178">
        <f t="shared" si="10"/>
        <v>14</v>
      </c>
      <c r="M39" s="236">
        <f t="shared" ref="M39:M49" si="13">SUM(K39:L39)</f>
        <v>22</v>
      </c>
      <c r="N39" s="984"/>
      <c r="O39" s="1034"/>
    </row>
    <row r="40" spans="2:17" s="787" customFormat="1" ht="14.1" customHeight="1" x14ac:dyDescent="0.2">
      <c r="B40" s="2254"/>
      <c r="C40" s="63">
        <v>10</v>
      </c>
      <c r="D40" s="77" t="s">
        <v>135</v>
      </c>
      <c r="E40" s="1125">
        <v>2</v>
      </c>
      <c r="F40" s="769">
        <v>2</v>
      </c>
      <c r="G40" s="1125">
        <v>2</v>
      </c>
      <c r="H40" s="1275">
        <v>1</v>
      </c>
      <c r="I40" s="37">
        <v>1</v>
      </c>
      <c r="J40" s="36"/>
      <c r="K40" s="725">
        <f t="shared" si="12"/>
        <v>4</v>
      </c>
      <c r="L40" s="1178">
        <f t="shared" si="10"/>
        <v>4</v>
      </c>
      <c r="M40" s="236">
        <f t="shared" si="13"/>
        <v>8</v>
      </c>
      <c r="N40" s="984"/>
      <c r="O40" s="1034"/>
    </row>
    <row r="41" spans="2:17" s="787" customFormat="1" ht="14.1" customHeight="1" x14ac:dyDescent="0.2">
      <c r="B41" s="2254"/>
      <c r="C41" s="937">
        <v>11</v>
      </c>
      <c r="D41" s="77" t="s">
        <v>253</v>
      </c>
      <c r="E41" s="1125">
        <v>2</v>
      </c>
      <c r="F41" s="769">
        <v>2</v>
      </c>
      <c r="G41" s="1125">
        <v>2</v>
      </c>
      <c r="H41" s="1275">
        <v>1</v>
      </c>
      <c r="I41" s="37">
        <v>1</v>
      </c>
      <c r="J41" s="36"/>
      <c r="K41" s="725">
        <f t="shared" si="12"/>
        <v>4</v>
      </c>
      <c r="L41" s="1178">
        <f t="shared" si="10"/>
        <v>4</v>
      </c>
      <c r="M41" s="236">
        <f t="shared" si="13"/>
        <v>8</v>
      </c>
      <c r="N41" s="984"/>
      <c r="O41" s="1034"/>
    </row>
    <row r="42" spans="2:17" s="787" customFormat="1" ht="14.1" customHeight="1" x14ac:dyDescent="0.2">
      <c r="B42" s="2254"/>
      <c r="C42" s="63">
        <v>12</v>
      </c>
      <c r="D42" s="77" t="s">
        <v>136</v>
      </c>
      <c r="E42" s="1125">
        <v>2</v>
      </c>
      <c r="F42" s="769">
        <v>1</v>
      </c>
      <c r="G42" s="1125">
        <v>2</v>
      </c>
      <c r="H42" s="1275">
        <v>1</v>
      </c>
      <c r="I42" s="37">
        <v>1</v>
      </c>
      <c r="J42" s="36"/>
      <c r="K42" s="725">
        <f t="shared" si="12"/>
        <v>3</v>
      </c>
      <c r="L42" s="1178">
        <f t="shared" si="10"/>
        <v>4</v>
      </c>
      <c r="M42" s="236">
        <f t="shared" si="13"/>
        <v>7</v>
      </c>
      <c r="N42" s="984"/>
      <c r="O42" s="1034"/>
      <c r="Q42" s="1281"/>
    </row>
    <row r="43" spans="2:17" s="787" customFormat="1" ht="14.1" customHeight="1" x14ac:dyDescent="0.2">
      <c r="B43" s="2254"/>
      <c r="C43" s="937">
        <v>13</v>
      </c>
      <c r="D43" s="77" t="s">
        <v>132</v>
      </c>
      <c r="E43" s="1125">
        <v>1</v>
      </c>
      <c r="F43" s="769">
        <v>2</v>
      </c>
      <c r="G43" s="1125">
        <v>2</v>
      </c>
      <c r="H43" s="1275">
        <v>1</v>
      </c>
      <c r="I43" s="37">
        <v>1</v>
      </c>
      <c r="J43" s="36"/>
      <c r="K43" s="725">
        <f t="shared" si="12"/>
        <v>3</v>
      </c>
      <c r="L43" s="1178">
        <f t="shared" si="10"/>
        <v>4</v>
      </c>
      <c r="M43" s="236">
        <f t="shared" si="13"/>
        <v>7</v>
      </c>
      <c r="N43" s="984"/>
      <c r="O43" s="1034"/>
    </row>
    <row r="44" spans="2:17" s="787" customFormat="1" ht="14.1" customHeight="1" x14ac:dyDescent="0.2">
      <c r="B44" s="2254"/>
      <c r="C44" s="63">
        <v>14</v>
      </c>
      <c r="D44" s="77" t="s">
        <v>134</v>
      </c>
      <c r="E44" s="1125"/>
      <c r="F44" s="769">
        <v>1</v>
      </c>
      <c r="G44" s="1125">
        <v>1</v>
      </c>
      <c r="H44" s="1275"/>
      <c r="I44" s="37"/>
      <c r="J44" s="36"/>
      <c r="K44" s="725">
        <f t="shared" si="12"/>
        <v>1</v>
      </c>
      <c r="L44" s="1178">
        <f t="shared" si="10"/>
        <v>1</v>
      </c>
      <c r="M44" s="236">
        <f t="shared" si="13"/>
        <v>2</v>
      </c>
      <c r="N44" s="984"/>
      <c r="O44" s="1034"/>
    </row>
    <row r="45" spans="2:17" s="787" customFormat="1" ht="14.1" customHeight="1" x14ac:dyDescent="0.2">
      <c r="B45" s="2254"/>
      <c r="C45" s="937">
        <v>15</v>
      </c>
      <c r="D45" s="77" t="s">
        <v>156</v>
      </c>
      <c r="E45" s="1125">
        <v>4</v>
      </c>
      <c r="F45" s="769">
        <v>4</v>
      </c>
      <c r="G45" s="1125">
        <v>3</v>
      </c>
      <c r="H45" s="1275">
        <v>3</v>
      </c>
      <c r="I45" s="37">
        <v>3</v>
      </c>
      <c r="J45" s="36">
        <v>3</v>
      </c>
      <c r="K45" s="725">
        <f t="shared" si="12"/>
        <v>8</v>
      </c>
      <c r="L45" s="1178">
        <f t="shared" si="10"/>
        <v>12</v>
      </c>
      <c r="M45" s="236">
        <f t="shared" si="13"/>
        <v>20</v>
      </c>
      <c r="N45" s="984"/>
      <c r="O45" s="1034"/>
    </row>
    <row r="46" spans="2:17" s="787" customFormat="1" ht="14.1" customHeight="1" x14ac:dyDescent="0.2">
      <c r="B46" s="2254"/>
      <c r="C46" s="63">
        <v>16</v>
      </c>
      <c r="D46" s="77" t="s">
        <v>140</v>
      </c>
      <c r="E46" s="1125">
        <v>1</v>
      </c>
      <c r="F46" s="769">
        <v>1</v>
      </c>
      <c r="G46" s="1125">
        <v>1</v>
      </c>
      <c r="H46" s="1275">
        <v>1</v>
      </c>
      <c r="I46" s="37">
        <v>1</v>
      </c>
      <c r="J46" s="36"/>
      <c r="K46" s="725">
        <f t="shared" si="12"/>
        <v>2</v>
      </c>
      <c r="L46" s="1178">
        <f t="shared" si="10"/>
        <v>3</v>
      </c>
      <c r="M46" s="236">
        <f t="shared" si="13"/>
        <v>5</v>
      </c>
      <c r="N46" s="984"/>
      <c r="O46" s="1034"/>
    </row>
    <row r="47" spans="2:17" s="787" customFormat="1" ht="14.1" customHeight="1" x14ac:dyDescent="0.2">
      <c r="B47" s="2254"/>
      <c r="C47" s="937">
        <v>17</v>
      </c>
      <c r="D47" s="948" t="s">
        <v>147</v>
      </c>
      <c r="E47" s="1125"/>
      <c r="F47" s="769"/>
      <c r="G47" s="1125">
        <v>1</v>
      </c>
      <c r="H47" s="1275">
        <v>1</v>
      </c>
      <c r="I47" s="37"/>
      <c r="J47" s="36"/>
      <c r="K47" s="725">
        <f t="shared" si="12"/>
        <v>0</v>
      </c>
      <c r="L47" s="1178">
        <f t="shared" si="10"/>
        <v>2</v>
      </c>
      <c r="M47" s="236">
        <f t="shared" si="13"/>
        <v>2</v>
      </c>
      <c r="N47" s="984"/>
      <c r="O47" s="1034"/>
    </row>
    <row r="48" spans="2:17" s="787" customFormat="1" ht="14.1" customHeight="1" x14ac:dyDescent="0.2">
      <c r="B48" s="2254"/>
      <c r="C48" s="63">
        <v>18</v>
      </c>
      <c r="D48" s="1068" t="s">
        <v>157</v>
      </c>
      <c r="E48" s="1124">
        <v>1</v>
      </c>
      <c r="F48" s="1144">
        <v>1</v>
      </c>
      <c r="G48" s="1124">
        <v>1</v>
      </c>
      <c r="H48" s="1273">
        <v>1</v>
      </c>
      <c r="I48" s="66">
        <v>1</v>
      </c>
      <c r="J48" s="90">
        <v>1</v>
      </c>
      <c r="K48" s="1179">
        <f t="shared" si="12"/>
        <v>2</v>
      </c>
      <c r="L48" s="1180">
        <f t="shared" si="10"/>
        <v>4</v>
      </c>
      <c r="M48" s="238">
        <f t="shared" si="13"/>
        <v>6</v>
      </c>
      <c r="N48" s="1145"/>
      <c r="O48" s="1034"/>
    </row>
    <row r="49" spans="2:15" s="787" customFormat="1" ht="19.350000000000001" customHeight="1" thickBot="1" x14ac:dyDescent="0.25">
      <c r="B49" s="2254"/>
      <c r="C49" s="94" t="s">
        <v>367</v>
      </c>
      <c r="D49" s="1069"/>
      <c r="E49" s="1127"/>
      <c r="F49" s="774"/>
      <c r="G49" s="1127"/>
      <c r="H49" s="1285"/>
      <c r="I49" s="43"/>
      <c r="J49" s="43"/>
      <c r="K49" s="1189">
        <f>SUM(E49:G49)</f>
        <v>0</v>
      </c>
      <c r="L49" s="1190">
        <f>SUM(H49:J49)</f>
        <v>0</v>
      </c>
      <c r="M49" s="1191">
        <f t="shared" si="13"/>
        <v>0</v>
      </c>
      <c r="N49" s="1155"/>
      <c r="O49" s="1034"/>
    </row>
    <row r="50" spans="2:15" s="1022" customFormat="1" ht="19.5" customHeight="1" thickTop="1" x14ac:dyDescent="0.2">
      <c r="B50" s="1156"/>
      <c r="C50" s="1074" t="s">
        <v>295</v>
      </c>
      <c r="D50" s="1075"/>
      <c r="E50" s="1076">
        <f t="shared" ref="E50:M50" si="14">SUM(E51:E56)</f>
        <v>0</v>
      </c>
      <c r="F50" s="1076">
        <f t="shared" si="14"/>
        <v>0</v>
      </c>
      <c r="G50" s="1076">
        <f t="shared" si="14"/>
        <v>0</v>
      </c>
      <c r="H50" s="1076">
        <f t="shared" si="14"/>
        <v>0</v>
      </c>
      <c r="I50" s="1076">
        <f t="shared" si="14"/>
        <v>0</v>
      </c>
      <c r="J50" s="1077">
        <f t="shared" si="14"/>
        <v>0</v>
      </c>
      <c r="K50" s="1192">
        <f t="shared" si="14"/>
        <v>0</v>
      </c>
      <c r="L50" s="1192">
        <f t="shared" si="14"/>
        <v>0</v>
      </c>
      <c r="M50" s="1193">
        <f t="shared" si="14"/>
        <v>0</v>
      </c>
      <c r="N50" s="1157"/>
      <c r="O50" s="1034"/>
    </row>
    <row r="51" spans="2:15" s="1022" customFormat="1" ht="14.1" customHeight="1" x14ac:dyDescent="0.2">
      <c r="B51" s="789"/>
      <c r="C51" s="963">
        <v>1</v>
      </c>
      <c r="D51" s="1080"/>
      <c r="E51" s="1122"/>
      <c r="F51" s="765"/>
      <c r="G51" s="1122"/>
      <c r="H51" s="1271"/>
      <c r="I51" s="35"/>
      <c r="J51" s="34"/>
      <c r="K51" s="742">
        <f t="shared" ref="K51:K56" si="15">SUM(E51:F51)</f>
        <v>0</v>
      </c>
      <c r="L51" s="1194">
        <f t="shared" ref="L51:L56" si="16">SUM(G51:J51)</f>
        <v>0</v>
      </c>
      <c r="M51" s="239">
        <f t="shared" ref="M51:M56" si="17">SUM(K51:L51)</f>
        <v>0</v>
      </c>
      <c r="N51" s="67"/>
      <c r="O51" s="1034"/>
    </row>
    <row r="52" spans="2:15" s="1022" customFormat="1" ht="14.1" customHeight="1" x14ac:dyDescent="0.2">
      <c r="B52" s="789"/>
      <c r="C52" s="963">
        <v>2</v>
      </c>
      <c r="D52" s="1082"/>
      <c r="E52" s="1122"/>
      <c r="F52" s="765"/>
      <c r="G52" s="1122"/>
      <c r="H52" s="1271"/>
      <c r="I52" s="35"/>
      <c r="J52" s="34"/>
      <c r="K52" s="725">
        <f t="shared" si="15"/>
        <v>0</v>
      </c>
      <c r="L52" s="1178">
        <f t="shared" si="16"/>
        <v>0</v>
      </c>
      <c r="M52" s="236">
        <f t="shared" si="17"/>
        <v>0</v>
      </c>
      <c r="N52" s="67"/>
      <c r="O52" s="1034"/>
    </row>
    <row r="53" spans="2:15" s="1022" customFormat="1" ht="14.1" customHeight="1" x14ac:dyDescent="0.2">
      <c r="B53" s="789"/>
      <c r="C53" s="963">
        <v>3</v>
      </c>
      <c r="D53" s="1082"/>
      <c r="E53" s="1122"/>
      <c r="F53" s="765"/>
      <c r="G53" s="1122"/>
      <c r="H53" s="1271"/>
      <c r="I53" s="35"/>
      <c r="J53" s="34"/>
      <c r="K53" s="725">
        <f t="shared" si="15"/>
        <v>0</v>
      </c>
      <c r="L53" s="1178">
        <f t="shared" si="16"/>
        <v>0</v>
      </c>
      <c r="M53" s="236">
        <f t="shared" si="17"/>
        <v>0</v>
      </c>
      <c r="N53" s="67"/>
      <c r="O53" s="1034"/>
    </row>
    <row r="54" spans="2:15" s="1022" customFormat="1" ht="14.1" customHeight="1" x14ac:dyDescent="0.2">
      <c r="B54" s="33"/>
      <c r="C54" s="78">
        <v>4</v>
      </c>
      <c r="D54" s="1082"/>
      <c r="E54" s="1125"/>
      <c r="F54" s="769"/>
      <c r="G54" s="1125"/>
      <c r="H54" s="1275"/>
      <c r="I54" s="37"/>
      <c r="J54" s="36"/>
      <c r="K54" s="725">
        <f t="shared" si="15"/>
        <v>0</v>
      </c>
      <c r="L54" s="1178">
        <f t="shared" si="16"/>
        <v>0</v>
      </c>
      <c r="M54" s="236">
        <f t="shared" si="17"/>
        <v>0</v>
      </c>
      <c r="N54" s="46"/>
      <c r="O54" s="1034"/>
    </row>
    <row r="55" spans="2:15" s="1022" customFormat="1" ht="14.1" customHeight="1" x14ac:dyDescent="0.2">
      <c r="B55" s="33"/>
      <c r="C55" s="78">
        <v>5</v>
      </c>
      <c r="D55" s="1082"/>
      <c r="E55" s="1125"/>
      <c r="F55" s="769"/>
      <c r="G55" s="1125"/>
      <c r="H55" s="1275"/>
      <c r="I55" s="37"/>
      <c r="J55" s="36"/>
      <c r="K55" s="725">
        <f t="shared" si="15"/>
        <v>0</v>
      </c>
      <c r="L55" s="1178">
        <f t="shared" si="16"/>
        <v>0</v>
      </c>
      <c r="M55" s="236">
        <f t="shared" si="17"/>
        <v>0</v>
      </c>
      <c r="N55" s="46"/>
      <c r="O55" s="1034"/>
    </row>
    <row r="56" spans="2:15" s="1022" customFormat="1" ht="14.1" customHeight="1" thickBot="1" x14ac:dyDescent="0.25">
      <c r="B56" s="40"/>
      <c r="C56" s="79">
        <v>6</v>
      </c>
      <c r="D56" s="1085"/>
      <c r="E56" s="1126"/>
      <c r="F56" s="1003"/>
      <c r="G56" s="1126"/>
      <c r="H56" s="1287"/>
      <c r="I56" s="47"/>
      <c r="J56" s="65"/>
      <c r="K56" s="736">
        <f t="shared" si="15"/>
        <v>0</v>
      </c>
      <c r="L56" s="1195">
        <f t="shared" si="16"/>
        <v>0</v>
      </c>
      <c r="M56" s="1196">
        <f t="shared" si="17"/>
        <v>0</v>
      </c>
      <c r="N56" s="1158"/>
      <c r="O56" s="1034"/>
    </row>
    <row r="57" spans="2:15" s="1022" customFormat="1" ht="19.350000000000001" customHeight="1" thickTop="1" x14ac:dyDescent="0.2">
      <c r="B57" s="1089"/>
      <c r="C57" s="1074" t="s">
        <v>294</v>
      </c>
      <c r="D57" s="1089"/>
      <c r="E57" s="1090">
        <f t="shared" ref="E57:M57" si="18">SUM(E58:E62)</f>
        <v>0</v>
      </c>
      <c r="F57" s="1092">
        <f t="shared" si="18"/>
        <v>0</v>
      </c>
      <c r="G57" s="1090">
        <f t="shared" si="18"/>
        <v>0</v>
      </c>
      <c r="H57" s="1091">
        <f t="shared" si="18"/>
        <v>0</v>
      </c>
      <c r="I57" s="1090">
        <f t="shared" si="18"/>
        <v>0</v>
      </c>
      <c r="J57" s="1090">
        <f t="shared" si="18"/>
        <v>0</v>
      </c>
      <c r="K57" s="1197">
        <f t="shared" si="18"/>
        <v>0</v>
      </c>
      <c r="L57" s="1197">
        <f t="shared" si="18"/>
        <v>0</v>
      </c>
      <c r="M57" s="1197">
        <f t="shared" si="18"/>
        <v>0</v>
      </c>
      <c r="N57" s="1159"/>
      <c r="O57" s="1034"/>
    </row>
    <row r="58" spans="2:15" s="1022" customFormat="1" ht="14.1" customHeight="1" x14ac:dyDescent="0.2">
      <c r="B58" s="789"/>
      <c r="C58" s="963">
        <v>1</v>
      </c>
      <c r="D58" s="1080"/>
      <c r="E58" s="1122"/>
      <c r="F58" s="765"/>
      <c r="G58" s="1122"/>
      <c r="H58" s="1271"/>
      <c r="I58" s="35"/>
      <c r="J58" s="34"/>
      <c r="K58" s="742">
        <f t="shared" ref="K58:K66" si="19">SUM(E58:F58)</f>
        <v>0</v>
      </c>
      <c r="L58" s="1194">
        <f t="shared" ref="L58:L66" si="20">SUM(G58:J58)</f>
        <v>0</v>
      </c>
      <c r="M58" s="239">
        <f t="shared" ref="M58:M66" si="21">SUM(K58:L58)</f>
        <v>0</v>
      </c>
      <c r="N58" s="67"/>
      <c r="O58" s="1034"/>
    </row>
    <row r="59" spans="2:15" s="1022" customFormat="1" ht="14.1" customHeight="1" x14ac:dyDescent="0.2">
      <c r="B59" s="33"/>
      <c r="C59" s="78">
        <v>2</v>
      </c>
      <c r="D59" s="1082"/>
      <c r="E59" s="1125"/>
      <c r="F59" s="769"/>
      <c r="G59" s="1125"/>
      <c r="H59" s="1275"/>
      <c r="I59" s="37"/>
      <c r="J59" s="36"/>
      <c r="K59" s="725">
        <f t="shared" si="19"/>
        <v>0</v>
      </c>
      <c r="L59" s="1178">
        <f t="shared" si="20"/>
        <v>0</v>
      </c>
      <c r="M59" s="236">
        <f t="shared" si="21"/>
        <v>0</v>
      </c>
      <c r="N59" s="46"/>
      <c r="O59" s="1034"/>
    </row>
    <row r="60" spans="2:15" s="1022" customFormat="1" ht="14.1" customHeight="1" x14ac:dyDescent="0.2">
      <c r="B60" s="967"/>
      <c r="C60" s="78">
        <v>3</v>
      </c>
      <c r="D60" s="1082"/>
      <c r="E60" s="1125"/>
      <c r="F60" s="769"/>
      <c r="G60" s="1125"/>
      <c r="H60" s="1275"/>
      <c r="I60" s="37"/>
      <c r="J60" s="36"/>
      <c r="K60" s="725">
        <f t="shared" si="19"/>
        <v>0</v>
      </c>
      <c r="L60" s="1178">
        <f t="shared" si="20"/>
        <v>0</v>
      </c>
      <c r="M60" s="236">
        <f t="shared" si="21"/>
        <v>0</v>
      </c>
      <c r="N60" s="46"/>
      <c r="O60" s="1034"/>
    </row>
    <row r="61" spans="2:15" s="1022" customFormat="1" ht="14.1" customHeight="1" x14ac:dyDescent="0.2">
      <c r="B61" s="33"/>
      <c r="C61" s="78">
        <v>4</v>
      </c>
      <c r="D61" s="1082"/>
      <c r="E61" s="1125"/>
      <c r="F61" s="769"/>
      <c r="G61" s="1125"/>
      <c r="H61" s="1275"/>
      <c r="I61" s="37"/>
      <c r="J61" s="36"/>
      <c r="K61" s="725">
        <f t="shared" si="19"/>
        <v>0</v>
      </c>
      <c r="L61" s="1178">
        <f t="shared" si="20"/>
        <v>0</v>
      </c>
      <c r="M61" s="236">
        <f t="shared" si="21"/>
        <v>0</v>
      </c>
      <c r="N61" s="46"/>
      <c r="O61" s="1034"/>
    </row>
    <row r="62" spans="2:15" s="1022" customFormat="1" ht="14.1" customHeight="1" thickBot="1" x14ac:dyDescent="0.25">
      <c r="B62" s="95"/>
      <c r="C62" s="356">
        <v>5</v>
      </c>
      <c r="D62" s="1085"/>
      <c r="E62" s="1128"/>
      <c r="F62" s="1001"/>
      <c r="G62" s="1128"/>
      <c r="H62" s="1289"/>
      <c r="I62" s="80"/>
      <c r="J62" s="76"/>
      <c r="K62" s="1199">
        <f t="shared" si="19"/>
        <v>0</v>
      </c>
      <c r="L62" s="1200">
        <f t="shared" si="20"/>
        <v>0</v>
      </c>
      <c r="M62" s="1154">
        <f t="shared" si="21"/>
        <v>0</v>
      </c>
      <c r="N62" s="97"/>
      <c r="O62" s="1034"/>
    </row>
    <row r="63" spans="2:15" s="1022" customFormat="1" ht="14.1" customHeight="1" thickTop="1" x14ac:dyDescent="0.2">
      <c r="B63" s="1160"/>
      <c r="C63" s="1101" t="s">
        <v>341</v>
      </c>
      <c r="D63" s="1101"/>
      <c r="E63" s="1129"/>
      <c r="F63" s="1129"/>
      <c r="G63" s="1129"/>
      <c r="H63" s="1290"/>
      <c r="I63" s="1102"/>
      <c r="J63" s="1102"/>
      <c r="K63" s="742">
        <f t="shared" si="19"/>
        <v>0</v>
      </c>
      <c r="L63" s="1194">
        <f t="shared" si="20"/>
        <v>0</v>
      </c>
      <c r="M63" s="239">
        <f t="shared" si="21"/>
        <v>0</v>
      </c>
      <c r="N63" s="1162"/>
    </row>
    <row r="64" spans="2:15" s="1022" customFormat="1" ht="14.1" customHeight="1" x14ac:dyDescent="0.2">
      <c r="B64" s="1163"/>
      <c r="C64" s="1106" t="s">
        <v>155</v>
      </c>
      <c r="D64" s="1106"/>
      <c r="E64" s="1130"/>
      <c r="F64" s="1130"/>
      <c r="G64" s="1130"/>
      <c r="H64" s="1291"/>
      <c r="I64" s="1107"/>
      <c r="J64" s="1107"/>
      <c r="K64" s="725">
        <f t="shared" si="19"/>
        <v>0</v>
      </c>
      <c r="L64" s="1178">
        <f t="shared" si="20"/>
        <v>0</v>
      </c>
      <c r="M64" s="236">
        <f t="shared" si="21"/>
        <v>0</v>
      </c>
      <c r="N64" s="1164"/>
    </row>
    <row r="65" spans="2:14" s="1022" customFormat="1" ht="14.1" customHeight="1" x14ac:dyDescent="0.2">
      <c r="B65" s="1163"/>
      <c r="C65" s="1106" t="s">
        <v>342</v>
      </c>
      <c r="D65" s="1106"/>
      <c r="E65" s="1130"/>
      <c r="F65" s="1130"/>
      <c r="G65" s="1130"/>
      <c r="H65" s="1291"/>
      <c r="I65" s="1107"/>
      <c r="J65" s="1107"/>
      <c r="K65" s="725">
        <f t="shared" si="19"/>
        <v>0</v>
      </c>
      <c r="L65" s="1178">
        <f t="shared" si="20"/>
        <v>0</v>
      </c>
      <c r="M65" s="236">
        <f t="shared" si="21"/>
        <v>0</v>
      </c>
      <c r="N65" s="1164"/>
    </row>
    <row r="66" spans="2:14" s="1022" customFormat="1" ht="14.1" customHeight="1" thickBot="1" x14ac:dyDescent="0.25">
      <c r="B66" s="1165"/>
      <c r="C66" s="1166" t="s">
        <v>364</v>
      </c>
      <c r="D66" s="1167"/>
      <c r="E66" s="1168"/>
      <c r="F66" s="1168"/>
      <c r="G66" s="1168"/>
      <c r="H66" s="1292"/>
      <c r="I66" s="1169"/>
      <c r="J66" s="1170"/>
      <c r="K66" s="753">
        <f t="shared" si="19"/>
        <v>0</v>
      </c>
      <c r="L66" s="1201">
        <f t="shared" si="20"/>
        <v>0</v>
      </c>
      <c r="M66" s="240">
        <f t="shared" si="21"/>
        <v>0</v>
      </c>
      <c r="N66" s="1171"/>
    </row>
    <row r="67" spans="2:14" ht="22.15" customHeight="1" x14ac:dyDescent="0.2">
      <c r="C67" s="1259"/>
      <c r="D67" s="1260"/>
      <c r="E67" s="1261"/>
      <c r="F67" s="1261"/>
      <c r="G67" s="1261"/>
      <c r="H67" s="1261"/>
      <c r="I67" s="1261"/>
      <c r="J67" s="1261"/>
      <c r="K67" s="1261"/>
      <c r="L67" s="1261"/>
      <c r="M67" s="1261"/>
    </row>
    <row r="68" spans="2:14" ht="15.75" x14ac:dyDescent="0.25">
      <c r="C68" s="1262"/>
      <c r="D68" s="1263"/>
      <c r="E68" s="1264"/>
      <c r="F68" s="1264"/>
      <c r="G68" s="1264"/>
      <c r="H68" s="1264"/>
      <c r="I68" s="1264"/>
      <c r="J68" s="1264"/>
      <c r="K68" s="1264"/>
      <c r="L68" s="1264"/>
      <c r="M68" s="1265"/>
    </row>
    <row r="69" spans="2:14" x14ac:dyDescent="0.2">
      <c r="D69" s="72"/>
      <c r="E69" s="99"/>
      <c r="F69" s="99"/>
      <c r="G69" s="99"/>
      <c r="H69" s="72"/>
      <c r="I69" s="72"/>
      <c r="J69" s="73"/>
      <c r="K69" s="73"/>
      <c r="L69" s="73"/>
      <c r="M69" s="72"/>
    </row>
  </sheetData>
  <mergeCells count="17">
    <mergeCell ref="D2:L2"/>
    <mergeCell ref="J4:M4"/>
    <mergeCell ref="B5:D11"/>
    <mergeCell ref="E5:J5"/>
    <mergeCell ref="K5:L6"/>
    <mergeCell ref="M5:M11"/>
    <mergeCell ref="N12:N18"/>
    <mergeCell ref="B20:B30"/>
    <mergeCell ref="B31:B49"/>
    <mergeCell ref="N5:N11"/>
    <mergeCell ref="E6:J6"/>
    <mergeCell ref="K7:K11"/>
    <mergeCell ref="L7:L11"/>
    <mergeCell ref="E8:F8"/>
    <mergeCell ref="G8:J8"/>
    <mergeCell ref="E9:J9"/>
    <mergeCell ref="E11:J11"/>
  </mergeCells>
  <dataValidations count="1">
    <dataValidation allowBlank="1" showInputMessage="1" showErrorMessage="1" sqref="D51:D56 D58:D62" xr:uid="{E3F3F0F6-235C-4AB1-8021-9B02F7F7CB85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6" orientation="landscape" r:id="rId1"/>
  <headerFooter alignWithMargins="0"/>
  <rowBreaks count="1" manualBreakCount="1">
    <brk id="6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BDEC5-0E9D-4EA8-8A8E-D3A1CCC8F635}">
  <sheetPr>
    <tabColor rgb="FFFF0000"/>
    <pageSetUpPr fitToPage="1"/>
  </sheetPr>
  <dimension ref="B1:O69"/>
  <sheetViews>
    <sheetView showGridLines="0" view="pageBreakPreview" topLeftCell="A34" zoomScaleNormal="100" zoomScaleSheetLayoutView="100" workbookViewId="0">
      <selection activeCell="D58" sqref="D58:D62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42" style="20" customWidth="1"/>
    <col min="5" max="9" width="5.75" style="20" customWidth="1"/>
    <col min="10" max="10" width="6.75" style="20" customWidth="1"/>
    <col min="11" max="12" width="6.875" style="20" customWidth="1"/>
    <col min="13" max="13" width="8.25" style="20" customWidth="1"/>
    <col min="14" max="14" width="10.75" style="20" customWidth="1"/>
    <col min="15" max="15" width="4.75" style="20" customWidth="1"/>
    <col min="16" max="16384" width="8.125" style="20"/>
  </cols>
  <sheetData>
    <row r="1" spans="2:15" ht="32.25" customHeight="1" x14ac:dyDescent="0.2">
      <c r="B1" s="1252"/>
      <c r="C1" s="1252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</row>
    <row r="2" spans="2:15" s="1022" customFormat="1" ht="18" x14ac:dyDescent="0.2">
      <c r="B2" s="21"/>
      <c r="C2" s="21"/>
      <c r="D2" s="299">
        <f>'Strona Tytułowa'!$G$5</f>
        <v>0</v>
      </c>
      <c r="E2" s="52"/>
      <c r="F2" s="52"/>
      <c r="G2" s="52"/>
      <c r="H2" s="52"/>
      <c r="I2" s="52"/>
      <c r="J2" s="52"/>
      <c r="K2" s="52"/>
      <c r="L2" s="52"/>
      <c r="M2" s="52"/>
      <c r="N2" s="1021"/>
    </row>
    <row r="3" spans="2:15" s="1022" customFormat="1" ht="20.25" x14ac:dyDescent="0.2">
      <c r="B3" s="1021"/>
      <c r="C3" s="1021"/>
      <c r="D3" s="1900" t="s">
        <v>279</v>
      </c>
      <c r="E3" s="1900"/>
      <c r="F3" s="1900"/>
      <c r="G3" s="1900"/>
      <c r="H3" s="1900"/>
      <c r="I3" s="1900"/>
      <c r="J3" s="1900"/>
      <c r="K3" s="1900"/>
      <c r="L3" s="1900"/>
      <c r="M3" s="1301" t="str">
        <f>'Strona Tytułowa'!$D$2</f>
        <v>2023/2024</v>
      </c>
      <c r="N3" s="1021"/>
    </row>
    <row r="4" spans="2:15" s="1022" customFormat="1" ht="18.75" customHeight="1" x14ac:dyDescent="0.2">
      <c r="B4" s="782" t="s">
        <v>297</v>
      </c>
      <c r="C4" s="24"/>
      <c r="D4" s="234"/>
      <c r="E4" s="234" t="s">
        <v>368</v>
      </c>
      <c r="F4" s="234"/>
      <c r="G4" s="234"/>
      <c r="H4" s="234"/>
      <c r="I4" s="234"/>
      <c r="J4" s="234" t="s">
        <v>247</v>
      </c>
      <c r="K4" s="234"/>
      <c r="L4" s="234"/>
      <c r="M4" s="235"/>
      <c r="N4" s="1021"/>
    </row>
    <row r="5" spans="2:15" s="1022" customFormat="1" ht="27" customHeight="1" thickBot="1" x14ac:dyDescent="0.25">
      <c r="B5" s="1253" t="s">
        <v>394</v>
      </c>
      <c r="C5" s="1026"/>
      <c r="D5" s="25"/>
      <c r="E5" s="55"/>
      <c r="F5" s="55"/>
      <c r="G5" s="82"/>
      <c r="H5" s="55"/>
      <c r="I5" s="55"/>
      <c r="J5" s="2257"/>
      <c r="K5" s="2257"/>
      <c r="L5" s="2257"/>
      <c r="M5" s="2257"/>
      <c r="N5" s="1021"/>
    </row>
    <row r="6" spans="2:15" s="1022" customFormat="1" ht="12.75" customHeight="1" x14ac:dyDescent="0.2">
      <c r="B6" s="2146" t="s">
        <v>161</v>
      </c>
      <c r="C6" s="2216"/>
      <c r="D6" s="2216"/>
      <c r="E6" s="2258" t="s">
        <v>165</v>
      </c>
      <c r="F6" s="2259"/>
      <c r="G6" s="2259"/>
      <c r="H6" s="2259"/>
      <c r="I6" s="2259"/>
      <c r="J6" s="2260"/>
      <c r="K6" s="2272" t="s">
        <v>372</v>
      </c>
      <c r="L6" s="2273"/>
      <c r="M6" s="1882" t="s">
        <v>163</v>
      </c>
      <c r="N6" s="1885" t="s">
        <v>164</v>
      </c>
    </row>
    <row r="7" spans="2:15" s="1022" customFormat="1" ht="12.75" customHeight="1" x14ac:dyDescent="0.2">
      <c r="B7" s="2148"/>
      <c r="C7" s="2217"/>
      <c r="D7" s="2217"/>
      <c r="E7" s="2261" t="s">
        <v>329</v>
      </c>
      <c r="F7" s="2261"/>
      <c r="G7" s="2261"/>
      <c r="H7" s="2261"/>
      <c r="I7" s="2261"/>
      <c r="J7" s="2262"/>
      <c r="K7" s="2274"/>
      <c r="L7" s="2275"/>
      <c r="M7" s="1883"/>
      <c r="N7" s="1886"/>
    </row>
    <row r="8" spans="2:15" s="1022" customFormat="1" ht="12.75" customHeight="1" x14ac:dyDescent="0.2">
      <c r="B8" s="2148"/>
      <c r="C8" s="2217"/>
      <c r="D8" s="2217"/>
      <c r="E8" s="229" t="s">
        <v>33</v>
      </c>
      <c r="F8" s="229" t="s">
        <v>34</v>
      </c>
      <c r="G8" s="229" t="s">
        <v>35</v>
      </c>
      <c r="H8" s="227" t="s">
        <v>36</v>
      </c>
      <c r="I8" s="227" t="s">
        <v>37</v>
      </c>
      <c r="J8" s="228" t="s">
        <v>38</v>
      </c>
      <c r="K8" s="2266" t="s">
        <v>373</v>
      </c>
      <c r="L8" s="2269" t="s">
        <v>181</v>
      </c>
      <c r="M8" s="1883"/>
      <c r="N8" s="1886"/>
    </row>
    <row r="9" spans="2:15" s="1022" customFormat="1" ht="12.75" customHeight="1" x14ac:dyDescent="0.2">
      <c r="B9" s="2148"/>
      <c r="C9" s="2217"/>
      <c r="D9" s="2217"/>
      <c r="E9" s="2283" t="s">
        <v>383</v>
      </c>
      <c r="F9" s="2284"/>
      <c r="G9" s="1914" t="s">
        <v>181</v>
      </c>
      <c r="H9" s="1915"/>
      <c r="I9" s="1915"/>
      <c r="J9" s="2249"/>
      <c r="K9" s="2267"/>
      <c r="L9" s="2270"/>
      <c r="M9" s="1883"/>
      <c r="N9" s="1886"/>
    </row>
    <row r="10" spans="2:15" s="1022" customFormat="1" ht="12.75" customHeight="1" x14ac:dyDescent="0.2">
      <c r="B10" s="2148"/>
      <c r="C10" s="2217"/>
      <c r="D10" s="2217"/>
      <c r="E10" s="1890" t="s">
        <v>166</v>
      </c>
      <c r="F10" s="1891"/>
      <c r="G10" s="1891"/>
      <c r="H10" s="1891"/>
      <c r="I10" s="1891"/>
      <c r="J10" s="1892"/>
      <c r="K10" s="2267"/>
      <c r="L10" s="2270"/>
      <c r="M10" s="1883"/>
      <c r="N10" s="1886"/>
    </row>
    <row r="11" spans="2:15" s="1022" customFormat="1" ht="12.75" customHeight="1" x14ac:dyDescent="0.2">
      <c r="B11" s="2148"/>
      <c r="C11" s="2217"/>
      <c r="D11" s="2217"/>
      <c r="E11" s="1302"/>
      <c r="F11" s="1302"/>
      <c r="G11" s="1302"/>
      <c r="H11" s="1302"/>
      <c r="I11" s="1302"/>
      <c r="J11" s="1302"/>
      <c r="K11" s="2267"/>
      <c r="L11" s="2270"/>
      <c r="M11" s="1883"/>
      <c r="N11" s="1886"/>
    </row>
    <row r="12" spans="2:15" s="1022" customFormat="1" ht="16.5" customHeight="1" thickBot="1" x14ac:dyDescent="0.25">
      <c r="B12" s="2150"/>
      <c r="C12" s="2218"/>
      <c r="D12" s="2218"/>
      <c r="E12" s="1893" t="s">
        <v>167</v>
      </c>
      <c r="F12" s="1894"/>
      <c r="G12" s="1894"/>
      <c r="H12" s="1894"/>
      <c r="I12" s="1894"/>
      <c r="J12" s="1895"/>
      <c r="K12" s="2268"/>
      <c r="L12" s="2271"/>
      <c r="M12" s="1884"/>
      <c r="N12" s="1887"/>
    </row>
    <row r="13" spans="2:15" s="1022" customFormat="1" ht="27" customHeight="1" thickBot="1" x14ac:dyDescent="0.25">
      <c r="B13" s="1134"/>
      <c r="C13" s="1031"/>
      <c r="D13" s="303" t="s">
        <v>171</v>
      </c>
      <c r="E13" s="1032">
        <f t="shared" ref="E13:J13" si="0">SUM(E17:E19)+E14</f>
        <v>30</v>
      </c>
      <c r="F13" s="1032">
        <f t="shared" si="0"/>
        <v>32</v>
      </c>
      <c r="G13" s="1032">
        <f t="shared" si="0"/>
        <v>31</v>
      </c>
      <c r="H13" s="1032">
        <f t="shared" si="0"/>
        <v>26</v>
      </c>
      <c r="I13" s="1032">
        <f t="shared" si="0"/>
        <v>23</v>
      </c>
      <c r="J13" s="1032">
        <f t="shared" si="0"/>
        <v>19</v>
      </c>
      <c r="K13" s="1172">
        <f t="shared" ref="K13:K19" si="1">SUM(E13:F13)</f>
        <v>62</v>
      </c>
      <c r="L13" s="1033">
        <f t="shared" ref="L13:L19" si="2">SUM(G13:J13)</f>
        <v>99</v>
      </c>
      <c r="M13" s="1033">
        <f>SUM(K13:L13)</f>
        <v>161</v>
      </c>
      <c r="N13" s="2250"/>
      <c r="O13" s="1034"/>
    </row>
    <row r="14" spans="2:15" s="1022" customFormat="1" ht="14.25" customHeight="1" x14ac:dyDescent="0.2">
      <c r="B14" s="83"/>
      <c r="C14" s="84"/>
      <c r="D14" s="58" t="s">
        <v>332</v>
      </c>
      <c r="E14" s="1135">
        <f t="shared" ref="E14:J14" si="3">SUM(E15:E16)</f>
        <v>30</v>
      </c>
      <c r="F14" s="1135">
        <f t="shared" si="3"/>
        <v>32</v>
      </c>
      <c r="G14" s="1036">
        <f t="shared" si="3"/>
        <v>31</v>
      </c>
      <c r="H14" s="1036">
        <f t="shared" si="3"/>
        <v>26</v>
      </c>
      <c r="I14" s="1036">
        <f t="shared" si="3"/>
        <v>23</v>
      </c>
      <c r="J14" s="1036">
        <f t="shared" si="3"/>
        <v>19</v>
      </c>
      <c r="K14" s="1173">
        <f t="shared" si="1"/>
        <v>62</v>
      </c>
      <c r="L14" s="1037">
        <f t="shared" si="2"/>
        <v>99</v>
      </c>
      <c r="M14" s="1136">
        <f>SUM(E14:J14)</f>
        <v>161</v>
      </c>
      <c r="N14" s="2251"/>
      <c r="O14" s="1034"/>
    </row>
    <row r="15" spans="2:15" s="1022" customFormat="1" ht="14.25" customHeight="1" x14ac:dyDescent="0.2">
      <c r="B15" s="83"/>
      <c r="C15" s="84"/>
      <c r="D15" s="58" t="s">
        <v>333</v>
      </c>
      <c r="E15" s="1135">
        <f t="shared" ref="E15:J15" si="4">SUM(E21:E31)</f>
        <v>0</v>
      </c>
      <c r="F15" s="1135">
        <f t="shared" si="4"/>
        <v>0</v>
      </c>
      <c r="G15" s="1036">
        <f t="shared" si="4"/>
        <v>0</v>
      </c>
      <c r="H15" s="1036">
        <f t="shared" si="4"/>
        <v>0</v>
      </c>
      <c r="I15" s="1036">
        <f t="shared" si="4"/>
        <v>0</v>
      </c>
      <c r="J15" s="1036">
        <f t="shared" si="4"/>
        <v>0</v>
      </c>
      <c r="K15" s="1174">
        <f t="shared" si="1"/>
        <v>0</v>
      </c>
      <c r="L15" s="1037">
        <f t="shared" si="2"/>
        <v>0</v>
      </c>
      <c r="M15" s="1136">
        <f>SUM(E15:J15)</f>
        <v>0</v>
      </c>
      <c r="N15" s="2251"/>
      <c r="O15" s="1034"/>
    </row>
    <row r="16" spans="2:15" s="1022" customFormat="1" ht="14.25" customHeight="1" x14ac:dyDescent="0.2">
      <c r="B16" s="83"/>
      <c r="C16" s="84"/>
      <c r="D16" s="58" t="s">
        <v>334</v>
      </c>
      <c r="E16" s="1135">
        <f t="shared" ref="E16:J16" si="5">SUM(E32:E49)</f>
        <v>30</v>
      </c>
      <c r="F16" s="1135">
        <f t="shared" si="5"/>
        <v>32</v>
      </c>
      <c r="G16" s="1036">
        <f t="shared" si="5"/>
        <v>31</v>
      </c>
      <c r="H16" s="1036">
        <f t="shared" si="5"/>
        <v>26</v>
      </c>
      <c r="I16" s="1036">
        <f t="shared" si="5"/>
        <v>23</v>
      </c>
      <c r="J16" s="1036">
        <f t="shared" si="5"/>
        <v>19</v>
      </c>
      <c r="K16" s="1174">
        <f t="shared" si="1"/>
        <v>62</v>
      </c>
      <c r="L16" s="1037">
        <f t="shared" si="2"/>
        <v>99</v>
      </c>
      <c r="M16" s="1136">
        <f>SUM(E16:J16)</f>
        <v>161</v>
      </c>
      <c r="N16" s="2251"/>
      <c r="O16" s="1034"/>
    </row>
    <row r="17" spans="2:15" s="1022" customFormat="1" ht="14.25" customHeight="1" x14ac:dyDescent="0.2">
      <c r="B17" s="83"/>
      <c r="C17" s="84"/>
      <c r="D17" s="58" t="s">
        <v>335</v>
      </c>
      <c r="E17" s="1135">
        <f t="shared" ref="E17:J17" si="6">E50</f>
        <v>0</v>
      </c>
      <c r="F17" s="1135">
        <f t="shared" si="6"/>
        <v>0</v>
      </c>
      <c r="G17" s="1036">
        <f t="shared" si="6"/>
        <v>0</v>
      </c>
      <c r="H17" s="1038">
        <f t="shared" si="6"/>
        <v>0</v>
      </c>
      <c r="I17" s="1038">
        <f t="shared" si="6"/>
        <v>0</v>
      </c>
      <c r="J17" s="1039">
        <f t="shared" si="6"/>
        <v>0</v>
      </c>
      <c r="K17" s="1173">
        <f t="shared" si="1"/>
        <v>0</v>
      </c>
      <c r="L17" s="1037">
        <f t="shared" si="2"/>
        <v>0</v>
      </c>
      <c r="M17" s="1136">
        <f>SUM(E17:J17)</f>
        <v>0</v>
      </c>
      <c r="N17" s="2251"/>
      <c r="O17" s="1034"/>
    </row>
    <row r="18" spans="2:15" s="1022" customFormat="1" ht="14.25" customHeight="1" x14ac:dyDescent="0.2">
      <c r="B18" s="83"/>
      <c r="C18" s="84"/>
      <c r="D18" s="58" t="s">
        <v>336</v>
      </c>
      <c r="E18" s="1137">
        <f t="shared" ref="E18:J18" si="7">E57</f>
        <v>0</v>
      </c>
      <c r="F18" s="1137">
        <f t="shared" si="7"/>
        <v>0</v>
      </c>
      <c r="G18" s="1036">
        <f t="shared" si="7"/>
        <v>0</v>
      </c>
      <c r="H18" s="1038">
        <f t="shared" si="7"/>
        <v>0</v>
      </c>
      <c r="I18" s="1038">
        <f t="shared" si="7"/>
        <v>0</v>
      </c>
      <c r="J18" s="1038">
        <f t="shared" si="7"/>
        <v>0</v>
      </c>
      <c r="K18" s="1173">
        <f t="shared" si="1"/>
        <v>0</v>
      </c>
      <c r="L18" s="1037">
        <f t="shared" si="2"/>
        <v>0</v>
      </c>
      <c r="M18" s="1136">
        <f>SUM(E18:J18)</f>
        <v>0</v>
      </c>
      <c r="N18" s="2251"/>
      <c r="O18" s="1034"/>
    </row>
    <row r="19" spans="2:15" s="1022" customFormat="1" ht="13.5" customHeight="1" thickBot="1" x14ac:dyDescent="0.25">
      <c r="B19" s="83"/>
      <c r="C19" s="84"/>
      <c r="D19" s="85" t="s">
        <v>357</v>
      </c>
      <c r="E19" s="1137">
        <f t="shared" ref="E19:J19" si="8">SUM(E63:E66)</f>
        <v>0</v>
      </c>
      <c r="F19" s="1137">
        <f t="shared" si="8"/>
        <v>0</v>
      </c>
      <c r="G19" s="1036">
        <f t="shared" si="8"/>
        <v>0</v>
      </c>
      <c r="H19" s="1036">
        <f t="shared" si="8"/>
        <v>0</v>
      </c>
      <c r="I19" s="1036">
        <f t="shared" si="8"/>
        <v>0</v>
      </c>
      <c r="J19" s="1036">
        <f t="shared" si="8"/>
        <v>0</v>
      </c>
      <c r="K19" s="1173">
        <f t="shared" si="1"/>
        <v>0</v>
      </c>
      <c r="L19" s="1040">
        <f t="shared" si="2"/>
        <v>0</v>
      </c>
      <c r="M19" s="1175">
        <f>SUM(K19:L19)</f>
        <v>0</v>
      </c>
      <c r="N19" s="2252"/>
      <c r="O19" s="1034"/>
    </row>
    <row r="20" spans="2:15" s="1022" customFormat="1" ht="19.5" customHeight="1" x14ac:dyDescent="0.2">
      <c r="B20" s="1139"/>
      <c r="C20" s="1042" t="s">
        <v>288</v>
      </c>
      <c r="D20" s="1042"/>
      <c r="E20" s="1043"/>
      <c r="F20" s="1043"/>
      <c r="G20" s="1043"/>
      <c r="H20" s="1043"/>
      <c r="I20" s="1043"/>
      <c r="J20" s="1043"/>
      <c r="K20" s="1044"/>
      <c r="L20" s="1044"/>
      <c r="M20" s="1043"/>
      <c r="N20" s="1140"/>
      <c r="O20" s="1034"/>
    </row>
    <row r="21" spans="2:15" s="787" customFormat="1" ht="14.1" customHeight="1" x14ac:dyDescent="0.2">
      <c r="B21" s="2253" t="s">
        <v>339</v>
      </c>
      <c r="C21" s="86">
        <v>1</v>
      </c>
      <c r="D21" s="1046" t="s">
        <v>317</v>
      </c>
      <c r="E21" s="1121"/>
      <c r="F21" s="761"/>
      <c r="G21" s="1121"/>
      <c r="H21" s="1293"/>
      <c r="I21" s="31"/>
      <c r="J21" s="30"/>
      <c r="K21" s="716">
        <f t="shared" ref="K21:K48" si="9">SUM(E21:F21)</f>
        <v>0</v>
      </c>
      <c r="L21" s="1176">
        <f t="shared" ref="L21:L48" si="10">SUM(G21:J21)</f>
        <v>0</v>
      </c>
      <c r="M21" s="1177">
        <f t="shared" ref="M21:M49" si="11">SUM(K21:L21)</f>
        <v>0</v>
      </c>
      <c r="N21" s="1142"/>
      <c r="O21" s="1034"/>
    </row>
    <row r="22" spans="2:15" s="787" customFormat="1" ht="14.1" customHeight="1" x14ac:dyDescent="0.2">
      <c r="B22" s="2254"/>
      <c r="C22" s="78">
        <v>2</v>
      </c>
      <c r="D22" s="1049" t="s">
        <v>301</v>
      </c>
      <c r="E22" s="1122"/>
      <c r="F22" s="765"/>
      <c r="G22" s="1122"/>
      <c r="H22" s="771"/>
      <c r="I22" s="35"/>
      <c r="J22" s="732"/>
      <c r="K22" s="725">
        <f t="shared" si="9"/>
        <v>0</v>
      </c>
      <c r="L22" s="1178">
        <f t="shared" si="10"/>
        <v>0</v>
      </c>
      <c r="M22" s="236">
        <f t="shared" si="11"/>
        <v>0</v>
      </c>
      <c r="N22" s="1143"/>
      <c r="O22" s="1034"/>
    </row>
    <row r="23" spans="2:15" s="787" customFormat="1" ht="14.1" customHeight="1" x14ac:dyDescent="0.2">
      <c r="B23" s="2254"/>
      <c r="C23" s="78">
        <v>3</v>
      </c>
      <c r="D23" s="1049" t="s">
        <v>318</v>
      </c>
      <c r="E23" s="1122"/>
      <c r="F23" s="765"/>
      <c r="G23" s="1122"/>
      <c r="H23" s="771"/>
      <c r="I23" s="35"/>
      <c r="J23" s="729"/>
      <c r="K23" s="725">
        <f t="shared" si="9"/>
        <v>0</v>
      </c>
      <c r="L23" s="1178">
        <f t="shared" si="10"/>
        <v>0</v>
      </c>
      <c r="M23" s="236">
        <f t="shared" si="11"/>
        <v>0</v>
      </c>
      <c r="N23" s="1143"/>
      <c r="O23" s="1034"/>
    </row>
    <row r="24" spans="2:15" s="787" customFormat="1" ht="14.1" customHeight="1" x14ac:dyDescent="0.2">
      <c r="B24" s="2254"/>
      <c r="C24" s="78">
        <v>4</v>
      </c>
      <c r="D24" s="1049" t="s">
        <v>254</v>
      </c>
      <c r="E24" s="1122"/>
      <c r="F24" s="765"/>
      <c r="G24" s="1122"/>
      <c r="H24" s="771"/>
      <c r="I24" s="35"/>
      <c r="J24" s="729"/>
      <c r="K24" s="725">
        <f t="shared" si="9"/>
        <v>0</v>
      </c>
      <c r="L24" s="1178">
        <f t="shared" si="10"/>
        <v>0</v>
      </c>
      <c r="M24" s="236">
        <f t="shared" si="11"/>
        <v>0</v>
      </c>
      <c r="N24" s="1143"/>
      <c r="O24" s="1034"/>
    </row>
    <row r="25" spans="2:15" s="787" customFormat="1" ht="14.1" customHeight="1" x14ac:dyDescent="0.2">
      <c r="B25" s="2254"/>
      <c r="C25" s="78">
        <v>5</v>
      </c>
      <c r="D25" s="1049" t="s">
        <v>319</v>
      </c>
      <c r="E25" s="1122"/>
      <c r="F25" s="765"/>
      <c r="G25" s="1122"/>
      <c r="H25" s="771"/>
      <c r="I25" s="35"/>
      <c r="J25" s="34"/>
      <c r="K25" s="725">
        <f t="shared" si="9"/>
        <v>0</v>
      </c>
      <c r="L25" s="1178">
        <f t="shared" si="10"/>
        <v>0</v>
      </c>
      <c r="M25" s="236">
        <f t="shared" si="11"/>
        <v>0</v>
      </c>
      <c r="N25" s="1143"/>
      <c r="O25" s="1034"/>
    </row>
    <row r="26" spans="2:15" s="787" customFormat="1" ht="14.1" customHeight="1" x14ac:dyDescent="0.2">
      <c r="B26" s="2254"/>
      <c r="C26" s="78">
        <v>6</v>
      </c>
      <c r="D26" s="1049" t="s">
        <v>320</v>
      </c>
      <c r="E26" s="1122"/>
      <c r="F26" s="765"/>
      <c r="G26" s="1122"/>
      <c r="H26" s="771"/>
      <c r="I26" s="35"/>
      <c r="J26" s="34"/>
      <c r="K26" s="725">
        <f t="shared" si="9"/>
        <v>0</v>
      </c>
      <c r="L26" s="1178">
        <f t="shared" si="10"/>
        <v>0</v>
      </c>
      <c r="M26" s="236">
        <f t="shared" si="11"/>
        <v>0</v>
      </c>
      <c r="N26" s="1143"/>
      <c r="O26" s="1034"/>
    </row>
    <row r="27" spans="2:15" s="787" customFormat="1" ht="14.1" customHeight="1" x14ac:dyDescent="0.2">
      <c r="B27" s="2254"/>
      <c r="C27" s="78">
        <v>7</v>
      </c>
      <c r="D27" s="1049" t="s">
        <v>291</v>
      </c>
      <c r="E27" s="1122"/>
      <c r="F27" s="765"/>
      <c r="G27" s="1122"/>
      <c r="H27" s="771"/>
      <c r="I27" s="35"/>
      <c r="J27" s="34"/>
      <c r="K27" s="725">
        <f t="shared" si="9"/>
        <v>0</v>
      </c>
      <c r="L27" s="1178">
        <f t="shared" si="10"/>
        <v>0</v>
      </c>
      <c r="M27" s="236">
        <f t="shared" si="11"/>
        <v>0</v>
      </c>
      <c r="N27" s="1143"/>
      <c r="O27" s="1034"/>
    </row>
    <row r="28" spans="2:15" s="787" customFormat="1" ht="14.1" customHeight="1" x14ac:dyDescent="0.2">
      <c r="B28" s="2254"/>
      <c r="C28" s="78">
        <v>8</v>
      </c>
      <c r="D28" s="1049" t="s">
        <v>305</v>
      </c>
      <c r="E28" s="1122"/>
      <c r="F28" s="765"/>
      <c r="G28" s="1122"/>
      <c r="H28" s="771"/>
      <c r="I28" s="35"/>
      <c r="J28" s="34"/>
      <c r="K28" s="725">
        <f t="shared" si="9"/>
        <v>0</v>
      </c>
      <c r="L28" s="1178">
        <f t="shared" si="10"/>
        <v>0</v>
      </c>
      <c r="M28" s="236">
        <f t="shared" si="11"/>
        <v>0</v>
      </c>
      <c r="N28" s="1143"/>
      <c r="O28" s="1034"/>
    </row>
    <row r="29" spans="2:15" s="787" customFormat="1" ht="14.1" customHeight="1" x14ac:dyDescent="0.2">
      <c r="B29" s="2254"/>
      <c r="C29" s="78">
        <v>9</v>
      </c>
      <c r="D29" s="1049" t="s">
        <v>215</v>
      </c>
      <c r="E29" s="1122"/>
      <c r="F29" s="765"/>
      <c r="G29" s="1122"/>
      <c r="H29" s="771"/>
      <c r="I29" s="35"/>
      <c r="J29" s="34"/>
      <c r="K29" s="725">
        <f t="shared" si="9"/>
        <v>0</v>
      </c>
      <c r="L29" s="1178">
        <f t="shared" si="10"/>
        <v>0</v>
      </c>
      <c r="M29" s="236">
        <f t="shared" si="11"/>
        <v>0</v>
      </c>
      <c r="N29" s="1143"/>
      <c r="O29" s="1034"/>
    </row>
    <row r="30" spans="2:15" s="787" customFormat="1" ht="14.1" customHeight="1" x14ac:dyDescent="0.2">
      <c r="B30" s="2254"/>
      <c r="C30" s="78">
        <v>10</v>
      </c>
      <c r="D30" s="1049" t="s">
        <v>395</v>
      </c>
      <c r="E30" s="1122"/>
      <c r="F30" s="765"/>
      <c r="G30" s="1122"/>
      <c r="H30" s="771"/>
      <c r="I30" s="35"/>
      <c r="J30" s="34"/>
      <c r="K30" s="725">
        <f t="shared" si="9"/>
        <v>0</v>
      </c>
      <c r="L30" s="1178">
        <f t="shared" si="10"/>
        <v>0</v>
      </c>
      <c r="M30" s="236">
        <f t="shared" si="11"/>
        <v>0</v>
      </c>
      <c r="N30" s="1143"/>
      <c r="O30" s="1034"/>
    </row>
    <row r="31" spans="2:15" s="787" customFormat="1" ht="14.1" customHeight="1" x14ac:dyDescent="0.2">
      <c r="B31" s="2255"/>
      <c r="C31" s="1123">
        <v>11</v>
      </c>
      <c r="D31" s="1054" t="s">
        <v>223</v>
      </c>
      <c r="E31" s="1124"/>
      <c r="F31" s="1144"/>
      <c r="G31" s="1124"/>
      <c r="H31" s="1294"/>
      <c r="I31" s="66"/>
      <c r="J31" s="90"/>
      <c r="K31" s="1179">
        <f t="shared" si="9"/>
        <v>0</v>
      </c>
      <c r="L31" s="1180">
        <f t="shared" si="10"/>
        <v>0</v>
      </c>
      <c r="M31" s="238">
        <f t="shared" si="11"/>
        <v>0</v>
      </c>
      <c r="N31" s="1145"/>
      <c r="O31" s="1034"/>
    </row>
    <row r="32" spans="2:15" s="787" customFormat="1" ht="14.1" customHeight="1" x14ac:dyDescent="0.2">
      <c r="B32" s="2253" t="s">
        <v>359</v>
      </c>
      <c r="C32" s="91">
        <v>1</v>
      </c>
      <c r="D32" s="1060" t="s">
        <v>143</v>
      </c>
      <c r="E32" s="1121">
        <v>5</v>
      </c>
      <c r="F32" s="761">
        <v>5</v>
      </c>
      <c r="G32" s="1121">
        <v>4</v>
      </c>
      <c r="H32" s="1293">
        <v>4</v>
      </c>
      <c r="I32" s="31">
        <v>4</v>
      </c>
      <c r="J32" s="30">
        <v>4</v>
      </c>
      <c r="K32" s="1181">
        <f t="shared" si="9"/>
        <v>10</v>
      </c>
      <c r="L32" s="1182">
        <f t="shared" si="10"/>
        <v>16</v>
      </c>
      <c r="M32" s="1141">
        <f t="shared" si="11"/>
        <v>26</v>
      </c>
      <c r="N32" s="1142"/>
      <c r="O32" s="1034"/>
    </row>
    <row r="33" spans="2:15" s="787" customFormat="1" ht="14.1" customHeight="1" x14ac:dyDescent="0.2">
      <c r="B33" s="2254"/>
      <c r="C33" s="63">
        <v>2</v>
      </c>
      <c r="D33" s="64" t="s">
        <v>360</v>
      </c>
      <c r="E33" s="1125">
        <v>3</v>
      </c>
      <c r="F33" s="769">
        <v>3</v>
      </c>
      <c r="G33" s="1125">
        <v>3</v>
      </c>
      <c r="H33" s="777">
        <v>3</v>
      </c>
      <c r="I33" s="37">
        <v>3</v>
      </c>
      <c r="J33" s="36">
        <v>3</v>
      </c>
      <c r="K33" s="725">
        <f t="shared" si="9"/>
        <v>6</v>
      </c>
      <c r="L33" s="1178">
        <f t="shared" si="10"/>
        <v>12</v>
      </c>
      <c r="M33" s="236">
        <f t="shared" si="11"/>
        <v>18</v>
      </c>
      <c r="N33" s="984"/>
      <c r="O33" s="1034"/>
    </row>
    <row r="34" spans="2:15" s="787" customFormat="1" ht="14.1" customHeight="1" x14ac:dyDescent="0.2">
      <c r="B34" s="2254"/>
      <c r="C34" s="937">
        <v>3</v>
      </c>
      <c r="D34" s="64" t="s">
        <v>361</v>
      </c>
      <c r="E34" s="1125">
        <v>2</v>
      </c>
      <c r="F34" s="769">
        <v>2</v>
      </c>
      <c r="G34" s="1125">
        <v>2</v>
      </c>
      <c r="H34" s="777">
        <v>2</v>
      </c>
      <c r="I34" s="37">
        <v>2</v>
      </c>
      <c r="J34" s="36">
        <v>2</v>
      </c>
      <c r="K34" s="725">
        <f t="shared" si="9"/>
        <v>4</v>
      </c>
      <c r="L34" s="1178">
        <f t="shared" si="10"/>
        <v>8</v>
      </c>
      <c r="M34" s="236">
        <f t="shared" si="11"/>
        <v>12</v>
      </c>
      <c r="N34" s="984"/>
      <c r="O34" s="1034"/>
    </row>
    <row r="35" spans="2:15" s="787" customFormat="1" ht="14.1" customHeight="1" x14ac:dyDescent="0.2">
      <c r="B35" s="2254"/>
      <c r="C35" s="63">
        <v>4</v>
      </c>
      <c r="D35" s="77" t="s">
        <v>236</v>
      </c>
      <c r="E35" s="1125">
        <v>1</v>
      </c>
      <c r="F35" s="769"/>
      <c r="G35" s="1150"/>
      <c r="H35" s="1276"/>
      <c r="I35" s="93"/>
      <c r="J35" s="1151"/>
      <c r="K35" s="725">
        <f t="shared" si="9"/>
        <v>1</v>
      </c>
      <c r="L35" s="1178">
        <f t="shared" si="10"/>
        <v>0</v>
      </c>
      <c r="M35" s="236">
        <f t="shared" si="11"/>
        <v>1</v>
      </c>
      <c r="N35" s="984"/>
      <c r="O35" s="1034"/>
    </row>
    <row r="36" spans="2:15" s="787" customFormat="1" ht="14.1" customHeight="1" x14ac:dyDescent="0.2">
      <c r="B36" s="2254"/>
      <c r="C36" s="937">
        <v>5</v>
      </c>
      <c r="D36" s="77" t="s">
        <v>362</v>
      </c>
      <c r="E36" s="1150"/>
      <c r="F36" s="1151"/>
      <c r="G36" s="1125">
        <v>1</v>
      </c>
      <c r="H36" s="777"/>
      <c r="I36" s="37"/>
      <c r="J36" s="36"/>
      <c r="K36" s="725">
        <f t="shared" si="9"/>
        <v>0</v>
      </c>
      <c r="L36" s="1178">
        <f t="shared" si="10"/>
        <v>1</v>
      </c>
      <c r="M36" s="236">
        <f t="shared" si="11"/>
        <v>1</v>
      </c>
      <c r="N36" s="984"/>
      <c r="O36" s="1034"/>
    </row>
    <row r="37" spans="2:15" s="787" customFormat="1" ht="14.1" customHeight="1" x14ac:dyDescent="0.2">
      <c r="B37" s="2254"/>
      <c r="C37" s="63">
        <v>6</v>
      </c>
      <c r="D37" s="77" t="s">
        <v>137</v>
      </c>
      <c r="E37" s="1125">
        <v>2</v>
      </c>
      <c r="F37" s="769">
        <v>2</v>
      </c>
      <c r="G37" s="1125">
        <v>2</v>
      </c>
      <c r="H37" s="777">
        <v>2</v>
      </c>
      <c r="I37" s="37">
        <v>2</v>
      </c>
      <c r="J37" s="36">
        <v>2</v>
      </c>
      <c r="K37" s="725">
        <f t="shared" si="9"/>
        <v>4</v>
      </c>
      <c r="L37" s="1178">
        <f t="shared" si="10"/>
        <v>8</v>
      </c>
      <c r="M37" s="236">
        <f t="shared" si="11"/>
        <v>12</v>
      </c>
      <c r="N37" s="984"/>
      <c r="O37" s="1034"/>
    </row>
    <row r="38" spans="2:15" s="787" customFormat="1" ht="14.1" customHeight="1" x14ac:dyDescent="0.2">
      <c r="B38" s="2254"/>
      <c r="C38" s="937">
        <v>7</v>
      </c>
      <c r="D38" s="948" t="s">
        <v>154</v>
      </c>
      <c r="E38" s="1125"/>
      <c r="F38" s="769">
        <v>2</v>
      </c>
      <c r="G38" s="1125">
        <v>1</v>
      </c>
      <c r="H38" s="777">
        <v>1</v>
      </c>
      <c r="I38" s="37"/>
      <c r="J38" s="36"/>
      <c r="K38" s="725">
        <f t="shared" si="9"/>
        <v>2</v>
      </c>
      <c r="L38" s="1178">
        <f t="shared" si="10"/>
        <v>2</v>
      </c>
      <c r="M38" s="236">
        <f t="shared" si="11"/>
        <v>4</v>
      </c>
      <c r="N38" s="984"/>
      <c r="O38" s="1034"/>
    </row>
    <row r="39" spans="2:15" s="787" customFormat="1" ht="14.1" customHeight="1" x14ac:dyDescent="0.2">
      <c r="B39" s="2254"/>
      <c r="C39" s="63">
        <v>8</v>
      </c>
      <c r="D39" s="1067" t="s">
        <v>144</v>
      </c>
      <c r="E39" s="1125">
        <v>4</v>
      </c>
      <c r="F39" s="769">
        <v>4</v>
      </c>
      <c r="G39" s="1125">
        <v>3</v>
      </c>
      <c r="H39" s="777">
        <v>4</v>
      </c>
      <c r="I39" s="37">
        <v>3</v>
      </c>
      <c r="J39" s="36">
        <v>4</v>
      </c>
      <c r="K39" s="725">
        <f t="shared" si="9"/>
        <v>8</v>
      </c>
      <c r="L39" s="1178">
        <f t="shared" si="10"/>
        <v>14</v>
      </c>
      <c r="M39" s="236">
        <f t="shared" si="11"/>
        <v>22</v>
      </c>
      <c r="N39" s="984"/>
      <c r="O39" s="1034"/>
    </row>
    <row r="40" spans="2:15" s="787" customFormat="1" ht="14.1" customHeight="1" x14ac:dyDescent="0.2">
      <c r="B40" s="2254"/>
      <c r="C40" s="937">
        <v>9</v>
      </c>
      <c r="D40" s="77" t="s">
        <v>135</v>
      </c>
      <c r="E40" s="1125">
        <v>2</v>
      </c>
      <c r="F40" s="769">
        <v>2</v>
      </c>
      <c r="G40" s="1125">
        <v>2</v>
      </c>
      <c r="H40" s="777">
        <v>1</v>
      </c>
      <c r="I40" s="37">
        <v>1</v>
      </c>
      <c r="J40" s="36"/>
      <c r="K40" s="725">
        <f t="shared" si="9"/>
        <v>4</v>
      </c>
      <c r="L40" s="1178">
        <f t="shared" si="10"/>
        <v>4</v>
      </c>
      <c r="M40" s="236">
        <f t="shared" si="11"/>
        <v>8</v>
      </c>
      <c r="N40" s="984"/>
      <c r="O40" s="1034"/>
    </row>
    <row r="41" spans="2:15" s="787" customFormat="1" ht="14.1" customHeight="1" x14ac:dyDescent="0.2">
      <c r="B41" s="2254"/>
      <c r="C41" s="63">
        <v>10</v>
      </c>
      <c r="D41" s="77" t="s">
        <v>253</v>
      </c>
      <c r="E41" s="1125">
        <v>2</v>
      </c>
      <c r="F41" s="769">
        <v>2</v>
      </c>
      <c r="G41" s="1125">
        <v>2</v>
      </c>
      <c r="H41" s="777">
        <v>1</v>
      </c>
      <c r="I41" s="37">
        <v>1</v>
      </c>
      <c r="J41" s="36"/>
      <c r="K41" s="725">
        <f t="shared" si="9"/>
        <v>4</v>
      </c>
      <c r="L41" s="1178">
        <f t="shared" si="10"/>
        <v>4</v>
      </c>
      <c r="M41" s="236">
        <f t="shared" si="11"/>
        <v>8</v>
      </c>
      <c r="N41" s="984"/>
      <c r="O41" s="1034"/>
    </row>
    <row r="42" spans="2:15" s="787" customFormat="1" ht="14.1" customHeight="1" x14ac:dyDescent="0.2">
      <c r="B42" s="2254"/>
      <c r="C42" s="937">
        <v>11</v>
      </c>
      <c r="D42" s="77" t="s">
        <v>136</v>
      </c>
      <c r="E42" s="1125">
        <v>2</v>
      </c>
      <c r="F42" s="769">
        <v>1</v>
      </c>
      <c r="G42" s="1125">
        <v>2</v>
      </c>
      <c r="H42" s="777">
        <v>1</v>
      </c>
      <c r="I42" s="37">
        <v>1</v>
      </c>
      <c r="J42" s="36"/>
      <c r="K42" s="725">
        <f t="shared" si="9"/>
        <v>3</v>
      </c>
      <c r="L42" s="1178">
        <f t="shared" si="10"/>
        <v>4</v>
      </c>
      <c r="M42" s="236">
        <f t="shared" si="11"/>
        <v>7</v>
      </c>
      <c r="N42" s="984"/>
      <c r="O42" s="1034"/>
    </row>
    <row r="43" spans="2:15" s="787" customFormat="1" ht="14.1" customHeight="1" x14ac:dyDescent="0.2">
      <c r="B43" s="2254"/>
      <c r="C43" s="63">
        <v>12</v>
      </c>
      <c r="D43" s="77" t="s">
        <v>132</v>
      </c>
      <c r="E43" s="1125">
        <v>1</v>
      </c>
      <c r="F43" s="769">
        <v>2</v>
      </c>
      <c r="G43" s="1125">
        <v>2</v>
      </c>
      <c r="H43" s="777">
        <v>1</v>
      </c>
      <c r="I43" s="37">
        <v>1</v>
      </c>
      <c r="J43" s="36"/>
      <c r="K43" s="725">
        <f t="shared" si="9"/>
        <v>3</v>
      </c>
      <c r="L43" s="1178">
        <f t="shared" si="10"/>
        <v>4</v>
      </c>
      <c r="M43" s="236">
        <f t="shared" si="11"/>
        <v>7</v>
      </c>
      <c r="N43" s="984"/>
      <c r="O43" s="1034"/>
    </row>
    <row r="44" spans="2:15" s="787" customFormat="1" ht="14.1" customHeight="1" x14ac:dyDescent="0.2">
      <c r="B44" s="2254"/>
      <c r="C44" s="937">
        <v>13</v>
      </c>
      <c r="D44" s="77" t="s">
        <v>134</v>
      </c>
      <c r="E44" s="1125"/>
      <c r="F44" s="769">
        <v>1</v>
      </c>
      <c r="G44" s="1125">
        <v>1</v>
      </c>
      <c r="H44" s="777"/>
      <c r="I44" s="37"/>
      <c r="J44" s="36"/>
      <c r="K44" s="725">
        <f t="shared" si="9"/>
        <v>1</v>
      </c>
      <c r="L44" s="1178">
        <f t="shared" si="10"/>
        <v>1</v>
      </c>
      <c r="M44" s="236">
        <f t="shared" si="11"/>
        <v>2</v>
      </c>
      <c r="N44" s="984"/>
      <c r="O44" s="1034"/>
    </row>
    <row r="45" spans="2:15" s="787" customFormat="1" ht="14.1" customHeight="1" x14ac:dyDescent="0.2">
      <c r="B45" s="2254"/>
      <c r="C45" s="63">
        <v>14</v>
      </c>
      <c r="D45" s="77" t="s">
        <v>156</v>
      </c>
      <c r="E45" s="1125">
        <v>4</v>
      </c>
      <c r="F45" s="769">
        <v>4</v>
      </c>
      <c r="G45" s="1125">
        <v>3</v>
      </c>
      <c r="H45" s="777">
        <v>3</v>
      </c>
      <c r="I45" s="37">
        <v>3</v>
      </c>
      <c r="J45" s="36">
        <v>3</v>
      </c>
      <c r="K45" s="725">
        <f t="shared" si="9"/>
        <v>8</v>
      </c>
      <c r="L45" s="1178">
        <f t="shared" si="10"/>
        <v>12</v>
      </c>
      <c r="M45" s="236">
        <f t="shared" si="11"/>
        <v>20</v>
      </c>
      <c r="N45" s="984"/>
      <c r="O45" s="1034"/>
    </row>
    <row r="46" spans="2:15" s="787" customFormat="1" ht="14.1" customHeight="1" x14ac:dyDescent="0.2">
      <c r="B46" s="2254"/>
      <c r="C46" s="937">
        <v>15</v>
      </c>
      <c r="D46" s="77" t="s">
        <v>140</v>
      </c>
      <c r="E46" s="1125">
        <v>1</v>
      </c>
      <c r="F46" s="769">
        <v>1</v>
      </c>
      <c r="G46" s="1125">
        <v>1</v>
      </c>
      <c r="H46" s="777">
        <v>1</v>
      </c>
      <c r="I46" s="37">
        <v>1</v>
      </c>
      <c r="J46" s="36"/>
      <c r="K46" s="725">
        <f t="shared" si="9"/>
        <v>2</v>
      </c>
      <c r="L46" s="1178">
        <f t="shared" si="10"/>
        <v>3</v>
      </c>
      <c r="M46" s="236">
        <f t="shared" si="11"/>
        <v>5</v>
      </c>
      <c r="N46" s="984"/>
      <c r="O46" s="1034"/>
    </row>
    <row r="47" spans="2:15" s="787" customFormat="1" ht="14.1" customHeight="1" x14ac:dyDescent="0.2">
      <c r="B47" s="2254"/>
      <c r="C47" s="63">
        <v>16</v>
      </c>
      <c r="D47" s="948" t="s">
        <v>147</v>
      </c>
      <c r="E47" s="1125"/>
      <c r="F47" s="769"/>
      <c r="G47" s="1125">
        <v>1</v>
      </c>
      <c r="H47" s="777">
        <v>1</v>
      </c>
      <c r="I47" s="37"/>
      <c r="J47" s="36"/>
      <c r="K47" s="725">
        <f t="shared" si="9"/>
        <v>0</v>
      </c>
      <c r="L47" s="1178">
        <f t="shared" si="10"/>
        <v>2</v>
      </c>
      <c r="M47" s="236">
        <f t="shared" si="11"/>
        <v>2</v>
      </c>
      <c r="N47" s="984"/>
      <c r="O47" s="1034"/>
    </row>
    <row r="48" spans="2:15" s="787" customFormat="1" ht="14.1" customHeight="1" x14ac:dyDescent="0.2">
      <c r="B48" s="2254"/>
      <c r="C48" s="62">
        <v>17</v>
      </c>
      <c r="D48" s="1068" t="s">
        <v>157</v>
      </c>
      <c r="E48" s="1124">
        <v>1</v>
      </c>
      <c r="F48" s="1144">
        <v>1</v>
      </c>
      <c r="G48" s="1124">
        <v>1</v>
      </c>
      <c r="H48" s="1294">
        <v>1</v>
      </c>
      <c r="I48" s="66">
        <v>1</v>
      </c>
      <c r="J48" s="90">
        <v>1</v>
      </c>
      <c r="K48" s="1179">
        <f t="shared" si="9"/>
        <v>2</v>
      </c>
      <c r="L48" s="1180">
        <f t="shared" si="10"/>
        <v>4</v>
      </c>
      <c r="M48" s="238">
        <f t="shared" si="11"/>
        <v>6</v>
      </c>
      <c r="N48" s="1145"/>
      <c r="O48" s="1034"/>
    </row>
    <row r="49" spans="2:15" s="787" customFormat="1" ht="19.350000000000001" customHeight="1" thickBot="1" x14ac:dyDescent="0.25">
      <c r="B49" s="2254"/>
      <c r="C49" s="94" t="s">
        <v>367</v>
      </c>
      <c r="D49" s="1069"/>
      <c r="E49" s="1127"/>
      <c r="F49" s="774"/>
      <c r="G49" s="1127"/>
      <c r="H49" s="775"/>
      <c r="I49" s="43"/>
      <c r="J49" s="43"/>
      <c r="K49" s="1189">
        <f>SUM(E49:G49)</f>
        <v>0</v>
      </c>
      <c r="L49" s="1190">
        <f>SUM(H49:J49)</f>
        <v>0</v>
      </c>
      <c r="M49" s="1191">
        <f t="shared" si="11"/>
        <v>0</v>
      </c>
      <c r="N49" s="1155"/>
      <c r="O49" s="1034"/>
    </row>
    <row r="50" spans="2:15" s="1022" customFormat="1" ht="19.5" customHeight="1" thickTop="1" x14ac:dyDescent="0.2">
      <c r="B50" s="1156"/>
      <c r="C50" s="1074" t="s">
        <v>295</v>
      </c>
      <c r="D50" s="1075"/>
      <c r="E50" s="1076">
        <f t="shared" ref="E50:M50" si="12">SUM(E51:E56)</f>
        <v>0</v>
      </c>
      <c r="F50" s="1076">
        <f t="shared" si="12"/>
        <v>0</v>
      </c>
      <c r="G50" s="1076">
        <f t="shared" si="12"/>
        <v>0</v>
      </c>
      <c r="H50" s="1076">
        <f t="shared" si="12"/>
        <v>0</v>
      </c>
      <c r="I50" s="1076">
        <f t="shared" si="12"/>
        <v>0</v>
      </c>
      <c r="J50" s="1077">
        <f t="shared" si="12"/>
        <v>0</v>
      </c>
      <c r="K50" s="1192">
        <f t="shared" si="12"/>
        <v>0</v>
      </c>
      <c r="L50" s="1192">
        <f t="shared" si="12"/>
        <v>0</v>
      </c>
      <c r="M50" s="1193">
        <f t="shared" si="12"/>
        <v>0</v>
      </c>
      <c r="N50" s="1157"/>
      <c r="O50" s="1034"/>
    </row>
    <row r="51" spans="2:15" s="1022" customFormat="1" ht="14.1" customHeight="1" x14ac:dyDescent="0.2">
      <c r="B51" s="789"/>
      <c r="C51" s="963">
        <v>1</v>
      </c>
      <c r="D51" s="1080"/>
      <c r="E51" s="1122"/>
      <c r="F51" s="765"/>
      <c r="G51" s="1122"/>
      <c r="H51" s="771"/>
      <c r="I51" s="35"/>
      <c r="J51" s="34"/>
      <c r="K51" s="742">
        <f t="shared" ref="K51:K56" si="13">SUM(E51:F51)</f>
        <v>0</v>
      </c>
      <c r="L51" s="1194">
        <f t="shared" ref="L51:L56" si="14">SUM(G51:J51)</f>
        <v>0</v>
      </c>
      <c r="M51" s="239">
        <f t="shared" ref="M51:M56" si="15">SUM(K51:L51)</f>
        <v>0</v>
      </c>
      <c r="N51" s="67"/>
      <c r="O51" s="1034"/>
    </row>
    <row r="52" spans="2:15" s="1022" customFormat="1" ht="14.1" customHeight="1" x14ac:dyDescent="0.2">
      <c r="B52" s="789"/>
      <c r="C52" s="963">
        <v>2</v>
      </c>
      <c r="D52" s="1082"/>
      <c r="E52" s="1122"/>
      <c r="F52" s="765"/>
      <c r="G52" s="1122"/>
      <c r="H52" s="771"/>
      <c r="I52" s="35"/>
      <c r="J52" s="34"/>
      <c r="K52" s="725">
        <f t="shared" si="13"/>
        <v>0</v>
      </c>
      <c r="L52" s="1178">
        <f t="shared" si="14"/>
        <v>0</v>
      </c>
      <c r="M52" s="236">
        <f t="shared" si="15"/>
        <v>0</v>
      </c>
      <c r="N52" s="67"/>
      <c r="O52" s="1034"/>
    </row>
    <row r="53" spans="2:15" s="1022" customFormat="1" ht="14.1" customHeight="1" x14ac:dyDescent="0.2">
      <c r="B53" s="789"/>
      <c r="C53" s="963">
        <v>3</v>
      </c>
      <c r="D53" s="1082"/>
      <c r="E53" s="1122"/>
      <c r="F53" s="765"/>
      <c r="G53" s="1122"/>
      <c r="H53" s="771"/>
      <c r="I53" s="35"/>
      <c r="J53" s="34"/>
      <c r="K53" s="725">
        <f t="shared" si="13"/>
        <v>0</v>
      </c>
      <c r="L53" s="1178">
        <f t="shared" si="14"/>
        <v>0</v>
      </c>
      <c r="M53" s="236">
        <f t="shared" si="15"/>
        <v>0</v>
      </c>
      <c r="N53" s="67"/>
      <c r="O53" s="1034"/>
    </row>
    <row r="54" spans="2:15" s="1022" customFormat="1" ht="14.1" customHeight="1" x14ac:dyDescent="0.2">
      <c r="B54" s="33"/>
      <c r="C54" s="78">
        <v>4</v>
      </c>
      <c r="D54" s="1082"/>
      <c r="E54" s="1125"/>
      <c r="F54" s="769"/>
      <c r="G54" s="1125"/>
      <c r="H54" s="777"/>
      <c r="I54" s="37"/>
      <c r="J54" s="36"/>
      <c r="K54" s="725">
        <f t="shared" si="13"/>
        <v>0</v>
      </c>
      <c r="L54" s="1178">
        <f t="shared" si="14"/>
        <v>0</v>
      </c>
      <c r="M54" s="236">
        <f t="shared" si="15"/>
        <v>0</v>
      </c>
      <c r="N54" s="46"/>
      <c r="O54" s="1034"/>
    </row>
    <row r="55" spans="2:15" s="1022" customFormat="1" ht="14.1" customHeight="1" x14ac:dyDescent="0.2">
      <c r="B55" s="33"/>
      <c r="C55" s="78">
        <v>5</v>
      </c>
      <c r="D55" s="1082"/>
      <c r="E55" s="1125"/>
      <c r="F55" s="769"/>
      <c r="G55" s="1125"/>
      <c r="H55" s="777"/>
      <c r="I55" s="37"/>
      <c r="J55" s="36"/>
      <c r="K55" s="725">
        <f t="shared" si="13"/>
        <v>0</v>
      </c>
      <c r="L55" s="1178">
        <f t="shared" si="14"/>
        <v>0</v>
      </c>
      <c r="M55" s="236">
        <f t="shared" si="15"/>
        <v>0</v>
      </c>
      <c r="N55" s="46"/>
      <c r="O55" s="1034"/>
    </row>
    <row r="56" spans="2:15" s="1022" customFormat="1" ht="14.1" customHeight="1" thickBot="1" x14ac:dyDescent="0.25">
      <c r="B56" s="40"/>
      <c r="C56" s="79">
        <v>6</v>
      </c>
      <c r="D56" s="1085"/>
      <c r="E56" s="1126"/>
      <c r="F56" s="1003"/>
      <c r="G56" s="1126"/>
      <c r="H56" s="779"/>
      <c r="I56" s="47"/>
      <c r="J56" s="65"/>
      <c r="K56" s="736">
        <f t="shared" si="13"/>
        <v>0</v>
      </c>
      <c r="L56" s="1195">
        <f t="shared" si="14"/>
        <v>0</v>
      </c>
      <c r="M56" s="1196">
        <f t="shared" si="15"/>
        <v>0</v>
      </c>
      <c r="N56" s="1158"/>
      <c r="O56" s="1034"/>
    </row>
    <row r="57" spans="2:15" s="1022" customFormat="1" ht="19.350000000000001" customHeight="1" thickTop="1" x14ac:dyDescent="0.2">
      <c r="B57" s="1089"/>
      <c r="C57" s="1074" t="s">
        <v>294</v>
      </c>
      <c r="D57" s="1089"/>
      <c r="E57" s="1090">
        <f t="shared" ref="E57:M57" si="16">SUM(E58:E62)</f>
        <v>0</v>
      </c>
      <c r="F57" s="1092">
        <f t="shared" si="16"/>
        <v>0</v>
      </c>
      <c r="G57" s="1090">
        <f t="shared" si="16"/>
        <v>0</v>
      </c>
      <c r="H57" s="1091">
        <f t="shared" si="16"/>
        <v>0</v>
      </c>
      <c r="I57" s="1090">
        <f t="shared" si="16"/>
        <v>0</v>
      </c>
      <c r="J57" s="1090">
        <f t="shared" si="16"/>
        <v>0</v>
      </c>
      <c r="K57" s="1197">
        <f t="shared" si="16"/>
        <v>0</v>
      </c>
      <c r="L57" s="1197">
        <f t="shared" si="16"/>
        <v>0</v>
      </c>
      <c r="M57" s="1197">
        <f t="shared" si="16"/>
        <v>0</v>
      </c>
      <c r="N57" s="1159"/>
      <c r="O57" s="1034"/>
    </row>
    <row r="58" spans="2:15" s="1022" customFormat="1" ht="14.1" customHeight="1" x14ac:dyDescent="0.2">
      <c r="B58" s="789"/>
      <c r="C58" s="963">
        <v>1</v>
      </c>
      <c r="D58" s="1080"/>
      <c r="E58" s="1122"/>
      <c r="F58" s="765"/>
      <c r="G58" s="1122"/>
      <c r="H58" s="771"/>
      <c r="I58" s="35"/>
      <c r="J58" s="34"/>
      <c r="K58" s="742">
        <f t="shared" ref="K58:K66" si="17">SUM(E58:F58)</f>
        <v>0</v>
      </c>
      <c r="L58" s="1194">
        <f t="shared" ref="L58:L66" si="18">SUM(G58:J58)</f>
        <v>0</v>
      </c>
      <c r="M58" s="239">
        <f t="shared" ref="M58:M66" si="19">SUM(K58:L58)</f>
        <v>0</v>
      </c>
      <c r="N58" s="67"/>
      <c r="O58" s="1034"/>
    </row>
    <row r="59" spans="2:15" s="1022" customFormat="1" ht="14.1" customHeight="1" x14ac:dyDescent="0.2">
      <c r="B59" s="33"/>
      <c r="C59" s="78">
        <v>2</v>
      </c>
      <c r="D59" s="1082"/>
      <c r="E59" s="1125"/>
      <c r="F59" s="769"/>
      <c r="G59" s="1125"/>
      <c r="H59" s="777"/>
      <c r="I59" s="37"/>
      <c r="J59" s="36"/>
      <c r="K59" s="725">
        <f t="shared" si="17"/>
        <v>0</v>
      </c>
      <c r="L59" s="1178">
        <f t="shared" si="18"/>
        <v>0</v>
      </c>
      <c r="M59" s="236">
        <f t="shared" si="19"/>
        <v>0</v>
      </c>
      <c r="N59" s="46"/>
      <c r="O59" s="1034"/>
    </row>
    <row r="60" spans="2:15" s="1022" customFormat="1" ht="14.1" customHeight="1" x14ac:dyDescent="0.2">
      <c r="B60" s="967"/>
      <c r="C60" s="78">
        <v>3</v>
      </c>
      <c r="D60" s="1082"/>
      <c r="E60" s="1125"/>
      <c r="F60" s="769"/>
      <c r="G60" s="1125"/>
      <c r="H60" s="777"/>
      <c r="I60" s="37"/>
      <c r="J60" s="36"/>
      <c r="K60" s="725">
        <f t="shared" si="17"/>
        <v>0</v>
      </c>
      <c r="L60" s="1178">
        <f t="shared" si="18"/>
        <v>0</v>
      </c>
      <c r="M60" s="236">
        <f t="shared" si="19"/>
        <v>0</v>
      </c>
      <c r="N60" s="46"/>
      <c r="O60" s="1034"/>
    </row>
    <row r="61" spans="2:15" s="1022" customFormat="1" ht="14.1" customHeight="1" x14ac:dyDescent="0.2">
      <c r="B61" s="33"/>
      <c r="C61" s="78">
        <v>4</v>
      </c>
      <c r="D61" s="1082"/>
      <c r="E61" s="1125"/>
      <c r="F61" s="769"/>
      <c r="G61" s="1125"/>
      <c r="H61" s="777"/>
      <c r="I61" s="37"/>
      <c r="J61" s="36"/>
      <c r="K61" s="725">
        <f t="shared" si="17"/>
        <v>0</v>
      </c>
      <c r="L61" s="1178">
        <f t="shared" si="18"/>
        <v>0</v>
      </c>
      <c r="M61" s="236">
        <f t="shared" si="19"/>
        <v>0</v>
      </c>
      <c r="N61" s="46"/>
      <c r="O61" s="1034"/>
    </row>
    <row r="62" spans="2:15" s="1022" customFormat="1" ht="14.1" customHeight="1" thickBot="1" x14ac:dyDescent="0.25">
      <c r="B62" s="95"/>
      <c r="C62" s="356">
        <v>5</v>
      </c>
      <c r="D62" s="1085"/>
      <c r="E62" s="1128"/>
      <c r="F62" s="1001"/>
      <c r="G62" s="1128"/>
      <c r="H62" s="1295"/>
      <c r="I62" s="80"/>
      <c r="J62" s="76"/>
      <c r="K62" s="1199">
        <f t="shared" si="17"/>
        <v>0</v>
      </c>
      <c r="L62" s="1200">
        <f t="shared" si="18"/>
        <v>0</v>
      </c>
      <c r="M62" s="1154">
        <f t="shared" si="19"/>
        <v>0</v>
      </c>
      <c r="N62" s="97"/>
      <c r="O62" s="1034"/>
    </row>
    <row r="63" spans="2:15" s="1022" customFormat="1" ht="14.1" customHeight="1" thickTop="1" x14ac:dyDescent="0.2">
      <c r="B63" s="1160"/>
      <c r="C63" s="1101" t="s">
        <v>341</v>
      </c>
      <c r="D63" s="1101"/>
      <c r="E63" s="1129"/>
      <c r="F63" s="1129"/>
      <c r="G63" s="1129"/>
      <c r="H63" s="1129"/>
      <c r="I63" s="1102"/>
      <c r="J63" s="1102"/>
      <c r="K63" s="742">
        <f t="shared" si="17"/>
        <v>0</v>
      </c>
      <c r="L63" s="1194">
        <f t="shared" si="18"/>
        <v>0</v>
      </c>
      <c r="M63" s="239">
        <f t="shared" si="19"/>
        <v>0</v>
      </c>
      <c r="N63" s="1162"/>
    </row>
    <row r="64" spans="2:15" s="1022" customFormat="1" ht="14.1" customHeight="1" x14ac:dyDescent="0.2">
      <c r="B64" s="1163"/>
      <c r="C64" s="1106" t="s">
        <v>155</v>
      </c>
      <c r="D64" s="1106"/>
      <c r="E64" s="1130"/>
      <c r="F64" s="1130"/>
      <c r="G64" s="1130"/>
      <c r="H64" s="1130"/>
      <c r="I64" s="1107"/>
      <c r="J64" s="1107"/>
      <c r="K64" s="725">
        <f t="shared" si="17"/>
        <v>0</v>
      </c>
      <c r="L64" s="1178">
        <f t="shared" si="18"/>
        <v>0</v>
      </c>
      <c r="M64" s="236">
        <f t="shared" si="19"/>
        <v>0</v>
      </c>
      <c r="N64" s="1164"/>
    </row>
    <row r="65" spans="2:14" s="1022" customFormat="1" ht="14.1" customHeight="1" x14ac:dyDescent="0.2">
      <c r="B65" s="1163"/>
      <c r="C65" s="1106" t="s">
        <v>342</v>
      </c>
      <c r="D65" s="1106"/>
      <c r="E65" s="1130"/>
      <c r="F65" s="1130"/>
      <c r="G65" s="1130"/>
      <c r="H65" s="1130"/>
      <c r="I65" s="1107"/>
      <c r="J65" s="1107"/>
      <c r="K65" s="725">
        <f t="shared" si="17"/>
        <v>0</v>
      </c>
      <c r="L65" s="1178">
        <f t="shared" si="18"/>
        <v>0</v>
      </c>
      <c r="M65" s="236">
        <f t="shared" si="19"/>
        <v>0</v>
      </c>
      <c r="N65" s="1164"/>
    </row>
    <row r="66" spans="2:14" s="1022" customFormat="1" ht="14.1" customHeight="1" thickBot="1" x14ac:dyDescent="0.25">
      <c r="B66" s="1165"/>
      <c r="C66" s="1166" t="s">
        <v>364</v>
      </c>
      <c r="D66" s="1167"/>
      <c r="E66" s="1168"/>
      <c r="F66" s="1168"/>
      <c r="G66" s="1168"/>
      <c r="H66" s="1168"/>
      <c r="I66" s="1169"/>
      <c r="J66" s="1170"/>
      <c r="K66" s="753">
        <f t="shared" si="17"/>
        <v>0</v>
      </c>
      <c r="L66" s="1201">
        <f t="shared" si="18"/>
        <v>0</v>
      </c>
      <c r="M66" s="240">
        <f t="shared" si="19"/>
        <v>0</v>
      </c>
      <c r="N66" s="1171"/>
    </row>
    <row r="67" spans="2:14" ht="22.15" customHeight="1" x14ac:dyDescent="0.2">
      <c r="C67" s="1259"/>
      <c r="D67" s="1260"/>
      <c r="E67" s="1261"/>
      <c r="F67" s="1261"/>
      <c r="G67" s="1261"/>
      <c r="H67" s="1261"/>
      <c r="I67" s="1261"/>
      <c r="J67" s="1261"/>
      <c r="K67" s="1261"/>
      <c r="L67" s="1261"/>
      <c r="M67" s="1261"/>
    </row>
    <row r="68" spans="2:14" ht="15.75" x14ac:dyDescent="0.25">
      <c r="C68" s="1262"/>
      <c r="D68" s="1263"/>
      <c r="E68" s="1264"/>
      <c r="F68" s="1264"/>
      <c r="G68" s="1264"/>
      <c r="H68" s="1264"/>
      <c r="I68" s="1264"/>
      <c r="J68" s="1264"/>
      <c r="K68" s="1264"/>
      <c r="L68" s="1264"/>
      <c r="M68" s="1265"/>
    </row>
    <row r="69" spans="2:14" x14ac:dyDescent="0.2">
      <c r="D69" s="72"/>
      <c r="E69" s="99"/>
      <c r="F69" s="99"/>
      <c r="G69" s="99"/>
      <c r="H69" s="72"/>
      <c r="I69" s="72"/>
      <c r="J69" s="73"/>
      <c r="K69" s="73"/>
      <c r="L69" s="73"/>
      <c r="M69" s="72"/>
    </row>
  </sheetData>
  <sheetProtection formatRows="0"/>
  <mergeCells count="17">
    <mergeCell ref="D3:L3"/>
    <mergeCell ref="J5:M5"/>
    <mergeCell ref="B6:D12"/>
    <mergeCell ref="E6:J6"/>
    <mergeCell ref="K6:L7"/>
    <mergeCell ref="M6:M12"/>
    <mergeCell ref="N13:N19"/>
    <mergeCell ref="B21:B31"/>
    <mergeCell ref="B32:B49"/>
    <mergeCell ref="N6:N12"/>
    <mergeCell ref="E7:J7"/>
    <mergeCell ref="K8:K12"/>
    <mergeCell ref="L8:L12"/>
    <mergeCell ref="E9:F9"/>
    <mergeCell ref="G9:J9"/>
    <mergeCell ref="E10:J10"/>
    <mergeCell ref="E12:J12"/>
  </mergeCells>
  <dataValidations count="1">
    <dataValidation allowBlank="1" showInputMessage="1" showErrorMessage="1" sqref="D51:D56 D58:D62" xr:uid="{FA896CD3-4FF7-46BF-9869-D4C8E161C9C1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6" orientation="landscape" horizontalDpi="4294967293" verticalDpi="4294967293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091C-2F67-400A-8D42-6D9B50321FFF}">
  <sheetPr>
    <tabColor rgb="FFFF0000"/>
    <pageSetUpPr fitToPage="1"/>
  </sheetPr>
  <dimension ref="B1:K68"/>
  <sheetViews>
    <sheetView view="pageBreakPreview" topLeftCell="A31" zoomScale="90" zoomScaleNormal="100" zoomScaleSheetLayoutView="90" workbookViewId="0">
      <selection activeCell="D57" sqref="D57:D61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38.875" style="20" customWidth="1"/>
    <col min="5" max="8" width="6.875" style="20" customWidth="1"/>
    <col min="9" max="9" width="9.5" style="20" customWidth="1"/>
    <col min="10" max="10" width="10.75" style="20" customWidth="1"/>
    <col min="11" max="11" width="4.75" style="20" customWidth="1"/>
    <col min="12" max="16384" width="8.125" style="20"/>
  </cols>
  <sheetData>
    <row r="1" spans="2:11" s="1022" customFormat="1" ht="18" x14ac:dyDescent="0.2">
      <c r="B1" s="21"/>
      <c r="C1" s="21"/>
      <c r="D1" s="299">
        <f>'Strona Tytułowa'!$G$5</f>
        <v>0</v>
      </c>
      <c r="E1" s="52"/>
      <c r="F1" s="52"/>
      <c r="G1" s="52"/>
      <c r="H1" s="52"/>
      <c r="I1" s="52"/>
      <c r="J1" s="1021"/>
    </row>
    <row r="2" spans="2:11" s="1022" customFormat="1" ht="20.25" x14ac:dyDescent="0.2">
      <c r="B2" s="1021"/>
      <c r="C2" s="1021"/>
      <c r="D2" s="1900" t="s">
        <v>279</v>
      </c>
      <c r="E2" s="1900"/>
      <c r="F2" s="1900"/>
      <c r="G2" s="1900"/>
      <c r="H2" s="1900"/>
      <c r="I2" s="1301" t="str">
        <f>'Strona Tytułowa'!$D$2</f>
        <v>2023/2024</v>
      </c>
      <c r="J2" s="1021"/>
    </row>
    <row r="3" spans="2:11" s="1022" customFormat="1" ht="18.75" customHeight="1" x14ac:dyDescent="0.2">
      <c r="B3" s="782" t="s">
        <v>297</v>
      </c>
      <c r="C3" s="24"/>
      <c r="D3" s="234"/>
      <c r="E3" s="234" t="s">
        <v>247</v>
      </c>
      <c r="F3" s="234"/>
      <c r="G3" s="234"/>
      <c r="I3" s="235"/>
      <c r="J3" s="1021"/>
    </row>
    <row r="4" spans="2:11" s="1022" customFormat="1" ht="27" customHeight="1" thickBot="1" x14ac:dyDescent="0.25">
      <c r="B4" s="1249" t="s">
        <v>397</v>
      </c>
      <c r="C4" s="1026"/>
      <c r="D4" s="25"/>
      <c r="E4" s="82"/>
      <c r="F4" s="55"/>
      <c r="G4" s="55"/>
      <c r="H4" s="2257"/>
      <c r="I4" s="2257"/>
      <c r="J4" s="1021"/>
    </row>
    <row r="5" spans="2:11" s="1022" customFormat="1" ht="12.75" customHeight="1" x14ac:dyDescent="0.2">
      <c r="B5" s="2146" t="s">
        <v>161</v>
      </c>
      <c r="C5" s="2216"/>
      <c r="D5" s="2216"/>
      <c r="E5" s="1296"/>
      <c r="F5" s="1296"/>
      <c r="G5" s="1296"/>
      <c r="H5" s="1297"/>
      <c r="I5" s="1882" t="s">
        <v>163</v>
      </c>
      <c r="J5" s="1885" t="s">
        <v>164</v>
      </c>
    </row>
    <row r="6" spans="2:11" s="1022" customFormat="1" ht="12.75" customHeight="1" x14ac:dyDescent="0.2">
      <c r="B6" s="2148"/>
      <c r="C6" s="2217"/>
      <c r="D6" s="2217"/>
      <c r="E6" s="2285" t="s">
        <v>329</v>
      </c>
      <c r="F6" s="2286"/>
      <c r="G6" s="2286"/>
      <c r="H6" s="2287"/>
      <c r="I6" s="1883"/>
      <c r="J6" s="1886"/>
    </row>
    <row r="7" spans="2:11" s="1022" customFormat="1" ht="12.75" customHeight="1" x14ac:dyDescent="0.2">
      <c r="B7" s="2148"/>
      <c r="C7" s="2217"/>
      <c r="D7" s="2217"/>
      <c r="E7" s="229" t="s">
        <v>33</v>
      </c>
      <c r="F7" s="227" t="s">
        <v>34</v>
      </c>
      <c r="G7" s="227" t="s">
        <v>35</v>
      </c>
      <c r="H7" s="228" t="s">
        <v>36</v>
      </c>
      <c r="I7" s="1883"/>
      <c r="J7" s="1886"/>
    </row>
    <row r="8" spans="2:11" s="1022" customFormat="1" ht="12.75" customHeight="1" x14ac:dyDescent="0.2">
      <c r="B8" s="2148"/>
      <c r="C8" s="2217"/>
      <c r="D8" s="2217"/>
      <c r="E8" s="1914" t="s">
        <v>181</v>
      </c>
      <c r="F8" s="1915"/>
      <c r="G8" s="1915"/>
      <c r="H8" s="2249"/>
      <c r="I8" s="1883"/>
      <c r="J8" s="1886"/>
    </row>
    <row r="9" spans="2:11" s="1022" customFormat="1" ht="12.75" customHeight="1" x14ac:dyDescent="0.2">
      <c r="B9" s="2148"/>
      <c r="C9" s="2217"/>
      <c r="D9" s="2217"/>
      <c r="E9" s="1890" t="s">
        <v>166</v>
      </c>
      <c r="F9" s="1891"/>
      <c r="G9" s="1891"/>
      <c r="H9" s="1892"/>
      <c r="I9" s="1883"/>
      <c r="J9" s="1886"/>
    </row>
    <row r="10" spans="2:11" s="1022" customFormat="1" ht="12.75" customHeight="1" x14ac:dyDescent="0.2">
      <c r="B10" s="2148"/>
      <c r="C10" s="2217"/>
      <c r="D10" s="2217"/>
      <c r="E10" s="1302"/>
      <c r="F10" s="1302"/>
      <c r="G10" s="1302"/>
      <c r="H10" s="1302"/>
      <c r="I10" s="1883"/>
      <c r="J10" s="1886"/>
    </row>
    <row r="11" spans="2:11" s="1022" customFormat="1" ht="16.5" customHeight="1" thickBot="1" x14ac:dyDescent="0.25">
      <c r="B11" s="2150"/>
      <c r="C11" s="2218"/>
      <c r="D11" s="2218"/>
      <c r="E11" s="1893" t="s">
        <v>167</v>
      </c>
      <c r="F11" s="1894"/>
      <c r="G11" s="1894"/>
      <c r="H11" s="1895"/>
      <c r="I11" s="1884"/>
      <c r="J11" s="1887"/>
    </row>
    <row r="12" spans="2:11" s="1022" customFormat="1" ht="27" customHeight="1" thickBot="1" x14ac:dyDescent="0.25">
      <c r="B12" s="1134"/>
      <c r="C12" s="1031"/>
      <c r="D12" s="303" t="s">
        <v>171</v>
      </c>
      <c r="E12" s="1032">
        <f>SUM(E16:E18)+E13</f>
        <v>42.66</v>
      </c>
      <c r="F12" s="1032">
        <f>SUM(F16:F18)+F13</f>
        <v>36.659999999999997</v>
      </c>
      <c r="G12" s="1032">
        <f>SUM(G16:G18)+G13</f>
        <v>35.659999999999997</v>
      </c>
      <c r="H12" s="1032">
        <f>SUM(H16:H18)+H13</f>
        <v>28.66</v>
      </c>
      <c r="I12" s="1202">
        <f t="shared" ref="I12:I17" si="0">SUM(E12:H12)</f>
        <v>143.63999999999999</v>
      </c>
      <c r="J12" s="2250"/>
      <c r="K12" s="1034"/>
    </row>
    <row r="13" spans="2:11" s="1022" customFormat="1" ht="14.25" customHeight="1" x14ac:dyDescent="0.2">
      <c r="B13" s="83"/>
      <c r="C13" s="84"/>
      <c r="D13" s="58" t="s">
        <v>332</v>
      </c>
      <c r="E13" s="1036">
        <f>SUM(E14:E15)</f>
        <v>42.66</v>
      </c>
      <c r="F13" s="1036">
        <f>SUM(F14:F15)</f>
        <v>36.659999999999997</v>
      </c>
      <c r="G13" s="1036">
        <f>SUM(G14:G15)</f>
        <v>35.659999999999997</v>
      </c>
      <c r="H13" s="1036">
        <f>SUM(H14:H15)</f>
        <v>28.66</v>
      </c>
      <c r="I13" s="1136">
        <f t="shared" si="0"/>
        <v>143.63999999999999</v>
      </c>
      <c r="J13" s="2251"/>
      <c r="K13" s="1034"/>
    </row>
    <row r="14" spans="2:11" s="1022" customFormat="1" ht="14.25" customHeight="1" x14ac:dyDescent="0.2">
      <c r="B14" s="83"/>
      <c r="C14" s="84"/>
      <c r="D14" s="58" t="s">
        <v>333</v>
      </c>
      <c r="E14" s="1036">
        <f>SUM(E20:E31)</f>
        <v>9.66</v>
      </c>
      <c r="F14" s="1036">
        <f>SUM(F20:F31)</f>
        <v>11.66</v>
      </c>
      <c r="G14" s="1036">
        <f>SUM(G20:G31)</f>
        <v>12.66</v>
      </c>
      <c r="H14" s="1036">
        <f>SUM(H20:H31)</f>
        <v>10.66</v>
      </c>
      <c r="I14" s="1136">
        <f t="shared" si="0"/>
        <v>44.64</v>
      </c>
      <c r="J14" s="2251"/>
      <c r="K14" s="1034"/>
    </row>
    <row r="15" spans="2:11" s="1022" customFormat="1" ht="14.25" customHeight="1" x14ac:dyDescent="0.2">
      <c r="B15" s="83"/>
      <c r="C15" s="84"/>
      <c r="D15" s="58" t="s">
        <v>334</v>
      </c>
      <c r="E15" s="1036">
        <f>SUM(E32:E48)</f>
        <v>33</v>
      </c>
      <c r="F15" s="1036">
        <f>SUM(F32:F48)</f>
        <v>25</v>
      </c>
      <c r="G15" s="1036">
        <f>SUM(G32:G48)</f>
        <v>23</v>
      </c>
      <c r="H15" s="1036">
        <f>SUM(H32:H48)</f>
        <v>18</v>
      </c>
      <c r="I15" s="1136">
        <f t="shared" si="0"/>
        <v>99</v>
      </c>
      <c r="J15" s="2251"/>
      <c r="K15" s="1034"/>
    </row>
    <row r="16" spans="2:11" s="1022" customFormat="1" ht="14.25" customHeight="1" x14ac:dyDescent="0.2">
      <c r="B16" s="83"/>
      <c r="C16" s="84"/>
      <c r="D16" s="58" t="s">
        <v>335</v>
      </c>
      <c r="E16" s="1036">
        <f>E49</f>
        <v>0</v>
      </c>
      <c r="F16" s="1038">
        <f>F49</f>
        <v>0</v>
      </c>
      <c r="G16" s="1038">
        <f>G49</f>
        <v>0</v>
      </c>
      <c r="H16" s="1039">
        <f>H49</f>
        <v>0</v>
      </c>
      <c r="I16" s="1136">
        <f t="shared" si="0"/>
        <v>0</v>
      </c>
      <c r="J16" s="2251"/>
      <c r="K16" s="1034"/>
    </row>
    <row r="17" spans="2:11" s="1022" customFormat="1" ht="14.25" customHeight="1" x14ac:dyDescent="0.2">
      <c r="B17" s="83"/>
      <c r="C17" s="84"/>
      <c r="D17" s="58" t="s">
        <v>336</v>
      </c>
      <c r="E17" s="1036">
        <f>E56</f>
        <v>0</v>
      </c>
      <c r="F17" s="1038">
        <f>F56</f>
        <v>0</v>
      </c>
      <c r="G17" s="1038">
        <f>G56</f>
        <v>0</v>
      </c>
      <c r="H17" s="1038">
        <f>H56</f>
        <v>0</v>
      </c>
      <c r="I17" s="1136">
        <f t="shared" si="0"/>
        <v>0</v>
      </c>
      <c r="J17" s="2251"/>
      <c r="K17" s="1034"/>
    </row>
    <row r="18" spans="2:11" s="1022" customFormat="1" ht="13.5" customHeight="1" thickBot="1" x14ac:dyDescent="0.25">
      <c r="B18" s="83"/>
      <c r="C18" s="84"/>
      <c r="D18" s="85" t="s">
        <v>357</v>
      </c>
      <c r="E18" s="1036">
        <f>SUM(E62:E65)</f>
        <v>0</v>
      </c>
      <c r="F18" s="1036">
        <f>SUM(F62:F65)</f>
        <v>0</v>
      </c>
      <c r="G18" s="1036">
        <f>SUM(G62:G65)</f>
        <v>0</v>
      </c>
      <c r="H18" s="1036">
        <f>SUM(H62:H65)</f>
        <v>0</v>
      </c>
      <c r="I18" s="1175">
        <f>SUM(I62:I65)</f>
        <v>0</v>
      </c>
      <c r="J18" s="2252"/>
      <c r="K18" s="1034"/>
    </row>
    <row r="19" spans="2:11" s="1022" customFormat="1" ht="19.5" customHeight="1" x14ac:dyDescent="0.2">
      <c r="B19" s="1139"/>
      <c r="C19" s="1042" t="s">
        <v>288</v>
      </c>
      <c r="D19" s="1042"/>
      <c r="E19" s="1043"/>
      <c r="F19" s="1043"/>
      <c r="G19" s="1043"/>
      <c r="H19" s="1043"/>
      <c r="I19" s="1043"/>
      <c r="J19" s="1140"/>
      <c r="K19" s="1034"/>
    </row>
    <row r="20" spans="2:11" s="787" customFormat="1" ht="14.1" customHeight="1" x14ac:dyDescent="0.2">
      <c r="B20" s="2253" t="s">
        <v>339</v>
      </c>
      <c r="C20" s="86">
        <v>1</v>
      </c>
      <c r="D20" s="1046" t="s">
        <v>317</v>
      </c>
      <c r="E20" s="87">
        <v>2</v>
      </c>
      <c r="F20" s="88">
        <v>2</v>
      </c>
      <c r="G20" s="31">
        <v>2</v>
      </c>
      <c r="H20" s="30">
        <v>3</v>
      </c>
      <c r="I20" s="1177">
        <f t="shared" ref="I20:I65" si="1">SUM(E20:H20)</f>
        <v>9</v>
      </c>
      <c r="J20" s="1142"/>
      <c r="K20" s="1034"/>
    </row>
    <row r="21" spans="2:11" s="787" customFormat="1" ht="14.1" customHeight="1" x14ac:dyDescent="0.2">
      <c r="B21" s="2254"/>
      <c r="C21" s="78">
        <v>2</v>
      </c>
      <c r="D21" s="1049" t="s">
        <v>309</v>
      </c>
      <c r="E21" s="89"/>
      <c r="F21" s="39"/>
      <c r="G21" s="35"/>
      <c r="H21" s="732"/>
      <c r="I21" s="1177">
        <f t="shared" si="1"/>
        <v>0</v>
      </c>
      <c r="J21" s="1143"/>
      <c r="K21" s="1034"/>
    </row>
    <row r="22" spans="2:11" s="787" customFormat="1" ht="14.1" customHeight="1" x14ac:dyDescent="0.2">
      <c r="B22" s="2254"/>
      <c r="C22" s="78">
        <v>3</v>
      </c>
      <c r="D22" s="1049" t="s">
        <v>301</v>
      </c>
      <c r="E22" s="89"/>
      <c r="F22" s="39"/>
      <c r="G22" s="35"/>
      <c r="H22" s="729"/>
      <c r="I22" s="1177">
        <f t="shared" si="1"/>
        <v>0</v>
      </c>
      <c r="J22" s="1143"/>
      <c r="K22" s="1034"/>
    </row>
    <row r="23" spans="2:11" s="787" customFormat="1" ht="14.1" customHeight="1" x14ac:dyDescent="0.2">
      <c r="B23" s="2254"/>
      <c r="C23" s="78">
        <v>4</v>
      </c>
      <c r="D23" s="1049" t="s">
        <v>323</v>
      </c>
      <c r="E23" s="1053">
        <v>1</v>
      </c>
      <c r="F23" s="813">
        <v>1</v>
      </c>
      <c r="G23" s="811">
        <v>1</v>
      </c>
      <c r="H23" s="729"/>
      <c r="I23" s="1177">
        <f t="shared" si="1"/>
        <v>3</v>
      </c>
      <c r="J23" s="1143"/>
      <c r="K23" s="1034"/>
    </row>
    <row r="24" spans="2:11" s="787" customFormat="1" ht="14.1" customHeight="1" x14ac:dyDescent="0.2">
      <c r="B24" s="2254"/>
      <c r="C24" s="78">
        <v>5</v>
      </c>
      <c r="D24" s="1049" t="s">
        <v>324</v>
      </c>
      <c r="E24" s="89">
        <v>0.66</v>
      </c>
      <c r="F24" s="39">
        <v>0.66</v>
      </c>
      <c r="G24" s="35">
        <v>0.66</v>
      </c>
      <c r="H24" s="34">
        <v>0.66</v>
      </c>
      <c r="I24" s="1177">
        <f t="shared" si="1"/>
        <v>2.64</v>
      </c>
      <c r="J24" s="1143"/>
      <c r="K24" s="1034"/>
    </row>
    <row r="25" spans="2:11" s="787" customFormat="1" ht="14.1" customHeight="1" x14ac:dyDescent="0.2">
      <c r="B25" s="2254"/>
      <c r="C25" s="78">
        <v>6</v>
      </c>
      <c r="D25" s="1049" t="s">
        <v>291</v>
      </c>
      <c r="E25" s="89">
        <v>2</v>
      </c>
      <c r="F25" s="39">
        <v>2</v>
      </c>
      <c r="G25" s="35">
        <v>2</v>
      </c>
      <c r="H25" s="34">
        <v>2</v>
      </c>
      <c r="I25" s="1177">
        <f t="shared" si="1"/>
        <v>8</v>
      </c>
      <c r="J25" s="1143"/>
      <c r="K25" s="1034"/>
    </row>
    <row r="26" spans="2:11" s="787" customFormat="1" ht="14.1" customHeight="1" x14ac:dyDescent="0.2">
      <c r="B26" s="2254"/>
      <c r="C26" s="78">
        <v>7</v>
      </c>
      <c r="D26" s="1049" t="s">
        <v>310</v>
      </c>
      <c r="E26" s="1053">
        <v>2</v>
      </c>
      <c r="F26" s="813">
        <v>2</v>
      </c>
      <c r="G26" s="811">
        <v>2</v>
      </c>
      <c r="H26" s="1052"/>
      <c r="I26" s="1177">
        <f t="shared" si="1"/>
        <v>6</v>
      </c>
      <c r="J26" s="1143"/>
      <c r="K26" s="1034"/>
    </row>
    <row r="27" spans="2:11" s="787" customFormat="1" ht="14.1" customHeight="1" x14ac:dyDescent="0.2">
      <c r="B27" s="2254"/>
      <c r="C27" s="78">
        <v>8</v>
      </c>
      <c r="D27" s="1049" t="s">
        <v>218</v>
      </c>
      <c r="E27" s="1053"/>
      <c r="F27" s="813">
        <v>2</v>
      </c>
      <c r="G27" s="811">
        <v>2</v>
      </c>
      <c r="H27" s="1052">
        <v>2</v>
      </c>
      <c r="I27" s="1177">
        <f t="shared" si="1"/>
        <v>6</v>
      </c>
      <c r="J27" s="1143"/>
      <c r="K27" s="1034"/>
    </row>
    <row r="28" spans="2:11" s="787" customFormat="1" ht="14.1" customHeight="1" x14ac:dyDescent="0.2">
      <c r="B28" s="2254"/>
      <c r="C28" s="78">
        <v>9</v>
      </c>
      <c r="D28" s="1049" t="s">
        <v>315</v>
      </c>
      <c r="E28" s="1053"/>
      <c r="F28" s="813"/>
      <c r="G28" s="811"/>
      <c r="H28" s="1052"/>
      <c r="I28" s="1177">
        <f t="shared" si="1"/>
        <v>0</v>
      </c>
      <c r="J28" s="1143"/>
      <c r="K28" s="1034"/>
    </row>
    <row r="29" spans="2:11" s="787" customFormat="1" ht="14.1" customHeight="1" x14ac:dyDescent="0.2">
      <c r="B29" s="2254"/>
      <c r="C29" s="78">
        <v>10</v>
      </c>
      <c r="D29" s="1049" t="s">
        <v>257</v>
      </c>
      <c r="E29" s="1053">
        <v>1</v>
      </c>
      <c r="F29" s="813">
        <v>1</v>
      </c>
      <c r="G29" s="811">
        <v>1</v>
      </c>
      <c r="H29" s="1052">
        <v>1</v>
      </c>
      <c r="I29" s="1177">
        <f t="shared" si="1"/>
        <v>4</v>
      </c>
      <c r="J29" s="1143"/>
      <c r="K29" s="1034"/>
    </row>
    <row r="30" spans="2:11" s="787" customFormat="1" ht="14.1" customHeight="1" x14ac:dyDescent="0.2">
      <c r="B30" s="2254"/>
      <c r="C30" s="78">
        <v>11</v>
      </c>
      <c r="D30" s="1049" t="s">
        <v>223</v>
      </c>
      <c r="E30" s="1053"/>
      <c r="F30" s="813"/>
      <c r="G30" s="811">
        <v>2</v>
      </c>
      <c r="H30" s="1052">
        <v>2</v>
      </c>
      <c r="I30" s="1177">
        <f t="shared" si="1"/>
        <v>4</v>
      </c>
      <c r="J30" s="1143"/>
      <c r="K30" s="1034"/>
    </row>
    <row r="31" spans="2:11" s="787" customFormat="1" ht="14.1" customHeight="1" x14ac:dyDescent="0.2">
      <c r="B31" s="2254"/>
      <c r="C31" s="78">
        <v>12</v>
      </c>
      <c r="D31" s="1049" t="s">
        <v>219</v>
      </c>
      <c r="E31" s="1053">
        <v>1</v>
      </c>
      <c r="F31" s="813">
        <v>1</v>
      </c>
      <c r="G31" s="811"/>
      <c r="H31" s="1052"/>
      <c r="I31" s="1177">
        <f t="shared" si="1"/>
        <v>2</v>
      </c>
      <c r="J31" s="1143"/>
      <c r="K31" s="1034"/>
    </row>
    <row r="32" spans="2:11" s="787" customFormat="1" ht="14.1" customHeight="1" x14ac:dyDescent="0.2">
      <c r="B32" s="2253" t="s">
        <v>359</v>
      </c>
      <c r="C32" s="91">
        <v>1</v>
      </c>
      <c r="D32" s="1060" t="s">
        <v>143</v>
      </c>
      <c r="E32" s="87">
        <v>4</v>
      </c>
      <c r="F32" s="88">
        <v>4</v>
      </c>
      <c r="G32" s="31">
        <v>4</v>
      </c>
      <c r="H32" s="30">
        <v>4</v>
      </c>
      <c r="I32" s="1177">
        <f t="shared" si="1"/>
        <v>16</v>
      </c>
      <c r="J32" s="1142"/>
      <c r="K32" s="1034"/>
    </row>
    <row r="33" spans="2:11" s="787" customFormat="1" ht="14.1" customHeight="1" x14ac:dyDescent="0.2">
      <c r="B33" s="2254"/>
      <c r="C33" s="63">
        <v>2</v>
      </c>
      <c r="D33" s="64" t="s">
        <v>360</v>
      </c>
      <c r="E33" s="92">
        <v>3</v>
      </c>
      <c r="F33" s="45">
        <v>3</v>
      </c>
      <c r="G33" s="37">
        <v>3</v>
      </c>
      <c r="H33" s="36">
        <v>3</v>
      </c>
      <c r="I33" s="1177">
        <f t="shared" si="1"/>
        <v>12</v>
      </c>
      <c r="J33" s="984"/>
      <c r="K33" s="1034"/>
    </row>
    <row r="34" spans="2:11" s="787" customFormat="1" ht="14.1" customHeight="1" x14ac:dyDescent="0.2">
      <c r="B34" s="2254"/>
      <c r="C34" s="937">
        <v>3</v>
      </c>
      <c r="D34" s="64" t="s">
        <v>361</v>
      </c>
      <c r="E34" s="92">
        <v>2</v>
      </c>
      <c r="F34" s="45">
        <v>2</v>
      </c>
      <c r="G34" s="37">
        <v>2</v>
      </c>
      <c r="H34" s="36">
        <v>2</v>
      </c>
      <c r="I34" s="1177">
        <f t="shared" si="1"/>
        <v>8</v>
      </c>
      <c r="J34" s="984"/>
      <c r="K34" s="1034"/>
    </row>
    <row r="35" spans="2:11" s="787" customFormat="1" ht="14.1" customHeight="1" x14ac:dyDescent="0.2">
      <c r="B35" s="2254"/>
      <c r="C35" s="63">
        <v>4</v>
      </c>
      <c r="D35" s="77" t="s">
        <v>362</v>
      </c>
      <c r="E35" s="92">
        <v>1</v>
      </c>
      <c r="F35" s="45"/>
      <c r="G35" s="37"/>
      <c r="H35" s="36"/>
      <c r="I35" s="1177">
        <f t="shared" si="1"/>
        <v>1</v>
      </c>
      <c r="J35" s="984"/>
      <c r="K35" s="1034"/>
    </row>
    <row r="36" spans="2:11" s="787" customFormat="1" ht="14.1" customHeight="1" x14ac:dyDescent="0.2">
      <c r="B36" s="2254"/>
      <c r="C36" s="937">
        <v>5</v>
      </c>
      <c r="D36" s="77" t="s">
        <v>137</v>
      </c>
      <c r="E36" s="92">
        <v>2</v>
      </c>
      <c r="F36" s="45">
        <v>2</v>
      </c>
      <c r="G36" s="37">
        <v>2</v>
      </c>
      <c r="H36" s="36">
        <v>1</v>
      </c>
      <c r="I36" s="1177">
        <f t="shared" si="1"/>
        <v>7</v>
      </c>
      <c r="J36" s="984"/>
      <c r="K36" s="1034"/>
    </row>
    <row r="37" spans="2:11" s="787" customFormat="1" ht="14.1" customHeight="1" x14ac:dyDescent="0.2">
      <c r="B37" s="2254"/>
      <c r="C37" s="63">
        <v>6</v>
      </c>
      <c r="D37" s="948" t="s">
        <v>256</v>
      </c>
      <c r="E37" s="92">
        <v>2</v>
      </c>
      <c r="F37" s="45">
        <v>1</v>
      </c>
      <c r="G37" s="37"/>
      <c r="H37" s="36"/>
      <c r="I37" s="1177">
        <f t="shared" si="1"/>
        <v>3</v>
      </c>
      <c r="J37" s="984"/>
      <c r="K37" s="1034"/>
    </row>
    <row r="38" spans="2:11" s="787" customFormat="1" ht="14.1" customHeight="1" x14ac:dyDescent="0.2">
      <c r="B38" s="2254"/>
      <c r="C38" s="937">
        <v>7</v>
      </c>
      <c r="D38" s="1065" t="s">
        <v>252</v>
      </c>
      <c r="E38" s="1066">
        <v>2</v>
      </c>
      <c r="F38" s="45"/>
      <c r="G38" s="37"/>
      <c r="H38" s="36"/>
      <c r="I38" s="1177">
        <f t="shared" si="1"/>
        <v>2</v>
      </c>
      <c r="J38" s="984"/>
      <c r="K38" s="1034"/>
    </row>
    <row r="39" spans="2:11" s="787" customFormat="1" ht="14.1" customHeight="1" x14ac:dyDescent="0.2">
      <c r="B39" s="2254"/>
      <c r="C39" s="63">
        <v>8</v>
      </c>
      <c r="D39" s="77" t="s">
        <v>136</v>
      </c>
      <c r="E39" s="92">
        <v>2</v>
      </c>
      <c r="F39" s="45">
        <v>1</v>
      </c>
      <c r="G39" s="37">
        <v>1</v>
      </c>
      <c r="H39" s="36"/>
      <c r="I39" s="1177">
        <f t="shared" si="1"/>
        <v>4</v>
      </c>
      <c r="J39" s="984"/>
      <c r="K39" s="1034"/>
    </row>
    <row r="40" spans="2:11" s="787" customFormat="1" ht="14.1" customHeight="1" x14ac:dyDescent="0.2">
      <c r="B40" s="2254"/>
      <c r="C40" s="937">
        <v>9</v>
      </c>
      <c r="D40" s="77" t="s">
        <v>132</v>
      </c>
      <c r="E40" s="92">
        <v>2</v>
      </c>
      <c r="F40" s="45">
        <v>1</v>
      </c>
      <c r="G40" s="37">
        <v>1</v>
      </c>
      <c r="H40" s="36"/>
      <c r="I40" s="1177">
        <f t="shared" si="1"/>
        <v>4</v>
      </c>
      <c r="J40" s="984"/>
      <c r="K40" s="1034"/>
    </row>
    <row r="41" spans="2:11" s="787" customFormat="1" ht="14.1" customHeight="1" x14ac:dyDescent="0.2">
      <c r="B41" s="2254"/>
      <c r="C41" s="63">
        <v>10</v>
      </c>
      <c r="D41" s="77" t="s">
        <v>253</v>
      </c>
      <c r="E41" s="92">
        <v>2</v>
      </c>
      <c r="F41" s="45">
        <v>1</v>
      </c>
      <c r="G41" s="37">
        <v>1</v>
      </c>
      <c r="H41" s="36"/>
      <c r="I41" s="1177">
        <f t="shared" si="1"/>
        <v>4</v>
      </c>
      <c r="J41" s="984"/>
      <c r="K41" s="1034"/>
    </row>
    <row r="42" spans="2:11" s="787" customFormat="1" ht="14.1" customHeight="1" x14ac:dyDescent="0.2">
      <c r="B42" s="2254"/>
      <c r="C42" s="937">
        <v>11</v>
      </c>
      <c r="D42" s="77" t="s">
        <v>135</v>
      </c>
      <c r="E42" s="92">
        <v>2</v>
      </c>
      <c r="F42" s="45">
        <v>1</v>
      </c>
      <c r="G42" s="37">
        <v>1</v>
      </c>
      <c r="H42" s="36"/>
      <c r="I42" s="1177">
        <f t="shared" si="1"/>
        <v>4</v>
      </c>
      <c r="J42" s="984"/>
      <c r="K42" s="1034"/>
    </row>
    <row r="43" spans="2:11" s="787" customFormat="1" ht="14.1" customHeight="1" x14ac:dyDescent="0.2">
      <c r="B43" s="2254"/>
      <c r="C43" s="63">
        <v>12</v>
      </c>
      <c r="D43" s="949" t="s">
        <v>144</v>
      </c>
      <c r="E43" s="92">
        <v>3</v>
      </c>
      <c r="F43" s="45">
        <v>4</v>
      </c>
      <c r="G43" s="37">
        <v>3</v>
      </c>
      <c r="H43" s="36">
        <v>4</v>
      </c>
      <c r="I43" s="1177">
        <f t="shared" si="1"/>
        <v>14</v>
      </c>
      <c r="J43" s="984"/>
      <c r="K43" s="1034"/>
    </row>
    <row r="44" spans="2:11" s="787" customFormat="1" ht="14.1" customHeight="1" x14ac:dyDescent="0.2">
      <c r="B44" s="2254"/>
      <c r="C44" s="937">
        <v>13</v>
      </c>
      <c r="D44" s="77" t="s">
        <v>140</v>
      </c>
      <c r="E44" s="92">
        <v>1</v>
      </c>
      <c r="F44" s="45">
        <v>1</v>
      </c>
      <c r="G44" s="37">
        <v>1</v>
      </c>
      <c r="H44" s="36"/>
      <c r="I44" s="1177">
        <f t="shared" si="1"/>
        <v>3</v>
      </c>
      <c r="J44" s="984"/>
      <c r="K44" s="1034"/>
    </row>
    <row r="45" spans="2:11" s="787" customFormat="1" ht="14.1" customHeight="1" x14ac:dyDescent="0.2">
      <c r="B45" s="2254"/>
      <c r="C45" s="63">
        <v>14</v>
      </c>
      <c r="D45" s="77" t="s">
        <v>156</v>
      </c>
      <c r="E45" s="92">
        <v>3</v>
      </c>
      <c r="F45" s="45">
        <v>3</v>
      </c>
      <c r="G45" s="37">
        <v>3</v>
      </c>
      <c r="H45" s="36">
        <v>3</v>
      </c>
      <c r="I45" s="1177">
        <f t="shared" si="1"/>
        <v>12</v>
      </c>
      <c r="J45" s="984"/>
      <c r="K45" s="1034"/>
    </row>
    <row r="46" spans="2:11" s="787" customFormat="1" ht="14.1" customHeight="1" x14ac:dyDescent="0.2">
      <c r="B46" s="2254"/>
      <c r="C46" s="937">
        <v>15</v>
      </c>
      <c r="D46" s="77" t="s">
        <v>134</v>
      </c>
      <c r="E46" s="92">
        <v>1</v>
      </c>
      <c r="F46" s="45"/>
      <c r="G46" s="37"/>
      <c r="H46" s="36"/>
      <c r="I46" s="1177">
        <f t="shared" si="1"/>
        <v>1</v>
      </c>
      <c r="J46" s="984"/>
      <c r="K46" s="1034"/>
    </row>
    <row r="47" spans="2:11" s="787" customFormat="1" ht="14.1" customHeight="1" x14ac:dyDescent="0.2">
      <c r="B47" s="2254"/>
      <c r="C47" s="62">
        <v>16</v>
      </c>
      <c r="D47" s="1068" t="s">
        <v>157</v>
      </c>
      <c r="E47" s="237">
        <v>1</v>
      </c>
      <c r="F47" s="1055">
        <v>1</v>
      </c>
      <c r="G47" s="66">
        <v>1</v>
      </c>
      <c r="H47" s="90">
        <v>1</v>
      </c>
      <c r="I47" s="1177">
        <f t="shared" si="1"/>
        <v>4</v>
      </c>
      <c r="J47" s="1145"/>
      <c r="K47" s="1034"/>
    </row>
    <row r="48" spans="2:11" s="787" customFormat="1" ht="19.350000000000001" customHeight="1" thickBot="1" x14ac:dyDescent="0.25">
      <c r="B48" s="2254"/>
      <c r="C48" s="94" t="s">
        <v>367</v>
      </c>
      <c r="D48" s="1069"/>
      <c r="E48" s="1070"/>
      <c r="F48" s="42"/>
      <c r="G48" s="43"/>
      <c r="H48" s="43"/>
      <c r="I48" s="1177">
        <f t="shared" si="1"/>
        <v>0</v>
      </c>
      <c r="J48" s="1155"/>
      <c r="K48" s="1034"/>
    </row>
    <row r="49" spans="2:11" s="1022" customFormat="1" ht="19.5" customHeight="1" thickTop="1" x14ac:dyDescent="0.2">
      <c r="B49" s="1156"/>
      <c r="C49" s="1074" t="s">
        <v>295</v>
      </c>
      <c r="D49" s="1075"/>
      <c r="E49" s="1076">
        <f>SUM(E50:E55)</f>
        <v>0</v>
      </c>
      <c r="F49" s="1076">
        <f>SUM(F50:F55)</f>
        <v>0</v>
      </c>
      <c r="G49" s="1076">
        <f>SUM(G50:G55)</f>
        <v>0</v>
      </c>
      <c r="H49" s="1077">
        <f>SUM(H50:H55)</f>
        <v>0</v>
      </c>
      <c r="I49" s="1193">
        <f t="shared" si="1"/>
        <v>0</v>
      </c>
      <c r="J49" s="1157"/>
      <c r="K49" s="1034"/>
    </row>
    <row r="50" spans="2:11" s="1022" customFormat="1" ht="14.1" customHeight="1" x14ac:dyDescent="0.2">
      <c r="B50" s="789"/>
      <c r="C50" s="963">
        <v>1</v>
      </c>
      <c r="D50" s="1080"/>
      <c r="E50" s="89"/>
      <c r="F50" s="39"/>
      <c r="G50" s="35"/>
      <c r="H50" s="34"/>
      <c r="I50" s="239">
        <f t="shared" si="1"/>
        <v>0</v>
      </c>
      <c r="J50" s="67"/>
      <c r="K50" s="1034"/>
    </row>
    <row r="51" spans="2:11" s="1022" customFormat="1" ht="14.1" customHeight="1" x14ac:dyDescent="0.2">
      <c r="B51" s="789"/>
      <c r="C51" s="963">
        <v>2</v>
      </c>
      <c r="D51" s="1082"/>
      <c r="E51" s="89"/>
      <c r="F51" s="39"/>
      <c r="G51" s="35"/>
      <c r="H51" s="34"/>
      <c r="I51" s="239">
        <f t="shared" si="1"/>
        <v>0</v>
      </c>
      <c r="J51" s="67"/>
      <c r="K51" s="1034"/>
    </row>
    <row r="52" spans="2:11" s="1022" customFormat="1" ht="14.1" customHeight="1" x14ac:dyDescent="0.2">
      <c r="B52" s="789"/>
      <c r="C52" s="963">
        <v>3</v>
      </c>
      <c r="D52" s="1082"/>
      <c r="E52" s="89"/>
      <c r="F52" s="39"/>
      <c r="G52" s="35"/>
      <c r="H52" s="34"/>
      <c r="I52" s="239">
        <f t="shared" si="1"/>
        <v>0</v>
      </c>
      <c r="J52" s="67"/>
      <c r="K52" s="1034"/>
    </row>
    <row r="53" spans="2:11" s="1022" customFormat="1" ht="14.1" customHeight="1" x14ac:dyDescent="0.2">
      <c r="B53" s="33"/>
      <c r="C53" s="78">
        <v>4</v>
      </c>
      <c r="D53" s="1082"/>
      <c r="E53" s="92"/>
      <c r="F53" s="45"/>
      <c r="G53" s="37"/>
      <c r="H53" s="36"/>
      <c r="I53" s="239">
        <f t="shared" si="1"/>
        <v>0</v>
      </c>
      <c r="J53" s="46"/>
      <c r="K53" s="1034"/>
    </row>
    <row r="54" spans="2:11" s="1022" customFormat="1" ht="14.1" customHeight="1" x14ac:dyDescent="0.2">
      <c r="B54" s="33"/>
      <c r="C54" s="78">
        <v>5</v>
      </c>
      <c r="D54" s="1082"/>
      <c r="E54" s="92"/>
      <c r="F54" s="45"/>
      <c r="G54" s="37"/>
      <c r="H54" s="36"/>
      <c r="I54" s="239">
        <f t="shared" si="1"/>
        <v>0</v>
      </c>
      <c r="J54" s="46"/>
      <c r="K54" s="1034"/>
    </row>
    <row r="55" spans="2:11" s="1022" customFormat="1" ht="14.1" customHeight="1" thickBot="1" x14ac:dyDescent="0.25">
      <c r="B55" s="40"/>
      <c r="C55" s="79">
        <v>6</v>
      </c>
      <c r="D55" s="1085"/>
      <c r="E55" s="1064"/>
      <c r="F55" s="48"/>
      <c r="G55" s="47"/>
      <c r="H55" s="65"/>
      <c r="I55" s="239">
        <f t="shared" si="1"/>
        <v>0</v>
      </c>
      <c r="J55" s="1158"/>
      <c r="K55" s="1034"/>
    </row>
    <row r="56" spans="2:11" s="1022" customFormat="1" ht="19.350000000000001" customHeight="1" thickTop="1" x14ac:dyDescent="0.2">
      <c r="B56" s="1089"/>
      <c r="C56" s="1074" t="s">
        <v>294</v>
      </c>
      <c r="D56" s="1089"/>
      <c r="E56" s="1090">
        <f>SUM(E57:E61)</f>
        <v>0</v>
      </c>
      <c r="F56" s="1091">
        <f>SUM(F57:F61)</f>
        <v>0</v>
      </c>
      <c r="G56" s="1090">
        <f>SUM(G57:G61)</f>
        <v>0</v>
      </c>
      <c r="H56" s="1090">
        <f>SUM(H57:H61)</f>
        <v>0</v>
      </c>
      <c r="I56" s="1192">
        <f t="shared" si="1"/>
        <v>0</v>
      </c>
      <c r="J56" s="1159"/>
      <c r="K56" s="1034"/>
    </row>
    <row r="57" spans="2:11" s="1022" customFormat="1" ht="14.1" customHeight="1" x14ac:dyDescent="0.2">
      <c r="B57" s="789"/>
      <c r="C57" s="963">
        <v>1</v>
      </c>
      <c r="D57" s="1080"/>
      <c r="E57" s="89"/>
      <c r="F57" s="39"/>
      <c r="G57" s="35"/>
      <c r="H57" s="34"/>
      <c r="I57" s="239">
        <f t="shared" si="1"/>
        <v>0</v>
      </c>
      <c r="J57" s="67"/>
      <c r="K57" s="1034"/>
    </row>
    <row r="58" spans="2:11" s="1022" customFormat="1" ht="14.1" customHeight="1" x14ac:dyDescent="0.2">
      <c r="B58" s="33"/>
      <c r="C58" s="78">
        <v>2</v>
      </c>
      <c r="D58" s="1082"/>
      <c r="E58" s="92"/>
      <c r="F58" s="45"/>
      <c r="G58" s="37"/>
      <c r="H58" s="36"/>
      <c r="I58" s="239">
        <f t="shared" si="1"/>
        <v>0</v>
      </c>
      <c r="J58" s="46"/>
      <c r="K58" s="1034"/>
    </row>
    <row r="59" spans="2:11" s="1022" customFormat="1" ht="14.1" customHeight="1" x14ac:dyDescent="0.2">
      <c r="B59" s="967"/>
      <c r="C59" s="78">
        <v>3</v>
      </c>
      <c r="D59" s="1082"/>
      <c r="E59" s="92"/>
      <c r="F59" s="45"/>
      <c r="G59" s="37"/>
      <c r="H59" s="36"/>
      <c r="I59" s="239">
        <f t="shared" si="1"/>
        <v>0</v>
      </c>
      <c r="J59" s="46"/>
      <c r="K59" s="1034"/>
    </row>
    <row r="60" spans="2:11" s="1022" customFormat="1" ht="14.1" customHeight="1" x14ac:dyDescent="0.2">
      <c r="B60" s="33"/>
      <c r="C60" s="78">
        <v>4</v>
      </c>
      <c r="D60" s="1082"/>
      <c r="E60" s="92"/>
      <c r="F60" s="45"/>
      <c r="G60" s="37"/>
      <c r="H60" s="36"/>
      <c r="I60" s="236">
        <f t="shared" si="1"/>
        <v>0</v>
      </c>
      <c r="J60" s="46"/>
      <c r="K60" s="1034"/>
    </row>
    <row r="61" spans="2:11" s="1022" customFormat="1" ht="14.1" customHeight="1" thickBot="1" x14ac:dyDescent="0.25">
      <c r="B61" s="95"/>
      <c r="C61" s="356">
        <v>5</v>
      </c>
      <c r="D61" s="1085"/>
      <c r="E61" s="1097"/>
      <c r="F61" s="96"/>
      <c r="G61" s="80"/>
      <c r="H61" s="76"/>
      <c r="I61" s="1298">
        <f t="shared" si="1"/>
        <v>0</v>
      </c>
      <c r="J61" s="97"/>
      <c r="K61" s="1034"/>
    </row>
    <row r="62" spans="2:11" s="1022" customFormat="1" ht="14.1" customHeight="1" thickTop="1" x14ac:dyDescent="0.2">
      <c r="B62" s="1160"/>
      <c r="C62" s="1101" t="s">
        <v>341</v>
      </c>
      <c r="D62" s="1101"/>
      <c r="E62" s="1102"/>
      <c r="F62" s="1102"/>
      <c r="G62" s="1102"/>
      <c r="H62" s="1102"/>
      <c r="I62" s="239">
        <f t="shared" si="1"/>
        <v>0</v>
      </c>
      <c r="J62" s="1162"/>
    </row>
    <row r="63" spans="2:11" s="1022" customFormat="1" ht="14.1" customHeight="1" x14ac:dyDescent="0.2">
      <c r="B63" s="1163"/>
      <c r="C63" s="1106" t="s">
        <v>155</v>
      </c>
      <c r="D63" s="1106"/>
      <c r="E63" s="1107"/>
      <c r="F63" s="1107"/>
      <c r="G63" s="1107"/>
      <c r="H63" s="1107"/>
      <c r="I63" s="239">
        <f t="shared" si="1"/>
        <v>0</v>
      </c>
      <c r="J63" s="1164"/>
    </row>
    <row r="64" spans="2:11" s="1022" customFormat="1" ht="14.1" customHeight="1" x14ac:dyDescent="0.2">
      <c r="B64" s="1163"/>
      <c r="C64" s="1106" t="s">
        <v>342</v>
      </c>
      <c r="D64" s="1106"/>
      <c r="E64" s="1107"/>
      <c r="F64" s="1107"/>
      <c r="G64" s="1107"/>
      <c r="H64" s="1107"/>
      <c r="I64" s="239">
        <f t="shared" si="1"/>
        <v>0</v>
      </c>
      <c r="J64" s="1164"/>
    </row>
    <row r="65" spans="2:10" s="1022" customFormat="1" ht="14.1" customHeight="1" thickBot="1" x14ac:dyDescent="0.25">
      <c r="B65" s="1165"/>
      <c r="C65" s="1166" t="s">
        <v>364</v>
      </c>
      <c r="D65" s="1167"/>
      <c r="E65" s="1169"/>
      <c r="F65" s="1169"/>
      <c r="G65" s="1169"/>
      <c r="H65" s="1170"/>
      <c r="I65" s="239">
        <f t="shared" si="1"/>
        <v>0</v>
      </c>
      <c r="J65" s="1171"/>
    </row>
    <row r="66" spans="2:10" ht="15" customHeight="1" x14ac:dyDescent="0.2">
      <c r="C66" s="1259"/>
      <c r="D66" s="1260"/>
      <c r="E66" s="1261"/>
      <c r="F66" s="1261"/>
      <c r="G66" s="1261"/>
      <c r="H66" s="1261"/>
      <c r="I66" s="1261"/>
    </row>
    <row r="67" spans="2:10" ht="15.75" x14ac:dyDescent="0.25">
      <c r="C67" s="1262"/>
      <c r="D67" s="1263"/>
      <c r="E67" s="1264"/>
      <c r="F67" s="1264"/>
      <c r="G67" s="1264"/>
      <c r="H67" s="1264"/>
      <c r="I67" s="1265"/>
    </row>
    <row r="68" spans="2:10" x14ac:dyDescent="0.2">
      <c r="D68" s="72"/>
      <c r="E68" s="99"/>
      <c r="F68" s="72"/>
      <c r="G68" s="72"/>
      <c r="H68" s="73"/>
      <c r="I68" s="72"/>
    </row>
  </sheetData>
  <mergeCells count="12">
    <mergeCell ref="J12:J18"/>
    <mergeCell ref="B20:B31"/>
    <mergeCell ref="B32:B48"/>
    <mergeCell ref="D2:H2"/>
    <mergeCell ref="H4:I4"/>
    <mergeCell ref="B5:D11"/>
    <mergeCell ref="I5:I11"/>
    <mergeCell ref="J5:J11"/>
    <mergeCell ref="E6:H6"/>
    <mergeCell ref="E8:H8"/>
    <mergeCell ref="E9:H9"/>
    <mergeCell ref="E11:H11"/>
  </mergeCells>
  <dataValidations count="1">
    <dataValidation allowBlank="1" showInputMessage="1" showErrorMessage="1" sqref="D50:D55 D57:D61" xr:uid="{5AADA3DC-2DF4-422E-84F0-1CC5D87F1E52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6" orientation="landscape" r:id="rId1"/>
  <headerFooter alignWithMargins="0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1B673-8BE7-4F55-8EB0-BB70CFB4A3AA}">
  <sheetPr>
    <tabColor rgb="FFFFFF00"/>
    <pageSetUpPr fitToPage="1"/>
  </sheetPr>
  <dimension ref="A1:L62"/>
  <sheetViews>
    <sheetView view="pageBreakPreview" topLeftCell="A40" zoomScaleNormal="100" zoomScaleSheetLayoutView="100" workbookViewId="0">
      <selection activeCell="H35" sqref="H35"/>
    </sheetView>
  </sheetViews>
  <sheetFormatPr defaultColWidth="8.625" defaultRowHeight="14.25" x14ac:dyDescent="0.2"/>
  <cols>
    <col min="1" max="1" width="1.625" style="106" customWidth="1"/>
    <col min="2" max="2" width="3.625" style="106" customWidth="1"/>
    <col min="3" max="3" width="8.625" style="106" customWidth="1"/>
    <col min="4" max="4" width="16.5" style="106" customWidth="1"/>
    <col min="5" max="5" width="21.375" style="106" customWidth="1"/>
    <col min="6" max="6" width="7.625" style="106" customWidth="1"/>
    <col min="7" max="7" width="20.375" style="106" customWidth="1"/>
    <col min="8" max="16384" width="8.625" style="106"/>
  </cols>
  <sheetData>
    <row r="1" spans="1:12" s="103" customFormat="1" ht="13.5" customHeight="1" x14ac:dyDescent="0.2">
      <c r="A1" s="102"/>
      <c r="B1" s="1811" t="str">
        <f>'Strona Tytułowa'!A5</f>
        <v>???</v>
      </c>
      <c r="C1" s="1811"/>
      <c r="D1" s="1811"/>
      <c r="E1" s="1811"/>
      <c r="F1" s="1811"/>
      <c r="G1" s="1811"/>
    </row>
    <row r="2" spans="1:12" ht="24.75" customHeight="1" x14ac:dyDescent="0.2">
      <c r="A2" s="104"/>
      <c r="B2" s="1816" t="s">
        <v>53</v>
      </c>
      <c r="C2" s="1816"/>
      <c r="D2" s="1816"/>
      <c r="E2" s="1816"/>
      <c r="F2" s="1816"/>
      <c r="G2" s="105" t="str">
        <f>'Strona Tytułowa'!D2</f>
        <v>2023/2024</v>
      </c>
    </row>
    <row r="3" spans="1:12" ht="13.5" customHeight="1" x14ac:dyDescent="0.2">
      <c r="B3" s="107"/>
      <c r="C3" s="203"/>
      <c r="D3" s="108"/>
      <c r="E3" s="109"/>
      <c r="F3" s="1812" t="s">
        <v>54</v>
      </c>
      <c r="G3" s="1812"/>
    </row>
    <row r="4" spans="1:12" ht="14.1" customHeight="1" x14ac:dyDescent="0.2">
      <c r="B4" s="110">
        <v>1</v>
      </c>
      <c r="C4" s="111" t="s">
        <v>55</v>
      </c>
      <c r="D4" s="112"/>
      <c r="E4" s="113"/>
      <c r="F4" s="1817" t="s">
        <v>56</v>
      </c>
      <c r="G4" s="1818"/>
    </row>
    <row r="5" spans="1:12" ht="14.1" customHeight="1" x14ac:dyDescent="0.2">
      <c r="B5" s="110">
        <v>2</v>
      </c>
      <c r="C5" s="111" t="s">
        <v>57</v>
      </c>
      <c r="D5" s="112"/>
      <c r="E5" s="113"/>
      <c r="F5" s="1817" t="s">
        <v>58</v>
      </c>
      <c r="G5" s="1818"/>
    </row>
    <row r="6" spans="1:12" ht="14.1" customHeight="1" x14ac:dyDescent="0.2">
      <c r="B6" s="1823">
        <v>3</v>
      </c>
      <c r="C6" s="1819" t="s">
        <v>59</v>
      </c>
      <c r="D6" s="1820"/>
      <c r="E6" s="114" t="s">
        <v>60</v>
      </c>
      <c r="F6" s="1817" t="s">
        <v>61</v>
      </c>
      <c r="G6" s="1818"/>
    </row>
    <row r="7" spans="1:12" ht="14.1" customHeight="1" x14ac:dyDescent="0.2">
      <c r="B7" s="1824"/>
      <c r="C7" s="1821"/>
      <c r="D7" s="1822"/>
      <c r="E7" s="114" t="s">
        <v>62</v>
      </c>
      <c r="F7" s="1817" t="s">
        <v>63</v>
      </c>
      <c r="G7" s="1818"/>
    </row>
    <row r="8" spans="1:12" ht="14.1" customHeight="1" x14ac:dyDescent="0.2">
      <c r="B8" s="1823">
        <v>4</v>
      </c>
      <c r="C8" s="1819" t="s">
        <v>64</v>
      </c>
      <c r="D8" s="1820"/>
      <c r="E8" s="114" t="s">
        <v>65</v>
      </c>
      <c r="F8" s="1817" t="s">
        <v>66</v>
      </c>
      <c r="G8" s="1818"/>
    </row>
    <row r="9" spans="1:12" ht="14.1" customHeight="1" x14ac:dyDescent="0.2">
      <c r="B9" s="1824"/>
      <c r="C9" s="1821"/>
      <c r="D9" s="1822"/>
      <c r="E9" s="114" t="s">
        <v>67</v>
      </c>
      <c r="F9" s="1817" t="s">
        <v>68</v>
      </c>
      <c r="G9" s="1818"/>
    </row>
    <row r="10" spans="1:12" ht="14.1" customHeight="1" x14ac:dyDescent="0.2">
      <c r="B10" s="110">
        <v>5</v>
      </c>
      <c r="C10" s="111" t="s">
        <v>69</v>
      </c>
      <c r="D10" s="112"/>
      <c r="E10" s="113"/>
      <c r="F10" s="1817" t="s">
        <v>66</v>
      </c>
      <c r="G10" s="1818"/>
    </row>
    <row r="11" spans="1:12" ht="14.1" customHeight="1" x14ac:dyDescent="0.2">
      <c r="B11" s="110">
        <v>6</v>
      </c>
      <c r="C11" s="497" t="s">
        <v>70</v>
      </c>
      <c r="D11" s="498"/>
      <c r="E11" s="499"/>
      <c r="F11" s="1817" t="s">
        <v>66</v>
      </c>
      <c r="G11" s="1818"/>
    </row>
    <row r="12" spans="1:12" ht="14.1" customHeight="1" x14ac:dyDescent="0.2">
      <c r="B12" s="110">
        <v>7</v>
      </c>
      <c r="C12" s="500" t="s">
        <v>71</v>
      </c>
      <c r="D12" s="498"/>
      <c r="E12" s="499"/>
      <c r="F12" s="1828" t="s">
        <v>66</v>
      </c>
      <c r="G12" s="1829"/>
    </row>
    <row r="13" spans="1:12" ht="14.1" customHeight="1" x14ac:dyDescent="0.2">
      <c r="B13" s="110">
        <v>8</v>
      </c>
      <c r="C13" s="1825" t="s">
        <v>72</v>
      </c>
      <c r="D13" s="1826"/>
      <c r="E13" s="1827"/>
      <c r="F13" s="1817"/>
      <c r="G13" s="1818"/>
      <c r="J13" s="115"/>
      <c r="K13" s="115"/>
    </row>
    <row r="14" spans="1:12" ht="14.1" customHeight="1" x14ac:dyDescent="0.2">
      <c r="B14" s="110">
        <v>9</v>
      </c>
      <c r="C14" s="501"/>
      <c r="D14" s="501"/>
      <c r="E14" s="501"/>
      <c r="F14" s="1814"/>
      <c r="G14" s="1814"/>
    </row>
    <row r="15" spans="1:12" ht="14.1" customHeight="1" x14ac:dyDescent="0.2">
      <c r="B15" s="116"/>
      <c r="C15" s="1783"/>
      <c r="D15" s="1784"/>
      <c r="E15" s="1785"/>
      <c r="F15" s="1813"/>
      <c r="G15" s="1813"/>
    </row>
    <row r="16" spans="1:12" s="117" customFormat="1" ht="24.75" customHeight="1" x14ac:dyDescent="0.2">
      <c r="B16" s="1815" t="s">
        <v>73</v>
      </c>
      <c r="C16" s="1815"/>
      <c r="D16" s="1815"/>
      <c r="E16" s="1815"/>
      <c r="F16" s="1815"/>
      <c r="G16" s="1815"/>
      <c r="L16" s="118"/>
    </row>
    <row r="17" spans="2:12" s="117" customFormat="1" ht="19.5" customHeight="1" x14ac:dyDescent="0.2">
      <c r="B17" s="1794" t="s">
        <v>74</v>
      </c>
      <c r="C17" s="1795"/>
      <c r="D17" s="1795"/>
      <c r="E17" s="1796"/>
      <c r="F17" s="202" t="s">
        <v>75</v>
      </c>
      <c r="G17" s="119" t="s">
        <v>76</v>
      </c>
      <c r="L17" s="118"/>
    </row>
    <row r="18" spans="2:12" ht="15" x14ac:dyDescent="0.2">
      <c r="B18" s="1800" t="s">
        <v>77</v>
      </c>
      <c r="C18" s="1801"/>
      <c r="D18" s="1802"/>
      <c r="E18" s="120" t="s">
        <v>78</v>
      </c>
      <c r="F18" s="201">
        <f>SUM(F19:F21)</f>
        <v>3</v>
      </c>
      <c r="G18" s="121"/>
    </row>
    <row r="19" spans="2:12" ht="12.95" customHeight="1" x14ac:dyDescent="0.2">
      <c r="B19" s="1797" t="s">
        <v>79</v>
      </c>
      <c r="C19" s="1807" t="s">
        <v>80</v>
      </c>
      <c r="D19" s="1808"/>
      <c r="E19" s="200" t="s">
        <v>81</v>
      </c>
      <c r="F19" s="123">
        <v>1</v>
      </c>
      <c r="G19" s="121"/>
    </row>
    <row r="20" spans="2:12" ht="12.95" customHeight="1" x14ac:dyDescent="0.2">
      <c r="B20" s="1798"/>
      <c r="C20" s="1803" t="s">
        <v>82</v>
      </c>
      <c r="D20" s="1804"/>
      <c r="E20" s="120"/>
      <c r="F20" s="124">
        <v>2</v>
      </c>
      <c r="G20" s="121"/>
    </row>
    <row r="21" spans="2:12" ht="12.95" customHeight="1" x14ac:dyDescent="0.2">
      <c r="B21" s="1799"/>
      <c r="C21" s="1803"/>
      <c r="D21" s="1804"/>
      <c r="E21" s="120"/>
      <c r="F21" s="125"/>
      <c r="G21" s="121"/>
    </row>
    <row r="22" spans="2:12" ht="18.75" customHeight="1" x14ac:dyDescent="0.2">
      <c r="B22" s="1800" t="s">
        <v>83</v>
      </c>
      <c r="C22" s="1801"/>
      <c r="D22" s="1802"/>
      <c r="E22" s="120" t="s">
        <v>81</v>
      </c>
      <c r="F22" s="201">
        <f>SUM(F23:F29)-F24</f>
        <v>21</v>
      </c>
      <c r="G22" s="121"/>
    </row>
    <row r="23" spans="2:12" ht="12.95" customHeight="1" x14ac:dyDescent="0.2">
      <c r="B23" s="1806" t="s">
        <v>84</v>
      </c>
      <c r="C23" s="1807" t="s">
        <v>80</v>
      </c>
      <c r="D23" s="1808"/>
      <c r="E23" s="200" t="s">
        <v>81</v>
      </c>
      <c r="F23" s="126">
        <v>21</v>
      </c>
      <c r="G23" s="121"/>
    </row>
    <row r="24" spans="2:12" ht="12.95" customHeight="1" x14ac:dyDescent="0.2">
      <c r="B24" s="1806"/>
      <c r="C24" s="1809" t="s">
        <v>85</v>
      </c>
      <c r="D24" s="1808"/>
      <c r="E24" s="200" t="s">
        <v>81</v>
      </c>
      <c r="F24" s="127">
        <v>6</v>
      </c>
      <c r="G24" s="121"/>
    </row>
    <row r="25" spans="2:12" ht="12.95" customHeight="1" x14ac:dyDescent="0.2">
      <c r="B25" s="1806"/>
      <c r="C25" s="1805" t="s">
        <v>82</v>
      </c>
      <c r="D25" s="1805"/>
      <c r="E25" s="200" t="s">
        <v>81</v>
      </c>
      <c r="F25" s="127"/>
      <c r="G25" s="121"/>
    </row>
    <row r="26" spans="2:12" ht="12.95" customHeight="1" x14ac:dyDescent="0.2">
      <c r="B26" s="1806"/>
      <c r="C26" s="1805" t="s">
        <v>86</v>
      </c>
      <c r="D26" s="1805"/>
      <c r="E26" s="200" t="s">
        <v>81</v>
      </c>
      <c r="F26" s="127"/>
      <c r="G26" s="121"/>
    </row>
    <row r="27" spans="2:12" ht="12.95" customHeight="1" x14ac:dyDescent="0.2">
      <c r="B27" s="1806"/>
      <c r="C27" s="1805" t="s">
        <v>87</v>
      </c>
      <c r="D27" s="1805"/>
      <c r="E27" s="122"/>
      <c r="F27" s="127"/>
      <c r="G27" s="121"/>
      <c r="H27" s="129"/>
    </row>
    <row r="28" spans="2:12" ht="12.95" customHeight="1" x14ac:dyDescent="0.2">
      <c r="B28" s="1806"/>
      <c r="C28" s="1810"/>
      <c r="D28" s="1810"/>
      <c r="E28" s="128"/>
      <c r="F28" s="126"/>
      <c r="G28" s="121"/>
    </row>
    <row r="29" spans="2:12" ht="12.95" customHeight="1" x14ac:dyDescent="0.2">
      <c r="B29" s="1806"/>
      <c r="C29" s="1810"/>
      <c r="D29" s="1810"/>
      <c r="E29" s="128"/>
      <c r="F29" s="126"/>
      <c r="G29" s="121"/>
    </row>
    <row r="30" spans="2:12" ht="21.95" customHeight="1" x14ac:dyDescent="0.2">
      <c r="B30" s="103"/>
      <c r="C30" s="130"/>
      <c r="D30" s="131"/>
      <c r="E30" s="132" t="s">
        <v>88</v>
      </c>
      <c r="F30" s="133">
        <f>F18+F22</f>
        <v>24</v>
      </c>
      <c r="G30" s="134" t="s">
        <v>89</v>
      </c>
    </row>
    <row r="31" spans="2:12" ht="15" customHeight="1" x14ac:dyDescent="0.2">
      <c r="C31" s="1786" t="s">
        <v>90</v>
      </c>
      <c r="D31" s="1787"/>
      <c r="E31" s="1787"/>
      <c r="F31" s="135">
        <f>IF(F10="","",F24+F18)</f>
        <v>9</v>
      </c>
      <c r="G31" s="136" t="s">
        <v>89</v>
      </c>
    </row>
    <row r="32" spans="2:12" ht="15" customHeight="1" x14ac:dyDescent="0.2">
      <c r="B32" s="199" t="s">
        <v>91</v>
      </c>
      <c r="C32" s="198" t="s">
        <v>92</v>
      </c>
      <c r="D32" s="104"/>
      <c r="E32" s="104"/>
      <c r="F32" s="197"/>
      <c r="G32" s="196"/>
    </row>
    <row r="33" spans="1:7" ht="28.5" customHeight="1" x14ac:dyDescent="0.2">
      <c r="A33" s="137"/>
      <c r="B33" s="1778" t="s">
        <v>93</v>
      </c>
      <c r="C33" s="1778"/>
      <c r="D33" s="1778"/>
      <c r="E33" s="1778"/>
      <c r="F33" s="1778"/>
      <c r="G33" s="1778"/>
    </row>
    <row r="34" spans="1:7" ht="15" customHeight="1" x14ac:dyDescent="0.2">
      <c r="A34" s="137"/>
      <c r="B34" s="1791" t="s">
        <v>94</v>
      </c>
      <c r="C34" s="1791"/>
      <c r="D34" s="1791"/>
      <c r="E34" s="138" t="s">
        <v>95</v>
      </c>
      <c r="F34" s="195"/>
      <c r="G34" s="195"/>
    </row>
    <row r="35" spans="1:7" s="191" customFormat="1" ht="12.95" customHeight="1" x14ac:dyDescent="0.2">
      <c r="B35" s="1788" t="s">
        <v>96</v>
      </c>
      <c r="C35" s="1789"/>
      <c r="D35" s="1790"/>
      <c r="E35" s="192">
        <f>$F$30*3</f>
        <v>72</v>
      </c>
      <c r="F35" s="1792"/>
      <c r="G35" s="1793"/>
    </row>
    <row r="36" spans="1:7" s="191" customFormat="1" ht="12.95" customHeight="1" x14ac:dyDescent="0.2">
      <c r="B36" s="1788" t="s">
        <v>97</v>
      </c>
      <c r="C36" s="1789"/>
      <c r="D36" s="1790"/>
      <c r="E36" s="192">
        <f>$F$30*7</f>
        <v>168</v>
      </c>
      <c r="F36" s="1792"/>
      <c r="G36" s="1793"/>
    </row>
    <row r="37" spans="1:7" s="191" customFormat="1" ht="12.95" customHeight="1" x14ac:dyDescent="0.2">
      <c r="B37" s="1788" t="s">
        <v>98</v>
      </c>
      <c r="C37" s="1789"/>
      <c r="D37" s="1790"/>
      <c r="E37" s="192">
        <f>$F$30*10</f>
        <v>240</v>
      </c>
      <c r="F37" s="194"/>
      <c r="G37" s="193"/>
    </row>
    <row r="38" spans="1:7" s="191" customFormat="1" ht="12.95" customHeight="1" x14ac:dyDescent="0.2">
      <c r="B38" s="1788" t="s">
        <v>99</v>
      </c>
      <c r="C38" s="1789"/>
      <c r="D38" s="1790"/>
      <c r="E38" s="192">
        <f>$F$30*12</f>
        <v>288</v>
      </c>
      <c r="F38" s="194"/>
      <c r="G38" s="193"/>
    </row>
    <row r="39" spans="1:7" s="191" customFormat="1" ht="12.95" customHeight="1" x14ac:dyDescent="0.2">
      <c r="B39" s="1788" t="s">
        <v>100</v>
      </c>
      <c r="C39" s="1789"/>
      <c r="D39" s="1790"/>
      <c r="E39" s="192">
        <f>$F$30*14</f>
        <v>336</v>
      </c>
      <c r="F39" s="194"/>
      <c r="G39" s="193"/>
    </row>
    <row r="40" spans="1:7" s="191" customFormat="1" ht="12.95" customHeight="1" x14ac:dyDescent="0.2">
      <c r="B40" s="1788" t="s">
        <v>101</v>
      </c>
      <c r="C40" s="1789"/>
      <c r="D40" s="1790"/>
      <c r="E40" s="192">
        <f>$F$30*15</f>
        <v>360</v>
      </c>
      <c r="F40" s="1792"/>
      <c r="G40" s="1793"/>
    </row>
    <row r="41" spans="1:7" s="191" customFormat="1" ht="12.95" customHeight="1" x14ac:dyDescent="0.2">
      <c r="B41" s="1788" t="s">
        <v>102</v>
      </c>
      <c r="C41" s="1789"/>
      <c r="D41" s="1790"/>
      <c r="E41" s="192">
        <f>$F$30*18</f>
        <v>432</v>
      </c>
      <c r="F41" s="1792"/>
      <c r="G41" s="1793"/>
    </row>
    <row r="42" spans="1:7" s="191" customFormat="1" ht="12.95" customHeight="1" x14ac:dyDescent="0.2">
      <c r="B42" s="1788" t="s">
        <v>103</v>
      </c>
      <c r="C42" s="1789"/>
      <c r="D42" s="1790"/>
      <c r="E42" s="192">
        <f>$F$30*20</f>
        <v>480</v>
      </c>
      <c r="F42" s="1792"/>
      <c r="G42" s="1793"/>
    </row>
    <row r="43" spans="1:7" s="191" customFormat="1" ht="12.95" customHeight="1" x14ac:dyDescent="0.2">
      <c r="B43" s="1788" t="s">
        <v>104</v>
      </c>
      <c r="C43" s="1789"/>
      <c r="D43" s="1790"/>
      <c r="E43" s="192">
        <f>$F$30*22</f>
        <v>528</v>
      </c>
      <c r="F43" s="1792"/>
      <c r="G43" s="1793"/>
    </row>
    <row r="44" spans="1:7" s="191" customFormat="1" ht="12.95" customHeight="1" x14ac:dyDescent="0.2">
      <c r="B44" s="1788" t="s">
        <v>105</v>
      </c>
      <c r="C44" s="1789"/>
      <c r="D44" s="1790"/>
      <c r="E44" s="192">
        <f>$F$30*30</f>
        <v>720</v>
      </c>
      <c r="F44" s="1792"/>
      <c r="G44" s="1793"/>
    </row>
    <row r="45" spans="1:7" ht="8.25" customHeight="1" x14ac:dyDescent="0.2">
      <c r="B45" s="104"/>
      <c r="C45" s="104"/>
      <c r="D45" s="104"/>
      <c r="E45" s="104"/>
      <c r="F45" s="104"/>
      <c r="G45" s="104"/>
    </row>
    <row r="46" spans="1:7" ht="15" customHeight="1" x14ac:dyDescent="0.2">
      <c r="B46" s="1782" t="s">
        <v>106</v>
      </c>
      <c r="C46" s="1782"/>
      <c r="D46" s="1782"/>
      <c r="E46" s="1782"/>
      <c r="F46" s="1782"/>
      <c r="G46" s="1782"/>
    </row>
    <row r="47" spans="1:7" ht="15" customHeight="1" x14ac:dyDescent="0.2">
      <c r="B47" s="1779" t="s">
        <v>107</v>
      </c>
      <c r="C47" s="1780"/>
      <c r="D47" s="1780"/>
      <c r="E47" s="1781"/>
      <c r="F47" s="139" t="s">
        <v>108</v>
      </c>
      <c r="G47" s="140" t="s">
        <v>109</v>
      </c>
    </row>
    <row r="48" spans="1:7" ht="12.95" customHeight="1" x14ac:dyDescent="0.2">
      <c r="B48" s="141">
        <v>1</v>
      </c>
      <c r="C48" s="1830"/>
      <c r="D48" s="1831"/>
      <c r="E48" s="1832"/>
      <c r="F48" s="142"/>
      <c r="G48" s="143"/>
    </row>
    <row r="49" spans="2:7" ht="12.95" customHeight="1" x14ac:dyDescent="0.2">
      <c r="B49" s="141">
        <v>2</v>
      </c>
      <c r="C49" s="1830"/>
      <c r="D49" s="1831"/>
      <c r="E49" s="1832"/>
      <c r="F49" s="142"/>
      <c r="G49" s="143"/>
    </row>
    <row r="50" spans="2:7" ht="12.95" customHeight="1" x14ac:dyDescent="0.2">
      <c r="B50" s="141">
        <v>3</v>
      </c>
      <c r="C50" s="1830"/>
      <c r="D50" s="1831"/>
      <c r="E50" s="1832"/>
      <c r="F50" s="142"/>
      <c r="G50" s="143"/>
    </row>
    <row r="51" spans="2:7" ht="12.95" customHeight="1" x14ac:dyDescent="0.2">
      <c r="B51" s="141">
        <v>4</v>
      </c>
      <c r="C51" s="1830"/>
      <c r="D51" s="1831"/>
      <c r="E51" s="1832"/>
      <c r="F51" s="142"/>
      <c r="G51" s="144"/>
    </row>
    <row r="52" spans="2:7" ht="12.95" customHeight="1" x14ac:dyDescent="0.2">
      <c r="B52" s="141"/>
      <c r="C52" s="1830"/>
      <c r="D52" s="1831"/>
      <c r="E52" s="1832"/>
      <c r="F52" s="142"/>
      <c r="G52" s="145"/>
    </row>
    <row r="53" spans="2:7" ht="12.95" customHeight="1" x14ac:dyDescent="0.2">
      <c r="B53" s="141"/>
      <c r="C53" s="1830"/>
      <c r="D53" s="1831"/>
      <c r="E53" s="1832"/>
      <c r="F53" s="146"/>
      <c r="G53" s="147"/>
    </row>
    <row r="54" spans="2:7" ht="12.95" customHeight="1" x14ac:dyDescent="0.2">
      <c r="B54" s="141"/>
      <c r="C54" s="1830"/>
      <c r="D54" s="1831"/>
      <c r="E54" s="1832"/>
      <c r="F54" s="142"/>
      <c r="G54" s="145"/>
    </row>
    <row r="55" spans="2:7" ht="12.95" customHeight="1" x14ac:dyDescent="0.2">
      <c r="B55" s="141"/>
      <c r="C55" s="1830"/>
      <c r="D55" s="1831"/>
      <c r="E55" s="1832"/>
      <c r="F55" s="146"/>
      <c r="G55" s="147"/>
    </row>
    <row r="56" spans="2:7" ht="15" x14ac:dyDescent="0.2">
      <c r="B56" s="148" t="s">
        <v>91</v>
      </c>
      <c r="C56" s="149" t="s">
        <v>110</v>
      </c>
      <c r="D56" s="104"/>
      <c r="E56" s="104"/>
      <c r="F56" s="150">
        <f>SUM(F48:F55)</f>
        <v>0</v>
      </c>
      <c r="G56" s="104" t="s">
        <v>111</v>
      </c>
    </row>
    <row r="57" spans="2:7" ht="12.75" customHeight="1" x14ac:dyDescent="0.2">
      <c r="B57" s="102"/>
      <c r="C57" s="151"/>
      <c r="D57" s="104"/>
      <c r="E57" s="104"/>
      <c r="F57" s="104"/>
      <c r="G57" s="104"/>
    </row>
    <row r="58" spans="2:7" ht="12.75" customHeight="1" x14ac:dyDescent="0.2">
      <c r="B58" s="104"/>
      <c r="C58" s="104"/>
      <c r="D58" s="104"/>
      <c r="E58" s="104"/>
      <c r="F58" s="104"/>
      <c r="G58" s="104"/>
    </row>
    <row r="59" spans="2:7" ht="12.75" customHeight="1" x14ac:dyDescent="0.2">
      <c r="B59" s="104"/>
      <c r="C59" s="104"/>
      <c r="D59" s="104"/>
      <c r="E59" s="104"/>
      <c r="F59" s="104"/>
      <c r="G59" s="104"/>
    </row>
    <row r="60" spans="2:7" ht="12.75" customHeight="1" x14ac:dyDescent="0.2">
      <c r="B60" s="104"/>
      <c r="C60" s="104"/>
      <c r="D60" s="104"/>
      <c r="E60" s="104"/>
      <c r="F60" s="104"/>
      <c r="G60" s="104"/>
    </row>
    <row r="61" spans="2:7" ht="12.75" customHeight="1" x14ac:dyDescent="0.2">
      <c r="B61" s="104"/>
      <c r="C61" s="104"/>
      <c r="D61" s="104"/>
      <c r="E61" s="104"/>
      <c r="F61" s="104"/>
      <c r="G61" s="104"/>
    </row>
    <row r="62" spans="2:7" ht="12.75" customHeight="1" x14ac:dyDescent="0.2"/>
  </sheetData>
  <mergeCells count="67">
    <mergeCell ref="C55:E55"/>
    <mergeCell ref="C54:E54"/>
    <mergeCell ref="C53:E53"/>
    <mergeCell ref="C52:E52"/>
    <mergeCell ref="C51:E51"/>
    <mergeCell ref="C50:E50"/>
    <mergeCell ref="C49:E49"/>
    <mergeCell ref="C48:E48"/>
    <mergeCell ref="B37:D37"/>
    <mergeCell ref="B39:D39"/>
    <mergeCell ref="B42:D42"/>
    <mergeCell ref="B41:D41"/>
    <mergeCell ref="B40:D40"/>
    <mergeCell ref="B38:D38"/>
    <mergeCell ref="B43:D43"/>
    <mergeCell ref="B6:B7"/>
    <mergeCell ref="C13:E13"/>
    <mergeCell ref="B8:B9"/>
    <mergeCell ref="F8:G8"/>
    <mergeCell ref="F9:G9"/>
    <mergeCell ref="C8:D9"/>
    <mergeCell ref="F12:G12"/>
    <mergeCell ref="B1:G1"/>
    <mergeCell ref="F3:G3"/>
    <mergeCell ref="F15:G15"/>
    <mergeCell ref="C19:D19"/>
    <mergeCell ref="C20:D20"/>
    <mergeCell ref="F14:G14"/>
    <mergeCell ref="B16:G16"/>
    <mergeCell ref="B2:F2"/>
    <mergeCell ref="F4:G4"/>
    <mergeCell ref="F5:G5"/>
    <mergeCell ref="F6:G6"/>
    <mergeCell ref="F7:G7"/>
    <mergeCell ref="F10:G10"/>
    <mergeCell ref="F11:G11"/>
    <mergeCell ref="F13:G13"/>
    <mergeCell ref="C6:D7"/>
    <mergeCell ref="B17:E17"/>
    <mergeCell ref="B19:B21"/>
    <mergeCell ref="B18:D18"/>
    <mergeCell ref="C21:D21"/>
    <mergeCell ref="C25:D25"/>
    <mergeCell ref="B22:D22"/>
    <mergeCell ref="B23:B29"/>
    <mergeCell ref="C23:D23"/>
    <mergeCell ref="C24:D24"/>
    <mergeCell ref="C27:D27"/>
    <mergeCell ref="C28:D28"/>
    <mergeCell ref="C29:D29"/>
    <mergeCell ref="C26:D26"/>
    <mergeCell ref="B33:G33"/>
    <mergeCell ref="B47:E47"/>
    <mergeCell ref="B46:G46"/>
    <mergeCell ref="C15:E15"/>
    <mergeCell ref="C31:E31"/>
    <mergeCell ref="B36:D36"/>
    <mergeCell ref="B35:D35"/>
    <mergeCell ref="B34:D34"/>
    <mergeCell ref="F44:G44"/>
    <mergeCell ref="F43:G43"/>
    <mergeCell ref="F42:G42"/>
    <mergeCell ref="F41:G41"/>
    <mergeCell ref="F40:G40"/>
    <mergeCell ref="F36:G36"/>
    <mergeCell ref="F35:G35"/>
    <mergeCell ref="B44:D44"/>
  </mergeCells>
  <printOptions horizontalCentered="1" verticalCentered="1"/>
  <pageMargins left="0.98425196850393704" right="0.19685039370078741" top="0.59055118110236227" bottom="0.78740157480314965" header="0.51181102362204722" footer="0.47244094488188981"/>
  <pageSetup paperSize="9" scale="95" orientation="portrait" verticalDpi="300" r:id="rId1"/>
  <headerFooter alignWithMargins="0">
    <oddHeader>&amp;L&amp;W</oddHeader>
    <oddFooter>&amp;L&amp;7CEA - arkusz organizacyjny na rok szkolny 2020/2021, nr teczki: 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D97F-68C8-44A3-8922-7AB1A8E0B5E4}">
  <sheetPr>
    <tabColor rgb="FFFF0000"/>
    <pageSetUpPr fitToPage="1"/>
  </sheetPr>
  <dimension ref="B1:K69"/>
  <sheetViews>
    <sheetView showGridLines="0" view="pageBreakPreview" zoomScale="90" zoomScaleNormal="100" zoomScaleSheetLayoutView="90" workbookViewId="0">
      <selection activeCell="D58" sqref="D58:D62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38.875" style="20" customWidth="1"/>
    <col min="5" max="8" width="6.875" style="20" customWidth="1"/>
    <col min="9" max="9" width="9.5" style="20" customWidth="1"/>
    <col min="10" max="10" width="10.75" style="20" customWidth="1"/>
    <col min="11" max="11" width="4.75" style="20" customWidth="1"/>
    <col min="12" max="16384" width="8.125" style="20"/>
  </cols>
  <sheetData>
    <row r="1" spans="2:11" ht="32.25" customHeight="1" x14ac:dyDescent="0.2">
      <c r="B1" s="1252"/>
      <c r="C1" s="1252"/>
      <c r="D1" s="886"/>
      <c r="E1" s="886"/>
      <c r="F1" s="886"/>
      <c r="G1" s="886"/>
      <c r="H1" s="886"/>
      <c r="I1" s="886"/>
      <c r="J1" s="886"/>
    </row>
    <row r="2" spans="2:11" s="1022" customFormat="1" ht="18" x14ac:dyDescent="0.2">
      <c r="B2" s="21"/>
      <c r="C2" s="21"/>
      <c r="D2" s="299">
        <f>'Strona Tytułowa'!$G$5</f>
        <v>0</v>
      </c>
      <c r="E2" s="52"/>
      <c r="F2" s="52"/>
      <c r="G2" s="52"/>
      <c r="H2" s="52"/>
      <c r="I2" s="52"/>
      <c r="J2" s="1021"/>
    </row>
    <row r="3" spans="2:11" s="1022" customFormat="1" ht="20.25" x14ac:dyDescent="0.2">
      <c r="B3" s="1021"/>
      <c r="C3" s="1021"/>
      <c r="D3" s="1900" t="s">
        <v>279</v>
      </c>
      <c r="E3" s="1900"/>
      <c r="F3" s="1900"/>
      <c r="G3" s="1900"/>
      <c r="H3" s="1900"/>
      <c r="I3" s="1301" t="str">
        <f>'Strona Tytułowa'!$D$2</f>
        <v>2023/2024</v>
      </c>
      <c r="J3" s="1021"/>
    </row>
    <row r="4" spans="2:11" s="1022" customFormat="1" ht="18.75" customHeight="1" x14ac:dyDescent="0.2">
      <c r="B4" s="782" t="s">
        <v>297</v>
      </c>
      <c r="C4" s="24"/>
      <c r="D4" s="234"/>
      <c r="E4" s="234" t="s">
        <v>247</v>
      </c>
      <c r="F4" s="234"/>
      <c r="G4" s="234"/>
      <c r="I4" s="235"/>
      <c r="J4" s="1021"/>
    </row>
    <row r="5" spans="2:11" s="1022" customFormat="1" ht="27" customHeight="1" thickBot="1" x14ac:dyDescent="0.25">
      <c r="B5" s="1249" t="s">
        <v>397</v>
      </c>
      <c r="C5" s="1026"/>
      <c r="D5" s="25"/>
      <c r="E5" s="82"/>
      <c r="F5" s="55"/>
      <c r="G5" s="55"/>
      <c r="H5" s="2257"/>
      <c r="I5" s="2257"/>
      <c r="J5" s="1021"/>
    </row>
    <row r="6" spans="2:11" s="1022" customFormat="1" ht="12.75" customHeight="1" x14ac:dyDescent="0.2">
      <c r="B6" s="2146" t="s">
        <v>161</v>
      </c>
      <c r="C6" s="2216"/>
      <c r="D6" s="2216"/>
      <c r="E6" s="1296"/>
      <c r="F6" s="1296"/>
      <c r="G6" s="1296"/>
      <c r="H6" s="1297"/>
      <c r="I6" s="1882" t="s">
        <v>163</v>
      </c>
      <c r="J6" s="1885" t="s">
        <v>164</v>
      </c>
    </row>
    <row r="7" spans="2:11" s="1022" customFormat="1" ht="12.75" customHeight="1" x14ac:dyDescent="0.2">
      <c r="B7" s="2148"/>
      <c r="C7" s="2217"/>
      <c r="D7" s="2217"/>
      <c r="E7" s="2285" t="s">
        <v>329</v>
      </c>
      <c r="F7" s="2286"/>
      <c r="G7" s="2286"/>
      <c r="H7" s="2287"/>
      <c r="I7" s="1883"/>
      <c r="J7" s="1886"/>
    </row>
    <row r="8" spans="2:11" s="1022" customFormat="1" ht="12.75" customHeight="1" x14ac:dyDescent="0.2">
      <c r="B8" s="2148"/>
      <c r="C8" s="2217"/>
      <c r="D8" s="2217"/>
      <c r="E8" s="229" t="s">
        <v>33</v>
      </c>
      <c r="F8" s="227" t="s">
        <v>34</v>
      </c>
      <c r="G8" s="227" t="s">
        <v>35</v>
      </c>
      <c r="H8" s="228" t="s">
        <v>36</v>
      </c>
      <c r="I8" s="1883"/>
      <c r="J8" s="1886"/>
    </row>
    <row r="9" spans="2:11" s="1022" customFormat="1" ht="12.75" customHeight="1" x14ac:dyDescent="0.2">
      <c r="B9" s="2148"/>
      <c r="C9" s="2217"/>
      <c r="D9" s="2217"/>
      <c r="E9" s="1914" t="s">
        <v>181</v>
      </c>
      <c r="F9" s="1915"/>
      <c r="G9" s="1915"/>
      <c r="H9" s="2249"/>
      <c r="I9" s="1883"/>
      <c r="J9" s="1886"/>
    </row>
    <row r="10" spans="2:11" s="1022" customFormat="1" ht="12.75" customHeight="1" x14ac:dyDescent="0.2">
      <c r="B10" s="2148"/>
      <c r="C10" s="2217"/>
      <c r="D10" s="2217"/>
      <c r="E10" s="1890" t="s">
        <v>166</v>
      </c>
      <c r="F10" s="1891"/>
      <c r="G10" s="1891"/>
      <c r="H10" s="1892"/>
      <c r="I10" s="1883"/>
      <c r="J10" s="1886"/>
    </row>
    <row r="11" spans="2:11" s="1022" customFormat="1" ht="12.75" customHeight="1" x14ac:dyDescent="0.2">
      <c r="B11" s="2148"/>
      <c r="C11" s="2217"/>
      <c r="D11" s="2217"/>
      <c r="E11" s="1302"/>
      <c r="F11" s="1302"/>
      <c r="G11" s="1302"/>
      <c r="H11" s="1302"/>
      <c r="I11" s="1883"/>
      <c r="J11" s="1886"/>
    </row>
    <row r="12" spans="2:11" s="1022" customFormat="1" ht="16.5" customHeight="1" thickBot="1" x14ac:dyDescent="0.25">
      <c r="B12" s="2150"/>
      <c r="C12" s="2218"/>
      <c r="D12" s="2218"/>
      <c r="E12" s="1893" t="s">
        <v>167</v>
      </c>
      <c r="F12" s="1894"/>
      <c r="G12" s="1894"/>
      <c r="H12" s="1895"/>
      <c r="I12" s="1884"/>
      <c r="J12" s="1887"/>
    </row>
    <row r="13" spans="2:11" s="1022" customFormat="1" ht="27" customHeight="1" thickBot="1" x14ac:dyDescent="0.25">
      <c r="B13" s="1134"/>
      <c r="C13" s="1031"/>
      <c r="D13" s="303" t="s">
        <v>171</v>
      </c>
      <c r="E13" s="1032">
        <f>SUM(E17:E19)+E14</f>
        <v>32</v>
      </c>
      <c r="F13" s="1032">
        <f>SUM(F17:F19)+F14</f>
        <v>26</v>
      </c>
      <c r="G13" s="1032">
        <f>SUM(G17:G19)+G14</f>
        <v>23</v>
      </c>
      <c r="H13" s="1032">
        <f>SUM(H17:H19)+H14</f>
        <v>18</v>
      </c>
      <c r="I13" s="1202">
        <f t="shared" ref="I13:I18" si="0">SUM(E13:H13)</f>
        <v>99</v>
      </c>
      <c r="J13" s="2250"/>
      <c r="K13" s="1034"/>
    </row>
    <row r="14" spans="2:11" s="1022" customFormat="1" ht="14.25" customHeight="1" x14ac:dyDescent="0.2">
      <c r="B14" s="83"/>
      <c r="C14" s="84"/>
      <c r="D14" s="58" t="s">
        <v>332</v>
      </c>
      <c r="E14" s="1036">
        <f>SUM(E15:E16)</f>
        <v>32</v>
      </c>
      <c r="F14" s="1036">
        <f>SUM(F15:F16)</f>
        <v>26</v>
      </c>
      <c r="G14" s="1036">
        <f>SUM(G15:G16)</f>
        <v>23</v>
      </c>
      <c r="H14" s="1036">
        <f>SUM(H15:H16)</f>
        <v>18</v>
      </c>
      <c r="I14" s="1136">
        <f t="shared" si="0"/>
        <v>99</v>
      </c>
      <c r="J14" s="2251"/>
      <c r="K14" s="1034"/>
    </row>
    <row r="15" spans="2:11" s="1022" customFormat="1" ht="14.25" customHeight="1" x14ac:dyDescent="0.2">
      <c r="B15" s="83"/>
      <c r="C15" s="84"/>
      <c r="D15" s="58" t="s">
        <v>333</v>
      </c>
      <c r="E15" s="1036">
        <f>SUM(E21:E32)</f>
        <v>0</v>
      </c>
      <c r="F15" s="1036">
        <f>SUM(F21:F32)</f>
        <v>0</v>
      </c>
      <c r="G15" s="1036">
        <f>SUM(G21:G32)</f>
        <v>0</v>
      </c>
      <c r="H15" s="1036">
        <f>SUM(H21:H32)</f>
        <v>0</v>
      </c>
      <c r="I15" s="1136">
        <f t="shared" si="0"/>
        <v>0</v>
      </c>
      <c r="J15" s="2251"/>
      <c r="K15" s="1034"/>
    </row>
    <row r="16" spans="2:11" s="1022" customFormat="1" ht="14.25" customHeight="1" x14ac:dyDescent="0.2">
      <c r="B16" s="83"/>
      <c r="C16" s="84"/>
      <c r="D16" s="58" t="s">
        <v>334</v>
      </c>
      <c r="E16" s="1036">
        <f>SUM(E33:E49)</f>
        <v>32</v>
      </c>
      <c r="F16" s="1036">
        <f>SUM(F33:F49)</f>
        <v>26</v>
      </c>
      <c r="G16" s="1036">
        <f>SUM(G33:G49)</f>
        <v>23</v>
      </c>
      <c r="H16" s="1036">
        <f>SUM(H33:H49)</f>
        <v>18</v>
      </c>
      <c r="I16" s="1136">
        <f t="shared" si="0"/>
        <v>99</v>
      </c>
      <c r="J16" s="2251"/>
      <c r="K16" s="1034"/>
    </row>
    <row r="17" spans="2:11" s="1022" customFormat="1" ht="14.25" customHeight="1" x14ac:dyDescent="0.2">
      <c r="B17" s="83"/>
      <c r="C17" s="84"/>
      <c r="D17" s="58" t="s">
        <v>335</v>
      </c>
      <c r="E17" s="1036">
        <f>E50</f>
        <v>0</v>
      </c>
      <c r="F17" s="1038">
        <f>F50</f>
        <v>0</v>
      </c>
      <c r="G17" s="1038">
        <f>G50</f>
        <v>0</v>
      </c>
      <c r="H17" s="1039">
        <f>H50</f>
        <v>0</v>
      </c>
      <c r="I17" s="1136">
        <f t="shared" si="0"/>
        <v>0</v>
      </c>
      <c r="J17" s="2251"/>
      <c r="K17" s="1034"/>
    </row>
    <row r="18" spans="2:11" s="1022" customFormat="1" ht="14.25" customHeight="1" x14ac:dyDescent="0.2">
      <c r="B18" s="83"/>
      <c r="C18" s="84"/>
      <c r="D18" s="58" t="s">
        <v>336</v>
      </c>
      <c r="E18" s="1036">
        <f>E57</f>
        <v>0</v>
      </c>
      <c r="F18" s="1038">
        <f>F57</f>
        <v>0</v>
      </c>
      <c r="G18" s="1038">
        <f>G57</f>
        <v>0</v>
      </c>
      <c r="H18" s="1038">
        <f>H57</f>
        <v>0</v>
      </c>
      <c r="I18" s="1136">
        <f t="shared" si="0"/>
        <v>0</v>
      </c>
      <c r="J18" s="2251"/>
      <c r="K18" s="1034"/>
    </row>
    <row r="19" spans="2:11" s="1022" customFormat="1" ht="13.5" customHeight="1" thickBot="1" x14ac:dyDescent="0.25">
      <c r="B19" s="83"/>
      <c r="C19" s="84"/>
      <c r="D19" s="85" t="s">
        <v>357</v>
      </c>
      <c r="E19" s="1036">
        <f>SUM(E63:E66)</f>
        <v>0</v>
      </c>
      <c r="F19" s="1036">
        <f>SUM(F63:F66)</f>
        <v>0</v>
      </c>
      <c r="G19" s="1036">
        <f>SUM(G63:G66)</f>
        <v>0</v>
      </c>
      <c r="H19" s="1036">
        <f>SUM(H63:H66)</f>
        <v>0</v>
      </c>
      <c r="I19" s="1175">
        <f>SUM(I63:I66)</f>
        <v>0</v>
      </c>
      <c r="J19" s="2252"/>
      <c r="K19" s="1034"/>
    </row>
    <row r="20" spans="2:11" s="1022" customFormat="1" ht="19.5" customHeight="1" x14ac:dyDescent="0.2">
      <c r="B20" s="1139"/>
      <c r="C20" s="1042" t="s">
        <v>288</v>
      </c>
      <c r="D20" s="1042"/>
      <c r="E20" s="1043"/>
      <c r="F20" s="1043"/>
      <c r="G20" s="1043"/>
      <c r="H20" s="1043"/>
      <c r="I20" s="1043"/>
      <c r="J20" s="1140"/>
      <c r="K20" s="1034"/>
    </row>
    <row r="21" spans="2:11" s="787" customFormat="1" ht="14.1" customHeight="1" x14ac:dyDescent="0.2">
      <c r="B21" s="2253" t="s">
        <v>339</v>
      </c>
      <c r="C21" s="86">
        <v>1</v>
      </c>
      <c r="D21" s="1046" t="s">
        <v>317</v>
      </c>
      <c r="E21" s="1121"/>
      <c r="F21" s="88"/>
      <c r="G21" s="31"/>
      <c r="H21" s="30"/>
      <c r="I21" s="1177">
        <f t="shared" ref="I21:I66" si="1">SUM(E21:H21)</f>
        <v>0</v>
      </c>
      <c r="J21" s="1142"/>
      <c r="K21" s="1034"/>
    </row>
    <row r="22" spans="2:11" s="787" customFormat="1" ht="14.1" customHeight="1" x14ac:dyDescent="0.2">
      <c r="B22" s="2254"/>
      <c r="C22" s="78">
        <v>2</v>
      </c>
      <c r="D22" s="1049" t="s">
        <v>318</v>
      </c>
      <c r="E22" s="1122"/>
      <c r="F22" s="39"/>
      <c r="G22" s="35"/>
      <c r="H22" s="732"/>
      <c r="I22" s="1177">
        <f t="shared" si="1"/>
        <v>0</v>
      </c>
      <c r="J22" s="1143"/>
      <c r="K22" s="1034"/>
    </row>
    <row r="23" spans="2:11" s="787" customFormat="1" ht="14.1" customHeight="1" x14ac:dyDescent="0.2">
      <c r="B23" s="2254"/>
      <c r="C23" s="78">
        <v>3</v>
      </c>
      <c r="D23" s="1049" t="s">
        <v>301</v>
      </c>
      <c r="E23" s="1122"/>
      <c r="F23" s="39"/>
      <c r="G23" s="35"/>
      <c r="H23" s="729"/>
      <c r="I23" s="1177">
        <f t="shared" si="1"/>
        <v>0</v>
      </c>
      <c r="J23" s="1143"/>
      <c r="K23" s="1034"/>
    </row>
    <row r="24" spans="2:11" s="787" customFormat="1" ht="14.1" customHeight="1" x14ac:dyDescent="0.2">
      <c r="B24" s="2254"/>
      <c r="C24" s="78">
        <v>4</v>
      </c>
      <c r="D24" s="1049" t="s">
        <v>323</v>
      </c>
      <c r="E24" s="1122"/>
      <c r="F24" s="39"/>
      <c r="G24" s="35"/>
      <c r="H24" s="729"/>
      <c r="I24" s="1177">
        <f t="shared" si="1"/>
        <v>0</v>
      </c>
      <c r="J24" s="1143"/>
      <c r="K24" s="1034"/>
    </row>
    <row r="25" spans="2:11" s="787" customFormat="1" ht="14.1" customHeight="1" x14ac:dyDescent="0.2">
      <c r="B25" s="2254"/>
      <c r="C25" s="78">
        <v>5</v>
      </c>
      <c r="D25" s="1049" t="s">
        <v>324</v>
      </c>
      <c r="E25" s="1122"/>
      <c r="F25" s="39"/>
      <c r="G25" s="35"/>
      <c r="H25" s="34"/>
      <c r="I25" s="1177">
        <f t="shared" si="1"/>
        <v>0</v>
      </c>
      <c r="J25" s="1143"/>
      <c r="K25" s="1034"/>
    </row>
    <row r="26" spans="2:11" s="787" customFormat="1" ht="14.1" customHeight="1" x14ac:dyDescent="0.2">
      <c r="B26" s="2254"/>
      <c r="C26" s="78">
        <v>6</v>
      </c>
      <c r="D26" s="1049" t="s">
        <v>291</v>
      </c>
      <c r="E26" s="1122"/>
      <c r="F26" s="39"/>
      <c r="G26" s="35"/>
      <c r="H26" s="34"/>
      <c r="I26" s="1177">
        <f t="shared" si="1"/>
        <v>0</v>
      </c>
      <c r="J26" s="1143"/>
      <c r="K26" s="1034"/>
    </row>
    <row r="27" spans="2:11" s="787" customFormat="1" ht="14.1" customHeight="1" x14ac:dyDescent="0.2">
      <c r="B27" s="2254"/>
      <c r="C27" s="78">
        <v>7</v>
      </c>
      <c r="D27" s="1049" t="s">
        <v>315</v>
      </c>
      <c r="E27" s="1122"/>
      <c r="F27" s="39"/>
      <c r="G27" s="35"/>
      <c r="H27" s="34"/>
      <c r="I27" s="1177">
        <f t="shared" si="1"/>
        <v>0</v>
      </c>
      <c r="J27" s="1143"/>
      <c r="K27" s="1034"/>
    </row>
    <row r="28" spans="2:11" s="787" customFormat="1" ht="14.1" customHeight="1" x14ac:dyDescent="0.2">
      <c r="B28" s="2254"/>
      <c r="C28" s="78">
        <v>8</v>
      </c>
      <c r="D28" s="1049" t="s">
        <v>218</v>
      </c>
      <c r="E28" s="1122"/>
      <c r="F28" s="39"/>
      <c r="G28" s="35"/>
      <c r="H28" s="34"/>
      <c r="I28" s="1177">
        <f t="shared" si="1"/>
        <v>0</v>
      </c>
      <c r="J28" s="1143"/>
      <c r="K28" s="1034"/>
    </row>
    <row r="29" spans="2:11" s="787" customFormat="1" ht="14.1" customHeight="1" x14ac:dyDescent="0.2">
      <c r="B29" s="2254"/>
      <c r="C29" s="78">
        <v>9</v>
      </c>
      <c r="D29" s="1049" t="s">
        <v>257</v>
      </c>
      <c r="E29" s="1122"/>
      <c r="F29" s="39"/>
      <c r="G29" s="35"/>
      <c r="H29" s="34"/>
      <c r="I29" s="1177">
        <f t="shared" si="1"/>
        <v>0</v>
      </c>
      <c r="J29" s="1143"/>
      <c r="K29" s="1034"/>
    </row>
    <row r="30" spans="2:11" s="787" customFormat="1" ht="14.1" customHeight="1" x14ac:dyDescent="0.2">
      <c r="B30" s="2254"/>
      <c r="C30" s="78">
        <v>10</v>
      </c>
      <c r="D30" s="1049" t="s">
        <v>310</v>
      </c>
      <c r="E30" s="1122"/>
      <c r="F30" s="39"/>
      <c r="G30" s="35"/>
      <c r="H30" s="34"/>
      <c r="I30" s="1177">
        <f t="shared" si="1"/>
        <v>0</v>
      </c>
      <c r="J30" s="1143"/>
      <c r="K30" s="1034"/>
    </row>
    <row r="31" spans="2:11" s="787" customFormat="1" ht="14.1" customHeight="1" x14ac:dyDescent="0.2">
      <c r="B31" s="2254"/>
      <c r="C31" s="78">
        <v>11</v>
      </c>
      <c r="D31" s="1049" t="s">
        <v>223</v>
      </c>
      <c r="E31" s="1122"/>
      <c r="F31" s="39"/>
      <c r="G31" s="35"/>
      <c r="H31" s="34"/>
      <c r="I31" s="1177">
        <f t="shared" si="1"/>
        <v>0</v>
      </c>
      <c r="J31" s="1143"/>
      <c r="K31" s="1034"/>
    </row>
    <row r="32" spans="2:11" s="787" customFormat="1" ht="14.1" customHeight="1" x14ac:dyDescent="0.2">
      <c r="B32" s="2254"/>
      <c r="C32" s="78">
        <v>12</v>
      </c>
      <c r="D32" s="1049" t="s">
        <v>219</v>
      </c>
      <c r="E32" s="1122"/>
      <c r="F32" s="39"/>
      <c r="G32" s="35"/>
      <c r="H32" s="34"/>
      <c r="I32" s="1177">
        <f t="shared" si="1"/>
        <v>0</v>
      </c>
      <c r="J32" s="1143"/>
      <c r="K32" s="1034"/>
    </row>
    <row r="33" spans="2:11" s="787" customFormat="1" ht="14.1" customHeight="1" x14ac:dyDescent="0.2">
      <c r="B33" s="2253" t="s">
        <v>359</v>
      </c>
      <c r="C33" s="91">
        <v>1</v>
      </c>
      <c r="D33" s="1060" t="s">
        <v>143</v>
      </c>
      <c r="E33" s="1121">
        <v>4</v>
      </c>
      <c r="F33" s="88">
        <v>4</v>
      </c>
      <c r="G33" s="31">
        <v>4</v>
      </c>
      <c r="H33" s="30">
        <v>4</v>
      </c>
      <c r="I33" s="1177">
        <f t="shared" si="1"/>
        <v>16</v>
      </c>
      <c r="J33" s="1142"/>
      <c r="K33" s="1034"/>
    </row>
    <row r="34" spans="2:11" s="787" customFormat="1" ht="14.1" customHeight="1" x14ac:dyDescent="0.2">
      <c r="B34" s="2254"/>
      <c r="C34" s="63">
        <v>2</v>
      </c>
      <c r="D34" s="64" t="s">
        <v>360</v>
      </c>
      <c r="E34" s="1125">
        <v>3</v>
      </c>
      <c r="F34" s="45">
        <v>3</v>
      </c>
      <c r="G34" s="37">
        <v>3</v>
      </c>
      <c r="H34" s="36">
        <v>3</v>
      </c>
      <c r="I34" s="1177">
        <f t="shared" si="1"/>
        <v>12</v>
      </c>
      <c r="J34" s="984"/>
      <c r="K34" s="1034"/>
    </row>
    <row r="35" spans="2:11" s="787" customFormat="1" ht="14.1" customHeight="1" x14ac:dyDescent="0.2">
      <c r="B35" s="2254"/>
      <c r="C35" s="937">
        <v>3</v>
      </c>
      <c r="D35" s="64" t="s">
        <v>361</v>
      </c>
      <c r="E35" s="1125">
        <v>2</v>
      </c>
      <c r="F35" s="45">
        <v>2</v>
      </c>
      <c r="G35" s="37">
        <v>2</v>
      </c>
      <c r="H35" s="36">
        <v>2</v>
      </c>
      <c r="I35" s="1177">
        <f t="shared" si="1"/>
        <v>8</v>
      </c>
      <c r="J35" s="984"/>
      <c r="K35" s="1034"/>
    </row>
    <row r="36" spans="2:11" s="787" customFormat="1" ht="14.1" customHeight="1" x14ac:dyDescent="0.2">
      <c r="B36" s="2254"/>
      <c r="C36" s="63">
        <v>4</v>
      </c>
      <c r="D36" s="77" t="s">
        <v>362</v>
      </c>
      <c r="E36" s="1125">
        <v>1</v>
      </c>
      <c r="F36" s="45"/>
      <c r="G36" s="37"/>
      <c r="H36" s="36"/>
      <c r="I36" s="1177">
        <f t="shared" si="1"/>
        <v>1</v>
      </c>
      <c r="J36" s="984"/>
      <c r="K36" s="1034"/>
    </row>
    <row r="37" spans="2:11" s="787" customFormat="1" ht="14.1" customHeight="1" x14ac:dyDescent="0.2">
      <c r="B37" s="2254"/>
      <c r="C37" s="937">
        <v>5</v>
      </c>
      <c r="D37" s="77" t="s">
        <v>137</v>
      </c>
      <c r="E37" s="1125">
        <v>2</v>
      </c>
      <c r="F37" s="45">
        <v>2</v>
      </c>
      <c r="G37" s="37">
        <v>2</v>
      </c>
      <c r="H37" s="36">
        <v>1</v>
      </c>
      <c r="I37" s="1177">
        <f t="shared" si="1"/>
        <v>7</v>
      </c>
      <c r="J37" s="984"/>
      <c r="K37" s="1034"/>
    </row>
    <row r="38" spans="2:11" s="787" customFormat="1" ht="14.1" customHeight="1" x14ac:dyDescent="0.2">
      <c r="B38" s="2254"/>
      <c r="C38" s="63">
        <v>6</v>
      </c>
      <c r="D38" s="948" t="s">
        <v>256</v>
      </c>
      <c r="E38" s="1125">
        <v>2</v>
      </c>
      <c r="F38" s="45">
        <v>1</v>
      </c>
      <c r="G38" s="37"/>
      <c r="H38" s="36"/>
      <c r="I38" s="1177">
        <f t="shared" si="1"/>
        <v>3</v>
      </c>
      <c r="J38" s="984"/>
      <c r="K38" s="1034"/>
    </row>
    <row r="39" spans="2:11" s="787" customFormat="1" ht="14.1" customHeight="1" x14ac:dyDescent="0.2">
      <c r="B39" s="2254"/>
      <c r="C39" s="937">
        <v>7</v>
      </c>
      <c r="D39" s="949" t="s">
        <v>144</v>
      </c>
      <c r="E39" s="1125">
        <v>3</v>
      </c>
      <c r="F39" s="45">
        <v>4</v>
      </c>
      <c r="G39" s="37">
        <v>3</v>
      </c>
      <c r="H39" s="36">
        <v>4</v>
      </c>
      <c r="I39" s="1177">
        <f t="shared" si="1"/>
        <v>14</v>
      </c>
      <c r="J39" s="984"/>
      <c r="K39" s="1034"/>
    </row>
    <row r="40" spans="2:11" s="787" customFormat="1" ht="14.1" customHeight="1" x14ac:dyDescent="0.2">
      <c r="B40" s="2254"/>
      <c r="C40" s="63">
        <v>8</v>
      </c>
      <c r="D40" s="77" t="s">
        <v>135</v>
      </c>
      <c r="E40" s="1125">
        <v>2</v>
      </c>
      <c r="F40" s="45">
        <v>1</v>
      </c>
      <c r="G40" s="37">
        <v>1</v>
      </c>
      <c r="H40" s="36"/>
      <c r="I40" s="1177">
        <f t="shared" si="1"/>
        <v>4</v>
      </c>
      <c r="J40" s="984"/>
      <c r="K40" s="1034"/>
    </row>
    <row r="41" spans="2:11" s="787" customFormat="1" ht="14.1" customHeight="1" x14ac:dyDescent="0.2">
      <c r="B41" s="2254"/>
      <c r="C41" s="937">
        <v>9</v>
      </c>
      <c r="D41" s="77" t="s">
        <v>253</v>
      </c>
      <c r="E41" s="1125">
        <v>2</v>
      </c>
      <c r="F41" s="45">
        <v>1</v>
      </c>
      <c r="G41" s="37">
        <v>1</v>
      </c>
      <c r="H41" s="36"/>
      <c r="I41" s="1177">
        <f t="shared" si="1"/>
        <v>4</v>
      </c>
      <c r="J41" s="984"/>
      <c r="K41" s="1034"/>
    </row>
    <row r="42" spans="2:11" s="787" customFormat="1" ht="14.1" customHeight="1" x14ac:dyDescent="0.2">
      <c r="B42" s="2254"/>
      <c r="C42" s="63">
        <v>10</v>
      </c>
      <c r="D42" s="77" t="s">
        <v>136</v>
      </c>
      <c r="E42" s="1125">
        <v>2</v>
      </c>
      <c r="F42" s="45">
        <v>1</v>
      </c>
      <c r="G42" s="37">
        <v>1</v>
      </c>
      <c r="H42" s="36"/>
      <c r="I42" s="1177">
        <f t="shared" si="1"/>
        <v>4</v>
      </c>
      <c r="J42" s="984"/>
      <c r="K42" s="1034"/>
    </row>
    <row r="43" spans="2:11" s="787" customFormat="1" ht="14.1" customHeight="1" x14ac:dyDescent="0.2">
      <c r="B43" s="2254"/>
      <c r="C43" s="937">
        <v>11</v>
      </c>
      <c r="D43" s="77" t="s">
        <v>132</v>
      </c>
      <c r="E43" s="1125">
        <v>2</v>
      </c>
      <c r="F43" s="45">
        <v>1</v>
      </c>
      <c r="G43" s="37">
        <v>1</v>
      </c>
      <c r="H43" s="36"/>
      <c r="I43" s="1177">
        <f t="shared" si="1"/>
        <v>4</v>
      </c>
      <c r="J43" s="984"/>
      <c r="K43" s="1034"/>
    </row>
    <row r="44" spans="2:11" s="787" customFormat="1" ht="14.1" customHeight="1" x14ac:dyDescent="0.2">
      <c r="B44" s="2254"/>
      <c r="C44" s="63">
        <v>12</v>
      </c>
      <c r="D44" s="77" t="s">
        <v>134</v>
      </c>
      <c r="E44" s="1125">
        <v>1</v>
      </c>
      <c r="F44" s="45"/>
      <c r="G44" s="37"/>
      <c r="H44" s="36"/>
      <c r="I44" s="1177">
        <f t="shared" si="1"/>
        <v>1</v>
      </c>
      <c r="J44" s="984"/>
      <c r="K44" s="1034"/>
    </row>
    <row r="45" spans="2:11" s="787" customFormat="1" ht="14.1" customHeight="1" x14ac:dyDescent="0.2">
      <c r="B45" s="2254"/>
      <c r="C45" s="937">
        <v>13</v>
      </c>
      <c r="D45" s="77" t="s">
        <v>156</v>
      </c>
      <c r="E45" s="1125">
        <v>3</v>
      </c>
      <c r="F45" s="45">
        <v>3</v>
      </c>
      <c r="G45" s="37">
        <v>3</v>
      </c>
      <c r="H45" s="36">
        <v>3</v>
      </c>
      <c r="I45" s="1177">
        <f t="shared" si="1"/>
        <v>12</v>
      </c>
      <c r="J45" s="984"/>
      <c r="K45" s="1034"/>
    </row>
    <row r="46" spans="2:11" s="787" customFormat="1" ht="14.1" customHeight="1" x14ac:dyDescent="0.2">
      <c r="B46" s="2254"/>
      <c r="C46" s="63">
        <v>14</v>
      </c>
      <c r="D46" s="77" t="s">
        <v>140</v>
      </c>
      <c r="E46" s="1125">
        <v>1</v>
      </c>
      <c r="F46" s="45">
        <v>1</v>
      </c>
      <c r="G46" s="37">
        <v>1</v>
      </c>
      <c r="H46" s="36"/>
      <c r="I46" s="1177">
        <f t="shared" si="1"/>
        <v>3</v>
      </c>
      <c r="J46" s="984"/>
      <c r="K46" s="1034"/>
    </row>
    <row r="47" spans="2:11" s="787" customFormat="1" ht="14.1" customHeight="1" x14ac:dyDescent="0.2">
      <c r="B47" s="2254"/>
      <c r="C47" s="937">
        <v>15</v>
      </c>
      <c r="D47" s="948" t="s">
        <v>147</v>
      </c>
      <c r="E47" s="1125">
        <v>1</v>
      </c>
      <c r="F47" s="45">
        <v>1</v>
      </c>
      <c r="G47" s="37"/>
      <c r="H47" s="36"/>
      <c r="I47" s="1177">
        <f t="shared" si="1"/>
        <v>2</v>
      </c>
      <c r="J47" s="984"/>
      <c r="K47" s="1034"/>
    </row>
    <row r="48" spans="2:11" s="787" customFormat="1" ht="14.1" customHeight="1" x14ac:dyDescent="0.2">
      <c r="B48" s="2254"/>
      <c r="C48" s="62">
        <v>16</v>
      </c>
      <c r="D48" s="1068" t="s">
        <v>157</v>
      </c>
      <c r="E48" s="1124">
        <v>1</v>
      </c>
      <c r="F48" s="1055">
        <v>1</v>
      </c>
      <c r="G48" s="66">
        <v>1</v>
      </c>
      <c r="H48" s="90">
        <v>1</v>
      </c>
      <c r="I48" s="1177">
        <f t="shared" si="1"/>
        <v>4</v>
      </c>
      <c r="J48" s="1145"/>
      <c r="K48" s="1034"/>
    </row>
    <row r="49" spans="2:11" s="787" customFormat="1" ht="19.350000000000001" customHeight="1" thickBot="1" x14ac:dyDescent="0.25">
      <c r="B49" s="2254"/>
      <c r="C49" s="94" t="s">
        <v>367</v>
      </c>
      <c r="D49" s="1069"/>
      <c r="E49" s="1127"/>
      <c r="F49" s="42"/>
      <c r="G49" s="43"/>
      <c r="H49" s="43"/>
      <c r="I49" s="1177">
        <f t="shared" si="1"/>
        <v>0</v>
      </c>
      <c r="J49" s="1155"/>
      <c r="K49" s="1034"/>
    </row>
    <row r="50" spans="2:11" s="1022" customFormat="1" ht="19.5" customHeight="1" thickTop="1" x14ac:dyDescent="0.2">
      <c r="B50" s="1156"/>
      <c r="C50" s="1074" t="s">
        <v>295</v>
      </c>
      <c r="D50" s="1075"/>
      <c r="E50" s="1076">
        <f>SUM(E51:E56)</f>
        <v>0</v>
      </c>
      <c r="F50" s="1076">
        <f>SUM(F51:F56)</f>
        <v>0</v>
      </c>
      <c r="G50" s="1076">
        <f>SUM(G51:G56)</f>
        <v>0</v>
      </c>
      <c r="H50" s="1077">
        <f>SUM(H51:H56)</f>
        <v>0</v>
      </c>
      <c r="I50" s="1193">
        <f t="shared" si="1"/>
        <v>0</v>
      </c>
      <c r="J50" s="1157"/>
      <c r="K50" s="1034"/>
    </row>
    <row r="51" spans="2:11" s="1022" customFormat="1" ht="14.1" customHeight="1" x14ac:dyDescent="0.2">
      <c r="B51" s="789"/>
      <c r="C51" s="963">
        <v>1</v>
      </c>
      <c r="D51" s="1080"/>
      <c r="E51" s="1122"/>
      <c r="F51" s="39"/>
      <c r="G51" s="35"/>
      <c r="H51" s="34"/>
      <c r="I51" s="239">
        <f t="shared" si="1"/>
        <v>0</v>
      </c>
      <c r="J51" s="67"/>
      <c r="K51" s="1034"/>
    </row>
    <row r="52" spans="2:11" s="1022" customFormat="1" ht="14.1" customHeight="1" x14ac:dyDescent="0.2">
      <c r="B52" s="789"/>
      <c r="C52" s="963">
        <v>2</v>
      </c>
      <c r="D52" s="1082"/>
      <c r="E52" s="1122"/>
      <c r="F52" s="39"/>
      <c r="G52" s="35"/>
      <c r="H52" s="34"/>
      <c r="I52" s="239">
        <f t="shared" si="1"/>
        <v>0</v>
      </c>
      <c r="J52" s="67"/>
      <c r="K52" s="1034"/>
    </row>
    <row r="53" spans="2:11" s="1022" customFormat="1" ht="14.1" customHeight="1" x14ac:dyDescent="0.2">
      <c r="B53" s="789"/>
      <c r="C53" s="963">
        <v>3</v>
      </c>
      <c r="D53" s="1082"/>
      <c r="E53" s="1122"/>
      <c r="F53" s="39"/>
      <c r="G53" s="35"/>
      <c r="H53" s="34"/>
      <c r="I53" s="239">
        <f t="shared" si="1"/>
        <v>0</v>
      </c>
      <c r="J53" s="67"/>
      <c r="K53" s="1034"/>
    </row>
    <row r="54" spans="2:11" s="1022" customFormat="1" ht="14.1" customHeight="1" x14ac:dyDescent="0.2">
      <c r="B54" s="33"/>
      <c r="C54" s="78">
        <v>4</v>
      </c>
      <c r="D54" s="1082"/>
      <c r="E54" s="1125"/>
      <c r="F54" s="45"/>
      <c r="G54" s="37"/>
      <c r="H54" s="36"/>
      <c r="I54" s="239">
        <f t="shared" si="1"/>
        <v>0</v>
      </c>
      <c r="J54" s="46"/>
      <c r="K54" s="1034"/>
    </row>
    <row r="55" spans="2:11" s="1022" customFormat="1" ht="14.1" customHeight="1" x14ac:dyDescent="0.2">
      <c r="B55" s="33"/>
      <c r="C55" s="78">
        <v>5</v>
      </c>
      <c r="D55" s="1082"/>
      <c r="E55" s="1125"/>
      <c r="F55" s="45"/>
      <c r="G55" s="37"/>
      <c r="H55" s="36"/>
      <c r="I55" s="239">
        <f t="shared" si="1"/>
        <v>0</v>
      </c>
      <c r="J55" s="46"/>
      <c r="K55" s="1034"/>
    </row>
    <row r="56" spans="2:11" s="1022" customFormat="1" ht="14.1" customHeight="1" thickBot="1" x14ac:dyDescent="0.25">
      <c r="B56" s="40"/>
      <c r="C56" s="79">
        <v>6</v>
      </c>
      <c r="D56" s="1085"/>
      <c r="E56" s="1126"/>
      <c r="F56" s="48"/>
      <c r="G56" s="47"/>
      <c r="H56" s="65"/>
      <c r="I56" s="239">
        <f t="shared" si="1"/>
        <v>0</v>
      </c>
      <c r="J56" s="1158"/>
      <c r="K56" s="1034"/>
    </row>
    <row r="57" spans="2:11" s="1022" customFormat="1" ht="19.350000000000001" customHeight="1" thickTop="1" x14ac:dyDescent="0.2">
      <c r="B57" s="1089"/>
      <c r="C57" s="1074" t="s">
        <v>294</v>
      </c>
      <c r="D57" s="1089"/>
      <c r="E57" s="1090">
        <f>SUM(E58:E62)</f>
        <v>0</v>
      </c>
      <c r="F57" s="1091">
        <f>SUM(F58:F62)</f>
        <v>0</v>
      </c>
      <c r="G57" s="1090">
        <f>SUM(G58:G62)</f>
        <v>0</v>
      </c>
      <c r="H57" s="1090">
        <f>SUM(H58:H62)</f>
        <v>0</v>
      </c>
      <c r="I57" s="1192">
        <f t="shared" si="1"/>
        <v>0</v>
      </c>
      <c r="J57" s="1159"/>
      <c r="K57" s="1034"/>
    </row>
    <row r="58" spans="2:11" s="1022" customFormat="1" ht="14.1" customHeight="1" x14ac:dyDescent="0.2">
      <c r="B58" s="789"/>
      <c r="C58" s="963">
        <v>1</v>
      </c>
      <c r="D58" s="1080"/>
      <c r="E58" s="1122"/>
      <c r="F58" s="39"/>
      <c r="G58" s="35"/>
      <c r="H58" s="34"/>
      <c r="I58" s="239">
        <f t="shared" si="1"/>
        <v>0</v>
      </c>
      <c r="J58" s="67"/>
      <c r="K58" s="1034"/>
    </row>
    <row r="59" spans="2:11" s="1022" customFormat="1" ht="14.1" customHeight="1" x14ac:dyDescent="0.2">
      <c r="B59" s="33"/>
      <c r="C59" s="78">
        <v>2</v>
      </c>
      <c r="D59" s="1082"/>
      <c r="E59" s="1125"/>
      <c r="F59" s="45"/>
      <c r="G59" s="37"/>
      <c r="H59" s="36"/>
      <c r="I59" s="239">
        <f t="shared" si="1"/>
        <v>0</v>
      </c>
      <c r="J59" s="46"/>
      <c r="K59" s="1034"/>
    </row>
    <row r="60" spans="2:11" s="1022" customFormat="1" ht="14.1" customHeight="1" x14ac:dyDescent="0.2">
      <c r="B60" s="967"/>
      <c r="C60" s="78">
        <v>3</v>
      </c>
      <c r="D60" s="1082"/>
      <c r="E60" s="1125"/>
      <c r="F60" s="45"/>
      <c r="G60" s="37"/>
      <c r="H60" s="36"/>
      <c r="I60" s="239">
        <f t="shared" si="1"/>
        <v>0</v>
      </c>
      <c r="J60" s="46"/>
      <c r="K60" s="1034"/>
    </row>
    <row r="61" spans="2:11" s="1022" customFormat="1" ht="14.1" customHeight="1" x14ac:dyDescent="0.2">
      <c r="B61" s="33"/>
      <c r="C61" s="78">
        <v>4</v>
      </c>
      <c r="D61" s="1082"/>
      <c r="E61" s="1125"/>
      <c r="F61" s="45"/>
      <c r="G61" s="37"/>
      <c r="H61" s="36"/>
      <c r="I61" s="236">
        <f t="shared" si="1"/>
        <v>0</v>
      </c>
      <c r="J61" s="46"/>
      <c r="K61" s="1034"/>
    </row>
    <row r="62" spans="2:11" s="1022" customFormat="1" ht="14.1" customHeight="1" thickBot="1" x14ac:dyDescent="0.25">
      <c r="B62" s="95"/>
      <c r="C62" s="356">
        <v>5</v>
      </c>
      <c r="D62" s="1085"/>
      <c r="E62" s="1128"/>
      <c r="F62" s="96"/>
      <c r="G62" s="80"/>
      <c r="H62" s="76"/>
      <c r="I62" s="1298">
        <f t="shared" si="1"/>
        <v>0</v>
      </c>
      <c r="J62" s="97"/>
      <c r="K62" s="1034"/>
    </row>
    <row r="63" spans="2:11" s="1022" customFormat="1" ht="14.1" customHeight="1" thickTop="1" x14ac:dyDescent="0.2">
      <c r="B63" s="1160"/>
      <c r="C63" s="1101" t="s">
        <v>341</v>
      </c>
      <c r="D63" s="1101"/>
      <c r="E63" s="1129"/>
      <c r="F63" s="1102"/>
      <c r="G63" s="1102"/>
      <c r="H63" s="1102"/>
      <c r="I63" s="239">
        <f t="shared" si="1"/>
        <v>0</v>
      </c>
      <c r="J63" s="1162"/>
    </row>
    <row r="64" spans="2:11" s="1022" customFormat="1" ht="14.1" customHeight="1" x14ac:dyDescent="0.2">
      <c r="B64" s="1163"/>
      <c r="C64" s="1106" t="s">
        <v>155</v>
      </c>
      <c r="D64" s="1106"/>
      <c r="E64" s="1130"/>
      <c r="F64" s="1107"/>
      <c r="G64" s="1107"/>
      <c r="H64" s="1107"/>
      <c r="I64" s="239">
        <f t="shared" si="1"/>
        <v>0</v>
      </c>
      <c r="J64" s="1164"/>
    </row>
    <row r="65" spans="2:10" s="1022" customFormat="1" ht="14.1" customHeight="1" x14ac:dyDescent="0.2">
      <c r="B65" s="1163"/>
      <c r="C65" s="1106" t="s">
        <v>342</v>
      </c>
      <c r="D65" s="1106"/>
      <c r="E65" s="1130"/>
      <c r="F65" s="1107"/>
      <c r="G65" s="1107"/>
      <c r="H65" s="1107"/>
      <c r="I65" s="239">
        <f t="shared" si="1"/>
        <v>0</v>
      </c>
      <c r="J65" s="1164"/>
    </row>
    <row r="66" spans="2:10" s="1022" customFormat="1" ht="14.1" customHeight="1" thickBot="1" x14ac:dyDescent="0.25">
      <c r="B66" s="1165"/>
      <c r="C66" s="1166" t="s">
        <v>364</v>
      </c>
      <c r="D66" s="1167"/>
      <c r="E66" s="1168"/>
      <c r="F66" s="1169"/>
      <c r="G66" s="1169"/>
      <c r="H66" s="1170"/>
      <c r="I66" s="239">
        <f t="shared" si="1"/>
        <v>0</v>
      </c>
      <c r="J66" s="1171"/>
    </row>
    <row r="67" spans="2:10" ht="15" customHeight="1" x14ac:dyDescent="0.2">
      <c r="C67" s="1259"/>
      <c r="D67" s="1260"/>
      <c r="E67" s="1261"/>
      <c r="F67" s="1261"/>
      <c r="G67" s="1261"/>
      <c r="H67" s="1261"/>
      <c r="I67" s="1261"/>
    </row>
    <row r="68" spans="2:10" ht="15.75" x14ac:dyDescent="0.25">
      <c r="C68" s="1262"/>
      <c r="D68" s="1263"/>
      <c r="E68" s="1264"/>
      <c r="F68" s="1264"/>
      <c r="G68" s="1264"/>
      <c r="H68" s="1264"/>
      <c r="I68" s="1265"/>
    </row>
    <row r="69" spans="2:10" x14ac:dyDescent="0.2">
      <c r="D69" s="72"/>
      <c r="E69" s="99"/>
      <c r="F69" s="72"/>
      <c r="G69" s="72"/>
      <c r="H69" s="73"/>
      <c r="I69" s="72"/>
    </row>
  </sheetData>
  <sheetProtection formatRows="0"/>
  <mergeCells count="12">
    <mergeCell ref="J13:J19"/>
    <mergeCell ref="B21:B32"/>
    <mergeCell ref="B33:B49"/>
    <mergeCell ref="D3:H3"/>
    <mergeCell ref="H5:I5"/>
    <mergeCell ref="B6:D12"/>
    <mergeCell ref="I6:I12"/>
    <mergeCell ref="J6:J12"/>
    <mergeCell ref="E7:H7"/>
    <mergeCell ref="E9:H9"/>
    <mergeCell ref="E10:H10"/>
    <mergeCell ref="E12:H12"/>
  </mergeCells>
  <dataValidations count="1">
    <dataValidation allowBlank="1" showInputMessage="1" showErrorMessage="1" sqref="D51:D56 D58:D62" xr:uid="{2E252753-DAF4-4428-8303-A9423BA8F8FA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5" orientation="landscape" horizontalDpi="4294967293" verticalDpi="4294967293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7C80-C7B7-4DE4-A18C-0ECC54D1AF16}">
  <sheetPr>
    <tabColor rgb="FFFF0000"/>
    <pageSetUpPr fitToPage="1"/>
  </sheetPr>
  <dimension ref="B1:O71"/>
  <sheetViews>
    <sheetView view="pageBreakPreview" zoomScale="80" zoomScaleNormal="100" zoomScaleSheetLayoutView="80" workbookViewId="0">
      <selection activeCell="M2" sqref="M2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40.25" style="20" customWidth="1"/>
    <col min="5" max="10" width="5.875" style="20" customWidth="1"/>
    <col min="11" max="11" width="5.75" style="20" customWidth="1"/>
    <col min="12" max="12" width="5.875" style="20" customWidth="1"/>
    <col min="13" max="13" width="7.5" style="20" customWidth="1"/>
    <col min="14" max="14" width="11.875" style="20" customWidth="1"/>
    <col min="15" max="15" width="4.75" style="20" customWidth="1"/>
    <col min="16" max="16384" width="8.125" style="20"/>
  </cols>
  <sheetData>
    <row r="1" spans="2:15" s="1022" customFormat="1" ht="18" x14ac:dyDescent="0.2">
      <c r="B1" s="21"/>
      <c r="C1" s="21"/>
      <c r="D1" s="299">
        <f>'Strona Tytułowa'!$G$5</f>
        <v>0</v>
      </c>
      <c r="E1" s="52"/>
      <c r="F1" s="52"/>
      <c r="G1" s="52"/>
      <c r="H1" s="52"/>
      <c r="I1" s="52"/>
      <c r="J1" s="52"/>
      <c r="K1" s="52"/>
      <c r="L1" s="52"/>
      <c r="M1" s="52"/>
      <c r="N1" s="1021"/>
    </row>
    <row r="2" spans="2:15" s="1022" customFormat="1" ht="20.25" x14ac:dyDescent="0.2">
      <c r="B2" s="1021"/>
      <c r="C2" s="1021"/>
      <c r="D2" s="1900" t="s">
        <v>279</v>
      </c>
      <c r="E2" s="1900"/>
      <c r="F2" s="1900"/>
      <c r="G2" s="1900"/>
      <c r="H2" s="1900"/>
      <c r="I2" s="1900"/>
      <c r="J2" s="1900"/>
      <c r="K2" s="1900"/>
      <c r="L2" s="1900"/>
      <c r="M2" s="1301" t="str">
        <f>'Strona Tytułowa'!$D$2</f>
        <v>2023/2024</v>
      </c>
      <c r="N2" s="1021"/>
    </row>
    <row r="3" spans="2:15" s="1022" customFormat="1" ht="18.75" customHeight="1" x14ac:dyDescent="0.2">
      <c r="B3" s="782" t="s">
        <v>297</v>
      </c>
      <c r="C3" s="24"/>
      <c r="D3" s="234"/>
      <c r="E3" s="234"/>
      <c r="F3" s="234"/>
      <c r="G3" s="381" t="s">
        <v>368</v>
      </c>
      <c r="H3" s="234"/>
      <c r="I3" s="234"/>
      <c r="J3" s="234" t="s">
        <v>247</v>
      </c>
      <c r="K3" s="234"/>
      <c r="L3" s="234"/>
      <c r="M3" s="235"/>
      <c r="N3" s="1021"/>
    </row>
    <row r="4" spans="2:15" s="1022" customFormat="1" ht="27" customHeight="1" thickBot="1" x14ac:dyDescent="0.25">
      <c r="B4" s="1249" t="s">
        <v>397</v>
      </c>
      <c r="C4" s="1026"/>
      <c r="D4" s="25"/>
      <c r="E4" s="55"/>
      <c r="F4" s="55"/>
      <c r="G4" s="82"/>
      <c r="H4" s="55"/>
      <c r="I4" s="55"/>
      <c r="J4" s="2257"/>
      <c r="K4" s="2257"/>
      <c r="L4" s="2257"/>
      <c r="M4" s="2257"/>
      <c r="N4" s="1021"/>
    </row>
    <row r="5" spans="2:15" s="1022" customFormat="1" ht="12.75" customHeight="1" x14ac:dyDescent="0.2">
      <c r="B5" s="2146" t="s">
        <v>161</v>
      </c>
      <c r="C5" s="2216"/>
      <c r="D5" s="2216"/>
      <c r="E5" s="2258" t="s">
        <v>165</v>
      </c>
      <c r="F5" s="2259"/>
      <c r="G5" s="2259"/>
      <c r="H5" s="2259"/>
      <c r="I5" s="2259"/>
      <c r="J5" s="2260"/>
      <c r="K5" s="2272" t="s">
        <v>372</v>
      </c>
      <c r="L5" s="2273"/>
      <c r="M5" s="1882" t="s">
        <v>163</v>
      </c>
      <c r="N5" s="1885" t="s">
        <v>164</v>
      </c>
    </row>
    <row r="6" spans="2:15" s="1022" customFormat="1" ht="12.75" customHeight="1" x14ac:dyDescent="0.2">
      <c r="B6" s="2148"/>
      <c r="C6" s="2217"/>
      <c r="D6" s="2217"/>
      <c r="E6" s="2261" t="s">
        <v>329</v>
      </c>
      <c r="F6" s="2261"/>
      <c r="G6" s="2261"/>
      <c r="H6" s="2261"/>
      <c r="I6" s="2261"/>
      <c r="J6" s="2262"/>
      <c r="K6" s="2274"/>
      <c r="L6" s="2275"/>
      <c r="M6" s="1883"/>
      <c r="N6" s="1886"/>
    </row>
    <row r="7" spans="2:15" s="1022" customFormat="1" ht="12.75" customHeight="1" x14ac:dyDescent="0.2">
      <c r="B7" s="2148"/>
      <c r="C7" s="2217"/>
      <c r="D7" s="2217"/>
      <c r="E7" s="229" t="s">
        <v>33</v>
      </c>
      <c r="F7" s="229" t="s">
        <v>34</v>
      </c>
      <c r="G7" s="229" t="s">
        <v>35</v>
      </c>
      <c r="H7" s="227" t="s">
        <v>36</v>
      </c>
      <c r="I7" s="227" t="s">
        <v>37</v>
      </c>
      <c r="J7" s="228" t="s">
        <v>38</v>
      </c>
      <c r="K7" s="2266" t="s">
        <v>373</v>
      </c>
      <c r="L7" s="2269" t="s">
        <v>181</v>
      </c>
      <c r="M7" s="1883"/>
      <c r="N7" s="1886"/>
    </row>
    <row r="8" spans="2:15" s="1022" customFormat="1" ht="12.75" customHeight="1" x14ac:dyDescent="0.2">
      <c r="B8" s="2148"/>
      <c r="C8" s="2217"/>
      <c r="D8" s="2217"/>
      <c r="E8" s="2283" t="s">
        <v>383</v>
      </c>
      <c r="F8" s="2284"/>
      <c r="G8" s="1914" t="s">
        <v>181</v>
      </c>
      <c r="H8" s="1915"/>
      <c r="I8" s="1915"/>
      <c r="J8" s="2249"/>
      <c r="K8" s="2267"/>
      <c r="L8" s="2270"/>
      <c r="M8" s="1883"/>
      <c r="N8" s="1886"/>
    </row>
    <row r="9" spans="2:15" s="1022" customFormat="1" ht="12.75" customHeight="1" x14ac:dyDescent="0.2">
      <c r="B9" s="2148"/>
      <c r="C9" s="2217"/>
      <c r="D9" s="2217"/>
      <c r="E9" s="1890" t="s">
        <v>166</v>
      </c>
      <c r="F9" s="1891"/>
      <c r="G9" s="1891"/>
      <c r="H9" s="1891"/>
      <c r="I9" s="1891"/>
      <c r="J9" s="1892"/>
      <c r="K9" s="2267"/>
      <c r="L9" s="2270"/>
      <c r="M9" s="1883"/>
      <c r="N9" s="1886"/>
    </row>
    <row r="10" spans="2:15" s="1022" customFormat="1" ht="12.75" customHeight="1" x14ac:dyDescent="0.2">
      <c r="B10" s="2148"/>
      <c r="C10" s="2217"/>
      <c r="D10" s="2217"/>
      <c r="E10" s="1302"/>
      <c r="F10" s="1302"/>
      <c r="G10" s="1302"/>
      <c r="H10" s="1302"/>
      <c r="I10" s="1302"/>
      <c r="J10" s="1302"/>
      <c r="K10" s="2267"/>
      <c r="L10" s="2270"/>
      <c r="M10" s="1883"/>
      <c r="N10" s="1886"/>
    </row>
    <row r="11" spans="2:15" s="1022" customFormat="1" ht="16.5" customHeight="1" thickBot="1" x14ac:dyDescent="0.25">
      <c r="B11" s="2150"/>
      <c r="C11" s="2218"/>
      <c r="D11" s="2218"/>
      <c r="E11" s="1893" t="s">
        <v>167</v>
      </c>
      <c r="F11" s="1894"/>
      <c r="G11" s="1894"/>
      <c r="H11" s="1894"/>
      <c r="I11" s="1894"/>
      <c r="J11" s="1895"/>
      <c r="K11" s="2268"/>
      <c r="L11" s="2271"/>
      <c r="M11" s="1884"/>
      <c r="N11" s="1887"/>
    </row>
    <row r="12" spans="2:15" s="1022" customFormat="1" ht="27" customHeight="1" thickBot="1" x14ac:dyDescent="0.25">
      <c r="B12" s="1134"/>
      <c r="C12" s="1031"/>
      <c r="D12" s="303" t="s">
        <v>171</v>
      </c>
      <c r="E12" s="1032">
        <f t="shared" ref="E12:J12" si="0">SUM(E16:E18)+E13</f>
        <v>30</v>
      </c>
      <c r="F12" s="1032">
        <f t="shared" si="0"/>
        <v>32</v>
      </c>
      <c r="G12" s="1032">
        <f t="shared" si="0"/>
        <v>33</v>
      </c>
      <c r="H12" s="1032">
        <f t="shared" si="0"/>
        <v>27</v>
      </c>
      <c r="I12" s="1032">
        <f t="shared" si="0"/>
        <v>23</v>
      </c>
      <c r="J12" s="1032">
        <f t="shared" si="0"/>
        <v>18</v>
      </c>
      <c r="K12" s="1172">
        <f t="shared" ref="K12:K18" si="1">SUM(E12:F12)</f>
        <v>62</v>
      </c>
      <c r="L12" s="1033">
        <f t="shared" ref="L12:L18" si="2">SUM(G12:J12)</f>
        <v>101</v>
      </c>
      <c r="M12" s="1033">
        <f>SUM(K12:L12)</f>
        <v>163</v>
      </c>
      <c r="N12" s="2250"/>
      <c r="O12" s="1034"/>
    </row>
    <row r="13" spans="2:15" s="1022" customFormat="1" ht="14.25" customHeight="1" x14ac:dyDescent="0.2">
      <c r="B13" s="83"/>
      <c r="C13" s="84"/>
      <c r="D13" s="58" t="s">
        <v>332</v>
      </c>
      <c r="E13" s="1135">
        <f t="shared" ref="E13:J13" si="3">SUM(E14:E15)</f>
        <v>30</v>
      </c>
      <c r="F13" s="1135">
        <f t="shared" si="3"/>
        <v>32</v>
      </c>
      <c r="G13" s="1036">
        <f t="shared" si="3"/>
        <v>33</v>
      </c>
      <c r="H13" s="1036">
        <f t="shared" si="3"/>
        <v>27</v>
      </c>
      <c r="I13" s="1036">
        <f t="shared" si="3"/>
        <v>23</v>
      </c>
      <c r="J13" s="1036">
        <f t="shared" si="3"/>
        <v>18</v>
      </c>
      <c r="K13" s="1173">
        <f t="shared" si="1"/>
        <v>62</v>
      </c>
      <c r="L13" s="1037">
        <f t="shared" si="2"/>
        <v>101</v>
      </c>
      <c r="M13" s="1136">
        <f>SUM(E13:J13)</f>
        <v>163</v>
      </c>
      <c r="N13" s="2251"/>
      <c r="O13" s="1034"/>
    </row>
    <row r="14" spans="2:15" s="1022" customFormat="1" ht="14.25" customHeight="1" x14ac:dyDescent="0.2">
      <c r="B14" s="83"/>
      <c r="C14" s="84"/>
      <c r="D14" s="58" t="s">
        <v>333</v>
      </c>
      <c r="E14" s="1135">
        <f t="shared" ref="E14:J14" si="4">SUM(E20:E32)</f>
        <v>0</v>
      </c>
      <c r="F14" s="1135">
        <f t="shared" si="4"/>
        <v>0</v>
      </c>
      <c r="G14" s="1036">
        <f t="shared" si="4"/>
        <v>0</v>
      </c>
      <c r="H14" s="1036">
        <f t="shared" si="4"/>
        <v>0</v>
      </c>
      <c r="I14" s="1036">
        <f t="shared" si="4"/>
        <v>0</v>
      </c>
      <c r="J14" s="1036">
        <f t="shared" si="4"/>
        <v>0</v>
      </c>
      <c r="K14" s="1174">
        <f t="shared" si="1"/>
        <v>0</v>
      </c>
      <c r="L14" s="1037">
        <f t="shared" si="2"/>
        <v>0</v>
      </c>
      <c r="M14" s="1136">
        <f>SUM(E14:J14)</f>
        <v>0</v>
      </c>
      <c r="N14" s="2251"/>
      <c r="O14" s="1034"/>
    </row>
    <row r="15" spans="2:15" s="1022" customFormat="1" ht="14.25" customHeight="1" x14ac:dyDescent="0.2">
      <c r="B15" s="83"/>
      <c r="C15" s="84"/>
      <c r="D15" s="58" t="s">
        <v>334</v>
      </c>
      <c r="E15" s="1135">
        <f t="shared" ref="E15:J15" si="5">SUM(E33:E51)</f>
        <v>30</v>
      </c>
      <c r="F15" s="1135">
        <f t="shared" si="5"/>
        <v>32</v>
      </c>
      <c r="G15" s="1036">
        <f t="shared" si="5"/>
        <v>33</v>
      </c>
      <c r="H15" s="1036">
        <f t="shared" si="5"/>
        <v>27</v>
      </c>
      <c r="I15" s="1036">
        <f t="shared" si="5"/>
        <v>23</v>
      </c>
      <c r="J15" s="1036">
        <f t="shared" si="5"/>
        <v>18</v>
      </c>
      <c r="K15" s="1174">
        <f t="shared" si="1"/>
        <v>62</v>
      </c>
      <c r="L15" s="1037">
        <f t="shared" si="2"/>
        <v>101</v>
      </c>
      <c r="M15" s="1136">
        <f>SUM(E15:J15)</f>
        <v>163</v>
      </c>
      <c r="N15" s="2251"/>
      <c r="O15" s="1034"/>
    </row>
    <row r="16" spans="2:15" s="1022" customFormat="1" ht="14.25" customHeight="1" x14ac:dyDescent="0.2">
      <c r="B16" s="83"/>
      <c r="C16" s="84"/>
      <c r="D16" s="58" t="s">
        <v>335</v>
      </c>
      <c r="E16" s="1135">
        <f t="shared" ref="E16:J16" si="6">E52</f>
        <v>0</v>
      </c>
      <c r="F16" s="1135">
        <f t="shared" si="6"/>
        <v>0</v>
      </c>
      <c r="G16" s="1036">
        <f t="shared" si="6"/>
        <v>0</v>
      </c>
      <c r="H16" s="1038">
        <f t="shared" si="6"/>
        <v>0</v>
      </c>
      <c r="I16" s="1038">
        <f t="shared" si="6"/>
        <v>0</v>
      </c>
      <c r="J16" s="1039">
        <f t="shared" si="6"/>
        <v>0</v>
      </c>
      <c r="K16" s="1173">
        <f t="shared" si="1"/>
        <v>0</v>
      </c>
      <c r="L16" s="1037">
        <f t="shared" si="2"/>
        <v>0</v>
      </c>
      <c r="M16" s="1136">
        <f>SUM(E16:J16)</f>
        <v>0</v>
      </c>
      <c r="N16" s="2251"/>
      <c r="O16" s="1034"/>
    </row>
    <row r="17" spans="2:15" s="1022" customFormat="1" ht="14.25" customHeight="1" x14ac:dyDescent="0.2">
      <c r="B17" s="83"/>
      <c r="C17" s="84"/>
      <c r="D17" s="58" t="s">
        <v>336</v>
      </c>
      <c r="E17" s="1137">
        <f t="shared" ref="E17:J17" si="7">E59</f>
        <v>0</v>
      </c>
      <c r="F17" s="1137">
        <f t="shared" si="7"/>
        <v>0</v>
      </c>
      <c r="G17" s="1036">
        <f t="shared" si="7"/>
        <v>0</v>
      </c>
      <c r="H17" s="1038">
        <f t="shared" si="7"/>
        <v>0</v>
      </c>
      <c r="I17" s="1038">
        <f t="shared" si="7"/>
        <v>0</v>
      </c>
      <c r="J17" s="1038">
        <f t="shared" si="7"/>
        <v>0</v>
      </c>
      <c r="K17" s="1173">
        <f t="shared" si="1"/>
        <v>0</v>
      </c>
      <c r="L17" s="1037">
        <f t="shared" si="2"/>
        <v>0</v>
      </c>
      <c r="M17" s="1136">
        <f>SUM(E17:J17)</f>
        <v>0</v>
      </c>
      <c r="N17" s="2251"/>
      <c r="O17" s="1034"/>
    </row>
    <row r="18" spans="2:15" s="1022" customFormat="1" ht="13.5" customHeight="1" thickBot="1" x14ac:dyDescent="0.25">
      <c r="B18" s="83"/>
      <c r="C18" s="84"/>
      <c r="D18" s="85" t="s">
        <v>357</v>
      </c>
      <c r="E18" s="1137">
        <f t="shared" ref="E18:J18" si="8">SUM(E65:E68)</f>
        <v>0</v>
      </c>
      <c r="F18" s="1137">
        <f t="shared" si="8"/>
        <v>0</v>
      </c>
      <c r="G18" s="1036">
        <f t="shared" si="8"/>
        <v>0</v>
      </c>
      <c r="H18" s="1036">
        <f t="shared" si="8"/>
        <v>0</v>
      </c>
      <c r="I18" s="1036">
        <f t="shared" si="8"/>
        <v>0</v>
      </c>
      <c r="J18" s="1036">
        <f t="shared" si="8"/>
        <v>0</v>
      </c>
      <c r="K18" s="1173">
        <f t="shared" si="1"/>
        <v>0</v>
      </c>
      <c r="L18" s="1040">
        <f t="shared" si="2"/>
        <v>0</v>
      </c>
      <c r="M18" s="1175">
        <f>SUM(K18:L18)</f>
        <v>0</v>
      </c>
      <c r="N18" s="2252"/>
      <c r="O18" s="1034"/>
    </row>
    <row r="19" spans="2:15" s="1022" customFormat="1" ht="19.5" customHeight="1" x14ac:dyDescent="0.2">
      <c r="B19" s="1139"/>
      <c r="C19" s="1042" t="s">
        <v>288</v>
      </c>
      <c r="D19" s="1042"/>
      <c r="E19" s="1043"/>
      <c r="F19" s="1043"/>
      <c r="G19" s="1043"/>
      <c r="H19" s="1043"/>
      <c r="I19" s="1043"/>
      <c r="J19" s="1043"/>
      <c r="K19" s="1044"/>
      <c r="L19" s="1044"/>
      <c r="M19" s="1043"/>
      <c r="N19" s="1140"/>
      <c r="O19" s="1034"/>
    </row>
    <row r="20" spans="2:15" s="787" customFormat="1" ht="14.1" customHeight="1" x14ac:dyDescent="0.2">
      <c r="B20" s="2253" t="s">
        <v>339</v>
      </c>
      <c r="C20" s="86">
        <v>1</v>
      </c>
      <c r="D20" s="1046" t="s">
        <v>317</v>
      </c>
      <c r="E20" s="1121"/>
      <c r="F20" s="761"/>
      <c r="G20" s="1268"/>
      <c r="H20" s="88"/>
      <c r="I20" s="31"/>
      <c r="J20" s="30"/>
      <c r="K20" s="716">
        <f t="shared" ref="K20:K50" si="9">SUM(E20:F20)</f>
        <v>0</v>
      </c>
      <c r="L20" s="1176">
        <f t="shared" ref="L20:L50" si="10">SUM(G20:J20)</f>
        <v>0</v>
      </c>
      <c r="M20" s="1177">
        <f t="shared" ref="M20:M51" si="11">SUM(K20:L20)</f>
        <v>0</v>
      </c>
      <c r="N20" s="1142"/>
      <c r="O20" s="1034"/>
    </row>
    <row r="21" spans="2:15" s="787" customFormat="1" ht="14.1" customHeight="1" x14ac:dyDescent="0.2">
      <c r="B21" s="2254"/>
      <c r="C21" s="78">
        <v>2</v>
      </c>
      <c r="D21" s="1049" t="s">
        <v>318</v>
      </c>
      <c r="E21" s="1122"/>
      <c r="F21" s="765"/>
      <c r="G21" s="1270"/>
      <c r="H21" s="39"/>
      <c r="I21" s="35"/>
      <c r="J21" s="732"/>
      <c r="K21" s="725">
        <f t="shared" si="9"/>
        <v>0</v>
      </c>
      <c r="L21" s="1178">
        <f t="shared" si="10"/>
        <v>0</v>
      </c>
      <c r="M21" s="236">
        <f t="shared" si="11"/>
        <v>0</v>
      </c>
      <c r="N21" s="1143"/>
      <c r="O21" s="1034"/>
    </row>
    <row r="22" spans="2:15" s="787" customFormat="1" ht="14.1" customHeight="1" x14ac:dyDescent="0.2">
      <c r="B22" s="2254"/>
      <c r="C22" s="78">
        <v>3</v>
      </c>
      <c r="D22" s="1049" t="s">
        <v>301</v>
      </c>
      <c r="E22" s="1122"/>
      <c r="F22" s="765"/>
      <c r="G22" s="1270"/>
      <c r="H22" s="39"/>
      <c r="I22" s="35"/>
      <c r="J22" s="729"/>
      <c r="K22" s="725">
        <f t="shared" si="9"/>
        <v>0</v>
      </c>
      <c r="L22" s="1178">
        <f t="shared" si="10"/>
        <v>0</v>
      </c>
      <c r="M22" s="236">
        <f t="shared" si="11"/>
        <v>0</v>
      </c>
      <c r="N22" s="1143"/>
      <c r="O22" s="1034"/>
    </row>
    <row r="23" spans="2:15" s="787" customFormat="1" ht="14.1" customHeight="1" x14ac:dyDescent="0.2">
      <c r="B23" s="2254"/>
      <c r="C23" s="78">
        <v>4</v>
      </c>
      <c r="D23" s="1049" t="s">
        <v>323</v>
      </c>
      <c r="E23" s="1122"/>
      <c r="F23" s="765"/>
      <c r="G23" s="1270"/>
      <c r="H23" s="39"/>
      <c r="I23" s="35"/>
      <c r="J23" s="729"/>
      <c r="K23" s="725">
        <f t="shared" si="9"/>
        <v>0</v>
      </c>
      <c r="L23" s="1178">
        <f t="shared" si="10"/>
        <v>0</v>
      </c>
      <c r="M23" s="236">
        <f t="shared" si="11"/>
        <v>0</v>
      </c>
      <c r="N23" s="1143"/>
      <c r="O23" s="1034"/>
    </row>
    <row r="24" spans="2:15" s="787" customFormat="1" ht="14.1" customHeight="1" x14ac:dyDescent="0.2">
      <c r="B24" s="2254"/>
      <c r="C24" s="78">
        <v>5</v>
      </c>
      <c r="D24" s="1049" t="s">
        <v>324</v>
      </c>
      <c r="E24" s="1122"/>
      <c r="F24" s="765"/>
      <c r="G24" s="1270"/>
      <c r="H24" s="39"/>
      <c r="I24" s="35"/>
      <c r="J24" s="34"/>
      <c r="K24" s="725">
        <f t="shared" si="9"/>
        <v>0</v>
      </c>
      <c r="L24" s="1178">
        <f t="shared" si="10"/>
        <v>0</v>
      </c>
      <c r="M24" s="236">
        <f t="shared" si="11"/>
        <v>0</v>
      </c>
      <c r="N24" s="1143"/>
      <c r="O24" s="1034"/>
    </row>
    <row r="25" spans="2:15" s="787" customFormat="1" ht="14.1" customHeight="1" x14ac:dyDescent="0.2">
      <c r="B25" s="2254"/>
      <c r="C25" s="78">
        <v>6</v>
      </c>
      <c r="D25" s="1049" t="s">
        <v>291</v>
      </c>
      <c r="E25" s="1122"/>
      <c r="F25" s="765"/>
      <c r="G25" s="1270"/>
      <c r="H25" s="39"/>
      <c r="I25" s="35"/>
      <c r="J25" s="34"/>
      <c r="K25" s="725">
        <f t="shared" si="9"/>
        <v>0</v>
      </c>
      <c r="L25" s="1178">
        <f t="shared" si="10"/>
        <v>0</v>
      </c>
      <c r="M25" s="236">
        <f t="shared" si="11"/>
        <v>0</v>
      </c>
      <c r="N25" s="1143"/>
      <c r="O25" s="1034"/>
    </row>
    <row r="26" spans="2:15" s="787" customFormat="1" ht="14.1" customHeight="1" x14ac:dyDescent="0.2">
      <c r="B26" s="2254"/>
      <c r="C26" s="78">
        <v>7</v>
      </c>
      <c r="D26" s="1049" t="s">
        <v>315</v>
      </c>
      <c r="E26" s="1122"/>
      <c r="F26" s="765"/>
      <c r="G26" s="1270"/>
      <c r="H26" s="39"/>
      <c r="I26" s="35"/>
      <c r="J26" s="34"/>
      <c r="K26" s="725">
        <f t="shared" si="9"/>
        <v>0</v>
      </c>
      <c r="L26" s="1178">
        <f t="shared" si="10"/>
        <v>0</v>
      </c>
      <c r="M26" s="236">
        <f t="shared" si="11"/>
        <v>0</v>
      </c>
      <c r="N26" s="1143"/>
      <c r="O26" s="1034"/>
    </row>
    <row r="27" spans="2:15" s="787" customFormat="1" ht="14.1" customHeight="1" x14ac:dyDescent="0.2">
      <c r="B27" s="2254"/>
      <c r="C27" s="78">
        <v>8</v>
      </c>
      <c r="D27" s="1049" t="s">
        <v>218</v>
      </c>
      <c r="E27" s="1122"/>
      <c r="F27" s="765"/>
      <c r="G27" s="1270"/>
      <c r="H27" s="39"/>
      <c r="I27" s="35"/>
      <c r="J27" s="34"/>
      <c r="K27" s="725">
        <f t="shared" si="9"/>
        <v>0</v>
      </c>
      <c r="L27" s="1178">
        <f t="shared" si="10"/>
        <v>0</v>
      </c>
      <c r="M27" s="236">
        <f t="shared" si="11"/>
        <v>0</v>
      </c>
      <c r="N27" s="1143"/>
      <c r="O27" s="1034"/>
    </row>
    <row r="28" spans="2:15" s="787" customFormat="1" ht="14.1" customHeight="1" x14ac:dyDescent="0.2">
      <c r="B28" s="2254"/>
      <c r="C28" s="78">
        <v>9</v>
      </c>
      <c r="D28" s="1049" t="s">
        <v>257</v>
      </c>
      <c r="E28" s="1122"/>
      <c r="F28" s="765"/>
      <c r="G28" s="1270"/>
      <c r="H28" s="39"/>
      <c r="I28" s="35"/>
      <c r="J28" s="34"/>
      <c r="K28" s="725">
        <f t="shared" si="9"/>
        <v>0</v>
      </c>
      <c r="L28" s="1178">
        <f t="shared" si="10"/>
        <v>0</v>
      </c>
      <c r="M28" s="236">
        <f t="shared" si="11"/>
        <v>0</v>
      </c>
      <c r="N28" s="1143"/>
      <c r="O28" s="1034"/>
    </row>
    <row r="29" spans="2:15" s="787" customFormat="1" ht="14.1" customHeight="1" x14ac:dyDescent="0.2">
      <c r="B29" s="2254"/>
      <c r="C29" s="78">
        <v>10</v>
      </c>
      <c r="D29" s="1049" t="s">
        <v>310</v>
      </c>
      <c r="E29" s="1122"/>
      <c r="F29" s="765"/>
      <c r="G29" s="1270"/>
      <c r="H29" s="39"/>
      <c r="I29" s="35"/>
      <c r="J29" s="34"/>
      <c r="K29" s="725">
        <f t="shared" si="9"/>
        <v>0</v>
      </c>
      <c r="L29" s="1178">
        <f t="shared" si="10"/>
        <v>0</v>
      </c>
      <c r="M29" s="236">
        <f t="shared" si="11"/>
        <v>0</v>
      </c>
      <c r="N29" s="1143"/>
      <c r="O29" s="1034"/>
    </row>
    <row r="30" spans="2:15" s="787" customFormat="1" ht="14.1" customHeight="1" x14ac:dyDescent="0.2">
      <c r="B30" s="2254"/>
      <c r="C30" s="78">
        <v>11</v>
      </c>
      <c r="D30" s="1049" t="s">
        <v>223</v>
      </c>
      <c r="E30" s="1122"/>
      <c r="F30" s="765"/>
      <c r="G30" s="1270"/>
      <c r="H30" s="39"/>
      <c r="I30" s="35"/>
      <c r="J30" s="34"/>
      <c r="K30" s="725">
        <f t="shared" si="9"/>
        <v>0</v>
      </c>
      <c r="L30" s="1178">
        <f t="shared" si="10"/>
        <v>0</v>
      </c>
      <c r="M30" s="236">
        <f t="shared" si="11"/>
        <v>0</v>
      </c>
      <c r="N30" s="1143"/>
      <c r="O30" s="1034"/>
    </row>
    <row r="31" spans="2:15" s="787" customFormat="1" ht="14.1" customHeight="1" x14ac:dyDescent="0.2">
      <c r="B31" s="2254"/>
      <c r="C31" s="78">
        <v>12</v>
      </c>
      <c r="D31" s="1049" t="s">
        <v>219</v>
      </c>
      <c r="E31" s="1122"/>
      <c r="F31" s="765"/>
      <c r="G31" s="1270"/>
      <c r="H31" s="39"/>
      <c r="I31" s="35"/>
      <c r="J31" s="34"/>
      <c r="K31" s="725">
        <f t="shared" si="9"/>
        <v>0</v>
      </c>
      <c r="L31" s="1178">
        <f t="shared" si="10"/>
        <v>0</v>
      </c>
      <c r="M31" s="236">
        <f t="shared" si="11"/>
        <v>0</v>
      </c>
      <c r="N31" s="1143"/>
      <c r="O31" s="1034"/>
    </row>
    <row r="32" spans="2:15" s="787" customFormat="1" ht="14.1" customHeight="1" x14ac:dyDescent="0.2">
      <c r="B32" s="2255"/>
      <c r="C32" s="1123">
        <v>13</v>
      </c>
      <c r="D32" s="1054" t="s">
        <v>305</v>
      </c>
      <c r="E32" s="1124"/>
      <c r="F32" s="1144"/>
      <c r="G32" s="1272"/>
      <c r="H32" s="1055"/>
      <c r="I32" s="66"/>
      <c r="J32" s="90"/>
      <c r="K32" s="1179">
        <f t="shared" si="9"/>
        <v>0</v>
      </c>
      <c r="L32" s="1180">
        <f t="shared" si="10"/>
        <v>0</v>
      </c>
      <c r="M32" s="238">
        <f t="shared" si="11"/>
        <v>0</v>
      </c>
      <c r="N32" s="1145"/>
      <c r="O32" s="1034"/>
    </row>
    <row r="33" spans="2:15" s="787" customFormat="1" ht="14.1" customHeight="1" x14ac:dyDescent="0.2">
      <c r="B33" s="2253" t="s">
        <v>359</v>
      </c>
      <c r="C33" s="91">
        <v>1</v>
      </c>
      <c r="D33" s="1060" t="s">
        <v>143</v>
      </c>
      <c r="E33" s="1121">
        <v>5</v>
      </c>
      <c r="F33" s="761">
        <v>5</v>
      </c>
      <c r="G33" s="1268">
        <v>4</v>
      </c>
      <c r="H33" s="88">
        <v>4</v>
      </c>
      <c r="I33" s="31">
        <v>4</v>
      </c>
      <c r="J33" s="30">
        <v>4</v>
      </c>
      <c r="K33" s="1181">
        <f t="shared" si="9"/>
        <v>10</v>
      </c>
      <c r="L33" s="1182">
        <f t="shared" si="10"/>
        <v>16</v>
      </c>
      <c r="M33" s="1141">
        <f t="shared" si="11"/>
        <v>26</v>
      </c>
      <c r="N33" s="1142"/>
      <c r="O33" s="1034"/>
    </row>
    <row r="34" spans="2:15" s="787" customFormat="1" ht="14.1" customHeight="1" x14ac:dyDescent="0.2">
      <c r="B34" s="2254"/>
      <c r="C34" s="63">
        <v>2</v>
      </c>
      <c r="D34" s="64" t="s">
        <v>360</v>
      </c>
      <c r="E34" s="1125">
        <v>3</v>
      </c>
      <c r="F34" s="769">
        <v>3</v>
      </c>
      <c r="G34" s="1274">
        <v>3</v>
      </c>
      <c r="H34" s="45">
        <v>3</v>
      </c>
      <c r="I34" s="37">
        <v>3</v>
      </c>
      <c r="J34" s="36">
        <v>3</v>
      </c>
      <c r="K34" s="725">
        <f t="shared" si="9"/>
        <v>6</v>
      </c>
      <c r="L34" s="1178">
        <f t="shared" si="10"/>
        <v>12</v>
      </c>
      <c r="M34" s="236">
        <f t="shared" si="11"/>
        <v>18</v>
      </c>
      <c r="N34" s="984"/>
      <c r="O34" s="1034"/>
    </row>
    <row r="35" spans="2:15" s="787" customFormat="1" ht="14.1" customHeight="1" x14ac:dyDescent="0.2">
      <c r="B35" s="2254"/>
      <c r="C35" s="937">
        <v>3</v>
      </c>
      <c r="D35" s="64" t="s">
        <v>361</v>
      </c>
      <c r="E35" s="1125">
        <v>2</v>
      </c>
      <c r="F35" s="769">
        <v>2</v>
      </c>
      <c r="G35" s="1274">
        <v>2</v>
      </c>
      <c r="H35" s="45">
        <v>2</v>
      </c>
      <c r="I35" s="37">
        <v>2</v>
      </c>
      <c r="J35" s="36">
        <v>2</v>
      </c>
      <c r="K35" s="725">
        <f t="shared" si="9"/>
        <v>4</v>
      </c>
      <c r="L35" s="1178">
        <f t="shared" si="10"/>
        <v>8</v>
      </c>
      <c r="M35" s="236">
        <f t="shared" si="11"/>
        <v>12</v>
      </c>
      <c r="N35" s="984"/>
      <c r="O35" s="1034"/>
    </row>
    <row r="36" spans="2:15" s="787" customFormat="1" ht="14.1" customHeight="1" x14ac:dyDescent="0.2">
      <c r="B36" s="2254"/>
      <c r="C36" s="63">
        <v>4</v>
      </c>
      <c r="D36" s="77" t="s">
        <v>236</v>
      </c>
      <c r="E36" s="1125">
        <v>1</v>
      </c>
      <c r="F36" s="769"/>
      <c r="G36" s="1150"/>
      <c r="H36" s="1276"/>
      <c r="I36" s="93"/>
      <c r="J36" s="1151"/>
      <c r="K36" s="725">
        <f t="shared" si="9"/>
        <v>1</v>
      </c>
      <c r="L36" s="1178">
        <f t="shared" si="10"/>
        <v>0</v>
      </c>
      <c r="M36" s="236">
        <f t="shared" si="11"/>
        <v>1</v>
      </c>
      <c r="N36" s="984"/>
      <c r="O36" s="1034"/>
    </row>
    <row r="37" spans="2:15" s="787" customFormat="1" ht="14.1" customHeight="1" x14ac:dyDescent="0.2">
      <c r="B37" s="2254"/>
      <c r="C37" s="937">
        <v>5</v>
      </c>
      <c r="D37" s="77" t="s">
        <v>362</v>
      </c>
      <c r="E37" s="1150"/>
      <c r="F37" s="1151"/>
      <c r="G37" s="1274">
        <v>1</v>
      </c>
      <c r="H37" s="45"/>
      <c r="I37" s="37"/>
      <c r="J37" s="36"/>
      <c r="K37" s="725">
        <f t="shared" si="9"/>
        <v>0</v>
      </c>
      <c r="L37" s="1178">
        <f t="shared" si="10"/>
        <v>1</v>
      </c>
      <c r="M37" s="236">
        <f t="shared" si="11"/>
        <v>1</v>
      </c>
      <c r="N37" s="984"/>
      <c r="O37" s="1034"/>
    </row>
    <row r="38" spans="2:15" s="787" customFormat="1" ht="14.1" customHeight="1" x14ac:dyDescent="0.2">
      <c r="B38" s="2254"/>
      <c r="C38" s="63">
        <v>6</v>
      </c>
      <c r="D38" s="77" t="s">
        <v>137</v>
      </c>
      <c r="E38" s="1125">
        <v>2</v>
      </c>
      <c r="F38" s="769">
        <v>2</v>
      </c>
      <c r="G38" s="1274">
        <v>2</v>
      </c>
      <c r="H38" s="45">
        <v>2</v>
      </c>
      <c r="I38" s="37">
        <v>2</v>
      </c>
      <c r="J38" s="36">
        <v>1</v>
      </c>
      <c r="K38" s="725">
        <f t="shared" si="9"/>
        <v>4</v>
      </c>
      <c r="L38" s="1178">
        <f t="shared" si="10"/>
        <v>7</v>
      </c>
      <c r="M38" s="236">
        <f t="shared" si="11"/>
        <v>11</v>
      </c>
      <c r="N38" s="984"/>
      <c r="O38" s="1034"/>
    </row>
    <row r="39" spans="2:15" s="787" customFormat="1" ht="14.1" customHeight="1" x14ac:dyDescent="0.2">
      <c r="B39" s="2254"/>
      <c r="C39" s="937">
        <v>7</v>
      </c>
      <c r="D39" s="77" t="s">
        <v>256</v>
      </c>
      <c r="E39" s="1277"/>
      <c r="F39" s="1279"/>
      <c r="G39" s="1274">
        <v>2</v>
      </c>
      <c r="H39" s="45">
        <v>1</v>
      </c>
      <c r="I39" s="37"/>
      <c r="J39" s="36"/>
      <c r="K39" s="725">
        <f t="shared" si="9"/>
        <v>0</v>
      </c>
      <c r="L39" s="1178">
        <f t="shared" si="10"/>
        <v>3</v>
      </c>
      <c r="M39" s="236">
        <f t="shared" si="11"/>
        <v>3</v>
      </c>
      <c r="N39" s="984"/>
      <c r="O39" s="1034"/>
    </row>
    <row r="40" spans="2:15" s="787" customFormat="1" ht="14.1" customHeight="1" x14ac:dyDescent="0.2">
      <c r="B40" s="2254"/>
      <c r="C40" s="63">
        <v>8</v>
      </c>
      <c r="D40" s="948" t="s">
        <v>154</v>
      </c>
      <c r="E40" s="1125"/>
      <c r="F40" s="769">
        <v>2</v>
      </c>
      <c r="G40" s="1274">
        <v>1</v>
      </c>
      <c r="H40" s="45">
        <v>1</v>
      </c>
      <c r="I40" s="37"/>
      <c r="J40" s="36"/>
      <c r="K40" s="725">
        <f t="shared" si="9"/>
        <v>2</v>
      </c>
      <c r="L40" s="1178">
        <f t="shared" si="10"/>
        <v>2</v>
      </c>
      <c r="M40" s="236">
        <f t="shared" si="11"/>
        <v>4</v>
      </c>
      <c r="N40" s="984"/>
      <c r="O40" s="1034"/>
    </row>
    <row r="41" spans="2:15" s="787" customFormat="1" ht="14.1" customHeight="1" x14ac:dyDescent="0.2">
      <c r="B41" s="2254"/>
      <c r="C41" s="937">
        <v>9</v>
      </c>
      <c r="D41" s="1067" t="s">
        <v>144</v>
      </c>
      <c r="E41" s="1125">
        <v>4</v>
      </c>
      <c r="F41" s="769">
        <v>4</v>
      </c>
      <c r="G41" s="1274">
        <v>3</v>
      </c>
      <c r="H41" s="45">
        <v>4</v>
      </c>
      <c r="I41" s="37">
        <v>3</v>
      </c>
      <c r="J41" s="36">
        <v>4</v>
      </c>
      <c r="K41" s="725">
        <f t="shared" si="9"/>
        <v>8</v>
      </c>
      <c r="L41" s="1178">
        <f t="shared" si="10"/>
        <v>14</v>
      </c>
      <c r="M41" s="236">
        <f t="shared" si="11"/>
        <v>22</v>
      </c>
      <c r="N41" s="984"/>
      <c r="O41" s="1034"/>
    </row>
    <row r="42" spans="2:15" s="787" customFormat="1" ht="14.1" customHeight="1" x14ac:dyDescent="0.2">
      <c r="B42" s="2254"/>
      <c r="C42" s="63">
        <v>10</v>
      </c>
      <c r="D42" s="77" t="s">
        <v>135</v>
      </c>
      <c r="E42" s="1125">
        <v>2</v>
      </c>
      <c r="F42" s="769">
        <v>2</v>
      </c>
      <c r="G42" s="1274">
        <v>2</v>
      </c>
      <c r="H42" s="45">
        <v>1</v>
      </c>
      <c r="I42" s="37">
        <v>1</v>
      </c>
      <c r="J42" s="36"/>
      <c r="K42" s="725">
        <f t="shared" si="9"/>
        <v>4</v>
      </c>
      <c r="L42" s="1178">
        <f t="shared" si="10"/>
        <v>4</v>
      </c>
      <c r="M42" s="236">
        <f t="shared" si="11"/>
        <v>8</v>
      </c>
      <c r="N42" s="984"/>
      <c r="O42" s="1034"/>
    </row>
    <row r="43" spans="2:15" s="787" customFormat="1" ht="14.1" customHeight="1" x14ac:dyDescent="0.2">
      <c r="B43" s="2254"/>
      <c r="C43" s="937">
        <v>11</v>
      </c>
      <c r="D43" s="77" t="s">
        <v>253</v>
      </c>
      <c r="E43" s="1125">
        <v>2</v>
      </c>
      <c r="F43" s="769">
        <v>2</v>
      </c>
      <c r="G43" s="1274">
        <v>2</v>
      </c>
      <c r="H43" s="45">
        <v>1</v>
      </c>
      <c r="I43" s="37">
        <v>1</v>
      </c>
      <c r="J43" s="36"/>
      <c r="K43" s="725">
        <f t="shared" si="9"/>
        <v>4</v>
      </c>
      <c r="L43" s="1178">
        <f t="shared" si="10"/>
        <v>4</v>
      </c>
      <c r="M43" s="236">
        <f t="shared" si="11"/>
        <v>8</v>
      </c>
      <c r="N43" s="984"/>
      <c r="O43" s="1034"/>
    </row>
    <row r="44" spans="2:15" s="787" customFormat="1" ht="14.1" customHeight="1" x14ac:dyDescent="0.2">
      <c r="B44" s="2254"/>
      <c r="C44" s="63">
        <v>12</v>
      </c>
      <c r="D44" s="77" t="s">
        <v>136</v>
      </c>
      <c r="E44" s="1125">
        <v>2</v>
      </c>
      <c r="F44" s="769">
        <v>1</v>
      </c>
      <c r="G44" s="1274">
        <v>2</v>
      </c>
      <c r="H44" s="45">
        <v>1</v>
      </c>
      <c r="I44" s="37">
        <v>1</v>
      </c>
      <c r="J44" s="36"/>
      <c r="K44" s="725">
        <f t="shared" si="9"/>
        <v>3</v>
      </c>
      <c r="L44" s="1178">
        <f t="shared" si="10"/>
        <v>4</v>
      </c>
      <c r="M44" s="236">
        <f t="shared" si="11"/>
        <v>7</v>
      </c>
      <c r="N44" s="984"/>
      <c r="O44" s="1034"/>
    </row>
    <row r="45" spans="2:15" s="787" customFormat="1" ht="14.1" customHeight="1" x14ac:dyDescent="0.2">
      <c r="B45" s="2254"/>
      <c r="C45" s="937">
        <v>13</v>
      </c>
      <c r="D45" s="77" t="s">
        <v>132</v>
      </c>
      <c r="E45" s="1125">
        <v>1</v>
      </c>
      <c r="F45" s="769">
        <v>2</v>
      </c>
      <c r="G45" s="1274">
        <v>2</v>
      </c>
      <c r="H45" s="45">
        <v>1</v>
      </c>
      <c r="I45" s="37">
        <v>1</v>
      </c>
      <c r="J45" s="36"/>
      <c r="K45" s="725">
        <f t="shared" si="9"/>
        <v>3</v>
      </c>
      <c r="L45" s="1178">
        <f t="shared" si="10"/>
        <v>4</v>
      </c>
      <c r="M45" s="236">
        <f t="shared" si="11"/>
        <v>7</v>
      </c>
      <c r="N45" s="984"/>
      <c r="O45" s="1034"/>
    </row>
    <row r="46" spans="2:15" s="787" customFormat="1" ht="14.1" customHeight="1" x14ac:dyDescent="0.2">
      <c r="B46" s="2254"/>
      <c r="C46" s="63">
        <v>14</v>
      </c>
      <c r="D46" s="77" t="s">
        <v>134</v>
      </c>
      <c r="E46" s="1125"/>
      <c r="F46" s="769">
        <v>1</v>
      </c>
      <c r="G46" s="1274">
        <v>1</v>
      </c>
      <c r="H46" s="45"/>
      <c r="I46" s="37"/>
      <c r="J46" s="36"/>
      <c r="K46" s="725">
        <f t="shared" si="9"/>
        <v>1</v>
      </c>
      <c r="L46" s="1178">
        <f t="shared" si="10"/>
        <v>1</v>
      </c>
      <c r="M46" s="236">
        <f t="shared" si="11"/>
        <v>2</v>
      </c>
      <c r="N46" s="984"/>
      <c r="O46" s="1034"/>
    </row>
    <row r="47" spans="2:15" s="787" customFormat="1" ht="14.1" customHeight="1" x14ac:dyDescent="0.2">
      <c r="B47" s="2254"/>
      <c r="C47" s="937">
        <v>15</v>
      </c>
      <c r="D47" s="77" t="s">
        <v>156</v>
      </c>
      <c r="E47" s="1125">
        <v>4</v>
      </c>
      <c r="F47" s="769">
        <v>4</v>
      </c>
      <c r="G47" s="1274">
        <v>3</v>
      </c>
      <c r="H47" s="45">
        <v>3</v>
      </c>
      <c r="I47" s="37">
        <v>3</v>
      </c>
      <c r="J47" s="36">
        <v>3</v>
      </c>
      <c r="K47" s="725">
        <f t="shared" si="9"/>
        <v>8</v>
      </c>
      <c r="L47" s="1178">
        <f t="shared" si="10"/>
        <v>12</v>
      </c>
      <c r="M47" s="236">
        <f t="shared" si="11"/>
        <v>20</v>
      </c>
      <c r="N47" s="984"/>
      <c r="O47" s="1034"/>
    </row>
    <row r="48" spans="2:15" s="787" customFormat="1" ht="14.1" customHeight="1" x14ac:dyDescent="0.2">
      <c r="B48" s="2254"/>
      <c r="C48" s="63">
        <v>16</v>
      </c>
      <c r="D48" s="77" t="s">
        <v>140</v>
      </c>
      <c r="E48" s="1125">
        <v>1</v>
      </c>
      <c r="F48" s="769">
        <v>1</v>
      </c>
      <c r="G48" s="1274">
        <v>1</v>
      </c>
      <c r="H48" s="45">
        <v>1</v>
      </c>
      <c r="I48" s="37">
        <v>1</v>
      </c>
      <c r="J48" s="36"/>
      <c r="K48" s="725">
        <f t="shared" si="9"/>
        <v>2</v>
      </c>
      <c r="L48" s="1178">
        <f t="shared" si="10"/>
        <v>3</v>
      </c>
      <c r="M48" s="236">
        <f t="shared" si="11"/>
        <v>5</v>
      </c>
      <c r="N48" s="984"/>
      <c r="O48" s="1034"/>
    </row>
    <row r="49" spans="2:15" s="787" customFormat="1" ht="14.1" customHeight="1" x14ac:dyDescent="0.2">
      <c r="B49" s="2254"/>
      <c r="C49" s="937">
        <v>17</v>
      </c>
      <c r="D49" s="948" t="s">
        <v>396</v>
      </c>
      <c r="E49" s="1150"/>
      <c r="F49" s="1151"/>
      <c r="G49" s="1274">
        <v>1</v>
      </c>
      <c r="H49" s="45">
        <v>1</v>
      </c>
      <c r="I49" s="37"/>
      <c r="J49" s="36"/>
      <c r="K49" s="725">
        <f t="shared" si="9"/>
        <v>0</v>
      </c>
      <c r="L49" s="1178">
        <f t="shared" si="10"/>
        <v>2</v>
      </c>
      <c r="M49" s="236">
        <f t="shared" si="11"/>
        <v>2</v>
      </c>
      <c r="N49" s="984"/>
      <c r="O49" s="1034"/>
    </row>
    <row r="50" spans="2:15" s="787" customFormat="1" ht="14.1" customHeight="1" x14ac:dyDescent="0.2">
      <c r="B50" s="2254"/>
      <c r="C50" s="63">
        <v>18</v>
      </c>
      <c r="D50" s="1068" t="s">
        <v>157</v>
      </c>
      <c r="E50" s="1124">
        <v>1</v>
      </c>
      <c r="F50" s="1144">
        <v>1</v>
      </c>
      <c r="G50" s="1272">
        <v>1</v>
      </c>
      <c r="H50" s="1055">
        <v>1</v>
      </c>
      <c r="I50" s="66">
        <v>1</v>
      </c>
      <c r="J50" s="90">
        <v>1</v>
      </c>
      <c r="K50" s="1179">
        <f t="shared" si="9"/>
        <v>2</v>
      </c>
      <c r="L50" s="1180">
        <f t="shared" si="10"/>
        <v>4</v>
      </c>
      <c r="M50" s="238">
        <f t="shared" si="11"/>
        <v>6</v>
      </c>
      <c r="N50" s="1145"/>
      <c r="O50" s="1034"/>
    </row>
    <row r="51" spans="2:15" s="787" customFormat="1" ht="19.350000000000001" customHeight="1" thickBot="1" x14ac:dyDescent="0.25">
      <c r="B51" s="2254"/>
      <c r="C51" s="94" t="s">
        <v>367</v>
      </c>
      <c r="D51" s="1069"/>
      <c r="E51" s="1127"/>
      <c r="F51" s="774"/>
      <c r="G51" s="1284"/>
      <c r="H51" s="42"/>
      <c r="I51" s="43"/>
      <c r="J51" s="43"/>
      <c r="K51" s="1189">
        <f>SUM(E51:G51)</f>
        <v>0</v>
      </c>
      <c r="L51" s="1190">
        <f>SUM(H51:J51)</f>
        <v>0</v>
      </c>
      <c r="M51" s="1191">
        <f t="shared" si="11"/>
        <v>0</v>
      </c>
      <c r="N51" s="1155"/>
      <c r="O51" s="1034"/>
    </row>
    <row r="52" spans="2:15" s="1022" customFormat="1" ht="19.5" customHeight="1" thickTop="1" x14ac:dyDescent="0.2">
      <c r="B52" s="1156"/>
      <c r="C52" s="1074" t="s">
        <v>295</v>
      </c>
      <c r="D52" s="1075"/>
      <c r="E52" s="1076">
        <f t="shared" ref="E52:M52" si="12">SUM(E53:E58)</f>
        <v>0</v>
      </c>
      <c r="F52" s="1076">
        <f t="shared" si="12"/>
        <v>0</v>
      </c>
      <c r="G52" s="1076">
        <f t="shared" si="12"/>
        <v>0</v>
      </c>
      <c r="H52" s="1076">
        <f t="shared" si="12"/>
        <v>0</v>
      </c>
      <c r="I52" s="1076">
        <f t="shared" si="12"/>
        <v>0</v>
      </c>
      <c r="J52" s="1077">
        <f t="shared" si="12"/>
        <v>0</v>
      </c>
      <c r="K52" s="1192">
        <f t="shared" si="12"/>
        <v>0</v>
      </c>
      <c r="L52" s="1192">
        <f t="shared" si="12"/>
        <v>0</v>
      </c>
      <c r="M52" s="1193">
        <f t="shared" si="12"/>
        <v>0</v>
      </c>
      <c r="N52" s="1157"/>
      <c r="O52" s="1034"/>
    </row>
    <row r="53" spans="2:15" s="1022" customFormat="1" ht="14.1" customHeight="1" x14ac:dyDescent="0.2">
      <c r="B53" s="789"/>
      <c r="C53" s="963">
        <v>1</v>
      </c>
      <c r="D53" s="1080"/>
      <c r="E53" s="1122"/>
      <c r="F53" s="765"/>
      <c r="G53" s="1270"/>
      <c r="H53" s="39"/>
      <c r="I53" s="35"/>
      <c r="J53" s="34"/>
      <c r="K53" s="742">
        <f t="shared" ref="K53:K58" si="13">SUM(E53:F53)</f>
        <v>0</v>
      </c>
      <c r="L53" s="1194">
        <f t="shared" ref="L53:L58" si="14">SUM(G53:J53)</f>
        <v>0</v>
      </c>
      <c r="M53" s="239">
        <f t="shared" ref="M53:M58" si="15">SUM(K53:L53)</f>
        <v>0</v>
      </c>
      <c r="N53" s="67"/>
      <c r="O53" s="1034"/>
    </row>
    <row r="54" spans="2:15" s="1022" customFormat="1" ht="14.1" customHeight="1" x14ac:dyDescent="0.2">
      <c r="B54" s="789"/>
      <c r="C54" s="963">
        <v>2</v>
      </c>
      <c r="D54" s="1082"/>
      <c r="E54" s="1122"/>
      <c r="F54" s="765"/>
      <c r="G54" s="1270"/>
      <c r="H54" s="39"/>
      <c r="I54" s="35"/>
      <c r="J54" s="34"/>
      <c r="K54" s="725">
        <f t="shared" si="13"/>
        <v>0</v>
      </c>
      <c r="L54" s="1178">
        <f t="shared" si="14"/>
        <v>0</v>
      </c>
      <c r="M54" s="236">
        <f t="shared" si="15"/>
        <v>0</v>
      </c>
      <c r="N54" s="67"/>
      <c r="O54" s="1034"/>
    </row>
    <row r="55" spans="2:15" s="1022" customFormat="1" ht="14.1" customHeight="1" x14ac:dyDescent="0.2">
      <c r="B55" s="789"/>
      <c r="C55" s="963">
        <v>3</v>
      </c>
      <c r="D55" s="1082"/>
      <c r="E55" s="1122"/>
      <c r="F55" s="765"/>
      <c r="G55" s="1270"/>
      <c r="H55" s="39"/>
      <c r="I55" s="35"/>
      <c r="J55" s="34"/>
      <c r="K55" s="725">
        <f t="shared" si="13"/>
        <v>0</v>
      </c>
      <c r="L55" s="1178">
        <f t="shared" si="14"/>
        <v>0</v>
      </c>
      <c r="M55" s="236">
        <f t="shared" si="15"/>
        <v>0</v>
      </c>
      <c r="N55" s="67"/>
      <c r="O55" s="1034"/>
    </row>
    <row r="56" spans="2:15" s="1022" customFormat="1" ht="14.1" customHeight="1" x14ac:dyDescent="0.2">
      <c r="B56" s="33"/>
      <c r="C56" s="78">
        <v>4</v>
      </c>
      <c r="D56" s="1082"/>
      <c r="E56" s="1125"/>
      <c r="F56" s="769"/>
      <c r="G56" s="1274"/>
      <c r="H56" s="45"/>
      <c r="I56" s="37"/>
      <c r="J56" s="36"/>
      <c r="K56" s="725">
        <f t="shared" si="13"/>
        <v>0</v>
      </c>
      <c r="L56" s="1178">
        <f t="shared" si="14"/>
        <v>0</v>
      </c>
      <c r="M56" s="236">
        <f t="shared" si="15"/>
        <v>0</v>
      </c>
      <c r="N56" s="46"/>
      <c r="O56" s="1034"/>
    </row>
    <row r="57" spans="2:15" s="1022" customFormat="1" ht="14.1" customHeight="1" x14ac:dyDescent="0.2">
      <c r="B57" s="33"/>
      <c r="C57" s="78">
        <v>5</v>
      </c>
      <c r="D57" s="1082"/>
      <c r="E57" s="1125"/>
      <c r="F57" s="769"/>
      <c r="G57" s="1274"/>
      <c r="H57" s="45"/>
      <c r="I57" s="37"/>
      <c r="J57" s="36"/>
      <c r="K57" s="725">
        <f t="shared" si="13"/>
        <v>0</v>
      </c>
      <c r="L57" s="1178">
        <f t="shared" si="14"/>
        <v>0</v>
      </c>
      <c r="M57" s="236">
        <f t="shared" si="15"/>
        <v>0</v>
      </c>
      <c r="N57" s="46"/>
      <c r="O57" s="1034"/>
    </row>
    <row r="58" spans="2:15" s="1022" customFormat="1" ht="14.1" customHeight="1" thickBot="1" x14ac:dyDescent="0.25">
      <c r="B58" s="40"/>
      <c r="C58" s="79">
        <v>6</v>
      </c>
      <c r="D58" s="1085"/>
      <c r="E58" s="1126"/>
      <c r="F58" s="1003"/>
      <c r="G58" s="1286"/>
      <c r="H58" s="48"/>
      <c r="I58" s="47"/>
      <c r="J58" s="65"/>
      <c r="K58" s="736">
        <f t="shared" si="13"/>
        <v>0</v>
      </c>
      <c r="L58" s="1195">
        <f t="shared" si="14"/>
        <v>0</v>
      </c>
      <c r="M58" s="1196">
        <f t="shared" si="15"/>
        <v>0</v>
      </c>
      <c r="N58" s="1158"/>
      <c r="O58" s="1034"/>
    </row>
    <row r="59" spans="2:15" s="1022" customFormat="1" ht="19.350000000000001" customHeight="1" thickTop="1" x14ac:dyDescent="0.2">
      <c r="B59" s="1089"/>
      <c r="C59" s="1074" t="s">
        <v>294</v>
      </c>
      <c r="D59" s="1089"/>
      <c r="E59" s="1090">
        <f t="shared" ref="E59:M59" si="16">SUM(E60:E64)</f>
        <v>0</v>
      </c>
      <c r="F59" s="1092">
        <f t="shared" si="16"/>
        <v>0</v>
      </c>
      <c r="G59" s="1090">
        <f t="shared" si="16"/>
        <v>0</v>
      </c>
      <c r="H59" s="1091">
        <f t="shared" si="16"/>
        <v>0</v>
      </c>
      <c r="I59" s="1090">
        <f t="shared" si="16"/>
        <v>0</v>
      </c>
      <c r="J59" s="1090">
        <f t="shared" si="16"/>
        <v>0</v>
      </c>
      <c r="K59" s="1192">
        <f t="shared" si="16"/>
        <v>0</v>
      </c>
      <c r="L59" s="1192">
        <f t="shared" si="16"/>
        <v>0</v>
      </c>
      <c r="M59" s="1192">
        <f t="shared" si="16"/>
        <v>0</v>
      </c>
      <c r="N59" s="1159"/>
      <c r="O59" s="1034"/>
    </row>
    <row r="60" spans="2:15" s="1022" customFormat="1" ht="14.1" customHeight="1" x14ac:dyDescent="0.2">
      <c r="B60" s="789"/>
      <c r="C60" s="963">
        <v>1</v>
      </c>
      <c r="D60" s="1080"/>
      <c r="E60" s="1122"/>
      <c r="F60" s="765"/>
      <c r="G60" s="1270"/>
      <c r="H60" s="39"/>
      <c r="I60" s="35"/>
      <c r="J60" s="34"/>
      <c r="K60" s="742">
        <f t="shared" ref="K60:K68" si="17">SUM(E60:F60)</f>
        <v>0</v>
      </c>
      <c r="L60" s="1194">
        <f t="shared" ref="L60:L68" si="18">SUM(G60:J60)</f>
        <v>0</v>
      </c>
      <c r="M60" s="239">
        <f t="shared" ref="M60:M68" si="19">SUM(K60:L60)</f>
        <v>0</v>
      </c>
      <c r="N60" s="67"/>
      <c r="O60" s="1034"/>
    </row>
    <row r="61" spans="2:15" s="1022" customFormat="1" ht="14.1" customHeight="1" x14ac:dyDescent="0.2">
      <c r="B61" s="33"/>
      <c r="C61" s="78">
        <v>2</v>
      </c>
      <c r="D61" s="1082"/>
      <c r="E61" s="1125"/>
      <c r="F61" s="769"/>
      <c r="G61" s="1274"/>
      <c r="H61" s="45"/>
      <c r="I61" s="37"/>
      <c r="J61" s="36"/>
      <c r="K61" s="725">
        <f t="shared" si="17"/>
        <v>0</v>
      </c>
      <c r="L61" s="1178">
        <f t="shared" si="18"/>
        <v>0</v>
      </c>
      <c r="M61" s="236">
        <f t="shared" si="19"/>
        <v>0</v>
      </c>
      <c r="N61" s="46"/>
      <c r="O61" s="1034"/>
    </row>
    <row r="62" spans="2:15" s="1022" customFormat="1" ht="14.1" customHeight="1" x14ac:dyDescent="0.2">
      <c r="B62" s="967"/>
      <c r="C62" s="78">
        <v>3</v>
      </c>
      <c r="D62" s="1082"/>
      <c r="E62" s="1125"/>
      <c r="F62" s="769"/>
      <c r="G62" s="1274"/>
      <c r="H62" s="45"/>
      <c r="I62" s="37"/>
      <c r="J62" s="36"/>
      <c r="K62" s="725">
        <f t="shared" si="17"/>
        <v>0</v>
      </c>
      <c r="L62" s="1178">
        <f t="shared" si="18"/>
        <v>0</v>
      </c>
      <c r="M62" s="236">
        <f t="shared" si="19"/>
        <v>0</v>
      </c>
      <c r="N62" s="46"/>
      <c r="O62" s="1034"/>
    </row>
    <row r="63" spans="2:15" s="1022" customFormat="1" ht="14.1" customHeight="1" x14ac:dyDescent="0.2">
      <c r="B63" s="33"/>
      <c r="C63" s="78">
        <v>4</v>
      </c>
      <c r="D63" s="1082"/>
      <c r="E63" s="1125"/>
      <c r="F63" s="769"/>
      <c r="G63" s="1274"/>
      <c r="H63" s="45"/>
      <c r="I63" s="37"/>
      <c r="J63" s="36"/>
      <c r="K63" s="725">
        <f t="shared" si="17"/>
        <v>0</v>
      </c>
      <c r="L63" s="1178">
        <f t="shared" si="18"/>
        <v>0</v>
      </c>
      <c r="M63" s="236">
        <f t="shared" si="19"/>
        <v>0</v>
      </c>
      <c r="N63" s="46"/>
      <c r="O63" s="1034"/>
    </row>
    <row r="64" spans="2:15" s="1022" customFormat="1" ht="14.1" customHeight="1" thickBot="1" x14ac:dyDescent="0.25">
      <c r="B64" s="95"/>
      <c r="C64" s="356">
        <v>5</v>
      </c>
      <c r="D64" s="1085"/>
      <c r="E64" s="1128"/>
      <c r="F64" s="1001"/>
      <c r="G64" s="1288"/>
      <c r="H64" s="96"/>
      <c r="I64" s="80"/>
      <c r="J64" s="76"/>
      <c r="K64" s="1199">
        <f t="shared" si="17"/>
        <v>0</v>
      </c>
      <c r="L64" s="1200">
        <f t="shared" si="18"/>
        <v>0</v>
      </c>
      <c r="M64" s="1154">
        <f t="shared" si="19"/>
        <v>0</v>
      </c>
      <c r="N64" s="97"/>
      <c r="O64" s="1034"/>
    </row>
    <row r="65" spans="2:14" s="1022" customFormat="1" ht="14.1" customHeight="1" thickTop="1" x14ac:dyDescent="0.2">
      <c r="B65" s="1160"/>
      <c r="C65" s="1101" t="s">
        <v>341</v>
      </c>
      <c r="D65" s="1101"/>
      <c r="E65" s="1129"/>
      <c r="F65" s="1129"/>
      <c r="G65" s="1290"/>
      <c r="H65" s="1102"/>
      <c r="I65" s="1102"/>
      <c r="J65" s="1102"/>
      <c r="K65" s="742">
        <f t="shared" si="17"/>
        <v>0</v>
      </c>
      <c r="L65" s="1194">
        <f t="shared" si="18"/>
        <v>0</v>
      </c>
      <c r="M65" s="239">
        <f t="shared" si="19"/>
        <v>0</v>
      </c>
      <c r="N65" s="1162"/>
    </row>
    <row r="66" spans="2:14" s="1022" customFormat="1" ht="14.1" customHeight="1" x14ac:dyDescent="0.2">
      <c r="B66" s="1163"/>
      <c r="C66" s="1106" t="s">
        <v>155</v>
      </c>
      <c r="D66" s="1106"/>
      <c r="E66" s="1130"/>
      <c r="F66" s="1130"/>
      <c r="G66" s="1291"/>
      <c r="H66" s="1107"/>
      <c r="I66" s="1107"/>
      <c r="J66" s="1107"/>
      <c r="K66" s="725">
        <f t="shared" si="17"/>
        <v>0</v>
      </c>
      <c r="L66" s="1178">
        <f t="shared" si="18"/>
        <v>0</v>
      </c>
      <c r="M66" s="236">
        <f t="shared" si="19"/>
        <v>0</v>
      </c>
      <c r="N66" s="1164"/>
    </row>
    <row r="67" spans="2:14" s="1022" customFormat="1" ht="14.1" customHeight="1" x14ac:dyDescent="0.2">
      <c r="B67" s="1163"/>
      <c r="C67" s="1106" t="s">
        <v>342</v>
      </c>
      <c r="D67" s="1106"/>
      <c r="E67" s="1130"/>
      <c r="F67" s="1130"/>
      <c r="G67" s="1291"/>
      <c r="H67" s="1107"/>
      <c r="I67" s="1107"/>
      <c r="J67" s="1107"/>
      <c r="K67" s="725">
        <f t="shared" si="17"/>
        <v>0</v>
      </c>
      <c r="L67" s="1178">
        <f t="shared" si="18"/>
        <v>0</v>
      </c>
      <c r="M67" s="236">
        <f t="shared" si="19"/>
        <v>0</v>
      </c>
      <c r="N67" s="1164"/>
    </row>
    <row r="68" spans="2:14" s="1022" customFormat="1" ht="14.1" customHeight="1" thickBot="1" x14ac:dyDescent="0.25">
      <c r="B68" s="1165"/>
      <c r="C68" s="1166" t="s">
        <v>364</v>
      </c>
      <c r="D68" s="1167"/>
      <c r="E68" s="1168"/>
      <c r="F68" s="1168"/>
      <c r="G68" s="1292"/>
      <c r="H68" s="1169"/>
      <c r="I68" s="1169"/>
      <c r="J68" s="1170"/>
      <c r="K68" s="753">
        <f t="shared" si="17"/>
        <v>0</v>
      </c>
      <c r="L68" s="1201">
        <f t="shared" si="18"/>
        <v>0</v>
      </c>
      <c r="M68" s="240">
        <f t="shared" si="19"/>
        <v>0</v>
      </c>
      <c r="N68" s="1171"/>
    </row>
    <row r="69" spans="2:14" ht="15" customHeight="1" x14ac:dyDescent="0.2">
      <c r="C69" s="1259"/>
      <c r="D69" s="1260"/>
      <c r="E69" s="1261"/>
      <c r="F69" s="1261"/>
      <c r="G69" s="1261"/>
      <c r="H69" s="1261"/>
      <c r="I69" s="1261"/>
      <c r="J69" s="1261"/>
      <c r="K69" s="1261"/>
      <c r="L69" s="1261"/>
      <c r="M69" s="1261"/>
    </row>
    <row r="70" spans="2:14" ht="15.75" x14ac:dyDescent="0.25">
      <c r="C70" s="1262"/>
      <c r="D70" s="1263"/>
      <c r="E70" s="1264"/>
      <c r="F70" s="1264"/>
      <c r="G70" s="1264"/>
      <c r="H70" s="1264"/>
      <c r="I70" s="1264"/>
      <c r="J70" s="1264"/>
      <c r="K70" s="1264"/>
      <c r="L70" s="1264"/>
      <c r="M70" s="1265"/>
    </row>
    <row r="71" spans="2:14" x14ac:dyDescent="0.2">
      <c r="D71" s="72"/>
      <c r="E71" s="99"/>
      <c r="F71" s="99"/>
      <c r="G71" s="99"/>
      <c r="H71" s="72"/>
      <c r="I71" s="72"/>
      <c r="J71" s="73"/>
      <c r="K71" s="73"/>
      <c r="L71" s="73"/>
      <c r="M71" s="72"/>
    </row>
  </sheetData>
  <mergeCells count="17">
    <mergeCell ref="D2:L2"/>
    <mergeCell ref="J4:M4"/>
    <mergeCell ref="B5:D11"/>
    <mergeCell ref="E5:J5"/>
    <mergeCell ref="K5:L6"/>
    <mergeCell ref="M5:M11"/>
    <mergeCell ref="N12:N18"/>
    <mergeCell ref="B20:B32"/>
    <mergeCell ref="B33:B51"/>
    <mergeCell ref="N5:N11"/>
    <mergeCell ref="E6:J6"/>
    <mergeCell ref="K7:K11"/>
    <mergeCell ref="L7:L11"/>
    <mergeCell ref="E8:F8"/>
    <mergeCell ref="G8:J8"/>
    <mergeCell ref="E9:J9"/>
    <mergeCell ref="E11:J11"/>
  </mergeCells>
  <dataValidations count="1">
    <dataValidation allowBlank="1" showInputMessage="1" showErrorMessage="1" sqref="D53:D58 D60:D64" xr:uid="{F737C3AB-A398-4925-B85B-F202F222DA68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4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8E5F-7CDA-4B5B-B6B6-60A31C8A703A}">
  <sheetPr>
    <tabColor rgb="FFFF0000"/>
    <pageSetUpPr fitToPage="1"/>
  </sheetPr>
  <dimension ref="B1:O71"/>
  <sheetViews>
    <sheetView view="pageBreakPreview" zoomScale="90" zoomScaleNormal="100" zoomScaleSheetLayoutView="90" workbookViewId="0">
      <selection activeCell="D60" sqref="D60:D64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40.25" style="20" customWidth="1"/>
    <col min="5" max="10" width="5.875" style="20" customWidth="1"/>
    <col min="11" max="11" width="5.75" style="20" customWidth="1"/>
    <col min="12" max="12" width="5.875" style="20" customWidth="1"/>
    <col min="13" max="13" width="7.5" style="20" customWidth="1"/>
    <col min="14" max="14" width="11.875" style="20" customWidth="1"/>
    <col min="15" max="15" width="4.75" style="20" customWidth="1"/>
    <col min="16" max="16384" width="8.125" style="20"/>
  </cols>
  <sheetData>
    <row r="1" spans="2:15" s="1022" customFormat="1" ht="18" x14ac:dyDescent="0.2">
      <c r="B1" s="21"/>
      <c r="C1" s="21"/>
      <c r="D1" s="299">
        <f>'Strona Tytułowa'!$G$5</f>
        <v>0</v>
      </c>
      <c r="E1" s="52"/>
      <c r="F1" s="52"/>
      <c r="G1" s="52"/>
      <c r="H1" s="52"/>
      <c r="I1" s="52"/>
      <c r="J1" s="52"/>
      <c r="K1" s="52"/>
      <c r="L1" s="52"/>
      <c r="M1" s="52"/>
      <c r="N1" s="1021"/>
    </row>
    <row r="2" spans="2:15" s="1022" customFormat="1" ht="20.25" x14ac:dyDescent="0.2">
      <c r="B2" s="1021"/>
      <c r="C2" s="1021"/>
      <c r="D2" s="1900" t="s">
        <v>279</v>
      </c>
      <c r="E2" s="1900"/>
      <c r="F2" s="1900"/>
      <c r="G2" s="1900"/>
      <c r="H2" s="1900"/>
      <c r="I2" s="1900"/>
      <c r="J2" s="1900"/>
      <c r="K2" s="1900"/>
      <c r="L2" s="1900"/>
      <c r="M2" s="1301" t="str">
        <f>'Strona Tytułowa'!$D$2</f>
        <v>2023/2024</v>
      </c>
      <c r="N2" s="1021"/>
    </row>
    <row r="3" spans="2:15" s="1022" customFormat="1" ht="18.75" customHeight="1" x14ac:dyDescent="0.2">
      <c r="B3" s="782" t="s">
        <v>297</v>
      </c>
      <c r="C3" s="24"/>
      <c r="D3" s="234"/>
      <c r="E3" s="234"/>
      <c r="F3" s="234"/>
      <c r="G3" s="381" t="s">
        <v>368</v>
      </c>
      <c r="H3" s="234"/>
      <c r="I3" s="234"/>
      <c r="J3" s="234" t="s">
        <v>247</v>
      </c>
      <c r="K3" s="234"/>
      <c r="L3" s="234"/>
      <c r="M3" s="235"/>
      <c r="N3" s="1021"/>
    </row>
    <row r="4" spans="2:15" s="1022" customFormat="1" ht="27" customHeight="1" thickBot="1" x14ac:dyDescent="0.25">
      <c r="B4" s="1249" t="s">
        <v>397</v>
      </c>
      <c r="C4" s="1026"/>
      <c r="D4" s="25"/>
      <c r="E4" s="55"/>
      <c r="F4" s="55"/>
      <c r="G4" s="82"/>
      <c r="H4" s="55"/>
      <c r="I4" s="55"/>
      <c r="J4" s="2257"/>
      <c r="K4" s="2257"/>
      <c r="L4" s="2257"/>
      <c r="M4" s="2257"/>
      <c r="N4" s="1021"/>
    </row>
    <row r="5" spans="2:15" s="1022" customFormat="1" ht="12.75" customHeight="1" x14ac:dyDescent="0.2">
      <c r="B5" s="2146" t="s">
        <v>161</v>
      </c>
      <c r="C5" s="2216"/>
      <c r="D5" s="2216"/>
      <c r="E5" s="2258" t="s">
        <v>165</v>
      </c>
      <c r="F5" s="2259"/>
      <c r="G5" s="2259"/>
      <c r="H5" s="2259"/>
      <c r="I5" s="2259"/>
      <c r="J5" s="2260"/>
      <c r="K5" s="2272" t="s">
        <v>372</v>
      </c>
      <c r="L5" s="2273"/>
      <c r="M5" s="1882" t="s">
        <v>163</v>
      </c>
      <c r="N5" s="1885" t="s">
        <v>164</v>
      </c>
    </row>
    <row r="6" spans="2:15" s="1022" customFormat="1" ht="12.75" customHeight="1" x14ac:dyDescent="0.2">
      <c r="B6" s="2148"/>
      <c r="C6" s="2217"/>
      <c r="D6" s="2217"/>
      <c r="E6" s="2261" t="s">
        <v>329</v>
      </c>
      <c r="F6" s="2261"/>
      <c r="G6" s="2261"/>
      <c r="H6" s="2261"/>
      <c r="I6" s="2261"/>
      <c r="J6" s="2262"/>
      <c r="K6" s="2274"/>
      <c r="L6" s="2275"/>
      <c r="M6" s="1883"/>
      <c r="N6" s="1886"/>
    </row>
    <row r="7" spans="2:15" s="1022" customFormat="1" ht="12.75" customHeight="1" x14ac:dyDescent="0.2">
      <c r="B7" s="2148"/>
      <c r="C7" s="2217"/>
      <c r="D7" s="2217"/>
      <c r="E7" s="229" t="s">
        <v>33</v>
      </c>
      <c r="F7" s="229" t="s">
        <v>34</v>
      </c>
      <c r="G7" s="229" t="s">
        <v>35</v>
      </c>
      <c r="H7" s="227" t="s">
        <v>36</v>
      </c>
      <c r="I7" s="227" t="s">
        <v>37</v>
      </c>
      <c r="J7" s="228" t="s">
        <v>38</v>
      </c>
      <c r="K7" s="2266" t="s">
        <v>373</v>
      </c>
      <c r="L7" s="2269" t="s">
        <v>181</v>
      </c>
      <c r="M7" s="1883"/>
      <c r="N7" s="1886"/>
    </row>
    <row r="8" spans="2:15" s="1022" customFormat="1" ht="12.75" customHeight="1" x14ac:dyDescent="0.2">
      <c r="B8" s="2148"/>
      <c r="C8" s="2217"/>
      <c r="D8" s="2217"/>
      <c r="E8" s="2283" t="s">
        <v>383</v>
      </c>
      <c r="F8" s="2284"/>
      <c r="G8" s="1914" t="s">
        <v>181</v>
      </c>
      <c r="H8" s="1915"/>
      <c r="I8" s="1915"/>
      <c r="J8" s="2249"/>
      <c r="K8" s="2267"/>
      <c r="L8" s="2270"/>
      <c r="M8" s="1883"/>
      <c r="N8" s="1886"/>
    </row>
    <row r="9" spans="2:15" s="1022" customFormat="1" ht="12.75" customHeight="1" x14ac:dyDescent="0.2">
      <c r="B9" s="2148"/>
      <c r="C9" s="2217"/>
      <c r="D9" s="2217"/>
      <c r="E9" s="1890" t="s">
        <v>166</v>
      </c>
      <c r="F9" s="1891"/>
      <c r="G9" s="1891"/>
      <c r="H9" s="1891"/>
      <c r="I9" s="1891"/>
      <c r="J9" s="1892"/>
      <c r="K9" s="2267"/>
      <c r="L9" s="2270"/>
      <c r="M9" s="1883"/>
      <c r="N9" s="1886"/>
    </row>
    <row r="10" spans="2:15" s="1022" customFormat="1" ht="12.75" customHeight="1" x14ac:dyDescent="0.2">
      <c r="B10" s="2148"/>
      <c r="C10" s="2217"/>
      <c r="D10" s="2217"/>
      <c r="E10" s="1302"/>
      <c r="F10" s="1302"/>
      <c r="G10" s="1302"/>
      <c r="H10" s="1302"/>
      <c r="I10" s="1302"/>
      <c r="J10" s="1302"/>
      <c r="K10" s="2267"/>
      <c r="L10" s="2270"/>
      <c r="M10" s="1883"/>
      <c r="N10" s="1886"/>
    </row>
    <row r="11" spans="2:15" s="1022" customFormat="1" ht="16.5" customHeight="1" thickBot="1" x14ac:dyDescent="0.25">
      <c r="B11" s="2150"/>
      <c r="C11" s="2218"/>
      <c r="D11" s="2218"/>
      <c r="E11" s="1893" t="s">
        <v>167</v>
      </c>
      <c r="F11" s="1894"/>
      <c r="G11" s="1894"/>
      <c r="H11" s="1894"/>
      <c r="I11" s="1894"/>
      <c r="J11" s="1895"/>
      <c r="K11" s="2268"/>
      <c r="L11" s="2271"/>
      <c r="M11" s="1884"/>
      <c r="N11" s="1887"/>
    </row>
    <row r="12" spans="2:15" s="1022" customFormat="1" ht="27" customHeight="1" thickBot="1" x14ac:dyDescent="0.25">
      <c r="B12" s="1134"/>
      <c r="C12" s="1031"/>
      <c r="D12" s="303" t="s">
        <v>171</v>
      </c>
      <c r="E12" s="1032">
        <f t="shared" ref="E12:J12" si="0">SUM(E16:E18)+E13</f>
        <v>30</v>
      </c>
      <c r="F12" s="1032">
        <f t="shared" si="0"/>
        <v>32</v>
      </c>
      <c r="G12" s="1032">
        <f t="shared" si="0"/>
        <v>33</v>
      </c>
      <c r="H12" s="1032">
        <f t="shared" si="0"/>
        <v>27</v>
      </c>
      <c r="I12" s="1032">
        <f t="shared" si="0"/>
        <v>23</v>
      </c>
      <c r="J12" s="1032">
        <f t="shared" si="0"/>
        <v>18</v>
      </c>
      <c r="K12" s="1172">
        <f t="shared" ref="K12:K18" si="1">SUM(E12:F12)</f>
        <v>62</v>
      </c>
      <c r="L12" s="1033">
        <f t="shared" ref="L12:L18" si="2">SUM(G12:J12)</f>
        <v>101</v>
      </c>
      <c r="M12" s="1033">
        <f>SUM(K12:L12)</f>
        <v>163</v>
      </c>
      <c r="N12" s="2250"/>
      <c r="O12" s="1034"/>
    </row>
    <row r="13" spans="2:15" s="1022" customFormat="1" ht="14.25" customHeight="1" x14ac:dyDescent="0.2">
      <c r="B13" s="83"/>
      <c r="C13" s="84"/>
      <c r="D13" s="58" t="s">
        <v>332</v>
      </c>
      <c r="E13" s="1135">
        <f t="shared" ref="E13:J13" si="3">SUM(E14:E15)</f>
        <v>30</v>
      </c>
      <c r="F13" s="1135">
        <f t="shared" si="3"/>
        <v>32</v>
      </c>
      <c r="G13" s="1036">
        <f t="shared" si="3"/>
        <v>33</v>
      </c>
      <c r="H13" s="1036">
        <f t="shared" si="3"/>
        <v>27</v>
      </c>
      <c r="I13" s="1036">
        <f t="shared" si="3"/>
        <v>23</v>
      </c>
      <c r="J13" s="1036">
        <f t="shared" si="3"/>
        <v>18</v>
      </c>
      <c r="K13" s="1173">
        <f t="shared" si="1"/>
        <v>62</v>
      </c>
      <c r="L13" s="1037">
        <f t="shared" si="2"/>
        <v>101</v>
      </c>
      <c r="M13" s="1136">
        <f>SUM(E13:J13)</f>
        <v>163</v>
      </c>
      <c r="N13" s="2251"/>
      <c r="O13" s="1034"/>
    </row>
    <row r="14" spans="2:15" s="1022" customFormat="1" ht="14.25" customHeight="1" x14ac:dyDescent="0.2">
      <c r="B14" s="83"/>
      <c r="C14" s="84"/>
      <c r="D14" s="58" t="s">
        <v>333</v>
      </c>
      <c r="E14" s="1135">
        <f t="shared" ref="E14:J14" si="4">SUM(E20:E32)</f>
        <v>0</v>
      </c>
      <c r="F14" s="1135">
        <f t="shared" si="4"/>
        <v>0</v>
      </c>
      <c r="G14" s="1036">
        <f t="shared" si="4"/>
        <v>0</v>
      </c>
      <c r="H14" s="1036">
        <f t="shared" si="4"/>
        <v>0</v>
      </c>
      <c r="I14" s="1036">
        <f t="shared" si="4"/>
        <v>0</v>
      </c>
      <c r="J14" s="1036">
        <f t="shared" si="4"/>
        <v>0</v>
      </c>
      <c r="K14" s="1174">
        <f t="shared" si="1"/>
        <v>0</v>
      </c>
      <c r="L14" s="1037">
        <f t="shared" si="2"/>
        <v>0</v>
      </c>
      <c r="M14" s="1136">
        <f>SUM(E14:J14)</f>
        <v>0</v>
      </c>
      <c r="N14" s="2251"/>
      <c r="O14" s="1034"/>
    </row>
    <row r="15" spans="2:15" s="1022" customFormat="1" ht="14.25" customHeight="1" x14ac:dyDescent="0.2">
      <c r="B15" s="83"/>
      <c r="C15" s="84"/>
      <c r="D15" s="58" t="s">
        <v>334</v>
      </c>
      <c r="E15" s="1135">
        <f t="shared" ref="E15:J15" si="5">SUM(E33:E51)</f>
        <v>30</v>
      </c>
      <c r="F15" s="1135">
        <f t="shared" si="5"/>
        <v>32</v>
      </c>
      <c r="G15" s="1036">
        <f t="shared" si="5"/>
        <v>33</v>
      </c>
      <c r="H15" s="1036">
        <f t="shared" si="5"/>
        <v>27</v>
      </c>
      <c r="I15" s="1036">
        <f t="shared" si="5"/>
        <v>23</v>
      </c>
      <c r="J15" s="1036">
        <f t="shared" si="5"/>
        <v>18</v>
      </c>
      <c r="K15" s="1174">
        <f t="shared" si="1"/>
        <v>62</v>
      </c>
      <c r="L15" s="1037">
        <f t="shared" si="2"/>
        <v>101</v>
      </c>
      <c r="M15" s="1136">
        <f>SUM(E15:J15)</f>
        <v>163</v>
      </c>
      <c r="N15" s="2251"/>
      <c r="O15" s="1034"/>
    </row>
    <row r="16" spans="2:15" s="1022" customFormat="1" ht="14.25" customHeight="1" x14ac:dyDescent="0.2">
      <c r="B16" s="83"/>
      <c r="C16" s="84"/>
      <c r="D16" s="58" t="s">
        <v>335</v>
      </c>
      <c r="E16" s="1135">
        <f t="shared" ref="E16:J16" si="6">E52</f>
        <v>0</v>
      </c>
      <c r="F16" s="1135">
        <f t="shared" si="6"/>
        <v>0</v>
      </c>
      <c r="G16" s="1036">
        <f t="shared" si="6"/>
        <v>0</v>
      </c>
      <c r="H16" s="1038">
        <f t="shared" si="6"/>
        <v>0</v>
      </c>
      <c r="I16" s="1038">
        <f t="shared" si="6"/>
        <v>0</v>
      </c>
      <c r="J16" s="1039">
        <f t="shared" si="6"/>
        <v>0</v>
      </c>
      <c r="K16" s="1173">
        <f t="shared" si="1"/>
        <v>0</v>
      </c>
      <c r="L16" s="1037">
        <f t="shared" si="2"/>
        <v>0</v>
      </c>
      <c r="M16" s="1136">
        <f>SUM(E16:J16)</f>
        <v>0</v>
      </c>
      <c r="N16" s="2251"/>
      <c r="O16" s="1034"/>
    </row>
    <row r="17" spans="2:15" s="1022" customFormat="1" ht="14.25" customHeight="1" x14ac:dyDescent="0.2">
      <c r="B17" s="83"/>
      <c r="C17" s="84"/>
      <c r="D17" s="58" t="s">
        <v>336</v>
      </c>
      <c r="E17" s="1137">
        <f t="shared" ref="E17:J17" si="7">E59</f>
        <v>0</v>
      </c>
      <c r="F17" s="1137">
        <f t="shared" si="7"/>
        <v>0</v>
      </c>
      <c r="G17" s="1036">
        <f t="shared" si="7"/>
        <v>0</v>
      </c>
      <c r="H17" s="1038">
        <f t="shared" si="7"/>
        <v>0</v>
      </c>
      <c r="I17" s="1038">
        <f t="shared" si="7"/>
        <v>0</v>
      </c>
      <c r="J17" s="1038">
        <f t="shared" si="7"/>
        <v>0</v>
      </c>
      <c r="K17" s="1173">
        <f t="shared" si="1"/>
        <v>0</v>
      </c>
      <c r="L17" s="1037">
        <f t="shared" si="2"/>
        <v>0</v>
      </c>
      <c r="M17" s="1136">
        <f>SUM(E17:J17)</f>
        <v>0</v>
      </c>
      <c r="N17" s="2251"/>
      <c r="O17" s="1034"/>
    </row>
    <row r="18" spans="2:15" s="1022" customFormat="1" ht="13.5" customHeight="1" thickBot="1" x14ac:dyDescent="0.25">
      <c r="B18" s="83"/>
      <c r="C18" s="84"/>
      <c r="D18" s="85" t="s">
        <v>357</v>
      </c>
      <c r="E18" s="1137">
        <f t="shared" ref="E18:J18" si="8">SUM(E65:E68)</f>
        <v>0</v>
      </c>
      <c r="F18" s="1137">
        <f t="shared" si="8"/>
        <v>0</v>
      </c>
      <c r="G18" s="1036">
        <f t="shared" si="8"/>
        <v>0</v>
      </c>
      <c r="H18" s="1036">
        <f t="shared" si="8"/>
        <v>0</v>
      </c>
      <c r="I18" s="1036">
        <f t="shared" si="8"/>
        <v>0</v>
      </c>
      <c r="J18" s="1036">
        <f t="shared" si="8"/>
        <v>0</v>
      </c>
      <c r="K18" s="1173">
        <f t="shared" si="1"/>
        <v>0</v>
      </c>
      <c r="L18" s="1040">
        <f t="shared" si="2"/>
        <v>0</v>
      </c>
      <c r="M18" s="1175">
        <f>SUM(K18:L18)</f>
        <v>0</v>
      </c>
      <c r="N18" s="2252"/>
      <c r="O18" s="1034"/>
    </row>
    <row r="19" spans="2:15" s="1022" customFormat="1" ht="19.5" customHeight="1" x14ac:dyDescent="0.2">
      <c r="B19" s="1139"/>
      <c r="C19" s="1042" t="s">
        <v>288</v>
      </c>
      <c r="D19" s="1042"/>
      <c r="E19" s="1043"/>
      <c r="F19" s="1043"/>
      <c r="G19" s="1043"/>
      <c r="H19" s="1043"/>
      <c r="I19" s="1043"/>
      <c r="J19" s="1043"/>
      <c r="K19" s="1044"/>
      <c r="L19" s="1044"/>
      <c r="M19" s="1043"/>
      <c r="N19" s="1140"/>
      <c r="O19" s="1034"/>
    </row>
    <row r="20" spans="2:15" s="787" customFormat="1" ht="14.1" customHeight="1" x14ac:dyDescent="0.2">
      <c r="B20" s="2253" t="s">
        <v>339</v>
      </c>
      <c r="C20" s="86">
        <v>1</v>
      </c>
      <c r="D20" s="1046" t="s">
        <v>317</v>
      </c>
      <c r="E20" s="1121"/>
      <c r="F20" s="761"/>
      <c r="G20" s="1121"/>
      <c r="H20" s="88"/>
      <c r="I20" s="31"/>
      <c r="J20" s="30"/>
      <c r="K20" s="716">
        <f t="shared" ref="K20:K38" si="9">SUM(E20:F20)</f>
        <v>0</v>
      </c>
      <c r="L20" s="1176">
        <f t="shared" ref="L20:L38" si="10">SUM(G20:J20)</f>
        <v>0</v>
      </c>
      <c r="M20" s="1177">
        <f t="shared" ref="M20:M38" si="11">SUM(K20:L20)</f>
        <v>0</v>
      </c>
      <c r="N20" s="1142"/>
      <c r="O20" s="1034"/>
    </row>
    <row r="21" spans="2:15" s="787" customFormat="1" ht="14.1" customHeight="1" x14ac:dyDescent="0.2">
      <c r="B21" s="2254"/>
      <c r="C21" s="78">
        <v>2</v>
      </c>
      <c r="D21" s="1049" t="s">
        <v>318</v>
      </c>
      <c r="E21" s="1122"/>
      <c r="F21" s="765"/>
      <c r="G21" s="1122"/>
      <c r="H21" s="39"/>
      <c r="I21" s="35"/>
      <c r="J21" s="732"/>
      <c r="K21" s="725">
        <f t="shared" si="9"/>
        <v>0</v>
      </c>
      <c r="L21" s="1178">
        <f t="shared" si="10"/>
        <v>0</v>
      </c>
      <c r="M21" s="236">
        <f t="shared" si="11"/>
        <v>0</v>
      </c>
      <c r="N21" s="1143"/>
      <c r="O21" s="1034"/>
    </row>
    <row r="22" spans="2:15" s="787" customFormat="1" ht="14.1" customHeight="1" x14ac:dyDescent="0.2">
      <c r="B22" s="2254"/>
      <c r="C22" s="78">
        <v>3</v>
      </c>
      <c r="D22" s="1049" t="s">
        <v>301</v>
      </c>
      <c r="E22" s="1122"/>
      <c r="F22" s="765"/>
      <c r="G22" s="1122"/>
      <c r="H22" s="39"/>
      <c r="I22" s="35"/>
      <c r="J22" s="729"/>
      <c r="K22" s="725">
        <f t="shared" si="9"/>
        <v>0</v>
      </c>
      <c r="L22" s="1178">
        <f t="shared" si="10"/>
        <v>0</v>
      </c>
      <c r="M22" s="236">
        <f t="shared" si="11"/>
        <v>0</v>
      </c>
      <c r="N22" s="1143"/>
      <c r="O22" s="1034"/>
    </row>
    <row r="23" spans="2:15" s="787" customFormat="1" ht="14.1" customHeight="1" x14ac:dyDescent="0.2">
      <c r="B23" s="2254"/>
      <c r="C23" s="78">
        <v>4</v>
      </c>
      <c r="D23" s="1049" t="s">
        <v>323</v>
      </c>
      <c r="E23" s="1122"/>
      <c r="F23" s="765"/>
      <c r="G23" s="1122"/>
      <c r="H23" s="39"/>
      <c r="I23" s="35"/>
      <c r="J23" s="729"/>
      <c r="K23" s="725">
        <f t="shared" si="9"/>
        <v>0</v>
      </c>
      <c r="L23" s="1178">
        <f t="shared" si="10"/>
        <v>0</v>
      </c>
      <c r="M23" s="236">
        <f t="shared" si="11"/>
        <v>0</v>
      </c>
      <c r="N23" s="1143"/>
      <c r="O23" s="1034"/>
    </row>
    <row r="24" spans="2:15" s="787" customFormat="1" ht="14.1" customHeight="1" x14ac:dyDescent="0.2">
      <c r="B24" s="2254"/>
      <c r="C24" s="78">
        <v>5</v>
      </c>
      <c r="D24" s="1049" t="s">
        <v>324</v>
      </c>
      <c r="E24" s="1122"/>
      <c r="F24" s="765"/>
      <c r="G24" s="1122"/>
      <c r="H24" s="39"/>
      <c r="I24" s="35"/>
      <c r="J24" s="34"/>
      <c r="K24" s="725">
        <f t="shared" si="9"/>
        <v>0</v>
      </c>
      <c r="L24" s="1178">
        <f t="shared" si="10"/>
        <v>0</v>
      </c>
      <c r="M24" s="236">
        <f t="shared" si="11"/>
        <v>0</v>
      </c>
      <c r="N24" s="1143"/>
      <c r="O24" s="1034"/>
    </row>
    <row r="25" spans="2:15" s="787" customFormat="1" ht="14.1" customHeight="1" x14ac:dyDescent="0.2">
      <c r="B25" s="2254"/>
      <c r="C25" s="78">
        <v>6</v>
      </c>
      <c r="D25" s="1049" t="s">
        <v>291</v>
      </c>
      <c r="E25" s="1122"/>
      <c r="F25" s="765"/>
      <c r="G25" s="1122"/>
      <c r="H25" s="39"/>
      <c r="I25" s="35"/>
      <c r="J25" s="34"/>
      <c r="K25" s="725">
        <f t="shared" si="9"/>
        <v>0</v>
      </c>
      <c r="L25" s="1178">
        <f t="shared" si="10"/>
        <v>0</v>
      </c>
      <c r="M25" s="236">
        <f t="shared" si="11"/>
        <v>0</v>
      </c>
      <c r="N25" s="1143"/>
      <c r="O25" s="1034"/>
    </row>
    <row r="26" spans="2:15" s="787" customFormat="1" ht="14.1" customHeight="1" x14ac:dyDescent="0.2">
      <c r="B26" s="2254"/>
      <c r="C26" s="78">
        <v>7</v>
      </c>
      <c r="D26" s="1049" t="s">
        <v>315</v>
      </c>
      <c r="E26" s="1122"/>
      <c r="F26" s="765"/>
      <c r="G26" s="1122"/>
      <c r="H26" s="39"/>
      <c r="I26" s="35"/>
      <c r="J26" s="34"/>
      <c r="K26" s="725">
        <f t="shared" si="9"/>
        <v>0</v>
      </c>
      <c r="L26" s="1178">
        <f t="shared" si="10"/>
        <v>0</v>
      </c>
      <c r="M26" s="236">
        <f t="shared" si="11"/>
        <v>0</v>
      </c>
      <c r="N26" s="1143"/>
      <c r="O26" s="1034"/>
    </row>
    <row r="27" spans="2:15" s="787" customFormat="1" ht="14.1" customHeight="1" x14ac:dyDescent="0.2">
      <c r="B27" s="2254"/>
      <c r="C27" s="78">
        <v>8</v>
      </c>
      <c r="D27" s="1049" t="s">
        <v>218</v>
      </c>
      <c r="E27" s="1122"/>
      <c r="F27" s="765"/>
      <c r="G27" s="1122"/>
      <c r="H27" s="39"/>
      <c r="I27" s="35"/>
      <c r="J27" s="34"/>
      <c r="K27" s="725">
        <f t="shared" si="9"/>
        <v>0</v>
      </c>
      <c r="L27" s="1178">
        <f t="shared" si="10"/>
        <v>0</v>
      </c>
      <c r="M27" s="236">
        <f t="shared" si="11"/>
        <v>0</v>
      </c>
      <c r="N27" s="1143"/>
      <c r="O27" s="1034"/>
    </row>
    <row r="28" spans="2:15" s="787" customFormat="1" ht="14.1" customHeight="1" x14ac:dyDescent="0.2">
      <c r="B28" s="2254"/>
      <c r="C28" s="78">
        <v>9</v>
      </c>
      <c r="D28" s="1049" t="s">
        <v>257</v>
      </c>
      <c r="E28" s="1122"/>
      <c r="F28" s="765"/>
      <c r="G28" s="1122"/>
      <c r="H28" s="39"/>
      <c r="I28" s="35"/>
      <c r="J28" s="34"/>
      <c r="K28" s="725">
        <f t="shared" si="9"/>
        <v>0</v>
      </c>
      <c r="L28" s="1178">
        <f t="shared" si="10"/>
        <v>0</v>
      </c>
      <c r="M28" s="236">
        <f t="shared" si="11"/>
        <v>0</v>
      </c>
      <c r="N28" s="1143"/>
      <c r="O28" s="1034"/>
    </row>
    <row r="29" spans="2:15" s="787" customFormat="1" ht="14.1" customHeight="1" x14ac:dyDescent="0.2">
      <c r="B29" s="2254"/>
      <c r="C29" s="78">
        <v>10</v>
      </c>
      <c r="D29" s="1049" t="s">
        <v>310</v>
      </c>
      <c r="E29" s="1122"/>
      <c r="F29" s="765"/>
      <c r="G29" s="1122"/>
      <c r="H29" s="39"/>
      <c r="I29" s="35"/>
      <c r="J29" s="34"/>
      <c r="K29" s="725">
        <f t="shared" si="9"/>
        <v>0</v>
      </c>
      <c r="L29" s="1178">
        <f t="shared" si="10"/>
        <v>0</v>
      </c>
      <c r="M29" s="236">
        <f t="shared" si="11"/>
        <v>0</v>
      </c>
      <c r="N29" s="1143"/>
      <c r="O29" s="1034"/>
    </row>
    <row r="30" spans="2:15" s="787" customFormat="1" ht="14.1" customHeight="1" x14ac:dyDescent="0.2">
      <c r="B30" s="2254"/>
      <c r="C30" s="78">
        <v>11</v>
      </c>
      <c r="D30" s="1049" t="s">
        <v>223</v>
      </c>
      <c r="E30" s="1122"/>
      <c r="F30" s="765"/>
      <c r="G30" s="1122"/>
      <c r="H30" s="39"/>
      <c r="I30" s="35"/>
      <c r="J30" s="34"/>
      <c r="K30" s="725">
        <f t="shared" si="9"/>
        <v>0</v>
      </c>
      <c r="L30" s="1178">
        <f t="shared" si="10"/>
        <v>0</v>
      </c>
      <c r="M30" s="236">
        <f t="shared" si="11"/>
        <v>0</v>
      </c>
      <c r="N30" s="1143"/>
      <c r="O30" s="1034"/>
    </row>
    <row r="31" spans="2:15" s="787" customFormat="1" ht="14.1" customHeight="1" x14ac:dyDescent="0.2">
      <c r="B31" s="2254"/>
      <c r="C31" s="78">
        <v>12</v>
      </c>
      <c r="D31" s="1049" t="s">
        <v>219</v>
      </c>
      <c r="E31" s="1122"/>
      <c r="F31" s="765"/>
      <c r="G31" s="1122"/>
      <c r="H31" s="39"/>
      <c r="I31" s="35"/>
      <c r="J31" s="34"/>
      <c r="K31" s="725">
        <f t="shared" si="9"/>
        <v>0</v>
      </c>
      <c r="L31" s="1178">
        <f t="shared" si="10"/>
        <v>0</v>
      </c>
      <c r="M31" s="236">
        <f t="shared" si="11"/>
        <v>0</v>
      </c>
      <c r="N31" s="1143"/>
      <c r="O31" s="1034"/>
    </row>
    <row r="32" spans="2:15" s="787" customFormat="1" ht="14.1" customHeight="1" x14ac:dyDescent="0.2">
      <c r="B32" s="2255"/>
      <c r="C32" s="1123">
        <v>13</v>
      </c>
      <c r="D32" s="1054" t="s">
        <v>305</v>
      </c>
      <c r="E32" s="1124"/>
      <c r="F32" s="1144"/>
      <c r="G32" s="1124"/>
      <c r="H32" s="1055"/>
      <c r="I32" s="66"/>
      <c r="J32" s="90"/>
      <c r="K32" s="1179">
        <f t="shared" si="9"/>
        <v>0</v>
      </c>
      <c r="L32" s="1180">
        <f t="shared" si="10"/>
        <v>0</v>
      </c>
      <c r="M32" s="238">
        <f t="shared" si="11"/>
        <v>0</v>
      </c>
      <c r="N32" s="1145"/>
      <c r="O32" s="1034"/>
    </row>
    <row r="33" spans="2:15" s="787" customFormat="1" ht="14.1" customHeight="1" x14ac:dyDescent="0.2">
      <c r="B33" s="2253" t="s">
        <v>359</v>
      </c>
      <c r="C33" s="91">
        <v>1</v>
      </c>
      <c r="D33" s="1060" t="s">
        <v>143</v>
      </c>
      <c r="E33" s="1121">
        <v>5</v>
      </c>
      <c r="F33" s="761">
        <v>5</v>
      </c>
      <c r="G33" s="1121">
        <v>4</v>
      </c>
      <c r="H33" s="88">
        <v>4</v>
      </c>
      <c r="I33" s="31">
        <v>4</v>
      </c>
      <c r="J33" s="30">
        <v>4</v>
      </c>
      <c r="K33" s="1181">
        <f t="shared" si="9"/>
        <v>10</v>
      </c>
      <c r="L33" s="1182">
        <f t="shared" si="10"/>
        <v>16</v>
      </c>
      <c r="M33" s="1141">
        <f t="shared" si="11"/>
        <v>26</v>
      </c>
      <c r="N33" s="1142"/>
      <c r="O33" s="1034"/>
    </row>
    <row r="34" spans="2:15" s="787" customFormat="1" ht="14.1" customHeight="1" x14ac:dyDescent="0.2">
      <c r="B34" s="2254"/>
      <c r="C34" s="63">
        <v>2</v>
      </c>
      <c r="D34" s="64" t="s">
        <v>360</v>
      </c>
      <c r="E34" s="1125">
        <v>3</v>
      </c>
      <c r="F34" s="769">
        <v>3</v>
      </c>
      <c r="G34" s="1125">
        <v>3</v>
      </c>
      <c r="H34" s="45">
        <v>3</v>
      </c>
      <c r="I34" s="37">
        <v>3</v>
      </c>
      <c r="J34" s="36">
        <v>3</v>
      </c>
      <c r="K34" s="725">
        <f t="shared" si="9"/>
        <v>6</v>
      </c>
      <c r="L34" s="1178">
        <f t="shared" si="10"/>
        <v>12</v>
      </c>
      <c r="M34" s="236">
        <f t="shared" si="11"/>
        <v>18</v>
      </c>
      <c r="N34" s="984"/>
      <c r="O34" s="1034"/>
    </row>
    <row r="35" spans="2:15" s="787" customFormat="1" ht="14.1" customHeight="1" x14ac:dyDescent="0.2">
      <c r="B35" s="2254"/>
      <c r="C35" s="937">
        <v>3</v>
      </c>
      <c r="D35" s="64" t="s">
        <v>361</v>
      </c>
      <c r="E35" s="1125">
        <v>2</v>
      </c>
      <c r="F35" s="769">
        <v>2</v>
      </c>
      <c r="G35" s="1125">
        <v>2</v>
      </c>
      <c r="H35" s="45">
        <v>2</v>
      </c>
      <c r="I35" s="37">
        <v>2</v>
      </c>
      <c r="J35" s="36">
        <v>2</v>
      </c>
      <c r="K35" s="725">
        <f t="shared" si="9"/>
        <v>4</v>
      </c>
      <c r="L35" s="1178">
        <f t="shared" si="10"/>
        <v>8</v>
      </c>
      <c r="M35" s="236">
        <f t="shared" si="11"/>
        <v>12</v>
      </c>
      <c r="N35" s="984"/>
      <c r="O35" s="1034"/>
    </row>
    <row r="36" spans="2:15" s="787" customFormat="1" ht="14.1" customHeight="1" x14ac:dyDescent="0.2">
      <c r="B36" s="2254"/>
      <c r="C36" s="63">
        <v>4</v>
      </c>
      <c r="D36" s="77" t="s">
        <v>236</v>
      </c>
      <c r="E36" s="1125">
        <v>1</v>
      </c>
      <c r="F36" s="769"/>
      <c r="G36" s="1150"/>
      <c r="H36" s="1276"/>
      <c r="I36" s="93"/>
      <c r="J36" s="1151"/>
      <c r="K36" s="725">
        <f t="shared" si="9"/>
        <v>1</v>
      </c>
      <c r="L36" s="1178">
        <f t="shared" si="10"/>
        <v>0</v>
      </c>
      <c r="M36" s="236">
        <f t="shared" si="11"/>
        <v>1</v>
      </c>
      <c r="N36" s="984"/>
      <c r="O36" s="1034"/>
    </row>
    <row r="37" spans="2:15" s="787" customFormat="1" ht="14.1" customHeight="1" x14ac:dyDescent="0.2">
      <c r="B37" s="2254"/>
      <c r="C37" s="937">
        <v>5</v>
      </c>
      <c r="D37" s="77" t="s">
        <v>362</v>
      </c>
      <c r="E37" s="1125"/>
      <c r="F37" s="769"/>
      <c r="G37" s="1125">
        <v>1</v>
      </c>
      <c r="H37" s="45"/>
      <c r="I37" s="37"/>
      <c r="J37" s="36"/>
      <c r="K37" s="725">
        <f t="shared" si="9"/>
        <v>0</v>
      </c>
      <c r="L37" s="1178">
        <f t="shared" si="10"/>
        <v>1</v>
      </c>
      <c r="M37" s="236">
        <f t="shared" si="11"/>
        <v>1</v>
      </c>
      <c r="N37" s="984"/>
      <c r="O37" s="1034"/>
    </row>
    <row r="38" spans="2:15" s="787" customFormat="1" ht="14.1" customHeight="1" x14ac:dyDescent="0.2">
      <c r="B38" s="2254"/>
      <c r="C38" s="63">
        <v>6</v>
      </c>
      <c r="D38" s="77" t="s">
        <v>137</v>
      </c>
      <c r="E38" s="1125">
        <v>2</v>
      </c>
      <c r="F38" s="769">
        <v>2</v>
      </c>
      <c r="G38" s="1125">
        <v>2</v>
      </c>
      <c r="H38" s="45">
        <v>2</v>
      </c>
      <c r="I38" s="37">
        <v>2</v>
      </c>
      <c r="J38" s="36">
        <v>1</v>
      </c>
      <c r="K38" s="725">
        <f t="shared" si="9"/>
        <v>4</v>
      </c>
      <c r="L38" s="1178">
        <f t="shared" si="10"/>
        <v>7</v>
      </c>
      <c r="M38" s="236">
        <f t="shared" si="11"/>
        <v>11</v>
      </c>
      <c r="N38" s="984"/>
      <c r="O38" s="1034"/>
    </row>
    <row r="39" spans="2:15" s="787" customFormat="1" ht="14.1" customHeight="1" x14ac:dyDescent="0.2">
      <c r="B39" s="2254"/>
      <c r="C39" s="937">
        <v>7</v>
      </c>
      <c r="D39" s="77" t="s">
        <v>256</v>
      </c>
      <c r="E39" s="1277"/>
      <c r="F39" s="1279"/>
      <c r="G39" s="1125">
        <v>2</v>
      </c>
      <c r="H39" s="45">
        <v>1</v>
      </c>
      <c r="I39" s="37"/>
      <c r="J39" s="36"/>
      <c r="K39" s="725"/>
      <c r="L39" s="1178"/>
      <c r="M39" s="236"/>
      <c r="N39" s="984"/>
      <c r="O39" s="1034"/>
    </row>
    <row r="40" spans="2:15" s="787" customFormat="1" ht="14.1" customHeight="1" x14ac:dyDescent="0.2">
      <c r="B40" s="2254"/>
      <c r="C40" s="63">
        <v>8</v>
      </c>
      <c r="D40" s="948" t="s">
        <v>154</v>
      </c>
      <c r="E40" s="1183"/>
      <c r="F40" s="1186">
        <v>2</v>
      </c>
      <c r="G40" s="1125">
        <v>1</v>
      </c>
      <c r="H40" s="45">
        <v>1</v>
      </c>
      <c r="I40" s="37"/>
      <c r="J40" s="36"/>
      <c r="K40" s="725">
        <f t="shared" ref="K40:K50" si="12">SUM(E40:F40)</f>
        <v>2</v>
      </c>
      <c r="L40" s="1178">
        <f t="shared" ref="L40:L50" si="13">SUM(G40:J40)</f>
        <v>2</v>
      </c>
      <c r="M40" s="236">
        <f t="shared" ref="M40:M51" si="14">SUM(K40:L40)</f>
        <v>4</v>
      </c>
      <c r="N40" s="984"/>
      <c r="O40" s="1034"/>
    </row>
    <row r="41" spans="2:15" s="787" customFormat="1" ht="14.1" customHeight="1" x14ac:dyDescent="0.2">
      <c r="B41" s="2254"/>
      <c r="C41" s="937">
        <v>9</v>
      </c>
      <c r="D41" s="1067" t="s">
        <v>144</v>
      </c>
      <c r="E41" s="1183">
        <v>4</v>
      </c>
      <c r="F41" s="1186">
        <v>4</v>
      </c>
      <c r="G41" s="1125">
        <v>3</v>
      </c>
      <c r="H41" s="45">
        <v>4</v>
      </c>
      <c r="I41" s="37">
        <v>3</v>
      </c>
      <c r="J41" s="36">
        <v>4</v>
      </c>
      <c r="K41" s="725">
        <f t="shared" si="12"/>
        <v>8</v>
      </c>
      <c r="L41" s="1178">
        <f t="shared" si="13"/>
        <v>14</v>
      </c>
      <c r="M41" s="236">
        <f t="shared" si="14"/>
        <v>22</v>
      </c>
      <c r="N41" s="984"/>
      <c r="O41" s="1034"/>
    </row>
    <row r="42" spans="2:15" s="787" customFormat="1" ht="14.1" customHeight="1" x14ac:dyDescent="0.2">
      <c r="B42" s="2254"/>
      <c r="C42" s="63">
        <v>10</v>
      </c>
      <c r="D42" s="77" t="s">
        <v>135</v>
      </c>
      <c r="E42" s="1183">
        <v>2</v>
      </c>
      <c r="F42" s="1186">
        <v>2</v>
      </c>
      <c r="G42" s="1125">
        <v>2</v>
      </c>
      <c r="H42" s="45">
        <v>1</v>
      </c>
      <c r="I42" s="37">
        <v>1</v>
      </c>
      <c r="J42" s="36"/>
      <c r="K42" s="725">
        <f t="shared" si="12"/>
        <v>4</v>
      </c>
      <c r="L42" s="1178">
        <f t="shared" si="13"/>
        <v>4</v>
      </c>
      <c r="M42" s="236">
        <f t="shared" si="14"/>
        <v>8</v>
      </c>
      <c r="N42" s="984"/>
      <c r="O42" s="1034"/>
    </row>
    <row r="43" spans="2:15" s="787" customFormat="1" ht="14.1" customHeight="1" x14ac:dyDescent="0.2">
      <c r="B43" s="2254"/>
      <c r="C43" s="937">
        <v>11</v>
      </c>
      <c r="D43" s="77" t="s">
        <v>253</v>
      </c>
      <c r="E43" s="1183">
        <v>2</v>
      </c>
      <c r="F43" s="1186">
        <v>2</v>
      </c>
      <c r="G43" s="1125">
        <v>2</v>
      </c>
      <c r="H43" s="45">
        <v>1</v>
      </c>
      <c r="I43" s="37">
        <v>1</v>
      </c>
      <c r="J43" s="36"/>
      <c r="K43" s="725">
        <f t="shared" si="12"/>
        <v>4</v>
      </c>
      <c r="L43" s="1178">
        <f t="shared" si="13"/>
        <v>4</v>
      </c>
      <c r="M43" s="236">
        <f t="shared" si="14"/>
        <v>8</v>
      </c>
      <c r="N43" s="984"/>
      <c r="O43" s="1034"/>
    </row>
    <row r="44" spans="2:15" s="787" customFormat="1" ht="14.1" customHeight="1" x14ac:dyDescent="0.2">
      <c r="B44" s="2254"/>
      <c r="C44" s="63">
        <v>12</v>
      </c>
      <c r="D44" s="77" t="s">
        <v>136</v>
      </c>
      <c r="E44" s="1183">
        <v>2</v>
      </c>
      <c r="F44" s="1186">
        <v>1</v>
      </c>
      <c r="G44" s="1125">
        <v>2</v>
      </c>
      <c r="H44" s="45">
        <v>1</v>
      </c>
      <c r="I44" s="37">
        <v>1</v>
      </c>
      <c r="J44" s="36"/>
      <c r="K44" s="725">
        <f t="shared" si="12"/>
        <v>3</v>
      </c>
      <c r="L44" s="1178">
        <f t="shared" si="13"/>
        <v>4</v>
      </c>
      <c r="M44" s="236">
        <f t="shared" si="14"/>
        <v>7</v>
      </c>
      <c r="N44" s="984"/>
      <c r="O44" s="1034"/>
    </row>
    <row r="45" spans="2:15" s="787" customFormat="1" ht="14.1" customHeight="1" x14ac:dyDescent="0.2">
      <c r="B45" s="2254"/>
      <c r="C45" s="937">
        <v>13</v>
      </c>
      <c r="D45" s="77" t="s">
        <v>132</v>
      </c>
      <c r="E45" s="1183">
        <v>1</v>
      </c>
      <c r="F45" s="1186">
        <v>2</v>
      </c>
      <c r="G45" s="1125">
        <v>2</v>
      </c>
      <c r="H45" s="45">
        <v>1</v>
      </c>
      <c r="I45" s="37">
        <v>1</v>
      </c>
      <c r="J45" s="36"/>
      <c r="K45" s="725">
        <f t="shared" si="12"/>
        <v>3</v>
      </c>
      <c r="L45" s="1178">
        <f t="shared" si="13"/>
        <v>4</v>
      </c>
      <c r="M45" s="236">
        <f t="shared" si="14"/>
        <v>7</v>
      </c>
      <c r="N45" s="984"/>
      <c r="O45" s="1034"/>
    </row>
    <row r="46" spans="2:15" s="787" customFormat="1" ht="14.1" customHeight="1" x14ac:dyDescent="0.2">
      <c r="B46" s="2254"/>
      <c r="C46" s="63">
        <v>14</v>
      </c>
      <c r="D46" s="77" t="s">
        <v>134</v>
      </c>
      <c r="E46" s="1183"/>
      <c r="F46" s="1186">
        <v>1</v>
      </c>
      <c r="G46" s="1125">
        <v>1</v>
      </c>
      <c r="H46" s="45"/>
      <c r="I46" s="37"/>
      <c r="J46" s="36"/>
      <c r="K46" s="725">
        <f t="shared" si="12"/>
        <v>1</v>
      </c>
      <c r="L46" s="1178">
        <f t="shared" si="13"/>
        <v>1</v>
      </c>
      <c r="M46" s="236">
        <f t="shared" si="14"/>
        <v>2</v>
      </c>
      <c r="N46" s="984"/>
      <c r="O46" s="1034"/>
    </row>
    <row r="47" spans="2:15" s="787" customFormat="1" ht="14.1" customHeight="1" x14ac:dyDescent="0.2">
      <c r="B47" s="2254"/>
      <c r="C47" s="937">
        <v>15</v>
      </c>
      <c r="D47" s="77" t="s">
        <v>156</v>
      </c>
      <c r="E47" s="1183">
        <v>4</v>
      </c>
      <c r="F47" s="1186">
        <v>4</v>
      </c>
      <c r="G47" s="1125">
        <v>3</v>
      </c>
      <c r="H47" s="45">
        <v>3</v>
      </c>
      <c r="I47" s="37">
        <v>3</v>
      </c>
      <c r="J47" s="36">
        <v>3</v>
      </c>
      <c r="K47" s="725">
        <f t="shared" si="12"/>
        <v>8</v>
      </c>
      <c r="L47" s="1178">
        <f t="shared" si="13"/>
        <v>12</v>
      </c>
      <c r="M47" s="236">
        <f t="shared" si="14"/>
        <v>20</v>
      </c>
      <c r="N47" s="984"/>
      <c r="O47" s="1034"/>
    </row>
    <row r="48" spans="2:15" s="787" customFormat="1" ht="14.1" customHeight="1" x14ac:dyDescent="0.2">
      <c r="B48" s="2254"/>
      <c r="C48" s="63">
        <v>16</v>
      </c>
      <c r="D48" s="77" t="s">
        <v>140</v>
      </c>
      <c r="E48" s="1183">
        <v>1</v>
      </c>
      <c r="F48" s="1186">
        <v>1</v>
      </c>
      <c r="G48" s="1125">
        <v>1</v>
      </c>
      <c r="H48" s="45">
        <v>1</v>
      </c>
      <c r="I48" s="37">
        <v>1</v>
      </c>
      <c r="J48" s="36"/>
      <c r="K48" s="725">
        <f t="shared" si="12"/>
        <v>2</v>
      </c>
      <c r="L48" s="1178">
        <f t="shared" si="13"/>
        <v>3</v>
      </c>
      <c r="M48" s="236">
        <f t="shared" si="14"/>
        <v>5</v>
      </c>
      <c r="N48" s="984"/>
      <c r="O48" s="1034"/>
    </row>
    <row r="49" spans="2:15" s="787" customFormat="1" ht="14.1" customHeight="1" x14ac:dyDescent="0.2">
      <c r="B49" s="2254"/>
      <c r="C49" s="937">
        <v>17</v>
      </c>
      <c r="D49" s="948" t="s">
        <v>147</v>
      </c>
      <c r="E49" s="1183"/>
      <c r="F49" s="1186"/>
      <c r="G49" s="1125">
        <v>1</v>
      </c>
      <c r="H49" s="45">
        <v>1</v>
      </c>
      <c r="I49" s="37"/>
      <c r="J49" s="36"/>
      <c r="K49" s="725">
        <f t="shared" si="12"/>
        <v>0</v>
      </c>
      <c r="L49" s="1178">
        <f t="shared" si="13"/>
        <v>2</v>
      </c>
      <c r="M49" s="236">
        <f t="shared" si="14"/>
        <v>2</v>
      </c>
      <c r="N49" s="984"/>
      <c r="O49" s="1034"/>
    </row>
    <row r="50" spans="2:15" s="787" customFormat="1" ht="14.1" customHeight="1" x14ac:dyDescent="0.2">
      <c r="B50" s="2254"/>
      <c r="C50" s="63">
        <v>18</v>
      </c>
      <c r="D50" s="1068" t="s">
        <v>157</v>
      </c>
      <c r="E50" s="1299">
        <v>1</v>
      </c>
      <c r="F50" s="1300">
        <v>1</v>
      </c>
      <c r="G50" s="1124">
        <v>1</v>
      </c>
      <c r="H50" s="1055">
        <v>1</v>
      </c>
      <c r="I50" s="66">
        <v>1</v>
      </c>
      <c r="J50" s="90">
        <v>1</v>
      </c>
      <c r="K50" s="1179">
        <f t="shared" si="12"/>
        <v>2</v>
      </c>
      <c r="L50" s="1180">
        <f t="shared" si="13"/>
        <v>4</v>
      </c>
      <c r="M50" s="238">
        <f t="shared" si="14"/>
        <v>6</v>
      </c>
      <c r="N50" s="1145"/>
      <c r="O50" s="1034"/>
    </row>
    <row r="51" spans="2:15" s="787" customFormat="1" ht="19.350000000000001" customHeight="1" thickBot="1" x14ac:dyDescent="0.25">
      <c r="B51" s="2254"/>
      <c r="C51" s="94" t="s">
        <v>367</v>
      </c>
      <c r="D51" s="1069"/>
      <c r="E51" s="1187"/>
      <c r="F51" s="1188"/>
      <c r="G51" s="1127"/>
      <c r="H51" s="42"/>
      <c r="I51" s="43"/>
      <c r="J51" s="43"/>
      <c r="K51" s="1189">
        <f>SUM(E51:G51)</f>
        <v>0</v>
      </c>
      <c r="L51" s="1190">
        <f>SUM(H51:J51)</f>
        <v>0</v>
      </c>
      <c r="M51" s="1191">
        <f t="shared" si="14"/>
        <v>0</v>
      </c>
      <c r="N51" s="1155"/>
      <c r="O51" s="1034"/>
    </row>
    <row r="52" spans="2:15" s="1022" customFormat="1" ht="19.5" customHeight="1" thickTop="1" x14ac:dyDescent="0.2">
      <c r="B52" s="1156"/>
      <c r="C52" s="1074" t="s">
        <v>295</v>
      </c>
      <c r="D52" s="1075"/>
      <c r="E52" s="1076">
        <f t="shared" ref="E52:M52" si="15">SUM(E53:E58)</f>
        <v>0</v>
      </c>
      <c r="F52" s="1076">
        <f t="shared" si="15"/>
        <v>0</v>
      </c>
      <c r="G52" s="1076">
        <f t="shared" si="15"/>
        <v>0</v>
      </c>
      <c r="H52" s="1076">
        <f t="shared" si="15"/>
        <v>0</v>
      </c>
      <c r="I52" s="1076">
        <f t="shared" si="15"/>
        <v>0</v>
      </c>
      <c r="J52" s="1077">
        <f t="shared" si="15"/>
        <v>0</v>
      </c>
      <c r="K52" s="1192">
        <f t="shared" si="15"/>
        <v>0</v>
      </c>
      <c r="L52" s="1192">
        <f t="shared" si="15"/>
        <v>0</v>
      </c>
      <c r="M52" s="1193">
        <f t="shared" si="15"/>
        <v>0</v>
      </c>
      <c r="N52" s="1157"/>
      <c r="O52" s="1034"/>
    </row>
    <row r="53" spans="2:15" s="1022" customFormat="1" ht="14.1" customHeight="1" x14ac:dyDescent="0.2">
      <c r="B53" s="789"/>
      <c r="C53" s="963">
        <v>1</v>
      </c>
      <c r="D53" s="1080"/>
      <c r="E53" s="1122"/>
      <c r="F53" s="765"/>
      <c r="G53" s="1122"/>
      <c r="H53" s="39"/>
      <c r="I53" s="35"/>
      <c r="J53" s="34"/>
      <c r="K53" s="742">
        <f t="shared" ref="K53:K58" si="16">SUM(E53:F53)</f>
        <v>0</v>
      </c>
      <c r="L53" s="1194">
        <f t="shared" ref="L53:L58" si="17">SUM(G53:J53)</f>
        <v>0</v>
      </c>
      <c r="M53" s="239">
        <f t="shared" ref="M53:M58" si="18">SUM(K53:L53)</f>
        <v>0</v>
      </c>
      <c r="N53" s="67"/>
      <c r="O53" s="1034"/>
    </row>
    <row r="54" spans="2:15" s="1022" customFormat="1" ht="14.1" customHeight="1" x14ac:dyDescent="0.2">
      <c r="B54" s="789"/>
      <c r="C54" s="963">
        <v>2</v>
      </c>
      <c r="D54" s="1082"/>
      <c r="E54" s="1122"/>
      <c r="F54" s="765"/>
      <c r="G54" s="1122"/>
      <c r="H54" s="39"/>
      <c r="I54" s="35"/>
      <c r="J54" s="34"/>
      <c r="K54" s="725">
        <f t="shared" si="16"/>
        <v>0</v>
      </c>
      <c r="L54" s="1178">
        <f t="shared" si="17"/>
        <v>0</v>
      </c>
      <c r="M54" s="236">
        <f t="shared" si="18"/>
        <v>0</v>
      </c>
      <c r="N54" s="67"/>
      <c r="O54" s="1034"/>
    </row>
    <row r="55" spans="2:15" s="1022" customFormat="1" ht="14.1" customHeight="1" x14ac:dyDescent="0.2">
      <c r="B55" s="789"/>
      <c r="C55" s="963">
        <v>3</v>
      </c>
      <c r="D55" s="1082"/>
      <c r="E55" s="1122"/>
      <c r="F55" s="765"/>
      <c r="G55" s="1122"/>
      <c r="H55" s="39"/>
      <c r="I55" s="35"/>
      <c r="J55" s="34"/>
      <c r="K55" s="725">
        <f t="shared" si="16"/>
        <v>0</v>
      </c>
      <c r="L55" s="1178">
        <f t="shared" si="17"/>
        <v>0</v>
      </c>
      <c r="M55" s="236">
        <f t="shared" si="18"/>
        <v>0</v>
      </c>
      <c r="N55" s="67"/>
      <c r="O55" s="1034"/>
    </row>
    <row r="56" spans="2:15" s="1022" customFormat="1" ht="14.1" customHeight="1" x14ac:dyDescent="0.2">
      <c r="B56" s="33"/>
      <c r="C56" s="78">
        <v>4</v>
      </c>
      <c r="D56" s="1082"/>
      <c r="E56" s="1125"/>
      <c r="F56" s="769"/>
      <c r="G56" s="1125"/>
      <c r="H56" s="45"/>
      <c r="I56" s="37"/>
      <c r="J56" s="36"/>
      <c r="K56" s="725">
        <f t="shared" si="16"/>
        <v>0</v>
      </c>
      <c r="L56" s="1178">
        <f t="shared" si="17"/>
        <v>0</v>
      </c>
      <c r="M56" s="236">
        <f t="shared" si="18"/>
        <v>0</v>
      </c>
      <c r="N56" s="46"/>
      <c r="O56" s="1034"/>
    </row>
    <row r="57" spans="2:15" s="1022" customFormat="1" ht="14.1" customHeight="1" x14ac:dyDescent="0.2">
      <c r="B57" s="33"/>
      <c r="C57" s="78">
        <v>5</v>
      </c>
      <c r="D57" s="1082"/>
      <c r="E57" s="1125"/>
      <c r="F57" s="769"/>
      <c r="G57" s="1125"/>
      <c r="H57" s="45"/>
      <c r="I57" s="37"/>
      <c r="J57" s="36"/>
      <c r="K57" s="725">
        <f t="shared" si="16"/>
        <v>0</v>
      </c>
      <c r="L57" s="1178">
        <f t="shared" si="17"/>
        <v>0</v>
      </c>
      <c r="M57" s="236">
        <f t="shared" si="18"/>
        <v>0</v>
      </c>
      <c r="N57" s="46"/>
      <c r="O57" s="1034"/>
    </row>
    <row r="58" spans="2:15" s="1022" customFormat="1" ht="14.1" customHeight="1" thickBot="1" x14ac:dyDescent="0.25">
      <c r="B58" s="40"/>
      <c r="C58" s="79">
        <v>6</v>
      </c>
      <c r="D58" s="1085"/>
      <c r="E58" s="1126"/>
      <c r="F58" s="1003"/>
      <c r="G58" s="1126"/>
      <c r="H58" s="48"/>
      <c r="I58" s="47"/>
      <c r="J58" s="65"/>
      <c r="K58" s="736">
        <f t="shared" si="16"/>
        <v>0</v>
      </c>
      <c r="L58" s="1195">
        <f t="shared" si="17"/>
        <v>0</v>
      </c>
      <c r="M58" s="1196">
        <f t="shared" si="18"/>
        <v>0</v>
      </c>
      <c r="N58" s="1158"/>
      <c r="O58" s="1034"/>
    </row>
    <row r="59" spans="2:15" s="1022" customFormat="1" ht="19.350000000000001" customHeight="1" thickTop="1" x14ac:dyDescent="0.2">
      <c r="B59" s="1089"/>
      <c r="C59" s="1074" t="s">
        <v>294</v>
      </c>
      <c r="D59" s="1089"/>
      <c r="E59" s="1090">
        <f t="shared" ref="E59:M59" si="19">SUM(E60:E64)</f>
        <v>0</v>
      </c>
      <c r="F59" s="1092">
        <f t="shared" si="19"/>
        <v>0</v>
      </c>
      <c r="G59" s="1090">
        <f t="shared" si="19"/>
        <v>0</v>
      </c>
      <c r="H59" s="1091">
        <f t="shared" si="19"/>
        <v>0</v>
      </c>
      <c r="I59" s="1090">
        <f t="shared" si="19"/>
        <v>0</v>
      </c>
      <c r="J59" s="1090">
        <f t="shared" si="19"/>
        <v>0</v>
      </c>
      <c r="K59" s="1192">
        <f t="shared" si="19"/>
        <v>0</v>
      </c>
      <c r="L59" s="1192">
        <f t="shared" si="19"/>
        <v>0</v>
      </c>
      <c r="M59" s="1192">
        <f t="shared" si="19"/>
        <v>0</v>
      </c>
      <c r="N59" s="1159"/>
      <c r="O59" s="1034"/>
    </row>
    <row r="60" spans="2:15" s="1022" customFormat="1" ht="14.1" customHeight="1" x14ac:dyDescent="0.2">
      <c r="B60" s="789"/>
      <c r="C60" s="963">
        <v>1</v>
      </c>
      <c r="D60" s="1080"/>
      <c r="E60" s="1122"/>
      <c r="F60" s="765"/>
      <c r="G60" s="1122"/>
      <c r="H60" s="39"/>
      <c r="I60" s="35"/>
      <c r="J60" s="34"/>
      <c r="K60" s="742">
        <f t="shared" ref="K60:K68" si="20">SUM(E60:F60)</f>
        <v>0</v>
      </c>
      <c r="L60" s="1194">
        <f t="shared" ref="L60:L68" si="21">SUM(G60:J60)</f>
        <v>0</v>
      </c>
      <c r="M60" s="239">
        <f t="shared" ref="M60:M68" si="22">SUM(K60:L60)</f>
        <v>0</v>
      </c>
      <c r="N60" s="67"/>
      <c r="O60" s="1034"/>
    </row>
    <row r="61" spans="2:15" s="1022" customFormat="1" ht="14.1" customHeight="1" x14ac:dyDescent="0.2">
      <c r="B61" s="33"/>
      <c r="C61" s="78">
        <v>2</v>
      </c>
      <c r="D61" s="1082"/>
      <c r="E61" s="1125"/>
      <c r="F61" s="769"/>
      <c r="G61" s="1125"/>
      <c r="H61" s="45"/>
      <c r="I61" s="37"/>
      <c r="J61" s="36"/>
      <c r="K61" s="725">
        <f t="shared" si="20"/>
        <v>0</v>
      </c>
      <c r="L61" s="1178">
        <f t="shared" si="21"/>
        <v>0</v>
      </c>
      <c r="M61" s="236">
        <f t="shared" si="22"/>
        <v>0</v>
      </c>
      <c r="N61" s="46"/>
      <c r="O61" s="1034"/>
    </row>
    <row r="62" spans="2:15" s="1022" customFormat="1" ht="14.1" customHeight="1" x14ac:dyDescent="0.2">
      <c r="B62" s="967"/>
      <c r="C62" s="78">
        <v>3</v>
      </c>
      <c r="D62" s="1082"/>
      <c r="E62" s="1125"/>
      <c r="F62" s="769"/>
      <c r="G62" s="1125"/>
      <c r="H62" s="45"/>
      <c r="I62" s="37"/>
      <c r="J62" s="36"/>
      <c r="K62" s="725">
        <f t="shared" si="20"/>
        <v>0</v>
      </c>
      <c r="L62" s="1178">
        <f t="shared" si="21"/>
        <v>0</v>
      </c>
      <c r="M62" s="236">
        <f t="shared" si="22"/>
        <v>0</v>
      </c>
      <c r="N62" s="46"/>
      <c r="O62" s="1034"/>
    </row>
    <row r="63" spans="2:15" s="1022" customFormat="1" ht="14.1" customHeight="1" x14ac:dyDescent="0.2">
      <c r="B63" s="33"/>
      <c r="C63" s="78">
        <v>4</v>
      </c>
      <c r="D63" s="1082"/>
      <c r="E63" s="1125"/>
      <c r="F63" s="769"/>
      <c r="G63" s="1125"/>
      <c r="H63" s="45"/>
      <c r="I63" s="37"/>
      <c r="J63" s="36"/>
      <c r="K63" s="725">
        <f t="shared" si="20"/>
        <v>0</v>
      </c>
      <c r="L63" s="1178">
        <f t="shared" si="21"/>
        <v>0</v>
      </c>
      <c r="M63" s="236">
        <f t="shared" si="22"/>
        <v>0</v>
      </c>
      <c r="N63" s="46"/>
      <c r="O63" s="1034"/>
    </row>
    <row r="64" spans="2:15" s="1022" customFormat="1" ht="14.1" customHeight="1" thickBot="1" x14ac:dyDescent="0.25">
      <c r="B64" s="95"/>
      <c r="C64" s="356">
        <v>5</v>
      </c>
      <c r="D64" s="1085"/>
      <c r="E64" s="1128"/>
      <c r="F64" s="1001"/>
      <c r="G64" s="1128"/>
      <c r="H64" s="96"/>
      <c r="I64" s="80"/>
      <c r="J64" s="76"/>
      <c r="K64" s="1199">
        <f t="shared" si="20"/>
        <v>0</v>
      </c>
      <c r="L64" s="1200">
        <f t="shared" si="21"/>
        <v>0</v>
      </c>
      <c r="M64" s="1154">
        <f t="shared" si="22"/>
        <v>0</v>
      </c>
      <c r="N64" s="97"/>
      <c r="O64" s="1034"/>
    </row>
    <row r="65" spans="2:14" s="1022" customFormat="1" ht="14.1" customHeight="1" thickTop="1" x14ac:dyDescent="0.2">
      <c r="B65" s="1160"/>
      <c r="C65" s="1101" t="s">
        <v>341</v>
      </c>
      <c r="D65" s="1101"/>
      <c r="E65" s="1129"/>
      <c r="F65" s="1129"/>
      <c r="G65" s="1129"/>
      <c r="H65" s="1102"/>
      <c r="I65" s="1102"/>
      <c r="J65" s="1102"/>
      <c r="K65" s="742">
        <f t="shared" si="20"/>
        <v>0</v>
      </c>
      <c r="L65" s="1194">
        <f t="shared" si="21"/>
        <v>0</v>
      </c>
      <c r="M65" s="239">
        <f t="shared" si="22"/>
        <v>0</v>
      </c>
      <c r="N65" s="1162"/>
    </row>
    <row r="66" spans="2:14" s="1022" customFormat="1" ht="14.1" customHeight="1" x14ac:dyDescent="0.2">
      <c r="B66" s="1163"/>
      <c r="C66" s="1106" t="s">
        <v>155</v>
      </c>
      <c r="D66" s="1106"/>
      <c r="E66" s="1130"/>
      <c r="F66" s="1130"/>
      <c r="G66" s="1130"/>
      <c r="H66" s="1107"/>
      <c r="I66" s="1107"/>
      <c r="J66" s="1107"/>
      <c r="K66" s="725">
        <f t="shared" si="20"/>
        <v>0</v>
      </c>
      <c r="L66" s="1178">
        <f t="shared" si="21"/>
        <v>0</v>
      </c>
      <c r="M66" s="236">
        <f t="shared" si="22"/>
        <v>0</v>
      </c>
      <c r="N66" s="1164"/>
    </row>
    <row r="67" spans="2:14" s="1022" customFormat="1" ht="14.1" customHeight="1" x14ac:dyDescent="0.2">
      <c r="B67" s="1163"/>
      <c r="C67" s="1106" t="s">
        <v>342</v>
      </c>
      <c r="D67" s="1106"/>
      <c r="E67" s="1130"/>
      <c r="F67" s="1130"/>
      <c r="G67" s="1130"/>
      <c r="H67" s="1107"/>
      <c r="I67" s="1107"/>
      <c r="J67" s="1107"/>
      <c r="K67" s="725">
        <f t="shared" si="20"/>
        <v>0</v>
      </c>
      <c r="L67" s="1178">
        <f t="shared" si="21"/>
        <v>0</v>
      </c>
      <c r="M67" s="236">
        <f t="shared" si="22"/>
        <v>0</v>
      </c>
      <c r="N67" s="1164"/>
    </row>
    <row r="68" spans="2:14" s="1022" customFormat="1" ht="14.1" customHeight="1" thickBot="1" x14ac:dyDescent="0.25">
      <c r="B68" s="1165"/>
      <c r="C68" s="1166" t="s">
        <v>364</v>
      </c>
      <c r="D68" s="1167"/>
      <c r="E68" s="1168"/>
      <c r="F68" s="1168"/>
      <c r="G68" s="1168"/>
      <c r="H68" s="1169"/>
      <c r="I68" s="1169"/>
      <c r="J68" s="1170"/>
      <c r="K68" s="753">
        <f t="shared" si="20"/>
        <v>0</v>
      </c>
      <c r="L68" s="1201">
        <f t="shared" si="21"/>
        <v>0</v>
      </c>
      <c r="M68" s="240">
        <f t="shared" si="22"/>
        <v>0</v>
      </c>
      <c r="N68" s="1171"/>
    </row>
    <row r="69" spans="2:14" ht="15" customHeight="1" x14ac:dyDescent="0.2">
      <c r="C69" s="1259"/>
      <c r="D69" s="1260"/>
      <c r="E69" s="1261"/>
      <c r="F69" s="1261"/>
      <c r="G69" s="1261"/>
      <c r="H69" s="1261"/>
      <c r="I69" s="1261"/>
      <c r="J69" s="1261"/>
      <c r="K69" s="1261"/>
      <c r="L69" s="1261"/>
      <c r="M69" s="1261"/>
    </row>
    <row r="70" spans="2:14" ht="15.75" x14ac:dyDescent="0.25">
      <c r="C70" s="1262"/>
      <c r="D70" s="1263"/>
      <c r="E70" s="1264"/>
      <c r="F70" s="1264"/>
      <c r="G70" s="1264"/>
      <c r="H70" s="1264"/>
      <c r="I70" s="1264"/>
      <c r="J70" s="1264"/>
      <c r="K70" s="1264"/>
      <c r="L70" s="1264"/>
      <c r="M70" s="1265"/>
    </row>
    <row r="71" spans="2:14" x14ac:dyDescent="0.2">
      <c r="D71" s="72"/>
      <c r="E71" s="99"/>
      <c r="F71" s="99"/>
      <c r="G71" s="99"/>
      <c r="H71" s="72"/>
      <c r="I71" s="72"/>
      <c r="J71" s="73"/>
      <c r="K71" s="73"/>
      <c r="L71" s="73"/>
      <c r="M71" s="72"/>
    </row>
  </sheetData>
  <mergeCells count="17">
    <mergeCell ref="D2:L2"/>
    <mergeCell ref="J4:M4"/>
    <mergeCell ref="B5:D11"/>
    <mergeCell ref="E5:J5"/>
    <mergeCell ref="K5:L6"/>
    <mergeCell ref="M5:M11"/>
    <mergeCell ref="N12:N18"/>
    <mergeCell ref="B20:B32"/>
    <mergeCell ref="B33:B51"/>
    <mergeCell ref="N5:N11"/>
    <mergeCell ref="E6:J6"/>
    <mergeCell ref="K7:K11"/>
    <mergeCell ref="L7:L11"/>
    <mergeCell ref="E8:F8"/>
    <mergeCell ref="G8:J8"/>
    <mergeCell ref="E9:J9"/>
    <mergeCell ref="E11:J11"/>
  </mergeCells>
  <dataValidations count="1">
    <dataValidation allowBlank="1" showInputMessage="1" showErrorMessage="1" sqref="D53:D58 D60:D64" xr:uid="{7BB492DF-5A9C-4DBC-ADD2-5A244B8713FB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4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4E629-10B1-48BD-B5E3-4D788A9B34D1}">
  <sheetPr>
    <tabColor rgb="FFFF0000"/>
    <pageSetUpPr fitToPage="1"/>
  </sheetPr>
  <dimension ref="B1:O71"/>
  <sheetViews>
    <sheetView view="pageBreakPreview" topLeftCell="A19" zoomScale="90" zoomScaleNormal="100" zoomScaleSheetLayoutView="90" workbookViewId="0">
      <selection activeCell="D55" sqref="D55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40.25" style="20" customWidth="1"/>
    <col min="5" max="10" width="5.875" style="20" customWidth="1"/>
    <col min="11" max="11" width="5.75" style="20" customWidth="1"/>
    <col min="12" max="12" width="5.875" style="20" customWidth="1"/>
    <col min="13" max="13" width="7.5" style="20" customWidth="1"/>
    <col min="14" max="14" width="11.875" style="20" customWidth="1"/>
    <col min="15" max="15" width="4.75" style="20" customWidth="1"/>
    <col min="16" max="16384" width="8.125" style="20"/>
  </cols>
  <sheetData>
    <row r="1" spans="2:15" ht="32.25" customHeight="1" x14ac:dyDescent="0.2">
      <c r="B1" s="1252"/>
      <c r="C1" s="1252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</row>
    <row r="2" spans="2:15" s="1022" customFormat="1" ht="18" x14ac:dyDescent="0.2">
      <c r="B2" s="21"/>
      <c r="C2" s="21"/>
      <c r="D2" s="299">
        <f>'Strona Tytułowa'!$G$5</f>
        <v>0</v>
      </c>
      <c r="E2" s="52"/>
      <c r="F2" s="52"/>
      <c r="G2" s="52"/>
      <c r="H2" s="52"/>
      <c r="I2" s="52"/>
      <c r="J2" s="52"/>
      <c r="K2" s="52"/>
      <c r="L2" s="52"/>
      <c r="M2" s="52"/>
      <c r="N2" s="1021"/>
    </row>
    <row r="3" spans="2:15" s="1022" customFormat="1" ht="20.25" x14ac:dyDescent="0.2">
      <c r="B3" s="1021"/>
      <c r="C3" s="1021"/>
      <c r="D3" s="1900" t="s">
        <v>279</v>
      </c>
      <c r="E3" s="1900"/>
      <c r="F3" s="1900"/>
      <c r="G3" s="1900"/>
      <c r="H3" s="1900"/>
      <c r="I3" s="1900"/>
      <c r="J3" s="1900"/>
      <c r="K3" s="1900"/>
      <c r="L3" s="1900"/>
      <c r="M3" s="1301" t="str">
        <f>'Strona Tytułowa'!$D$2</f>
        <v>2023/2024</v>
      </c>
      <c r="N3" s="1021"/>
    </row>
    <row r="4" spans="2:15" s="1022" customFormat="1" ht="18.75" customHeight="1" x14ac:dyDescent="0.2">
      <c r="B4" s="782" t="s">
        <v>297</v>
      </c>
      <c r="C4" s="24"/>
      <c r="D4" s="234"/>
      <c r="E4" s="234"/>
      <c r="F4" s="234"/>
      <c r="G4" s="381" t="s">
        <v>368</v>
      </c>
      <c r="H4" s="234"/>
      <c r="I4" s="234"/>
      <c r="J4" s="234" t="s">
        <v>247</v>
      </c>
      <c r="K4" s="234"/>
      <c r="L4" s="234"/>
      <c r="M4" s="235"/>
      <c r="N4" s="1021"/>
    </row>
    <row r="5" spans="2:15" s="1022" customFormat="1" ht="27" customHeight="1" thickBot="1" x14ac:dyDescent="0.25">
      <c r="B5" s="1249" t="s">
        <v>397</v>
      </c>
      <c r="C5" s="1026"/>
      <c r="D5" s="25"/>
      <c r="E5" s="55"/>
      <c r="F5" s="55"/>
      <c r="G5" s="82"/>
      <c r="H5" s="55"/>
      <c r="I5" s="55"/>
      <c r="J5" s="2257"/>
      <c r="K5" s="2257"/>
      <c r="L5" s="2257"/>
      <c r="M5" s="2257"/>
      <c r="N5" s="1021"/>
    </row>
    <row r="6" spans="2:15" s="1022" customFormat="1" ht="12.75" customHeight="1" x14ac:dyDescent="0.2">
      <c r="B6" s="2146" t="s">
        <v>161</v>
      </c>
      <c r="C6" s="2216"/>
      <c r="D6" s="2216"/>
      <c r="E6" s="2258" t="s">
        <v>165</v>
      </c>
      <c r="F6" s="2259"/>
      <c r="G6" s="2259"/>
      <c r="H6" s="2259"/>
      <c r="I6" s="2259"/>
      <c r="J6" s="2260"/>
      <c r="K6" s="2272" t="s">
        <v>372</v>
      </c>
      <c r="L6" s="2273"/>
      <c r="M6" s="1882" t="s">
        <v>163</v>
      </c>
      <c r="N6" s="1885" t="s">
        <v>164</v>
      </c>
    </row>
    <row r="7" spans="2:15" s="1022" customFormat="1" ht="12.75" customHeight="1" x14ac:dyDescent="0.2">
      <c r="B7" s="2148"/>
      <c r="C7" s="2217"/>
      <c r="D7" s="2217"/>
      <c r="E7" s="2261" t="s">
        <v>329</v>
      </c>
      <c r="F7" s="2261"/>
      <c r="G7" s="2261"/>
      <c r="H7" s="2261"/>
      <c r="I7" s="2261"/>
      <c r="J7" s="2262"/>
      <c r="K7" s="2274"/>
      <c r="L7" s="2275"/>
      <c r="M7" s="1883"/>
      <c r="N7" s="1886"/>
    </row>
    <row r="8" spans="2:15" s="1022" customFormat="1" ht="12.75" customHeight="1" x14ac:dyDescent="0.2">
      <c r="B8" s="2148"/>
      <c r="C8" s="2217"/>
      <c r="D8" s="2217"/>
      <c r="E8" s="229" t="s">
        <v>33</v>
      </c>
      <c r="F8" s="229" t="s">
        <v>34</v>
      </c>
      <c r="G8" s="229" t="s">
        <v>35</v>
      </c>
      <c r="H8" s="227" t="s">
        <v>36</v>
      </c>
      <c r="I8" s="227" t="s">
        <v>37</v>
      </c>
      <c r="J8" s="228" t="s">
        <v>38</v>
      </c>
      <c r="K8" s="2266" t="s">
        <v>373</v>
      </c>
      <c r="L8" s="2269" t="s">
        <v>181</v>
      </c>
      <c r="M8" s="1883"/>
      <c r="N8" s="1886"/>
    </row>
    <row r="9" spans="2:15" s="1022" customFormat="1" ht="12.75" customHeight="1" x14ac:dyDescent="0.2">
      <c r="B9" s="2148"/>
      <c r="C9" s="2217"/>
      <c r="D9" s="2217"/>
      <c r="E9" s="2283" t="s">
        <v>383</v>
      </c>
      <c r="F9" s="2284"/>
      <c r="G9" s="1914" t="s">
        <v>181</v>
      </c>
      <c r="H9" s="1915"/>
      <c r="I9" s="1915"/>
      <c r="J9" s="2249"/>
      <c r="K9" s="2267"/>
      <c r="L9" s="2270"/>
      <c r="M9" s="1883"/>
      <c r="N9" s="1886"/>
    </row>
    <row r="10" spans="2:15" s="1022" customFormat="1" ht="12.75" customHeight="1" x14ac:dyDescent="0.2">
      <c r="B10" s="2148"/>
      <c r="C10" s="2217"/>
      <c r="D10" s="2217"/>
      <c r="E10" s="1890" t="s">
        <v>166</v>
      </c>
      <c r="F10" s="1891"/>
      <c r="G10" s="1891"/>
      <c r="H10" s="1891"/>
      <c r="I10" s="1891"/>
      <c r="J10" s="1892"/>
      <c r="K10" s="2267"/>
      <c r="L10" s="2270"/>
      <c r="M10" s="1883"/>
      <c r="N10" s="1886"/>
    </row>
    <row r="11" spans="2:15" s="1022" customFormat="1" ht="12.75" customHeight="1" x14ac:dyDescent="0.2">
      <c r="B11" s="2148"/>
      <c r="C11" s="2217"/>
      <c r="D11" s="2217"/>
      <c r="E11" s="1302"/>
      <c r="F11" s="1302"/>
      <c r="G11" s="1302"/>
      <c r="H11" s="1302"/>
      <c r="I11" s="1302"/>
      <c r="J11" s="1302"/>
      <c r="K11" s="2267"/>
      <c r="L11" s="2270"/>
      <c r="M11" s="1883"/>
      <c r="N11" s="1886"/>
    </row>
    <row r="12" spans="2:15" s="1022" customFormat="1" ht="16.5" customHeight="1" thickBot="1" x14ac:dyDescent="0.25">
      <c r="B12" s="2150"/>
      <c r="C12" s="2218"/>
      <c r="D12" s="2218"/>
      <c r="E12" s="1893" t="s">
        <v>167</v>
      </c>
      <c r="F12" s="1894"/>
      <c r="G12" s="1894"/>
      <c r="H12" s="1894"/>
      <c r="I12" s="1894"/>
      <c r="J12" s="1895"/>
      <c r="K12" s="2268"/>
      <c r="L12" s="2271"/>
      <c r="M12" s="1884"/>
      <c r="N12" s="1887"/>
    </row>
    <row r="13" spans="2:15" s="1022" customFormat="1" ht="27" customHeight="1" thickBot="1" x14ac:dyDescent="0.25">
      <c r="B13" s="1134"/>
      <c r="C13" s="1031"/>
      <c r="D13" s="303" t="s">
        <v>171</v>
      </c>
      <c r="E13" s="1032">
        <f t="shared" ref="E13:J13" si="0">SUM(E17:E19)+E14</f>
        <v>30</v>
      </c>
      <c r="F13" s="1032">
        <f t="shared" si="0"/>
        <v>32</v>
      </c>
      <c r="G13" s="1032">
        <f t="shared" si="0"/>
        <v>31</v>
      </c>
      <c r="H13" s="1032">
        <f t="shared" si="0"/>
        <v>26</v>
      </c>
      <c r="I13" s="1032">
        <f t="shared" si="0"/>
        <v>23</v>
      </c>
      <c r="J13" s="1032">
        <f t="shared" si="0"/>
        <v>19</v>
      </c>
      <c r="K13" s="1172">
        <f t="shared" ref="K13:K19" si="1">SUM(E13:F13)</f>
        <v>62</v>
      </c>
      <c r="L13" s="1033">
        <f t="shared" ref="L13:L19" si="2">SUM(G13:J13)</f>
        <v>99</v>
      </c>
      <c r="M13" s="1033">
        <f>SUM(K13:L13)</f>
        <v>161</v>
      </c>
      <c r="N13" s="2250"/>
      <c r="O13" s="1034"/>
    </row>
    <row r="14" spans="2:15" s="1022" customFormat="1" ht="14.25" customHeight="1" x14ac:dyDescent="0.2">
      <c r="B14" s="83"/>
      <c r="C14" s="84"/>
      <c r="D14" s="58" t="s">
        <v>332</v>
      </c>
      <c r="E14" s="1135">
        <f t="shared" ref="E14:J14" si="3">SUM(E15:E16)</f>
        <v>30</v>
      </c>
      <c r="F14" s="1135">
        <f t="shared" si="3"/>
        <v>32</v>
      </c>
      <c r="G14" s="1036">
        <f t="shared" si="3"/>
        <v>31</v>
      </c>
      <c r="H14" s="1036">
        <f t="shared" si="3"/>
        <v>26</v>
      </c>
      <c r="I14" s="1036">
        <f t="shared" si="3"/>
        <v>23</v>
      </c>
      <c r="J14" s="1036">
        <f t="shared" si="3"/>
        <v>19</v>
      </c>
      <c r="K14" s="1173">
        <f t="shared" si="1"/>
        <v>62</v>
      </c>
      <c r="L14" s="1037">
        <f t="shared" si="2"/>
        <v>99</v>
      </c>
      <c r="M14" s="1136">
        <f>SUM(E14:J14)</f>
        <v>161</v>
      </c>
      <c r="N14" s="2251"/>
      <c r="O14" s="1034"/>
    </row>
    <row r="15" spans="2:15" s="1022" customFormat="1" ht="14.25" customHeight="1" x14ac:dyDescent="0.2">
      <c r="B15" s="83"/>
      <c r="C15" s="84"/>
      <c r="D15" s="58" t="s">
        <v>333</v>
      </c>
      <c r="E15" s="1135">
        <f t="shared" ref="E15:J15" si="4">SUM(E21:E33)</f>
        <v>0</v>
      </c>
      <c r="F15" s="1135">
        <f t="shared" si="4"/>
        <v>0</v>
      </c>
      <c r="G15" s="1036">
        <f t="shared" si="4"/>
        <v>0</v>
      </c>
      <c r="H15" s="1036">
        <f t="shared" si="4"/>
        <v>0</v>
      </c>
      <c r="I15" s="1036">
        <f t="shared" si="4"/>
        <v>0</v>
      </c>
      <c r="J15" s="1036">
        <f t="shared" si="4"/>
        <v>0</v>
      </c>
      <c r="K15" s="1174">
        <f t="shared" si="1"/>
        <v>0</v>
      </c>
      <c r="L15" s="1037">
        <f t="shared" si="2"/>
        <v>0</v>
      </c>
      <c r="M15" s="1136">
        <f>SUM(E15:J15)</f>
        <v>0</v>
      </c>
      <c r="N15" s="2251"/>
      <c r="O15" s="1034"/>
    </row>
    <row r="16" spans="2:15" s="1022" customFormat="1" ht="14.25" customHeight="1" x14ac:dyDescent="0.2">
      <c r="B16" s="83"/>
      <c r="C16" s="84"/>
      <c r="D16" s="58" t="s">
        <v>334</v>
      </c>
      <c r="E16" s="1135">
        <f t="shared" ref="E16:J16" si="5">SUM(E34:E51)</f>
        <v>30</v>
      </c>
      <c r="F16" s="1135">
        <f t="shared" si="5"/>
        <v>32</v>
      </c>
      <c r="G16" s="1036">
        <f t="shared" si="5"/>
        <v>31</v>
      </c>
      <c r="H16" s="1036">
        <f t="shared" si="5"/>
        <v>26</v>
      </c>
      <c r="I16" s="1036">
        <f t="shared" si="5"/>
        <v>23</v>
      </c>
      <c r="J16" s="1036">
        <f t="shared" si="5"/>
        <v>19</v>
      </c>
      <c r="K16" s="1174">
        <f t="shared" si="1"/>
        <v>62</v>
      </c>
      <c r="L16" s="1037">
        <f t="shared" si="2"/>
        <v>99</v>
      </c>
      <c r="M16" s="1136">
        <f>SUM(E16:J16)</f>
        <v>161</v>
      </c>
      <c r="N16" s="2251"/>
      <c r="O16" s="1034"/>
    </row>
    <row r="17" spans="2:15" s="1022" customFormat="1" ht="14.25" customHeight="1" x14ac:dyDescent="0.2">
      <c r="B17" s="83"/>
      <c r="C17" s="84"/>
      <c r="D17" s="58" t="s">
        <v>335</v>
      </c>
      <c r="E17" s="1135">
        <f t="shared" ref="E17:J17" si="6">E52</f>
        <v>0</v>
      </c>
      <c r="F17" s="1135">
        <f t="shared" si="6"/>
        <v>0</v>
      </c>
      <c r="G17" s="1036">
        <f t="shared" si="6"/>
        <v>0</v>
      </c>
      <c r="H17" s="1038">
        <f t="shared" si="6"/>
        <v>0</v>
      </c>
      <c r="I17" s="1038">
        <f t="shared" si="6"/>
        <v>0</v>
      </c>
      <c r="J17" s="1039">
        <f t="shared" si="6"/>
        <v>0</v>
      </c>
      <c r="K17" s="1173">
        <f t="shared" si="1"/>
        <v>0</v>
      </c>
      <c r="L17" s="1037">
        <f t="shared" si="2"/>
        <v>0</v>
      </c>
      <c r="M17" s="1136">
        <f>SUM(E17:J17)</f>
        <v>0</v>
      </c>
      <c r="N17" s="2251"/>
      <c r="O17" s="1034"/>
    </row>
    <row r="18" spans="2:15" s="1022" customFormat="1" ht="14.25" customHeight="1" x14ac:dyDescent="0.2">
      <c r="B18" s="83"/>
      <c r="C18" s="84"/>
      <c r="D18" s="58" t="s">
        <v>336</v>
      </c>
      <c r="E18" s="1137">
        <f t="shared" ref="E18:J18" si="7">E59</f>
        <v>0</v>
      </c>
      <c r="F18" s="1137">
        <f t="shared" si="7"/>
        <v>0</v>
      </c>
      <c r="G18" s="1036">
        <f t="shared" si="7"/>
        <v>0</v>
      </c>
      <c r="H18" s="1038">
        <f t="shared" si="7"/>
        <v>0</v>
      </c>
      <c r="I18" s="1038">
        <f t="shared" si="7"/>
        <v>0</v>
      </c>
      <c r="J18" s="1038">
        <f t="shared" si="7"/>
        <v>0</v>
      </c>
      <c r="K18" s="1173">
        <f t="shared" si="1"/>
        <v>0</v>
      </c>
      <c r="L18" s="1037">
        <f t="shared" si="2"/>
        <v>0</v>
      </c>
      <c r="M18" s="1136">
        <f>SUM(E18:J18)</f>
        <v>0</v>
      </c>
      <c r="N18" s="2251"/>
      <c r="O18" s="1034"/>
    </row>
    <row r="19" spans="2:15" s="1022" customFormat="1" ht="13.5" customHeight="1" thickBot="1" x14ac:dyDescent="0.25">
      <c r="B19" s="83"/>
      <c r="C19" s="84"/>
      <c r="D19" s="85" t="s">
        <v>357</v>
      </c>
      <c r="E19" s="1137">
        <f t="shared" ref="E19:J19" si="8">SUM(E65:E68)</f>
        <v>0</v>
      </c>
      <c r="F19" s="1137">
        <f t="shared" si="8"/>
        <v>0</v>
      </c>
      <c r="G19" s="1036">
        <f t="shared" si="8"/>
        <v>0</v>
      </c>
      <c r="H19" s="1036">
        <f t="shared" si="8"/>
        <v>0</v>
      </c>
      <c r="I19" s="1036">
        <f t="shared" si="8"/>
        <v>0</v>
      </c>
      <c r="J19" s="1036">
        <f t="shared" si="8"/>
        <v>0</v>
      </c>
      <c r="K19" s="1173">
        <f t="shared" si="1"/>
        <v>0</v>
      </c>
      <c r="L19" s="1040">
        <f t="shared" si="2"/>
        <v>0</v>
      </c>
      <c r="M19" s="1175">
        <f>SUM(K19:L19)</f>
        <v>0</v>
      </c>
      <c r="N19" s="2252"/>
      <c r="O19" s="1034"/>
    </row>
    <row r="20" spans="2:15" s="1022" customFormat="1" ht="19.5" customHeight="1" x14ac:dyDescent="0.2">
      <c r="B20" s="1139"/>
      <c r="C20" s="1042" t="s">
        <v>288</v>
      </c>
      <c r="D20" s="1042"/>
      <c r="E20" s="1043"/>
      <c r="F20" s="1043"/>
      <c r="G20" s="1043"/>
      <c r="H20" s="1043"/>
      <c r="I20" s="1043"/>
      <c r="J20" s="1043"/>
      <c r="K20" s="1044"/>
      <c r="L20" s="1044"/>
      <c r="M20" s="1043"/>
      <c r="N20" s="1140"/>
      <c r="O20" s="1034"/>
    </row>
    <row r="21" spans="2:15" s="787" customFormat="1" ht="14.1" customHeight="1" x14ac:dyDescent="0.2">
      <c r="B21" s="2253" t="s">
        <v>339</v>
      </c>
      <c r="C21" s="86">
        <v>1</v>
      </c>
      <c r="D21" s="1046" t="s">
        <v>317</v>
      </c>
      <c r="E21" s="1121"/>
      <c r="F21" s="761"/>
      <c r="G21" s="1121"/>
      <c r="H21" s="1293"/>
      <c r="I21" s="31"/>
      <c r="J21" s="30"/>
      <c r="K21" s="716">
        <f t="shared" ref="K21:K50" si="9">SUM(E21:F21)</f>
        <v>0</v>
      </c>
      <c r="L21" s="1176">
        <f t="shared" ref="L21:L50" si="10">SUM(G21:J21)</f>
        <v>0</v>
      </c>
      <c r="M21" s="1177">
        <f t="shared" ref="M21:M51" si="11">SUM(K21:L21)</f>
        <v>0</v>
      </c>
      <c r="N21" s="1142"/>
      <c r="O21" s="1034"/>
    </row>
    <row r="22" spans="2:15" s="787" customFormat="1" ht="14.1" customHeight="1" x14ac:dyDescent="0.2">
      <c r="B22" s="2254"/>
      <c r="C22" s="78">
        <v>2</v>
      </c>
      <c r="D22" s="1049" t="s">
        <v>318</v>
      </c>
      <c r="E22" s="1122"/>
      <c r="F22" s="765"/>
      <c r="G22" s="1122"/>
      <c r="H22" s="771"/>
      <c r="I22" s="35"/>
      <c r="J22" s="732"/>
      <c r="K22" s="725">
        <f t="shared" si="9"/>
        <v>0</v>
      </c>
      <c r="L22" s="1178">
        <f t="shared" si="10"/>
        <v>0</v>
      </c>
      <c r="M22" s="236">
        <f t="shared" si="11"/>
        <v>0</v>
      </c>
      <c r="N22" s="1143"/>
      <c r="O22" s="1034"/>
    </row>
    <row r="23" spans="2:15" s="787" customFormat="1" ht="14.1" customHeight="1" x14ac:dyDescent="0.2">
      <c r="B23" s="2254"/>
      <c r="C23" s="78">
        <v>3</v>
      </c>
      <c r="D23" s="1049" t="s">
        <v>301</v>
      </c>
      <c r="E23" s="1122"/>
      <c r="F23" s="765"/>
      <c r="G23" s="1122"/>
      <c r="H23" s="771"/>
      <c r="I23" s="35"/>
      <c r="J23" s="729"/>
      <c r="K23" s="725">
        <f t="shared" si="9"/>
        <v>0</v>
      </c>
      <c r="L23" s="1178">
        <f t="shared" si="10"/>
        <v>0</v>
      </c>
      <c r="M23" s="236">
        <f t="shared" si="11"/>
        <v>0</v>
      </c>
      <c r="N23" s="1143"/>
      <c r="O23" s="1034"/>
    </row>
    <row r="24" spans="2:15" s="787" customFormat="1" ht="14.1" customHeight="1" x14ac:dyDescent="0.2">
      <c r="B24" s="2254"/>
      <c r="C24" s="78">
        <v>4</v>
      </c>
      <c r="D24" s="1049" t="s">
        <v>323</v>
      </c>
      <c r="E24" s="1122"/>
      <c r="F24" s="765"/>
      <c r="G24" s="1122"/>
      <c r="H24" s="771"/>
      <c r="I24" s="35"/>
      <c r="J24" s="729"/>
      <c r="K24" s="725">
        <f t="shared" si="9"/>
        <v>0</v>
      </c>
      <c r="L24" s="1178">
        <f t="shared" si="10"/>
        <v>0</v>
      </c>
      <c r="M24" s="236">
        <f t="shared" si="11"/>
        <v>0</v>
      </c>
      <c r="N24" s="1143"/>
      <c r="O24" s="1034"/>
    </row>
    <row r="25" spans="2:15" s="787" customFormat="1" ht="14.1" customHeight="1" x14ac:dyDescent="0.2">
      <c r="B25" s="2254"/>
      <c r="C25" s="78">
        <v>5</v>
      </c>
      <c r="D25" s="1049" t="s">
        <v>324</v>
      </c>
      <c r="E25" s="1122"/>
      <c r="F25" s="765"/>
      <c r="G25" s="1122"/>
      <c r="H25" s="771"/>
      <c r="I25" s="35"/>
      <c r="J25" s="34"/>
      <c r="K25" s="725">
        <f t="shared" si="9"/>
        <v>0</v>
      </c>
      <c r="L25" s="1178">
        <f t="shared" si="10"/>
        <v>0</v>
      </c>
      <c r="M25" s="236">
        <f t="shared" si="11"/>
        <v>0</v>
      </c>
      <c r="N25" s="1143"/>
      <c r="O25" s="1034"/>
    </row>
    <row r="26" spans="2:15" s="787" customFormat="1" ht="14.1" customHeight="1" x14ac:dyDescent="0.2">
      <c r="B26" s="2254"/>
      <c r="C26" s="78">
        <v>6</v>
      </c>
      <c r="D26" s="1049" t="s">
        <v>291</v>
      </c>
      <c r="E26" s="1122"/>
      <c r="F26" s="765"/>
      <c r="G26" s="1122"/>
      <c r="H26" s="771"/>
      <c r="I26" s="35"/>
      <c r="J26" s="34"/>
      <c r="K26" s="725">
        <f t="shared" si="9"/>
        <v>0</v>
      </c>
      <c r="L26" s="1178">
        <f t="shared" si="10"/>
        <v>0</v>
      </c>
      <c r="M26" s="236">
        <f t="shared" si="11"/>
        <v>0</v>
      </c>
      <c r="N26" s="1143"/>
      <c r="O26" s="1034"/>
    </row>
    <row r="27" spans="2:15" s="787" customFormat="1" ht="14.1" customHeight="1" x14ac:dyDescent="0.2">
      <c r="B27" s="2254"/>
      <c r="C27" s="78">
        <v>7</v>
      </c>
      <c r="D27" s="1049" t="s">
        <v>315</v>
      </c>
      <c r="E27" s="1122"/>
      <c r="F27" s="765"/>
      <c r="G27" s="1122"/>
      <c r="H27" s="771"/>
      <c r="I27" s="35"/>
      <c r="J27" s="34"/>
      <c r="K27" s="725">
        <f t="shared" si="9"/>
        <v>0</v>
      </c>
      <c r="L27" s="1178">
        <f t="shared" si="10"/>
        <v>0</v>
      </c>
      <c r="M27" s="236">
        <f t="shared" si="11"/>
        <v>0</v>
      </c>
      <c r="N27" s="1143"/>
      <c r="O27" s="1034"/>
    </row>
    <row r="28" spans="2:15" s="787" customFormat="1" ht="14.1" customHeight="1" x14ac:dyDescent="0.2">
      <c r="B28" s="2254"/>
      <c r="C28" s="78">
        <v>8</v>
      </c>
      <c r="D28" s="1049" t="s">
        <v>218</v>
      </c>
      <c r="E28" s="1122"/>
      <c r="F28" s="765"/>
      <c r="G28" s="1122"/>
      <c r="H28" s="771"/>
      <c r="I28" s="35"/>
      <c r="J28" s="34"/>
      <c r="K28" s="725">
        <f t="shared" si="9"/>
        <v>0</v>
      </c>
      <c r="L28" s="1178">
        <f t="shared" si="10"/>
        <v>0</v>
      </c>
      <c r="M28" s="236">
        <f t="shared" si="11"/>
        <v>0</v>
      </c>
      <c r="N28" s="1143"/>
      <c r="O28" s="1034"/>
    </row>
    <row r="29" spans="2:15" s="787" customFormat="1" ht="14.1" customHeight="1" x14ac:dyDescent="0.2">
      <c r="B29" s="2254"/>
      <c r="C29" s="78">
        <v>9</v>
      </c>
      <c r="D29" s="1049" t="s">
        <v>257</v>
      </c>
      <c r="E29" s="1122"/>
      <c r="F29" s="765"/>
      <c r="G29" s="1122"/>
      <c r="H29" s="771"/>
      <c r="I29" s="35"/>
      <c r="J29" s="34"/>
      <c r="K29" s="725">
        <f t="shared" si="9"/>
        <v>0</v>
      </c>
      <c r="L29" s="1178">
        <f t="shared" si="10"/>
        <v>0</v>
      </c>
      <c r="M29" s="236">
        <f t="shared" si="11"/>
        <v>0</v>
      </c>
      <c r="N29" s="1143"/>
      <c r="O29" s="1034"/>
    </row>
    <row r="30" spans="2:15" s="787" customFormat="1" ht="14.1" customHeight="1" x14ac:dyDescent="0.2">
      <c r="B30" s="2254"/>
      <c r="C30" s="78">
        <v>10</v>
      </c>
      <c r="D30" s="1049" t="s">
        <v>310</v>
      </c>
      <c r="E30" s="1122"/>
      <c r="F30" s="765"/>
      <c r="G30" s="1122"/>
      <c r="H30" s="771"/>
      <c r="I30" s="35"/>
      <c r="J30" s="34"/>
      <c r="K30" s="725">
        <f t="shared" si="9"/>
        <v>0</v>
      </c>
      <c r="L30" s="1178">
        <f t="shared" si="10"/>
        <v>0</v>
      </c>
      <c r="M30" s="236">
        <f t="shared" si="11"/>
        <v>0</v>
      </c>
      <c r="N30" s="1143"/>
      <c r="O30" s="1034"/>
    </row>
    <row r="31" spans="2:15" s="787" customFormat="1" ht="14.1" customHeight="1" x14ac:dyDescent="0.2">
      <c r="B31" s="2254"/>
      <c r="C31" s="78">
        <v>11</v>
      </c>
      <c r="D31" s="1049" t="s">
        <v>223</v>
      </c>
      <c r="E31" s="1122"/>
      <c r="F31" s="765"/>
      <c r="G31" s="1122"/>
      <c r="H31" s="771"/>
      <c r="I31" s="35"/>
      <c r="J31" s="34"/>
      <c r="K31" s="725">
        <f t="shared" si="9"/>
        <v>0</v>
      </c>
      <c r="L31" s="1178">
        <f t="shared" si="10"/>
        <v>0</v>
      </c>
      <c r="M31" s="236">
        <f t="shared" si="11"/>
        <v>0</v>
      </c>
      <c r="N31" s="1143"/>
      <c r="O31" s="1034"/>
    </row>
    <row r="32" spans="2:15" s="787" customFormat="1" ht="14.1" customHeight="1" x14ac:dyDescent="0.2">
      <c r="B32" s="2254"/>
      <c r="C32" s="78">
        <v>12</v>
      </c>
      <c r="D32" s="1049" t="s">
        <v>219</v>
      </c>
      <c r="E32" s="1122"/>
      <c r="F32" s="765"/>
      <c r="G32" s="1122"/>
      <c r="H32" s="771"/>
      <c r="I32" s="35"/>
      <c r="J32" s="34"/>
      <c r="K32" s="725">
        <f t="shared" si="9"/>
        <v>0</v>
      </c>
      <c r="L32" s="1178">
        <f t="shared" si="10"/>
        <v>0</v>
      </c>
      <c r="M32" s="236">
        <f t="shared" si="11"/>
        <v>0</v>
      </c>
      <c r="N32" s="1143"/>
      <c r="O32" s="1034"/>
    </row>
    <row r="33" spans="2:15" s="787" customFormat="1" ht="14.1" customHeight="1" x14ac:dyDescent="0.2">
      <c r="B33" s="2255"/>
      <c r="C33" s="1123">
        <v>13</v>
      </c>
      <c r="D33" s="1054" t="s">
        <v>305</v>
      </c>
      <c r="E33" s="1124"/>
      <c r="F33" s="1144"/>
      <c r="G33" s="1124"/>
      <c r="H33" s="1294"/>
      <c r="I33" s="66"/>
      <c r="J33" s="90"/>
      <c r="K33" s="1179">
        <f t="shared" si="9"/>
        <v>0</v>
      </c>
      <c r="L33" s="1180">
        <f t="shared" si="10"/>
        <v>0</v>
      </c>
      <c r="M33" s="238">
        <f t="shared" si="11"/>
        <v>0</v>
      </c>
      <c r="N33" s="1145"/>
      <c r="O33" s="1034"/>
    </row>
    <row r="34" spans="2:15" s="787" customFormat="1" ht="14.1" customHeight="1" x14ac:dyDescent="0.2">
      <c r="B34" s="2253" t="s">
        <v>359</v>
      </c>
      <c r="C34" s="91">
        <v>1</v>
      </c>
      <c r="D34" s="1060" t="s">
        <v>143</v>
      </c>
      <c r="E34" s="1121">
        <v>5</v>
      </c>
      <c r="F34" s="761">
        <v>5</v>
      </c>
      <c r="G34" s="1121">
        <v>4</v>
      </c>
      <c r="H34" s="1293">
        <v>4</v>
      </c>
      <c r="I34" s="31">
        <v>4</v>
      </c>
      <c r="J34" s="30">
        <v>4</v>
      </c>
      <c r="K34" s="1181">
        <f t="shared" si="9"/>
        <v>10</v>
      </c>
      <c r="L34" s="1182">
        <f t="shared" si="10"/>
        <v>16</v>
      </c>
      <c r="M34" s="1141">
        <f t="shared" si="11"/>
        <v>26</v>
      </c>
      <c r="N34" s="1142"/>
      <c r="O34" s="1034"/>
    </row>
    <row r="35" spans="2:15" s="787" customFormat="1" ht="14.1" customHeight="1" x14ac:dyDescent="0.2">
      <c r="B35" s="2254"/>
      <c r="C35" s="63">
        <v>2</v>
      </c>
      <c r="D35" s="64" t="s">
        <v>360</v>
      </c>
      <c r="E35" s="1125">
        <v>3</v>
      </c>
      <c r="F35" s="769">
        <v>3</v>
      </c>
      <c r="G35" s="1125">
        <v>3</v>
      </c>
      <c r="H35" s="777">
        <v>3</v>
      </c>
      <c r="I35" s="37">
        <v>3</v>
      </c>
      <c r="J35" s="36">
        <v>3</v>
      </c>
      <c r="K35" s="725">
        <f t="shared" si="9"/>
        <v>6</v>
      </c>
      <c r="L35" s="1178">
        <f t="shared" si="10"/>
        <v>12</v>
      </c>
      <c r="M35" s="236">
        <f t="shared" si="11"/>
        <v>18</v>
      </c>
      <c r="N35" s="984"/>
      <c r="O35" s="1034"/>
    </row>
    <row r="36" spans="2:15" s="787" customFormat="1" ht="14.1" customHeight="1" x14ac:dyDescent="0.2">
      <c r="B36" s="2254"/>
      <c r="C36" s="937">
        <v>3</v>
      </c>
      <c r="D36" s="64" t="s">
        <v>361</v>
      </c>
      <c r="E36" s="1125">
        <v>2</v>
      </c>
      <c r="F36" s="769">
        <v>2</v>
      </c>
      <c r="G36" s="1125">
        <v>2</v>
      </c>
      <c r="H36" s="777">
        <v>2</v>
      </c>
      <c r="I36" s="37">
        <v>2</v>
      </c>
      <c r="J36" s="36">
        <v>2</v>
      </c>
      <c r="K36" s="725">
        <f t="shared" si="9"/>
        <v>4</v>
      </c>
      <c r="L36" s="1178">
        <f t="shared" si="10"/>
        <v>8</v>
      </c>
      <c r="M36" s="236">
        <f t="shared" si="11"/>
        <v>12</v>
      </c>
      <c r="N36" s="984"/>
      <c r="O36" s="1034"/>
    </row>
    <row r="37" spans="2:15" s="787" customFormat="1" ht="14.1" customHeight="1" x14ac:dyDescent="0.2">
      <c r="B37" s="2254"/>
      <c r="C37" s="63">
        <v>4</v>
      </c>
      <c r="D37" s="77" t="s">
        <v>236</v>
      </c>
      <c r="E37" s="1125">
        <v>1</v>
      </c>
      <c r="F37" s="769"/>
      <c r="G37" s="1125"/>
      <c r="H37" s="1276"/>
      <c r="I37" s="93"/>
      <c r="J37" s="1151"/>
      <c r="K37" s="725">
        <f t="shared" si="9"/>
        <v>1</v>
      </c>
      <c r="L37" s="1178">
        <f t="shared" si="10"/>
        <v>0</v>
      </c>
      <c r="M37" s="236">
        <f t="shared" si="11"/>
        <v>1</v>
      </c>
      <c r="N37" s="984"/>
      <c r="O37" s="1034"/>
    </row>
    <row r="38" spans="2:15" s="787" customFormat="1" ht="14.1" customHeight="1" x14ac:dyDescent="0.2">
      <c r="B38" s="2254"/>
      <c r="C38" s="937">
        <v>5</v>
      </c>
      <c r="D38" s="77" t="s">
        <v>362</v>
      </c>
      <c r="E38" s="1125"/>
      <c r="F38" s="769"/>
      <c r="G38" s="1125">
        <v>1</v>
      </c>
      <c r="H38" s="777"/>
      <c r="I38" s="37"/>
      <c r="J38" s="36"/>
      <c r="K38" s="725">
        <f t="shared" si="9"/>
        <v>0</v>
      </c>
      <c r="L38" s="1178">
        <f t="shared" si="10"/>
        <v>1</v>
      </c>
      <c r="M38" s="236">
        <f t="shared" si="11"/>
        <v>1</v>
      </c>
      <c r="N38" s="984"/>
      <c r="O38" s="1034"/>
    </row>
    <row r="39" spans="2:15" s="787" customFormat="1" ht="14.1" customHeight="1" x14ac:dyDescent="0.2">
      <c r="B39" s="2254"/>
      <c r="C39" s="63">
        <v>6</v>
      </c>
      <c r="D39" s="77" t="s">
        <v>137</v>
      </c>
      <c r="E39" s="1125">
        <v>2</v>
      </c>
      <c r="F39" s="769">
        <v>2</v>
      </c>
      <c r="G39" s="1125">
        <v>2</v>
      </c>
      <c r="H39" s="777">
        <v>2</v>
      </c>
      <c r="I39" s="37">
        <v>2</v>
      </c>
      <c r="J39" s="36">
        <v>2</v>
      </c>
      <c r="K39" s="725">
        <f t="shared" si="9"/>
        <v>4</v>
      </c>
      <c r="L39" s="1178">
        <f t="shared" si="10"/>
        <v>8</v>
      </c>
      <c r="M39" s="236">
        <f t="shared" si="11"/>
        <v>12</v>
      </c>
      <c r="N39" s="984"/>
      <c r="O39" s="1034"/>
    </row>
    <row r="40" spans="2:15" s="787" customFormat="1" ht="14.1" customHeight="1" x14ac:dyDescent="0.2">
      <c r="B40" s="2254"/>
      <c r="C40" s="937">
        <v>7</v>
      </c>
      <c r="D40" s="948" t="s">
        <v>154</v>
      </c>
      <c r="E40" s="1125"/>
      <c r="F40" s="769">
        <v>2</v>
      </c>
      <c r="G40" s="1125">
        <v>1</v>
      </c>
      <c r="H40" s="777">
        <v>1</v>
      </c>
      <c r="I40" s="37"/>
      <c r="J40" s="36"/>
      <c r="K40" s="725">
        <f t="shared" si="9"/>
        <v>2</v>
      </c>
      <c r="L40" s="1178">
        <f t="shared" si="10"/>
        <v>2</v>
      </c>
      <c r="M40" s="236">
        <f t="shared" si="11"/>
        <v>4</v>
      </c>
      <c r="N40" s="984"/>
      <c r="O40" s="1034"/>
    </row>
    <row r="41" spans="2:15" s="787" customFormat="1" ht="14.1" customHeight="1" x14ac:dyDescent="0.2">
      <c r="B41" s="2254"/>
      <c r="C41" s="63">
        <v>8</v>
      </c>
      <c r="D41" s="1067" t="s">
        <v>144</v>
      </c>
      <c r="E41" s="1125">
        <v>4</v>
      </c>
      <c r="F41" s="769">
        <v>4</v>
      </c>
      <c r="G41" s="1125">
        <v>3</v>
      </c>
      <c r="H41" s="777">
        <v>4</v>
      </c>
      <c r="I41" s="37">
        <v>3</v>
      </c>
      <c r="J41" s="36">
        <v>4</v>
      </c>
      <c r="K41" s="725">
        <f t="shared" si="9"/>
        <v>8</v>
      </c>
      <c r="L41" s="1178">
        <f t="shared" si="10"/>
        <v>14</v>
      </c>
      <c r="M41" s="236">
        <f t="shared" si="11"/>
        <v>22</v>
      </c>
      <c r="N41" s="984"/>
      <c r="O41" s="1034"/>
    </row>
    <row r="42" spans="2:15" s="787" customFormat="1" ht="14.1" customHeight="1" x14ac:dyDescent="0.2">
      <c r="B42" s="2254"/>
      <c r="C42" s="937">
        <v>9</v>
      </c>
      <c r="D42" s="77" t="s">
        <v>135</v>
      </c>
      <c r="E42" s="1125">
        <v>2</v>
      </c>
      <c r="F42" s="769">
        <v>2</v>
      </c>
      <c r="G42" s="1125">
        <v>2</v>
      </c>
      <c r="H42" s="777">
        <v>1</v>
      </c>
      <c r="I42" s="37">
        <v>1</v>
      </c>
      <c r="J42" s="36"/>
      <c r="K42" s="725">
        <f t="shared" si="9"/>
        <v>4</v>
      </c>
      <c r="L42" s="1178">
        <f t="shared" si="10"/>
        <v>4</v>
      </c>
      <c r="M42" s="236">
        <f t="shared" si="11"/>
        <v>8</v>
      </c>
      <c r="N42" s="984"/>
      <c r="O42" s="1034"/>
    </row>
    <row r="43" spans="2:15" s="787" customFormat="1" ht="14.1" customHeight="1" x14ac:dyDescent="0.2">
      <c r="B43" s="2254"/>
      <c r="C43" s="63">
        <v>10</v>
      </c>
      <c r="D43" s="77" t="s">
        <v>253</v>
      </c>
      <c r="E43" s="1125">
        <v>2</v>
      </c>
      <c r="F43" s="769">
        <v>2</v>
      </c>
      <c r="G43" s="1125">
        <v>2</v>
      </c>
      <c r="H43" s="777">
        <v>1</v>
      </c>
      <c r="I43" s="37">
        <v>1</v>
      </c>
      <c r="J43" s="36"/>
      <c r="K43" s="725">
        <f t="shared" si="9"/>
        <v>4</v>
      </c>
      <c r="L43" s="1178">
        <f t="shared" si="10"/>
        <v>4</v>
      </c>
      <c r="M43" s="236">
        <f t="shared" si="11"/>
        <v>8</v>
      </c>
      <c r="N43" s="984"/>
      <c r="O43" s="1034"/>
    </row>
    <row r="44" spans="2:15" s="787" customFormat="1" ht="14.1" customHeight="1" x14ac:dyDescent="0.2">
      <c r="B44" s="2254"/>
      <c r="C44" s="937">
        <v>11</v>
      </c>
      <c r="D44" s="77" t="s">
        <v>136</v>
      </c>
      <c r="E44" s="1125">
        <v>2</v>
      </c>
      <c r="F44" s="769">
        <v>1</v>
      </c>
      <c r="G44" s="1125">
        <v>2</v>
      </c>
      <c r="H44" s="777">
        <v>1</v>
      </c>
      <c r="I44" s="37">
        <v>1</v>
      </c>
      <c r="J44" s="36"/>
      <c r="K44" s="725">
        <f t="shared" si="9"/>
        <v>3</v>
      </c>
      <c r="L44" s="1178">
        <f t="shared" si="10"/>
        <v>4</v>
      </c>
      <c r="M44" s="236">
        <f t="shared" si="11"/>
        <v>7</v>
      </c>
      <c r="N44" s="984"/>
      <c r="O44" s="1034"/>
    </row>
    <row r="45" spans="2:15" s="787" customFormat="1" ht="14.1" customHeight="1" x14ac:dyDescent="0.2">
      <c r="B45" s="2254"/>
      <c r="C45" s="63">
        <v>12</v>
      </c>
      <c r="D45" s="77" t="s">
        <v>132</v>
      </c>
      <c r="E45" s="1125">
        <v>1</v>
      </c>
      <c r="F45" s="769">
        <v>2</v>
      </c>
      <c r="G45" s="1125">
        <v>2</v>
      </c>
      <c r="H45" s="777">
        <v>1</v>
      </c>
      <c r="I45" s="37">
        <v>1</v>
      </c>
      <c r="J45" s="36"/>
      <c r="K45" s="725">
        <f t="shared" si="9"/>
        <v>3</v>
      </c>
      <c r="L45" s="1178">
        <f t="shared" si="10"/>
        <v>4</v>
      </c>
      <c r="M45" s="236">
        <f t="shared" si="11"/>
        <v>7</v>
      </c>
      <c r="N45" s="984"/>
      <c r="O45" s="1034"/>
    </row>
    <row r="46" spans="2:15" s="787" customFormat="1" ht="14.1" customHeight="1" x14ac:dyDescent="0.2">
      <c r="B46" s="2254"/>
      <c r="C46" s="937">
        <v>13</v>
      </c>
      <c r="D46" s="77" t="s">
        <v>134</v>
      </c>
      <c r="E46" s="1125"/>
      <c r="F46" s="769">
        <v>1</v>
      </c>
      <c r="G46" s="1125">
        <v>1</v>
      </c>
      <c r="H46" s="777"/>
      <c r="I46" s="37"/>
      <c r="J46" s="36"/>
      <c r="K46" s="725">
        <f t="shared" si="9"/>
        <v>1</v>
      </c>
      <c r="L46" s="1178">
        <f t="shared" si="10"/>
        <v>1</v>
      </c>
      <c r="M46" s="236">
        <f t="shared" si="11"/>
        <v>2</v>
      </c>
      <c r="N46" s="984"/>
      <c r="O46" s="1034"/>
    </row>
    <row r="47" spans="2:15" s="787" customFormat="1" ht="14.1" customHeight="1" x14ac:dyDescent="0.2">
      <c r="B47" s="2254"/>
      <c r="C47" s="63">
        <v>14</v>
      </c>
      <c r="D47" s="77" t="s">
        <v>156</v>
      </c>
      <c r="E47" s="1125">
        <v>4</v>
      </c>
      <c r="F47" s="769">
        <v>4</v>
      </c>
      <c r="G47" s="1125">
        <v>3</v>
      </c>
      <c r="H47" s="777">
        <v>3</v>
      </c>
      <c r="I47" s="37">
        <v>3</v>
      </c>
      <c r="J47" s="36">
        <v>3</v>
      </c>
      <c r="K47" s="725">
        <f t="shared" si="9"/>
        <v>8</v>
      </c>
      <c r="L47" s="1178">
        <f t="shared" si="10"/>
        <v>12</v>
      </c>
      <c r="M47" s="236">
        <f t="shared" si="11"/>
        <v>20</v>
      </c>
      <c r="N47" s="984"/>
      <c r="O47" s="1034"/>
    </row>
    <row r="48" spans="2:15" s="787" customFormat="1" ht="14.1" customHeight="1" x14ac:dyDescent="0.2">
      <c r="B48" s="2254"/>
      <c r="C48" s="937">
        <v>15</v>
      </c>
      <c r="D48" s="77" t="s">
        <v>140</v>
      </c>
      <c r="E48" s="1125">
        <v>1</v>
      </c>
      <c r="F48" s="769">
        <v>1</v>
      </c>
      <c r="G48" s="1125">
        <v>1</v>
      </c>
      <c r="H48" s="777">
        <v>1</v>
      </c>
      <c r="I48" s="37">
        <v>1</v>
      </c>
      <c r="J48" s="36"/>
      <c r="K48" s="725">
        <f t="shared" si="9"/>
        <v>2</v>
      </c>
      <c r="L48" s="1178">
        <f t="shared" si="10"/>
        <v>3</v>
      </c>
      <c r="M48" s="236">
        <f t="shared" si="11"/>
        <v>5</v>
      </c>
      <c r="N48" s="984"/>
      <c r="O48" s="1034"/>
    </row>
    <row r="49" spans="2:15" s="787" customFormat="1" ht="14.1" customHeight="1" x14ac:dyDescent="0.2">
      <c r="B49" s="2254"/>
      <c r="C49" s="63">
        <v>16</v>
      </c>
      <c r="D49" s="948" t="s">
        <v>147</v>
      </c>
      <c r="E49" s="1125"/>
      <c r="F49" s="769"/>
      <c r="G49" s="1125">
        <v>1</v>
      </c>
      <c r="H49" s="777">
        <v>1</v>
      </c>
      <c r="I49" s="37"/>
      <c r="J49" s="36"/>
      <c r="K49" s="725">
        <f t="shared" si="9"/>
        <v>0</v>
      </c>
      <c r="L49" s="1178">
        <f t="shared" si="10"/>
        <v>2</v>
      </c>
      <c r="M49" s="236">
        <f t="shared" si="11"/>
        <v>2</v>
      </c>
      <c r="N49" s="984"/>
      <c r="O49" s="1034"/>
    </row>
    <row r="50" spans="2:15" s="787" customFormat="1" ht="14.1" customHeight="1" x14ac:dyDescent="0.2">
      <c r="B50" s="2254"/>
      <c r="C50" s="62">
        <v>17</v>
      </c>
      <c r="D50" s="1068" t="s">
        <v>157</v>
      </c>
      <c r="E50" s="1124">
        <v>1</v>
      </c>
      <c r="F50" s="1144">
        <v>1</v>
      </c>
      <c r="G50" s="1124">
        <v>1</v>
      </c>
      <c r="H50" s="1294">
        <v>1</v>
      </c>
      <c r="I50" s="66">
        <v>1</v>
      </c>
      <c r="J50" s="90">
        <v>1</v>
      </c>
      <c r="K50" s="1179">
        <f t="shared" si="9"/>
        <v>2</v>
      </c>
      <c r="L50" s="1180">
        <f t="shared" si="10"/>
        <v>4</v>
      </c>
      <c r="M50" s="238">
        <f t="shared" si="11"/>
        <v>6</v>
      </c>
      <c r="N50" s="1145"/>
      <c r="O50" s="1034"/>
    </row>
    <row r="51" spans="2:15" s="787" customFormat="1" ht="19.350000000000001" customHeight="1" thickBot="1" x14ac:dyDescent="0.25">
      <c r="B51" s="2254"/>
      <c r="C51" s="94" t="s">
        <v>367</v>
      </c>
      <c r="D51" s="1069"/>
      <c r="E51" s="1127"/>
      <c r="F51" s="774"/>
      <c r="G51" s="1127"/>
      <c r="H51" s="775"/>
      <c r="I51" s="43"/>
      <c r="J51" s="43"/>
      <c r="K51" s="1189">
        <f>SUM(E51:G51)</f>
        <v>0</v>
      </c>
      <c r="L51" s="1190">
        <f>SUM(H51:J51)</f>
        <v>0</v>
      </c>
      <c r="M51" s="1191">
        <f t="shared" si="11"/>
        <v>0</v>
      </c>
      <c r="N51" s="1155"/>
      <c r="O51" s="1034"/>
    </row>
    <row r="52" spans="2:15" s="1022" customFormat="1" ht="19.5" customHeight="1" thickTop="1" x14ac:dyDescent="0.2">
      <c r="B52" s="1156"/>
      <c r="C52" s="1074" t="s">
        <v>295</v>
      </c>
      <c r="D52" s="1075"/>
      <c r="E52" s="1076">
        <f t="shared" ref="E52:M52" si="12">SUM(E53:E58)</f>
        <v>0</v>
      </c>
      <c r="F52" s="1076">
        <f t="shared" si="12"/>
        <v>0</v>
      </c>
      <c r="G52" s="1076">
        <f t="shared" si="12"/>
        <v>0</v>
      </c>
      <c r="H52" s="1076">
        <f t="shared" si="12"/>
        <v>0</v>
      </c>
      <c r="I52" s="1076">
        <f t="shared" si="12"/>
        <v>0</v>
      </c>
      <c r="J52" s="1077">
        <f t="shared" si="12"/>
        <v>0</v>
      </c>
      <c r="K52" s="1192">
        <f t="shared" si="12"/>
        <v>0</v>
      </c>
      <c r="L52" s="1192">
        <f t="shared" si="12"/>
        <v>0</v>
      </c>
      <c r="M52" s="1193">
        <f t="shared" si="12"/>
        <v>0</v>
      </c>
      <c r="N52" s="1157"/>
      <c r="O52" s="1034"/>
    </row>
    <row r="53" spans="2:15" s="1022" customFormat="1" ht="14.1" customHeight="1" x14ac:dyDescent="0.2">
      <c r="B53" s="789"/>
      <c r="C53" s="963">
        <v>1</v>
      </c>
      <c r="D53" s="1080"/>
      <c r="E53" s="1122"/>
      <c r="F53" s="765"/>
      <c r="G53" s="1122"/>
      <c r="H53" s="771"/>
      <c r="I53" s="35"/>
      <c r="J53" s="34"/>
      <c r="K53" s="742">
        <f t="shared" ref="K53:K58" si="13">SUM(E53:F53)</f>
        <v>0</v>
      </c>
      <c r="L53" s="1194">
        <f t="shared" ref="L53:L58" si="14">SUM(G53:J53)</f>
        <v>0</v>
      </c>
      <c r="M53" s="239">
        <f t="shared" ref="M53:M58" si="15">SUM(K53:L53)</f>
        <v>0</v>
      </c>
      <c r="N53" s="67"/>
      <c r="O53" s="1034"/>
    </row>
    <row r="54" spans="2:15" s="1022" customFormat="1" ht="14.1" customHeight="1" x14ac:dyDescent="0.2">
      <c r="B54" s="789"/>
      <c r="C54" s="963">
        <v>2</v>
      </c>
      <c r="D54" s="1082"/>
      <c r="E54" s="1122"/>
      <c r="F54" s="765"/>
      <c r="G54" s="1122"/>
      <c r="H54" s="771"/>
      <c r="I54" s="35"/>
      <c r="J54" s="34"/>
      <c r="K54" s="725">
        <f t="shared" si="13"/>
        <v>0</v>
      </c>
      <c r="L54" s="1178">
        <f t="shared" si="14"/>
        <v>0</v>
      </c>
      <c r="M54" s="236">
        <f t="shared" si="15"/>
        <v>0</v>
      </c>
      <c r="N54" s="67"/>
      <c r="O54" s="1034"/>
    </row>
    <row r="55" spans="2:15" s="1022" customFormat="1" ht="14.1" customHeight="1" x14ac:dyDescent="0.2">
      <c r="B55" s="789"/>
      <c r="C55" s="963">
        <v>3</v>
      </c>
      <c r="D55" s="1082"/>
      <c r="E55" s="1122"/>
      <c r="F55" s="765"/>
      <c r="G55" s="1122"/>
      <c r="H55" s="771"/>
      <c r="I55" s="35"/>
      <c r="J55" s="34"/>
      <c r="K55" s="725">
        <f t="shared" si="13"/>
        <v>0</v>
      </c>
      <c r="L55" s="1178">
        <f t="shared" si="14"/>
        <v>0</v>
      </c>
      <c r="M55" s="236">
        <f t="shared" si="15"/>
        <v>0</v>
      </c>
      <c r="N55" s="67"/>
      <c r="O55" s="1034"/>
    </row>
    <row r="56" spans="2:15" s="1022" customFormat="1" ht="14.1" customHeight="1" x14ac:dyDescent="0.2">
      <c r="B56" s="33"/>
      <c r="C56" s="78">
        <v>4</v>
      </c>
      <c r="D56" s="1082"/>
      <c r="E56" s="1125"/>
      <c r="F56" s="769"/>
      <c r="G56" s="1125"/>
      <c r="H56" s="777"/>
      <c r="I56" s="37"/>
      <c r="J56" s="36"/>
      <c r="K56" s="725">
        <f t="shared" si="13"/>
        <v>0</v>
      </c>
      <c r="L56" s="1178">
        <f t="shared" si="14"/>
        <v>0</v>
      </c>
      <c r="M56" s="236">
        <f t="shared" si="15"/>
        <v>0</v>
      </c>
      <c r="N56" s="46"/>
      <c r="O56" s="1034"/>
    </row>
    <row r="57" spans="2:15" s="1022" customFormat="1" ht="14.1" customHeight="1" x14ac:dyDescent="0.2">
      <c r="B57" s="33"/>
      <c r="C57" s="78">
        <v>5</v>
      </c>
      <c r="D57" s="1082"/>
      <c r="E57" s="1125"/>
      <c r="F57" s="769"/>
      <c r="G57" s="1125"/>
      <c r="H57" s="777"/>
      <c r="I57" s="37"/>
      <c r="J57" s="36"/>
      <c r="K57" s="725">
        <f t="shared" si="13"/>
        <v>0</v>
      </c>
      <c r="L57" s="1178">
        <f t="shared" si="14"/>
        <v>0</v>
      </c>
      <c r="M57" s="236">
        <f t="shared" si="15"/>
        <v>0</v>
      </c>
      <c r="N57" s="46"/>
      <c r="O57" s="1034"/>
    </row>
    <row r="58" spans="2:15" s="1022" customFormat="1" ht="14.1" customHeight="1" thickBot="1" x14ac:dyDescent="0.25">
      <c r="B58" s="40"/>
      <c r="C58" s="79">
        <v>6</v>
      </c>
      <c r="D58" s="1085"/>
      <c r="E58" s="1126"/>
      <c r="F58" s="1003"/>
      <c r="G58" s="1126"/>
      <c r="H58" s="779"/>
      <c r="I58" s="47"/>
      <c r="J58" s="65"/>
      <c r="K58" s="736">
        <f t="shared" si="13"/>
        <v>0</v>
      </c>
      <c r="L58" s="1195">
        <f t="shared" si="14"/>
        <v>0</v>
      </c>
      <c r="M58" s="1196">
        <f t="shared" si="15"/>
        <v>0</v>
      </c>
      <c r="N58" s="1158"/>
      <c r="O58" s="1034"/>
    </row>
    <row r="59" spans="2:15" s="1022" customFormat="1" ht="19.350000000000001" customHeight="1" thickTop="1" x14ac:dyDescent="0.2">
      <c r="B59" s="1089"/>
      <c r="C59" s="1074" t="s">
        <v>294</v>
      </c>
      <c r="D59" s="1089"/>
      <c r="E59" s="1090">
        <f t="shared" ref="E59:M59" si="16">SUM(E60:E64)</f>
        <v>0</v>
      </c>
      <c r="F59" s="1092">
        <f t="shared" si="16"/>
        <v>0</v>
      </c>
      <c r="G59" s="1090">
        <f t="shared" si="16"/>
        <v>0</v>
      </c>
      <c r="H59" s="1091">
        <f t="shared" si="16"/>
        <v>0</v>
      </c>
      <c r="I59" s="1090">
        <f t="shared" si="16"/>
        <v>0</v>
      </c>
      <c r="J59" s="1090">
        <f t="shared" si="16"/>
        <v>0</v>
      </c>
      <c r="K59" s="1192">
        <f t="shared" si="16"/>
        <v>0</v>
      </c>
      <c r="L59" s="1192">
        <f t="shared" si="16"/>
        <v>0</v>
      </c>
      <c r="M59" s="1192">
        <f t="shared" si="16"/>
        <v>0</v>
      </c>
      <c r="N59" s="1159"/>
      <c r="O59" s="1034"/>
    </row>
    <row r="60" spans="2:15" s="1022" customFormat="1" ht="14.1" customHeight="1" x14ac:dyDescent="0.2">
      <c r="B60" s="789"/>
      <c r="C60" s="963">
        <v>1</v>
      </c>
      <c r="D60" s="1080"/>
      <c r="E60" s="1122"/>
      <c r="F60" s="765"/>
      <c r="G60" s="1122"/>
      <c r="H60" s="771"/>
      <c r="I60" s="35"/>
      <c r="J60" s="34"/>
      <c r="K60" s="742">
        <f t="shared" ref="K60:K68" si="17">SUM(E60:F60)</f>
        <v>0</v>
      </c>
      <c r="L60" s="1194">
        <f t="shared" ref="L60:L68" si="18">SUM(G60:J60)</f>
        <v>0</v>
      </c>
      <c r="M60" s="239">
        <f t="shared" ref="M60:M68" si="19">SUM(K60:L60)</f>
        <v>0</v>
      </c>
      <c r="N60" s="67"/>
      <c r="O60" s="1034"/>
    </row>
    <row r="61" spans="2:15" s="1022" customFormat="1" ht="14.1" customHeight="1" x14ac:dyDescent="0.2">
      <c r="B61" s="33"/>
      <c r="C61" s="78">
        <v>2</v>
      </c>
      <c r="D61" s="1082"/>
      <c r="E61" s="1125"/>
      <c r="F61" s="769"/>
      <c r="G61" s="1125"/>
      <c r="H61" s="777"/>
      <c r="I61" s="37"/>
      <c r="J61" s="36"/>
      <c r="K61" s="725">
        <f t="shared" si="17"/>
        <v>0</v>
      </c>
      <c r="L61" s="1178">
        <f t="shared" si="18"/>
        <v>0</v>
      </c>
      <c r="M61" s="236">
        <f t="shared" si="19"/>
        <v>0</v>
      </c>
      <c r="N61" s="46"/>
      <c r="O61" s="1034"/>
    </row>
    <row r="62" spans="2:15" s="1022" customFormat="1" ht="14.1" customHeight="1" x14ac:dyDescent="0.2">
      <c r="B62" s="967"/>
      <c r="C62" s="78">
        <v>3</v>
      </c>
      <c r="D62" s="1082"/>
      <c r="E62" s="1125"/>
      <c r="F62" s="769"/>
      <c r="G62" s="1125"/>
      <c r="H62" s="777"/>
      <c r="I62" s="37"/>
      <c r="J62" s="36"/>
      <c r="K62" s="725">
        <f t="shared" si="17"/>
        <v>0</v>
      </c>
      <c r="L62" s="1178">
        <f t="shared" si="18"/>
        <v>0</v>
      </c>
      <c r="M62" s="236">
        <f t="shared" si="19"/>
        <v>0</v>
      </c>
      <c r="N62" s="46"/>
      <c r="O62" s="1034"/>
    </row>
    <row r="63" spans="2:15" s="1022" customFormat="1" ht="14.1" customHeight="1" x14ac:dyDescent="0.2">
      <c r="B63" s="33"/>
      <c r="C63" s="78">
        <v>4</v>
      </c>
      <c r="D63" s="1082"/>
      <c r="E63" s="1125"/>
      <c r="F63" s="769"/>
      <c r="G63" s="1125"/>
      <c r="H63" s="777"/>
      <c r="I63" s="37"/>
      <c r="J63" s="36"/>
      <c r="K63" s="725">
        <f t="shared" si="17"/>
        <v>0</v>
      </c>
      <c r="L63" s="1178">
        <f t="shared" si="18"/>
        <v>0</v>
      </c>
      <c r="M63" s="236">
        <f t="shared" si="19"/>
        <v>0</v>
      </c>
      <c r="N63" s="46"/>
      <c r="O63" s="1034"/>
    </row>
    <row r="64" spans="2:15" s="1022" customFormat="1" ht="14.1" customHeight="1" thickBot="1" x14ac:dyDescent="0.25">
      <c r="B64" s="95"/>
      <c r="C64" s="356">
        <v>5</v>
      </c>
      <c r="D64" s="1085"/>
      <c r="E64" s="1128"/>
      <c r="F64" s="1001"/>
      <c r="G64" s="1128"/>
      <c r="H64" s="1295"/>
      <c r="I64" s="80"/>
      <c r="J64" s="76"/>
      <c r="K64" s="1199">
        <f t="shared" si="17"/>
        <v>0</v>
      </c>
      <c r="L64" s="1200">
        <f t="shared" si="18"/>
        <v>0</v>
      </c>
      <c r="M64" s="1154">
        <f t="shared" si="19"/>
        <v>0</v>
      </c>
      <c r="N64" s="97"/>
      <c r="O64" s="1034"/>
    </row>
    <row r="65" spans="2:14" s="1022" customFormat="1" ht="14.1" customHeight="1" thickTop="1" x14ac:dyDescent="0.2">
      <c r="B65" s="1160"/>
      <c r="C65" s="1101" t="s">
        <v>341</v>
      </c>
      <c r="D65" s="1101"/>
      <c r="E65" s="1129"/>
      <c r="F65" s="1129"/>
      <c r="G65" s="1129"/>
      <c r="H65" s="1129"/>
      <c r="I65" s="1102"/>
      <c r="J65" s="1102"/>
      <c r="K65" s="742">
        <f t="shared" si="17"/>
        <v>0</v>
      </c>
      <c r="L65" s="1194">
        <f t="shared" si="18"/>
        <v>0</v>
      </c>
      <c r="M65" s="239">
        <f t="shared" si="19"/>
        <v>0</v>
      </c>
      <c r="N65" s="1162"/>
    </row>
    <row r="66" spans="2:14" s="1022" customFormat="1" ht="14.1" customHeight="1" x14ac:dyDescent="0.2">
      <c r="B66" s="1163"/>
      <c r="C66" s="1106" t="s">
        <v>155</v>
      </c>
      <c r="D66" s="1106"/>
      <c r="E66" s="1130"/>
      <c r="F66" s="1130"/>
      <c r="G66" s="1130"/>
      <c r="H66" s="1130"/>
      <c r="I66" s="1107"/>
      <c r="J66" s="1107"/>
      <c r="K66" s="725">
        <f t="shared" si="17"/>
        <v>0</v>
      </c>
      <c r="L66" s="1178">
        <f t="shared" si="18"/>
        <v>0</v>
      </c>
      <c r="M66" s="236">
        <f t="shared" si="19"/>
        <v>0</v>
      </c>
      <c r="N66" s="1164"/>
    </row>
    <row r="67" spans="2:14" s="1022" customFormat="1" ht="14.1" customHeight="1" x14ac:dyDescent="0.2">
      <c r="B67" s="1163"/>
      <c r="C67" s="1106" t="s">
        <v>342</v>
      </c>
      <c r="D67" s="1106"/>
      <c r="E67" s="1130"/>
      <c r="F67" s="1130"/>
      <c r="G67" s="1130"/>
      <c r="H67" s="1130"/>
      <c r="I67" s="1107"/>
      <c r="J67" s="1107"/>
      <c r="K67" s="725">
        <f t="shared" si="17"/>
        <v>0</v>
      </c>
      <c r="L67" s="1178">
        <f t="shared" si="18"/>
        <v>0</v>
      </c>
      <c r="M67" s="236">
        <f t="shared" si="19"/>
        <v>0</v>
      </c>
      <c r="N67" s="1164"/>
    </row>
    <row r="68" spans="2:14" s="1022" customFormat="1" ht="14.1" customHeight="1" thickBot="1" x14ac:dyDescent="0.25">
      <c r="B68" s="1165"/>
      <c r="C68" s="1166" t="s">
        <v>364</v>
      </c>
      <c r="D68" s="1167"/>
      <c r="E68" s="1168"/>
      <c r="F68" s="1168"/>
      <c r="G68" s="1168"/>
      <c r="H68" s="1168"/>
      <c r="I68" s="1169"/>
      <c r="J68" s="1170"/>
      <c r="K68" s="753">
        <f t="shared" si="17"/>
        <v>0</v>
      </c>
      <c r="L68" s="1201">
        <f t="shared" si="18"/>
        <v>0</v>
      </c>
      <c r="M68" s="240">
        <f t="shared" si="19"/>
        <v>0</v>
      </c>
      <c r="N68" s="1171"/>
    </row>
    <row r="69" spans="2:14" ht="15" customHeight="1" x14ac:dyDescent="0.2">
      <c r="C69" s="1259"/>
      <c r="D69" s="1260"/>
      <c r="E69" s="1261"/>
      <c r="F69" s="1261"/>
      <c r="G69" s="1261"/>
      <c r="H69" s="1261"/>
      <c r="I69" s="1261"/>
      <c r="J69" s="1261"/>
      <c r="K69" s="1261"/>
      <c r="L69" s="1261"/>
      <c r="M69" s="1261"/>
    </row>
    <row r="70" spans="2:14" ht="15.75" x14ac:dyDescent="0.25">
      <c r="C70" s="1262"/>
      <c r="D70" s="1263"/>
      <c r="E70" s="1264"/>
      <c r="F70" s="1264"/>
      <c r="G70" s="1264"/>
      <c r="H70" s="1264"/>
      <c r="I70" s="1264"/>
      <c r="J70" s="1264"/>
      <c r="K70" s="1264"/>
      <c r="L70" s="1264"/>
      <c r="M70" s="1265"/>
    </row>
    <row r="71" spans="2:14" x14ac:dyDescent="0.2">
      <c r="D71" s="72"/>
      <c r="E71" s="99"/>
      <c r="F71" s="99"/>
      <c r="G71" s="99"/>
      <c r="H71" s="72"/>
      <c r="I71" s="72"/>
      <c r="J71" s="73"/>
      <c r="K71" s="73"/>
      <c r="L71" s="73"/>
      <c r="M71" s="72"/>
    </row>
  </sheetData>
  <mergeCells count="17">
    <mergeCell ref="D3:L3"/>
    <mergeCell ref="J5:M5"/>
    <mergeCell ref="B6:D12"/>
    <mergeCell ref="E6:J6"/>
    <mergeCell ref="K6:L7"/>
    <mergeCell ref="M6:M12"/>
    <mergeCell ref="N13:N19"/>
    <mergeCell ref="B21:B33"/>
    <mergeCell ref="B34:B51"/>
    <mergeCell ref="N6:N12"/>
    <mergeCell ref="E7:J7"/>
    <mergeCell ref="K8:K12"/>
    <mergeCell ref="L8:L12"/>
    <mergeCell ref="E9:F9"/>
    <mergeCell ref="G9:J9"/>
    <mergeCell ref="E10:J10"/>
    <mergeCell ref="E12:J12"/>
  </mergeCells>
  <dataValidations count="1">
    <dataValidation allowBlank="1" showInputMessage="1" showErrorMessage="1" sqref="D53:D58 D60:D64" xr:uid="{C2295D52-D6D5-48D0-B5FA-228B7736EC3B}"/>
  </dataValidations>
  <printOptions horizontalCentered="1"/>
  <pageMargins left="0.59055118110236227" right="0.51181102362204722" top="1.1811023622047245" bottom="0.98425196850393704" header="0.51181102362204722" footer="0.51181102362204722"/>
  <pageSetup paperSize="9" scale="43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C1616-F702-4711-A8AE-0C43B3EA4605}">
  <sheetPr>
    <tabColor rgb="FFFFFF00"/>
  </sheetPr>
  <dimension ref="B1:BI52"/>
  <sheetViews>
    <sheetView showGridLines="0" view="pageBreakPreview" zoomScale="69" zoomScaleNormal="100" zoomScaleSheetLayoutView="100" zoomScalePageLayoutView="90" workbookViewId="0">
      <selection activeCell="C44" sqref="C44:C52"/>
    </sheetView>
  </sheetViews>
  <sheetFormatPr defaultColWidth="9" defaultRowHeight="12.75" x14ac:dyDescent="0.2"/>
  <cols>
    <col min="1" max="1" width="4.125" style="152" customWidth="1"/>
    <col min="2" max="2" width="3.875" style="152" customWidth="1"/>
    <col min="3" max="3" width="28.5" style="152" customWidth="1"/>
    <col min="4" max="15" width="2.375" style="152" customWidth="1"/>
    <col min="16" max="16" width="2.25" style="152" customWidth="1"/>
    <col min="17" max="36" width="2.375" style="152" customWidth="1"/>
    <col min="37" max="37" width="3" style="152" customWidth="1"/>
    <col min="38" max="40" width="2.375" style="152" customWidth="1"/>
    <col min="41" max="41" width="2.875" style="152" customWidth="1"/>
    <col min="42" max="42" width="3" style="152" customWidth="1"/>
    <col min="43" max="43" width="2.625" style="152" customWidth="1"/>
    <col min="44" max="44" width="3" style="152" customWidth="1"/>
    <col min="45" max="45" width="3.5" style="152" customWidth="1"/>
    <col min="46" max="49" width="3.125" style="152" customWidth="1"/>
    <col min="50" max="50" width="3" style="152" customWidth="1"/>
    <col min="51" max="51" width="3.125" style="152" customWidth="1"/>
    <col min="52" max="52" width="3" style="152" customWidth="1"/>
    <col min="53" max="53" width="3.625" style="152" customWidth="1"/>
    <col min="54" max="54" width="4.375" style="152" customWidth="1"/>
    <col min="55" max="56" width="4.25" style="152" customWidth="1"/>
    <col min="57" max="57" width="4" style="152" customWidth="1"/>
    <col min="58" max="58" width="4.75" style="152" customWidth="1"/>
    <col min="59" max="59" width="5.125" style="152" customWidth="1"/>
    <col min="60" max="60" width="4.625" style="152" customWidth="1"/>
    <col min="61" max="16384" width="9" style="152"/>
  </cols>
  <sheetData>
    <row r="1" spans="2:61" ht="21.75" customHeight="1" x14ac:dyDescent="0.2">
      <c r="C1" s="170"/>
    </row>
    <row r="2" spans="2:61" s="172" customFormat="1" ht="28.5" customHeight="1" thickBot="1" x14ac:dyDescent="0.3">
      <c r="B2" s="204"/>
      <c r="C2" s="299">
        <f>'Strona Tytułowa'!$G$5</f>
        <v>0</v>
      </c>
      <c r="D2" s="208"/>
      <c r="E2" s="208"/>
      <c r="F2" s="208"/>
      <c r="G2" s="208"/>
      <c r="H2" s="208"/>
      <c r="I2" s="208"/>
      <c r="J2" s="206"/>
      <c r="K2" s="206"/>
      <c r="L2" s="206"/>
      <c r="M2" s="206"/>
      <c r="N2" s="206" t="s">
        <v>120</v>
      </c>
      <c r="O2" s="206"/>
      <c r="P2" s="1301" t="str">
        <f>'Strona Tytułowa'!$D$2</f>
        <v>2023/2024</v>
      </c>
      <c r="Q2" s="208"/>
      <c r="R2" s="208"/>
      <c r="S2" s="208"/>
      <c r="T2" s="208"/>
      <c r="U2" s="208"/>
      <c r="V2" s="208"/>
      <c r="W2" s="206"/>
      <c r="X2" s="206"/>
      <c r="Y2" s="206"/>
      <c r="Z2" s="206"/>
      <c r="AA2" s="206"/>
      <c r="AB2" s="209"/>
      <c r="AC2" s="210"/>
      <c r="AD2" s="211"/>
      <c r="AE2" s="211"/>
      <c r="AF2" s="211"/>
      <c r="AG2" s="211"/>
      <c r="AH2" s="1835"/>
      <c r="AI2" s="1835"/>
      <c r="AJ2" s="1835"/>
      <c r="AK2" s="1835"/>
      <c r="AL2" s="1835"/>
      <c r="AM2" s="1835"/>
      <c r="AN2" s="212"/>
      <c r="AO2" s="212"/>
    </row>
    <row r="3" spans="2:61" ht="20.25" customHeight="1" thickBot="1" x14ac:dyDescent="0.25">
      <c r="B3" s="1836" t="s">
        <v>121</v>
      </c>
      <c r="C3" s="1837"/>
      <c r="D3" s="2321" t="s">
        <v>398</v>
      </c>
      <c r="E3" s="2322"/>
      <c r="F3" s="2322"/>
      <c r="G3" s="2322"/>
      <c r="H3" s="2322"/>
      <c r="I3" s="2322"/>
      <c r="J3" s="2322"/>
      <c r="K3" s="2323"/>
      <c r="L3" s="2324" t="s">
        <v>399</v>
      </c>
      <c r="M3" s="2325"/>
      <c r="N3" s="2325"/>
      <c r="O3" s="2325"/>
      <c r="P3" s="2325"/>
      <c r="Q3" s="2325"/>
      <c r="R3" s="2325"/>
      <c r="S3" s="2325"/>
      <c r="T3" s="2325"/>
      <c r="U3" s="2325"/>
      <c r="V3" s="2325"/>
      <c r="W3" s="2325"/>
      <c r="X3" s="2325"/>
      <c r="Y3" s="2325"/>
      <c r="Z3" s="2325"/>
      <c r="AA3" s="2325"/>
      <c r="AB3" s="2325"/>
      <c r="AC3" s="2325"/>
      <c r="AD3" s="2325"/>
      <c r="AE3" s="2325"/>
      <c r="AF3" s="2325"/>
      <c r="AG3" s="2325"/>
      <c r="AH3" s="2325"/>
      <c r="AI3" s="2325"/>
      <c r="AJ3" s="2325"/>
      <c r="AK3" s="2325"/>
      <c r="AL3" s="2325"/>
      <c r="AM3" s="2325"/>
      <c r="AN3" s="2325"/>
      <c r="AO3" s="2326"/>
      <c r="AP3" s="2310" t="s">
        <v>122</v>
      </c>
      <c r="AQ3" s="2311"/>
      <c r="AR3" s="2311"/>
      <c r="AS3" s="2311"/>
      <c r="AT3" s="2311"/>
      <c r="AU3" s="2311"/>
      <c r="AV3" s="2311"/>
      <c r="AW3" s="2311"/>
      <c r="AX3" s="2311"/>
      <c r="AY3" s="2311"/>
      <c r="AZ3" s="2311"/>
      <c r="BA3" s="2311"/>
      <c r="BB3" s="2311"/>
      <c r="BC3" s="2311"/>
      <c r="BD3" s="2311"/>
      <c r="BE3" s="2312"/>
      <c r="BF3" s="1844" t="s">
        <v>400</v>
      </c>
      <c r="BG3" s="1845"/>
      <c r="BH3" s="1846"/>
      <c r="BI3" s="1877" t="s">
        <v>124</v>
      </c>
    </row>
    <row r="4" spans="2:61" ht="14.25" customHeight="1" x14ac:dyDescent="0.2">
      <c r="B4" s="1853" t="s">
        <v>401</v>
      </c>
      <c r="C4" s="1854"/>
      <c r="D4" s="2313" t="s">
        <v>33</v>
      </c>
      <c r="E4" s="2314"/>
      <c r="F4" s="2314"/>
      <c r="G4" s="2315"/>
      <c r="H4" s="2313" t="s">
        <v>34</v>
      </c>
      <c r="I4" s="2314"/>
      <c r="J4" s="2314"/>
      <c r="K4" s="2315"/>
      <c r="L4" s="2316" t="s">
        <v>33</v>
      </c>
      <c r="M4" s="2314"/>
      <c r="N4" s="2314"/>
      <c r="O4" s="2314"/>
      <c r="P4" s="2314"/>
      <c r="Q4" s="2315"/>
      <c r="R4" s="2317" t="s">
        <v>34</v>
      </c>
      <c r="S4" s="2318"/>
      <c r="T4" s="2318"/>
      <c r="U4" s="2318"/>
      <c r="V4" s="2318"/>
      <c r="W4" s="2319"/>
      <c r="X4" s="2313" t="s">
        <v>35</v>
      </c>
      <c r="Y4" s="2314"/>
      <c r="Z4" s="2314"/>
      <c r="AA4" s="2314"/>
      <c r="AB4" s="2314"/>
      <c r="AC4" s="2315"/>
      <c r="AD4" s="2313" t="s">
        <v>36</v>
      </c>
      <c r="AE4" s="2314"/>
      <c r="AF4" s="2314"/>
      <c r="AG4" s="2314"/>
      <c r="AH4" s="2314"/>
      <c r="AI4" s="2315"/>
      <c r="AJ4" s="2313" t="s">
        <v>37</v>
      </c>
      <c r="AK4" s="2314"/>
      <c r="AL4" s="2314"/>
      <c r="AM4" s="2314"/>
      <c r="AN4" s="2314"/>
      <c r="AO4" s="2320"/>
      <c r="AP4" s="2306" t="s">
        <v>33</v>
      </c>
      <c r="AQ4" s="2307"/>
      <c r="AR4" s="2307"/>
      <c r="AS4" s="2308"/>
      <c r="AT4" s="2306" t="s">
        <v>34</v>
      </c>
      <c r="AU4" s="2307"/>
      <c r="AV4" s="2307"/>
      <c r="AW4" s="2308"/>
      <c r="AX4" s="2306" t="s">
        <v>35</v>
      </c>
      <c r="AY4" s="2307"/>
      <c r="AZ4" s="2307"/>
      <c r="BA4" s="2308"/>
      <c r="BB4" s="2306" t="s">
        <v>36</v>
      </c>
      <c r="BC4" s="2307"/>
      <c r="BD4" s="2307"/>
      <c r="BE4" s="2308"/>
      <c r="BF4" s="1847"/>
      <c r="BG4" s="1848"/>
      <c r="BH4" s="1849"/>
      <c r="BI4" s="1878"/>
    </row>
    <row r="5" spans="2:61" ht="17.25" customHeight="1" x14ac:dyDescent="0.2">
      <c r="B5" s="1853" t="s">
        <v>402</v>
      </c>
      <c r="C5" s="1854"/>
      <c r="D5" s="2297"/>
      <c r="E5" s="2298"/>
      <c r="F5" s="2298"/>
      <c r="G5" s="2299"/>
      <c r="H5" s="2297"/>
      <c r="I5" s="2298"/>
      <c r="J5" s="2298"/>
      <c r="K5" s="2299"/>
      <c r="L5" s="2309"/>
      <c r="M5" s="2298"/>
      <c r="N5" s="2298"/>
      <c r="O5" s="2298"/>
      <c r="P5" s="2298"/>
      <c r="Q5" s="2299"/>
      <c r="R5" s="2297"/>
      <c r="S5" s="2298"/>
      <c r="T5" s="2298"/>
      <c r="U5" s="2298"/>
      <c r="V5" s="2298"/>
      <c r="W5" s="2299"/>
      <c r="X5" s="2303"/>
      <c r="Y5" s="2304"/>
      <c r="Z5" s="2304"/>
      <c r="AA5" s="2304"/>
      <c r="AB5" s="2304"/>
      <c r="AC5" s="2305"/>
      <c r="AD5" s="2303"/>
      <c r="AE5" s="2304"/>
      <c r="AF5" s="2304"/>
      <c r="AG5" s="2304"/>
      <c r="AH5" s="2304"/>
      <c r="AI5" s="2305"/>
      <c r="AJ5" s="2303"/>
      <c r="AK5" s="2304"/>
      <c r="AL5" s="2304"/>
      <c r="AM5" s="2304"/>
      <c r="AN5" s="2304"/>
      <c r="AO5" s="2304"/>
      <c r="AP5" s="2297"/>
      <c r="AQ5" s="2298"/>
      <c r="AR5" s="2298"/>
      <c r="AS5" s="2299"/>
      <c r="AT5" s="2297"/>
      <c r="AU5" s="2298"/>
      <c r="AV5" s="2298"/>
      <c r="AW5" s="2299"/>
      <c r="AX5" s="2297"/>
      <c r="AY5" s="2298"/>
      <c r="AZ5" s="2298"/>
      <c r="BA5" s="2299"/>
      <c r="BB5" s="2297"/>
      <c r="BC5" s="2298"/>
      <c r="BD5" s="2298"/>
      <c r="BE5" s="2299"/>
      <c r="BF5" s="1847"/>
      <c r="BG5" s="1848"/>
      <c r="BH5" s="1849"/>
      <c r="BI5" s="1878"/>
    </row>
    <row r="6" spans="2:61" ht="17.25" customHeight="1" x14ac:dyDescent="0.2">
      <c r="B6" s="1853" t="s">
        <v>127</v>
      </c>
      <c r="C6" s="1854"/>
      <c r="D6" s="2297"/>
      <c r="E6" s="2298"/>
      <c r="F6" s="2298"/>
      <c r="G6" s="2299"/>
      <c r="H6" s="2297"/>
      <c r="I6" s="2298"/>
      <c r="J6" s="2298"/>
      <c r="K6" s="2299"/>
      <c r="L6" s="2309"/>
      <c r="M6" s="2298"/>
      <c r="N6" s="2298"/>
      <c r="O6" s="2298"/>
      <c r="P6" s="2298"/>
      <c r="Q6" s="2299"/>
      <c r="R6" s="2297"/>
      <c r="S6" s="2298"/>
      <c r="T6" s="2298"/>
      <c r="U6" s="2298"/>
      <c r="V6" s="2298"/>
      <c r="W6" s="2299"/>
      <c r="X6" s="2303"/>
      <c r="Y6" s="2304"/>
      <c r="Z6" s="2304"/>
      <c r="AA6" s="2304"/>
      <c r="AB6" s="2304"/>
      <c r="AC6" s="2305"/>
      <c r="AD6" s="2303"/>
      <c r="AE6" s="2304"/>
      <c r="AF6" s="2304"/>
      <c r="AG6" s="2304"/>
      <c r="AH6" s="2304"/>
      <c r="AI6" s="2305"/>
      <c r="AJ6" s="2303"/>
      <c r="AK6" s="2304"/>
      <c r="AL6" s="2304"/>
      <c r="AM6" s="2304"/>
      <c r="AN6" s="2304"/>
      <c r="AO6" s="2304"/>
      <c r="AP6" s="2297"/>
      <c r="AQ6" s="2298"/>
      <c r="AR6" s="2298"/>
      <c r="AS6" s="2299"/>
      <c r="AT6" s="2297"/>
      <c r="AU6" s="2298"/>
      <c r="AV6" s="2298"/>
      <c r="AW6" s="2299"/>
      <c r="AX6" s="2297"/>
      <c r="AY6" s="2298"/>
      <c r="AZ6" s="2298"/>
      <c r="BA6" s="2299"/>
      <c r="BB6" s="2297"/>
      <c r="BC6" s="2298"/>
      <c r="BD6" s="2298"/>
      <c r="BE6" s="2299"/>
      <c r="BF6" s="1847"/>
      <c r="BG6" s="1848"/>
      <c r="BH6" s="1849"/>
      <c r="BI6" s="1878"/>
    </row>
    <row r="7" spans="2:61" ht="17.25" customHeight="1" x14ac:dyDescent="0.2">
      <c r="B7" s="1871" t="s">
        <v>128</v>
      </c>
      <c r="C7" s="1872"/>
      <c r="D7" s="213"/>
      <c r="E7" s="214"/>
      <c r="F7" s="214"/>
      <c r="G7" s="1305"/>
      <c r="H7" s="213"/>
      <c r="I7" s="214"/>
      <c r="J7" s="214"/>
      <c r="K7" s="1305"/>
      <c r="L7" s="1306"/>
      <c r="M7" s="214"/>
      <c r="N7" s="214"/>
      <c r="O7" s="215"/>
      <c r="P7" s="215"/>
      <c r="Q7" s="216"/>
      <c r="R7" s="213"/>
      <c r="S7" s="214"/>
      <c r="T7" s="214"/>
      <c r="U7" s="215"/>
      <c r="V7" s="215"/>
      <c r="W7" s="216"/>
      <c r="X7" s="213"/>
      <c r="Y7" s="214"/>
      <c r="Z7" s="214"/>
      <c r="AA7" s="215"/>
      <c r="AB7" s="215"/>
      <c r="AC7" s="216"/>
      <c r="AD7" s="213"/>
      <c r="AE7" s="214"/>
      <c r="AF7" s="214"/>
      <c r="AG7" s="215"/>
      <c r="AH7" s="215"/>
      <c r="AI7" s="216"/>
      <c r="AJ7" s="213"/>
      <c r="AK7" s="214"/>
      <c r="AL7" s="214"/>
      <c r="AM7" s="215"/>
      <c r="AN7" s="215"/>
      <c r="AO7" s="217"/>
      <c r="AP7" s="2300"/>
      <c r="AQ7" s="2301"/>
      <c r="AR7" s="2301"/>
      <c r="AS7" s="2302"/>
      <c r="AT7" s="2300"/>
      <c r="AU7" s="2301"/>
      <c r="AV7" s="2301"/>
      <c r="AW7" s="2302"/>
      <c r="AX7" s="2300"/>
      <c r="AY7" s="2301"/>
      <c r="AZ7" s="2301"/>
      <c r="BA7" s="2302"/>
      <c r="BB7" s="2300"/>
      <c r="BC7" s="2301"/>
      <c r="BD7" s="2301"/>
      <c r="BE7" s="2302"/>
      <c r="BF7" s="1850"/>
      <c r="BG7" s="1851"/>
      <c r="BH7" s="1852"/>
      <c r="BI7" s="1879"/>
    </row>
    <row r="8" spans="2:61" ht="18.75" customHeight="1" x14ac:dyDescent="0.2">
      <c r="B8" s="1873" t="s">
        <v>124</v>
      </c>
      <c r="C8" s="1874"/>
      <c r="D8" s="2293">
        <v>0</v>
      </c>
      <c r="E8" s="2294"/>
      <c r="F8" s="2294"/>
      <c r="G8" s="2295"/>
      <c r="H8" s="2293">
        <v>0</v>
      </c>
      <c r="I8" s="2294"/>
      <c r="J8" s="2294"/>
      <c r="K8" s="2295"/>
      <c r="L8" s="2296">
        <f>COUNTA(D10:I52)</f>
        <v>0</v>
      </c>
      <c r="M8" s="2290"/>
      <c r="N8" s="2290"/>
      <c r="O8" s="2290"/>
      <c r="P8" s="2290"/>
      <c r="Q8" s="2291"/>
      <c r="R8" s="2289">
        <f>COUNTA(J10:O52)</f>
        <v>0</v>
      </c>
      <c r="S8" s="2290"/>
      <c r="T8" s="2290"/>
      <c r="U8" s="2290"/>
      <c r="V8" s="2290"/>
      <c r="W8" s="2291"/>
      <c r="X8" s="2289">
        <f>COUNTA(P10:U52)</f>
        <v>0</v>
      </c>
      <c r="Y8" s="2290"/>
      <c r="Z8" s="2290"/>
      <c r="AA8" s="2290"/>
      <c r="AB8" s="2290"/>
      <c r="AC8" s="2291"/>
      <c r="AD8" s="2289">
        <f>COUNTA(V10:AA52)</f>
        <v>0</v>
      </c>
      <c r="AE8" s="2290"/>
      <c r="AF8" s="2290"/>
      <c r="AG8" s="2290"/>
      <c r="AH8" s="2290"/>
      <c r="AI8" s="2291"/>
      <c r="AJ8" s="2289">
        <f>COUNTA(AB10:AG52)</f>
        <v>0</v>
      </c>
      <c r="AK8" s="2290"/>
      <c r="AL8" s="2290"/>
      <c r="AM8" s="2290"/>
      <c r="AN8" s="2290"/>
      <c r="AO8" s="2292"/>
      <c r="AP8" s="2289">
        <f>COUNTA(AH10:AK52)</f>
        <v>0</v>
      </c>
      <c r="AQ8" s="2290"/>
      <c r="AR8" s="2290"/>
      <c r="AS8" s="2291"/>
      <c r="AT8" s="2289">
        <f>COUNTA(AL10:AO52)</f>
        <v>0</v>
      </c>
      <c r="AU8" s="2290"/>
      <c r="AV8" s="2290"/>
      <c r="AW8" s="2291"/>
      <c r="AX8" s="2289">
        <f>COUNTA(AP10:AS52)</f>
        <v>0</v>
      </c>
      <c r="AY8" s="2290"/>
      <c r="AZ8" s="2290"/>
      <c r="BA8" s="2291"/>
      <c r="BB8" s="2289">
        <f>COUNTA(AT10:AW52)</f>
        <v>0</v>
      </c>
      <c r="BC8" s="2290"/>
      <c r="BD8" s="2290"/>
      <c r="BE8" s="2291"/>
      <c r="BF8" s="2288">
        <f>COUNTA(AX10:AZ52)</f>
        <v>0</v>
      </c>
      <c r="BG8" s="2288"/>
      <c r="BH8" s="2288"/>
      <c r="BI8" s="1875">
        <f>SUM(BA10:BA52)</f>
        <v>0</v>
      </c>
    </row>
    <row r="9" spans="2:61" ht="16.5" customHeight="1" x14ac:dyDescent="0.2">
      <c r="B9" s="173" t="s">
        <v>130</v>
      </c>
      <c r="C9" s="174" t="s">
        <v>131</v>
      </c>
      <c r="D9" s="1307">
        <v>1</v>
      </c>
      <c r="E9" s="175">
        <v>2</v>
      </c>
      <c r="F9" s="175">
        <v>3</v>
      </c>
      <c r="G9" s="1308">
        <v>4</v>
      </c>
      <c r="H9" s="1307">
        <v>1</v>
      </c>
      <c r="I9" s="175">
        <v>2</v>
      </c>
      <c r="J9" s="175">
        <v>3</v>
      </c>
      <c r="K9" s="1308">
        <v>4</v>
      </c>
      <c r="L9" s="175">
        <v>1</v>
      </c>
      <c r="M9" s="175">
        <v>2</v>
      </c>
      <c r="N9" s="175">
        <v>3</v>
      </c>
      <c r="O9" s="175">
        <v>4</v>
      </c>
      <c r="P9" s="175">
        <v>5</v>
      </c>
      <c r="Q9" s="1308">
        <v>6</v>
      </c>
      <c r="R9" s="1307">
        <v>1</v>
      </c>
      <c r="S9" s="175">
        <v>2</v>
      </c>
      <c r="T9" s="175">
        <v>3</v>
      </c>
      <c r="U9" s="175">
        <v>4</v>
      </c>
      <c r="V9" s="175">
        <v>5</v>
      </c>
      <c r="W9" s="1308">
        <v>6</v>
      </c>
      <c r="X9" s="1307">
        <v>1</v>
      </c>
      <c r="Y9" s="175">
        <v>2</v>
      </c>
      <c r="Z9" s="175">
        <v>3</v>
      </c>
      <c r="AA9" s="175">
        <v>4</v>
      </c>
      <c r="AB9" s="175">
        <v>5</v>
      </c>
      <c r="AC9" s="1308">
        <v>6</v>
      </c>
      <c r="AD9" s="1307">
        <v>1</v>
      </c>
      <c r="AE9" s="175">
        <v>2</v>
      </c>
      <c r="AF9" s="175">
        <v>3</v>
      </c>
      <c r="AG9" s="175">
        <v>4</v>
      </c>
      <c r="AH9" s="175">
        <v>5</v>
      </c>
      <c r="AI9" s="1308">
        <v>6</v>
      </c>
      <c r="AJ9" s="1307">
        <v>1</v>
      </c>
      <c r="AK9" s="175">
        <v>2</v>
      </c>
      <c r="AL9" s="175">
        <v>3</v>
      </c>
      <c r="AM9" s="175">
        <v>4</v>
      </c>
      <c r="AN9" s="175">
        <v>5</v>
      </c>
      <c r="AO9" s="1309">
        <v>6</v>
      </c>
      <c r="AP9" s="1307">
        <v>1</v>
      </c>
      <c r="AQ9" s="175">
        <v>2</v>
      </c>
      <c r="AR9" s="175">
        <v>3</v>
      </c>
      <c r="AS9" s="1308">
        <v>4</v>
      </c>
      <c r="AT9" s="1307">
        <v>1</v>
      </c>
      <c r="AU9" s="175">
        <v>2</v>
      </c>
      <c r="AV9" s="175">
        <v>3</v>
      </c>
      <c r="AW9" s="1308">
        <v>4</v>
      </c>
      <c r="AX9" s="1307">
        <v>1</v>
      </c>
      <c r="AY9" s="175">
        <v>2</v>
      </c>
      <c r="AZ9" s="175">
        <v>3</v>
      </c>
      <c r="BA9" s="1308">
        <v>4</v>
      </c>
      <c r="BB9" s="1310">
        <v>1</v>
      </c>
      <c r="BC9" s="175">
        <v>2</v>
      </c>
      <c r="BD9" s="175">
        <v>3</v>
      </c>
      <c r="BE9" s="1309">
        <v>4</v>
      </c>
      <c r="BF9" s="1311">
        <v>1</v>
      </c>
      <c r="BG9" s="175">
        <v>2</v>
      </c>
      <c r="BH9" s="1310">
        <v>3</v>
      </c>
      <c r="BI9" s="1876"/>
    </row>
    <row r="10" spans="2:61" ht="13.5" x14ac:dyDescent="0.25">
      <c r="B10" s="182">
        <v>1</v>
      </c>
      <c r="C10" s="1312" t="s">
        <v>132</v>
      </c>
      <c r="D10" s="183"/>
      <c r="E10" s="184"/>
      <c r="F10" s="184"/>
      <c r="G10" s="185"/>
      <c r="H10" s="183"/>
      <c r="I10" s="184"/>
      <c r="J10" s="184"/>
      <c r="K10" s="185"/>
      <c r="L10" s="1313"/>
      <c r="M10" s="188"/>
      <c r="N10" s="188"/>
      <c r="O10" s="188"/>
      <c r="P10" s="188"/>
      <c r="Q10" s="189"/>
      <c r="R10" s="220"/>
      <c r="S10" s="188"/>
      <c r="T10" s="188"/>
      <c r="U10" s="188"/>
      <c r="V10" s="188"/>
      <c r="W10" s="189"/>
      <c r="X10" s="220"/>
      <c r="Y10" s="188"/>
      <c r="Z10" s="188"/>
      <c r="AA10" s="188"/>
      <c r="AB10" s="188"/>
      <c r="AC10" s="189"/>
      <c r="AD10" s="220"/>
      <c r="AE10" s="188"/>
      <c r="AF10" s="188"/>
      <c r="AG10" s="188"/>
      <c r="AH10" s="188"/>
      <c r="AI10" s="1314"/>
      <c r="AJ10" s="220"/>
      <c r="AK10" s="188"/>
      <c r="AL10" s="188"/>
      <c r="AM10" s="188"/>
      <c r="AN10" s="188"/>
      <c r="AO10" s="189"/>
      <c r="AP10" s="220"/>
      <c r="AQ10" s="188"/>
      <c r="AR10" s="188"/>
      <c r="AS10" s="189"/>
      <c r="AT10" s="188"/>
      <c r="AU10" s="188"/>
      <c r="AV10" s="188"/>
      <c r="AW10" s="189"/>
      <c r="AX10" s="188"/>
      <c r="AY10" s="188"/>
      <c r="AZ10" s="188"/>
      <c r="BA10" s="189"/>
      <c r="BB10" s="188"/>
      <c r="BC10" s="188"/>
      <c r="BD10" s="188"/>
      <c r="BE10" s="189"/>
      <c r="BF10" s="1313"/>
      <c r="BG10" s="188"/>
      <c r="BH10" s="189"/>
      <c r="BI10" s="187">
        <f t="shared" ref="BI10:BI52" si="0">COUNTA(L10:BH10)</f>
        <v>0</v>
      </c>
    </row>
    <row r="11" spans="2:61" ht="13.5" x14ac:dyDescent="0.25">
      <c r="B11" s="182">
        <v>2</v>
      </c>
      <c r="C11" s="1312" t="s">
        <v>252</v>
      </c>
      <c r="D11" s="183"/>
      <c r="E11" s="184"/>
      <c r="F11" s="184"/>
      <c r="G11" s="185"/>
      <c r="H11" s="183"/>
      <c r="I11" s="184"/>
      <c r="J11" s="184"/>
      <c r="K11" s="185"/>
      <c r="L11" s="186"/>
      <c r="M11" s="184"/>
      <c r="N11" s="184"/>
      <c r="O11" s="184"/>
      <c r="P11" s="184"/>
      <c r="Q11" s="185"/>
      <c r="R11" s="183"/>
      <c r="S11" s="184"/>
      <c r="T11" s="184"/>
      <c r="U11" s="184"/>
      <c r="V11" s="184"/>
      <c r="W11" s="185"/>
      <c r="X11" s="183"/>
      <c r="Y11" s="184"/>
      <c r="Z11" s="184"/>
      <c r="AA11" s="184"/>
      <c r="AB11" s="184"/>
      <c r="AC11" s="185"/>
      <c r="AD11" s="183"/>
      <c r="AE11" s="184"/>
      <c r="AF11" s="184"/>
      <c r="AG11" s="184"/>
      <c r="AH11" s="184"/>
      <c r="AI11" s="1315"/>
      <c r="AJ11" s="183"/>
      <c r="AK11" s="184"/>
      <c r="AL11" s="184"/>
      <c r="AM11" s="184"/>
      <c r="AN11" s="184"/>
      <c r="AO11" s="185"/>
      <c r="AP11" s="183"/>
      <c r="AQ11" s="188"/>
      <c r="AR11" s="188"/>
      <c r="AS11" s="189"/>
      <c r="AT11" s="184"/>
      <c r="AU11" s="188"/>
      <c r="AV11" s="188"/>
      <c r="AW11" s="189"/>
      <c r="AX11" s="184"/>
      <c r="AY11" s="188"/>
      <c r="AZ11" s="188"/>
      <c r="BA11" s="189"/>
      <c r="BB11" s="184"/>
      <c r="BC11" s="188"/>
      <c r="BD11" s="188"/>
      <c r="BE11" s="189"/>
      <c r="BF11" s="186"/>
      <c r="BG11" s="184"/>
      <c r="BH11" s="185"/>
      <c r="BI11" s="187">
        <f t="shared" si="0"/>
        <v>0</v>
      </c>
    </row>
    <row r="12" spans="2:61" ht="13.5" x14ac:dyDescent="0.25">
      <c r="B12" s="182">
        <v>3</v>
      </c>
      <c r="C12" s="1312" t="s">
        <v>133</v>
      </c>
      <c r="D12" s="183"/>
      <c r="E12" s="184"/>
      <c r="F12" s="184"/>
      <c r="G12" s="185"/>
      <c r="H12" s="183"/>
      <c r="I12" s="184"/>
      <c r="J12" s="184"/>
      <c r="K12" s="185"/>
      <c r="L12" s="186"/>
      <c r="M12" s="184"/>
      <c r="N12" s="184"/>
      <c r="O12" s="184"/>
      <c r="P12" s="184"/>
      <c r="Q12" s="185"/>
      <c r="R12" s="183"/>
      <c r="S12" s="184"/>
      <c r="T12" s="184"/>
      <c r="U12" s="184"/>
      <c r="V12" s="184"/>
      <c r="W12" s="185"/>
      <c r="X12" s="183"/>
      <c r="Y12" s="184"/>
      <c r="Z12" s="184"/>
      <c r="AA12" s="184"/>
      <c r="AB12" s="184"/>
      <c r="AC12" s="185"/>
      <c r="AD12" s="183"/>
      <c r="AE12" s="184"/>
      <c r="AF12" s="184"/>
      <c r="AG12" s="184"/>
      <c r="AH12" s="184"/>
      <c r="AI12" s="1315"/>
      <c r="AJ12" s="183"/>
      <c r="AK12" s="184"/>
      <c r="AL12" s="184"/>
      <c r="AM12" s="184"/>
      <c r="AN12" s="184"/>
      <c r="AO12" s="185"/>
      <c r="AP12" s="183"/>
      <c r="AQ12" s="188"/>
      <c r="AR12" s="188"/>
      <c r="AS12" s="189"/>
      <c r="AT12" s="184"/>
      <c r="AU12" s="188"/>
      <c r="AV12" s="188"/>
      <c r="AW12" s="189"/>
      <c r="AX12" s="184"/>
      <c r="AY12" s="188"/>
      <c r="AZ12" s="188"/>
      <c r="BA12" s="189"/>
      <c r="BB12" s="184"/>
      <c r="BC12" s="188"/>
      <c r="BD12" s="188"/>
      <c r="BE12" s="189"/>
      <c r="BF12" s="186"/>
      <c r="BG12" s="184"/>
      <c r="BH12" s="185"/>
      <c r="BI12" s="187">
        <f t="shared" si="0"/>
        <v>0</v>
      </c>
    </row>
    <row r="13" spans="2:61" ht="13.5" x14ac:dyDescent="0.25">
      <c r="B13" s="182">
        <v>4</v>
      </c>
      <c r="C13" s="1312" t="s">
        <v>134</v>
      </c>
      <c r="D13" s="183"/>
      <c r="E13" s="184"/>
      <c r="F13" s="184"/>
      <c r="G13" s="185"/>
      <c r="H13" s="183"/>
      <c r="I13" s="184"/>
      <c r="J13" s="184"/>
      <c r="K13" s="185"/>
      <c r="L13" s="186"/>
      <c r="M13" s="184"/>
      <c r="N13" s="184"/>
      <c r="O13" s="184"/>
      <c r="P13" s="184"/>
      <c r="Q13" s="185"/>
      <c r="R13" s="183"/>
      <c r="S13" s="184"/>
      <c r="T13" s="184"/>
      <c r="U13" s="184"/>
      <c r="V13" s="184"/>
      <c r="W13" s="185"/>
      <c r="X13" s="183"/>
      <c r="Y13" s="184"/>
      <c r="Z13" s="184"/>
      <c r="AA13" s="184"/>
      <c r="AB13" s="184"/>
      <c r="AC13" s="185"/>
      <c r="AD13" s="183"/>
      <c r="AE13" s="184"/>
      <c r="AF13" s="184"/>
      <c r="AG13" s="184"/>
      <c r="AH13" s="184"/>
      <c r="AI13" s="1315"/>
      <c r="AJ13" s="183"/>
      <c r="AK13" s="184"/>
      <c r="AL13" s="184"/>
      <c r="AM13" s="184"/>
      <c r="AN13" s="184"/>
      <c r="AO13" s="185"/>
      <c r="AP13" s="183"/>
      <c r="AQ13" s="188"/>
      <c r="AR13" s="188"/>
      <c r="AS13" s="189"/>
      <c r="AT13" s="184"/>
      <c r="AU13" s="188"/>
      <c r="AV13" s="188"/>
      <c r="AW13" s="189"/>
      <c r="AX13" s="184"/>
      <c r="AY13" s="188"/>
      <c r="AZ13" s="188"/>
      <c r="BA13" s="189"/>
      <c r="BB13" s="184"/>
      <c r="BC13" s="188"/>
      <c r="BD13" s="188"/>
      <c r="BE13" s="189"/>
      <c r="BF13" s="186"/>
      <c r="BG13" s="184"/>
      <c r="BH13" s="185"/>
      <c r="BI13" s="187">
        <f t="shared" si="0"/>
        <v>0</v>
      </c>
    </row>
    <row r="14" spans="2:61" ht="13.5" x14ac:dyDescent="0.25">
      <c r="B14" s="182">
        <v>5</v>
      </c>
      <c r="C14" s="1312" t="s">
        <v>239</v>
      </c>
      <c r="D14" s="183"/>
      <c r="E14" s="184"/>
      <c r="F14" s="184"/>
      <c r="G14" s="185"/>
      <c r="H14" s="183"/>
      <c r="I14" s="184"/>
      <c r="J14" s="184"/>
      <c r="K14" s="185"/>
      <c r="L14" s="186"/>
      <c r="M14" s="184"/>
      <c r="N14" s="184"/>
      <c r="O14" s="184"/>
      <c r="P14" s="184"/>
      <c r="Q14" s="185"/>
      <c r="R14" s="183"/>
      <c r="S14" s="184"/>
      <c r="T14" s="184"/>
      <c r="U14" s="184"/>
      <c r="V14" s="184"/>
      <c r="W14" s="185"/>
      <c r="X14" s="183"/>
      <c r="Y14" s="184"/>
      <c r="Z14" s="184"/>
      <c r="AA14" s="184"/>
      <c r="AB14" s="184"/>
      <c r="AC14" s="185"/>
      <c r="AD14" s="183"/>
      <c r="AE14" s="184"/>
      <c r="AF14" s="184"/>
      <c r="AG14" s="184"/>
      <c r="AH14" s="184"/>
      <c r="AI14" s="1315"/>
      <c r="AJ14" s="183"/>
      <c r="AK14" s="184"/>
      <c r="AL14" s="184"/>
      <c r="AM14" s="184"/>
      <c r="AN14" s="184"/>
      <c r="AO14" s="185"/>
      <c r="AP14" s="183"/>
      <c r="AQ14" s="188"/>
      <c r="AR14" s="188"/>
      <c r="AS14" s="189"/>
      <c r="AT14" s="184"/>
      <c r="AU14" s="188"/>
      <c r="AV14" s="188"/>
      <c r="AW14" s="189"/>
      <c r="AX14" s="184"/>
      <c r="AY14" s="188"/>
      <c r="AZ14" s="188"/>
      <c r="BA14" s="189"/>
      <c r="BB14" s="184"/>
      <c r="BC14" s="188"/>
      <c r="BD14" s="188"/>
      <c r="BE14" s="189"/>
      <c r="BF14" s="186"/>
      <c r="BG14" s="184"/>
      <c r="BH14" s="185"/>
      <c r="BI14" s="187">
        <f t="shared" si="0"/>
        <v>0</v>
      </c>
    </row>
    <row r="15" spans="2:61" ht="13.5" x14ac:dyDescent="0.25">
      <c r="B15" s="182">
        <v>6</v>
      </c>
      <c r="C15" s="1312" t="s">
        <v>135</v>
      </c>
      <c r="D15" s="183"/>
      <c r="E15" s="184"/>
      <c r="F15" s="184"/>
      <c r="G15" s="185"/>
      <c r="H15" s="183"/>
      <c r="I15" s="184"/>
      <c r="J15" s="184"/>
      <c r="K15" s="185"/>
      <c r="L15" s="186"/>
      <c r="M15" s="184"/>
      <c r="N15" s="184"/>
      <c r="O15" s="184"/>
      <c r="P15" s="184"/>
      <c r="Q15" s="185"/>
      <c r="R15" s="183"/>
      <c r="S15" s="184"/>
      <c r="T15" s="184"/>
      <c r="U15" s="184"/>
      <c r="V15" s="184"/>
      <c r="W15" s="185"/>
      <c r="X15" s="183"/>
      <c r="Y15" s="184"/>
      <c r="Z15" s="184"/>
      <c r="AA15" s="184"/>
      <c r="AB15" s="184"/>
      <c r="AC15" s="185"/>
      <c r="AD15" s="183"/>
      <c r="AE15" s="184"/>
      <c r="AF15" s="184"/>
      <c r="AG15" s="184"/>
      <c r="AH15" s="184"/>
      <c r="AI15" s="1315"/>
      <c r="AJ15" s="183"/>
      <c r="AK15" s="184"/>
      <c r="AL15" s="184"/>
      <c r="AM15" s="184"/>
      <c r="AN15" s="184"/>
      <c r="AO15" s="185"/>
      <c r="AP15" s="183"/>
      <c r="AQ15" s="188"/>
      <c r="AR15" s="188"/>
      <c r="AS15" s="189"/>
      <c r="AT15" s="184"/>
      <c r="AU15" s="188"/>
      <c r="AV15" s="188"/>
      <c r="AW15" s="189"/>
      <c r="AX15" s="184"/>
      <c r="AY15" s="188"/>
      <c r="AZ15" s="188"/>
      <c r="BA15" s="189"/>
      <c r="BB15" s="184"/>
      <c r="BC15" s="188"/>
      <c r="BD15" s="188"/>
      <c r="BE15" s="189"/>
      <c r="BF15" s="186"/>
      <c r="BG15" s="184"/>
      <c r="BH15" s="185"/>
      <c r="BI15" s="187">
        <f t="shared" si="0"/>
        <v>0</v>
      </c>
    </row>
    <row r="16" spans="2:61" ht="13.5" x14ac:dyDescent="0.25">
      <c r="B16" s="182">
        <v>7</v>
      </c>
      <c r="C16" s="1312" t="s">
        <v>136</v>
      </c>
      <c r="D16" s="183"/>
      <c r="E16" s="184"/>
      <c r="F16" s="184"/>
      <c r="G16" s="185"/>
      <c r="H16" s="183"/>
      <c r="I16" s="184"/>
      <c r="J16" s="184"/>
      <c r="K16" s="185"/>
      <c r="L16" s="186"/>
      <c r="M16" s="184"/>
      <c r="N16" s="184"/>
      <c r="O16" s="184"/>
      <c r="P16" s="184"/>
      <c r="Q16" s="185"/>
      <c r="R16" s="183"/>
      <c r="S16" s="184"/>
      <c r="T16" s="184"/>
      <c r="U16" s="184"/>
      <c r="V16" s="184"/>
      <c r="W16" s="185"/>
      <c r="X16" s="183"/>
      <c r="Y16" s="184"/>
      <c r="Z16" s="184"/>
      <c r="AA16" s="184"/>
      <c r="AB16" s="184"/>
      <c r="AC16" s="185"/>
      <c r="AD16" s="183"/>
      <c r="AE16" s="184"/>
      <c r="AF16" s="184"/>
      <c r="AG16" s="184"/>
      <c r="AH16" s="184"/>
      <c r="AI16" s="1315"/>
      <c r="AJ16" s="183"/>
      <c r="AK16" s="184"/>
      <c r="AL16" s="184"/>
      <c r="AM16" s="184"/>
      <c r="AN16" s="184"/>
      <c r="AO16" s="185"/>
      <c r="AP16" s="183"/>
      <c r="AQ16" s="188"/>
      <c r="AR16" s="188"/>
      <c r="AS16" s="189"/>
      <c r="AT16" s="184"/>
      <c r="AU16" s="188"/>
      <c r="AV16" s="188"/>
      <c r="AW16" s="189"/>
      <c r="AX16" s="184"/>
      <c r="AY16" s="188"/>
      <c r="AZ16" s="188"/>
      <c r="BA16" s="189"/>
      <c r="BB16" s="184"/>
      <c r="BC16" s="188"/>
      <c r="BD16" s="188"/>
      <c r="BE16" s="189"/>
      <c r="BF16" s="186"/>
      <c r="BG16" s="184"/>
      <c r="BH16" s="185"/>
      <c r="BI16" s="187">
        <f t="shared" si="0"/>
        <v>0</v>
      </c>
    </row>
    <row r="17" spans="2:61" ht="13.5" x14ac:dyDescent="0.25">
      <c r="B17" s="182">
        <v>8</v>
      </c>
      <c r="C17" s="1312" t="s">
        <v>137</v>
      </c>
      <c r="D17" s="183"/>
      <c r="E17" s="184"/>
      <c r="F17" s="184"/>
      <c r="G17" s="185"/>
      <c r="H17" s="183"/>
      <c r="I17" s="184"/>
      <c r="J17" s="184"/>
      <c r="K17" s="185"/>
      <c r="L17" s="186"/>
      <c r="M17" s="184"/>
      <c r="N17" s="184"/>
      <c r="O17" s="184"/>
      <c r="P17" s="184"/>
      <c r="Q17" s="185"/>
      <c r="R17" s="183"/>
      <c r="S17" s="184"/>
      <c r="T17" s="184"/>
      <c r="U17" s="184"/>
      <c r="V17" s="184"/>
      <c r="W17" s="185"/>
      <c r="X17" s="183"/>
      <c r="Y17" s="184"/>
      <c r="Z17" s="184"/>
      <c r="AA17" s="184"/>
      <c r="AB17" s="184"/>
      <c r="AC17" s="185"/>
      <c r="AD17" s="183"/>
      <c r="AE17" s="184"/>
      <c r="AF17" s="184"/>
      <c r="AG17" s="184"/>
      <c r="AH17" s="184"/>
      <c r="AI17" s="1315"/>
      <c r="AJ17" s="183"/>
      <c r="AK17" s="184"/>
      <c r="AL17" s="184"/>
      <c r="AM17" s="184"/>
      <c r="AN17" s="184"/>
      <c r="AO17" s="185"/>
      <c r="AP17" s="183"/>
      <c r="AQ17" s="188"/>
      <c r="AR17" s="188"/>
      <c r="AS17" s="189"/>
      <c r="AT17" s="184"/>
      <c r="AU17" s="188"/>
      <c r="AV17" s="188"/>
      <c r="AW17" s="189"/>
      <c r="AX17" s="184"/>
      <c r="AY17" s="188"/>
      <c r="AZ17" s="188"/>
      <c r="BA17" s="189"/>
      <c r="BB17" s="184"/>
      <c r="BC17" s="188"/>
      <c r="BD17" s="188"/>
      <c r="BE17" s="189"/>
      <c r="BF17" s="186"/>
      <c r="BG17" s="184"/>
      <c r="BH17" s="185"/>
      <c r="BI17" s="187">
        <f t="shared" si="0"/>
        <v>0</v>
      </c>
    </row>
    <row r="18" spans="2:61" ht="13.5" x14ac:dyDescent="0.25">
      <c r="B18" s="182">
        <v>9</v>
      </c>
      <c r="C18" s="1312" t="s">
        <v>138</v>
      </c>
      <c r="D18" s="183"/>
      <c r="E18" s="184"/>
      <c r="F18" s="184"/>
      <c r="G18" s="185"/>
      <c r="H18" s="183"/>
      <c r="I18" s="184"/>
      <c r="J18" s="184"/>
      <c r="K18" s="185"/>
      <c r="L18" s="186"/>
      <c r="M18" s="184"/>
      <c r="N18" s="184"/>
      <c r="O18" s="184"/>
      <c r="P18" s="184"/>
      <c r="Q18" s="185"/>
      <c r="R18" s="183"/>
      <c r="S18" s="184"/>
      <c r="T18" s="184"/>
      <c r="U18" s="184"/>
      <c r="V18" s="184"/>
      <c r="W18" s="185"/>
      <c r="X18" s="183"/>
      <c r="Y18" s="184"/>
      <c r="Z18" s="184"/>
      <c r="AA18" s="184"/>
      <c r="AB18" s="184"/>
      <c r="AC18" s="185"/>
      <c r="AD18" s="183"/>
      <c r="AE18" s="184"/>
      <c r="AF18" s="184"/>
      <c r="AG18" s="184"/>
      <c r="AH18" s="184"/>
      <c r="AI18" s="1315"/>
      <c r="AJ18" s="183"/>
      <c r="AK18" s="184"/>
      <c r="AL18" s="184"/>
      <c r="AM18" s="184"/>
      <c r="AN18" s="184"/>
      <c r="AO18" s="185"/>
      <c r="AP18" s="183"/>
      <c r="AQ18" s="188"/>
      <c r="AR18" s="188"/>
      <c r="AS18" s="189"/>
      <c r="AT18" s="184"/>
      <c r="AU18" s="188"/>
      <c r="AV18" s="188"/>
      <c r="AW18" s="189"/>
      <c r="AX18" s="184"/>
      <c r="AY18" s="188"/>
      <c r="AZ18" s="188"/>
      <c r="BA18" s="189"/>
      <c r="BB18" s="184"/>
      <c r="BC18" s="188"/>
      <c r="BD18" s="188"/>
      <c r="BE18" s="189"/>
      <c r="BF18" s="186"/>
      <c r="BG18" s="184"/>
      <c r="BH18" s="185"/>
      <c r="BI18" s="187">
        <f t="shared" si="0"/>
        <v>0</v>
      </c>
    </row>
    <row r="19" spans="2:61" ht="13.5" x14ac:dyDescent="0.25">
      <c r="B19" s="182">
        <v>10</v>
      </c>
      <c r="C19" s="1312" t="s">
        <v>139</v>
      </c>
      <c r="D19" s="183"/>
      <c r="E19" s="184"/>
      <c r="F19" s="184"/>
      <c r="G19" s="185"/>
      <c r="H19" s="183"/>
      <c r="I19" s="184"/>
      <c r="J19" s="184"/>
      <c r="K19" s="185"/>
      <c r="L19" s="186"/>
      <c r="M19" s="184"/>
      <c r="N19" s="184"/>
      <c r="O19" s="184"/>
      <c r="P19" s="184"/>
      <c r="Q19" s="185"/>
      <c r="R19" s="183"/>
      <c r="S19" s="184"/>
      <c r="T19" s="184"/>
      <c r="U19" s="184"/>
      <c r="V19" s="184"/>
      <c r="W19" s="185"/>
      <c r="X19" s="183"/>
      <c r="Y19" s="184"/>
      <c r="Z19" s="184"/>
      <c r="AA19" s="184"/>
      <c r="AB19" s="184"/>
      <c r="AC19" s="185"/>
      <c r="AD19" s="183"/>
      <c r="AE19" s="184"/>
      <c r="AF19" s="184"/>
      <c r="AG19" s="184"/>
      <c r="AH19" s="184"/>
      <c r="AI19" s="1315"/>
      <c r="AJ19" s="183"/>
      <c r="AK19" s="184"/>
      <c r="AL19" s="184"/>
      <c r="AM19" s="184"/>
      <c r="AN19" s="184"/>
      <c r="AO19" s="185"/>
      <c r="AP19" s="183"/>
      <c r="AQ19" s="188"/>
      <c r="AR19" s="188"/>
      <c r="AS19" s="189"/>
      <c r="AT19" s="184"/>
      <c r="AU19" s="188"/>
      <c r="AV19" s="188"/>
      <c r="AW19" s="189"/>
      <c r="AX19" s="184"/>
      <c r="AY19" s="188"/>
      <c r="AZ19" s="188"/>
      <c r="BA19" s="189"/>
      <c r="BB19" s="184"/>
      <c r="BC19" s="188"/>
      <c r="BD19" s="188"/>
      <c r="BE19" s="189"/>
      <c r="BF19" s="186"/>
      <c r="BG19" s="184"/>
      <c r="BH19" s="185"/>
      <c r="BI19" s="187">
        <f t="shared" si="0"/>
        <v>0</v>
      </c>
    </row>
    <row r="20" spans="2:61" ht="13.5" x14ac:dyDescent="0.25">
      <c r="B20" s="182">
        <v>11</v>
      </c>
      <c r="C20" s="1312" t="s">
        <v>140</v>
      </c>
      <c r="D20" s="183"/>
      <c r="E20" s="184"/>
      <c r="F20" s="184"/>
      <c r="G20" s="185"/>
      <c r="H20" s="183"/>
      <c r="I20" s="184"/>
      <c r="J20" s="184"/>
      <c r="K20" s="185"/>
      <c r="L20" s="186"/>
      <c r="M20" s="184"/>
      <c r="N20" s="184"/>
      <c r="O20" s="184"/>
      <c r="P20" s="184"/>
      <c r="Q20" s="185"/>
      <c r="R20" s="183"/>
      <c r="S20" s="184"/>
      <c r="T20" s="184"/>
      <c r="U20" s="184"/>
      <c r="V20" s="184"/>
      <c r="W20" s="185"/>
      <c r="X20" s="183"/>
      <c r="Y20" s="184"/>
      <c r="Z20" s="184"/>
      <c r="AA20" s="184"/>
      <c r="AB20" s="184"/>
      <c r="AC20" s="185"/>
      <c r="AD20" s="183"/>
      <c r="AE20" s="184"/>
      <c r="AF20" s="184"/>
      <c r="AG20" s="184"/>
      <c r="AH20" s="184"/>
      <c r="AI20" s="1315"/>
      <c r="AJ20" s="183"/>
      <c r="AK20" s="184"/>
      <c r="AL20" s="184"/>
      <c r="AM20" s="184"/>
      <c r="AN20" s="184"/>
      <c r="AO20" s="185"/>
      <c r="AP20" s="183"/>
      <c r="AQ20" s="188"/>
      <c r="AR20" s="188"/>
      <c r="AS20" s="189"/>
      <c r="AT20" s="184"/>
      <c r="AU20" s="188"/>
      <c r="AV20" s="188"/>
      <c r="AW20" s="189"/>
      <c r="AX20" s="184"/>
      <c r="AY20" s="188"/>
      <c r="AZ20" s="188"/>
      <c r="BA20" s="189"/>
      <c r="BB20" s="184"/>
      <c r="BC20" s="188"/>
      <c r="BD20" s="188"/>
      <c r="BE20" s="189"/>
      <c r="BF20" s="186"/>
      <c r="BG20" s="184"/>
      <c r="BH20" s="185"/>
      <c r="BI20" s="187">
        <f t="shared" si="0"/>
        <v>0</v>
      </c>
    </row>
    <row r="21" spans="2:61" ht="13.5" x14ac:dyDescent="0.25">
      <c r="B21" s="182">
        <v>12</v>
      </c>
      <c r="C21" s="1316" t="s">
        <v>141</v>
      </c>
      <c r="D21" s="183"/>
      <c r="E21" s="184"/>
      <c r="F21" s="184"/>
      <c r="G21" s="185"/>
      <c r="H21" s="183"/>
      <c r="I21" s="184"/>
      <c r="J21" s="184"/>
      <c r="K21" s="185"/>
      <c r="L21" s="186"/>
      <c r="M21" s="184"/>
      <c r="N21" s="184"/>
      <c r="O21" s="184"/>
      <c r="P21" s="184"/>
      <c r="Q21" s="185"/>
      <c r="R21" s="183"/>
      <c r="S21" s="184"/>
      <c r="T21" s="184"/>
      <c r="U21" s="184"/>
      <c r="V21" s="184"/>
      <c r="W21" s="185"/>
      <c r="X21" s="183"/>
      <c r="Y21" s="184"/>
      <c r="Z21" s="184"/>
      <c r="AA21" s="184"/>
      <c r="AB21" s="184"/>
      <c r="AC21" s="185"/>
      <c r="AD21" s="183"/>
      <c r="AE21" s="184"/>
      <c r="AF21" s="184"/>
      <c r="AG21" s="184"/>
      <c r="AH21" s="184"/>
      <c r="AI21" s="1315"/>
      <c r="AJ21" s="183"/>
      <c r="AK21" s="184"/>
      <c r="AL21" s="184"/>
      <c r="AM21" s="184"/>
      <c r="AN21" s="184"/>
      <c r="AO21" s="185"/>
      <c r="AP21" s="183"/>
      <c r="AQ21" s="188"/>
      <c r="AR21" s="188"/>
      <c r="AS21" s="189"/>
      <c r="AT21" s="184"/>
      <c r="AU21" s="188"/>
      <c r="AV21" s="188"/>
      <c r="AW21" s="189"/>
      <c r="AX21" s="184"/>
      <c r="AY21" s="188"/>
      <c r="AZ21" s="188"/>
      <c r="BA21" s="189"/>
      <c r="BB21" s="184"/>
      <c r="BC21" s="188"/>
      <c r="BD21" s="188"/>
      <c r="BE21" s="189"/>
      <c r="BF21" s="186"/>
      <c r="BG21" s="184"/>
      <c r="BH21" s="185"/>
      <c r="BI21" s="187">
        <f t="shared" si="0"/>
        <v>0</v>
      </c>
    </row>
    <row r="22" spans="2:61" ht="13.5" x14ac:dyDescent="0.25">
      <c r="B22" s="182">
        <v>13</v>
      </c>
      <c r="C22" s="1312" t="s">
        <v>142</v>
      </c>
      <c r="D22" s="183"/>
      <c r="E22" s="184"/>
      <c r="F22" s="184"/>
      <c r="G22" s="185"/>
      <c r="H22" s="183"/>
      <c r="I22" s="184"/>
      <c r="J22" s="184"/>
      <c r="K22" s="185"/>
      <c r="L22" s="186"/>
      <c r="M22" s="184"/>
      <c r="N22" s="184"/>
      <c r="O22" s="184"/>
      <c r="P22" s="184"/>
      <c r="Q22" s="185"/>
      <c r="R22" s="183"/>
      <c r="S22" s="184"/>
      <c r="T22" s="184"/>
      <c r="U22" s="184"/>
      <c r="V22" s="184"/>
      <c r="W22" s="185"/>
      <c r="X22" s="183"/>
      <c r="Y22" s="184"/>
      <c r="Z22" s="184"/>
      <c r="AA22" s="184"/>
      <c r="AB22" s="184"/>
      <c r="AC22" s="185"/>
      <c r="AD22" s="183"/>
      <c r="AE22" s="184"/>
      <c r="AF22" s="184"/>
      <c r="AG22" s="184"/>
      <c r="AH22" s="184"/>
      <c r="AI22" s="1315"/>
      <c r="AJ22" s="183"/>
      <c r="AK22" s="184"/>
      <c r="AL22" s="184"/>
      <c r="AM22" s="184"/>
      <c r="AN22" s="184"/>
      <c r="AO22" s="185"/>
      <c r="AP22" s="183"/>
      <c r="AQ22" s="188"/>
      <c r="AR22" s="188"/>
      <c r="AS22" s="189"/>
      <c r="AT22" s="184"/>
      <c r="AU22" s="188"/>
      <c r="AV22" s="188"/>
      <c r="AW22" s="189"/>
      <c r="AX22" s="184"/>
      <c r="AY22" s="188"/>
      <c r="AZ22" s="188"/>
      <c r="BA22" s="189"/>
      <c r="BB22" s="184"/>
      <c r="BC22" s="188"/>
      <c r="BD22" s="188"/>
      <c r="BE22" s="189"/>
      <c r="BF22" s="186"/>
      <c r="BG22" s="184"/>
      <c r="BH22" s="185"/>
      <c r="BI22" s="187">
        <f t="shared" si="0"/>
        <v>0</v>
      </c>
    </row>
    <row r="23" spans="2:61" ht="13.5" x14ac:dyDescent="0.25">
      <c r="B23" s="182">
        <v>14</v>
      </c>
      <c r="C23" s="1312" t="s">
        <v>143</v>
      </c>
      <c r="D23" s="183"/>
      <c r="E23" s="184"/>
      <c r="F23" s="184"/>
      <c r="G23" s="185"/>
      <c r="H23" s="183"/>
      <c r="I23" s="184"/>
      <c r="J23" s="184"/>
      <c r="K23" s="185"/>
      <c r="L23" s="186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5"/>
      <c r="X23" s="183"/>
      <c r="Y23" s="184"/>
      <c r="Z23" s="184"/>
      <c r="AA23" s="184"/>
      <c r="AB23" s="184"/>
      <c r="AC23" s="185"/>
      <c r="AD23" s="183"/>
      <c r="AE23" s="184"/>
      <c r="AF23" s="184"/>
      <c r="AG23" s="184"/>
      <c r="AH23" s="184"/>
      <c r="AI23" s="1315"/>
      <c r="AJ23" s="183"/>
      <c r="AK23" s="184"/>
      <c r="AL23" s="184"/>
      <c r="AM23" s="184"/>
      <c r="AN23" s="184"/>
      <c r="AO23" s="185"/>
      <c r="AP23" s="183"/>
      <c r="AQ23" s="188"/>
      <c r="AR23" s="188"/>
      <c r="AS23" s="189"/>
      <c r="AT23" s="184"/>
      <c r="AU23" s="188"/>
      <c r="AV23" s="188"/>
      <c r="AW23" s="189"/>
      <c r="AX23" s="184"/>
      <c r="AY23" s="188"/>
      <c r="AZ23" s="188"/>
      <c r="BA23" s="189"/>
      <c r="BB23" s="184"/>
      <c r="BC23" s="188"/>
      <c r="BD23" s="188"/>
      <c r="BE23" s="189"/>
      <c r="BF23" s="186"/>
      <c r="BG23" s="184"/>
      <c r="BH23" s="185"/>
      <c r="BI23" s="187">
        <f t="shared" si="0"/>
        <v>0</v>
      </c>
    </row>
    <row r="24" spans="2:61" ht="13.5" x14ac:dyDescent="0.25">
      <c r="B24" s="182">
        <v>15</v>
      </c>
      <c r="C24" s="1312" t="s">
        <v>144</v>
      </c>
      <c r="D24" s="183"/>
      <c r="E24" s="184"/>
      <c r="F24" s="184"/>
      <c r="G24" s="185"/>
      <c r="H24" s="183"/>
      <c r="I24" s="184"/>
      <c r="J24" s="184"/>
      <c r="K24" s="185"/>
      <c r="L24" s="186"/>
      <c r="M24" s="184"/>
      <c r="N24" s="184"/>
      <c r="O24" s="184"/>
      <c r="P24" s="184"/>
      <c r="Q24" s="185"/>
      <c r="R24" s="183"/>
      <c r="S24" s="184"/>
      <c r="T24" s="184"/>
      <c r="U24" s="184"/>
      <c r="V24" s="184"/>
      <c r="W24" s="185"/>
      <c r="X24" s="183"/>
      <c r="Y24" s="184"/>
      <c r="Z24" s="184"/>
      <c r="AA24" s="184"/>
      <c r="AB24" s="184"/>
      <c r="AC24" s="185"/>
      <c r="AD24" s="183"/>
      <c r="AE24" s="184"/>
      <c r="AF24" s="184"/>
      <c r="AG24" s="184"/>
      <c r="AH24" s="184"/>
      <c r="AI24" s="1315"/>
      <c r="AJ24" s="183"/>
      <c r="AK24" s="184"/>
      <c r="AL24" s="184"/>
      <c r="AM24" s="184"/>
      <c r="AN24" s="184"/>
      <c r="AO24" s="185"/>
      <c r="AP24" s="183"/>
      <c r="AQ24" s="188"/>
      <c r="AR24" s="188"/>
      <c r="AS24" s="189"/>
      <c r="AT24" s="184"/>
      <c r="AU24" s="188"/>
      <c r="AV24" s="188"/>
      <c r="AW24" s="189"/>
      <c r="AX24" s="184"/>
      <c r="AY24" s="188"/>
      <c r="AZ24" s="188"/>
      <c r="BA24" s="189"/>
      <c r="BB24" s="184"/>
      <c r="BC24" s="188"/>
      <c r="BD24" s="188"/>
      <c r="BE24" s="189"/>
      <c r="BF24" s="186"/>
      <c r="BG24" s="184"/>
      <c r="BH24" s="185"/>
      <c r="BI24" s="187">
        <f t="shared" si="0"/>
        <v>0</v>
      </c>
    </row>
    <row r="25" spans="2:61" ht="13.5" x14ac:dyDescent="0.25">
      <c r="B25" s="182">
        <v>16</v>
      </c>
      <c r="C25" s="1312" t="s">
        <v>145</v>
      </c>
      <c r="D25" s="183"/>
      <c r="E25" s="184"/>
      <c r="F25" s="184"/>
      <c r="G25" s="185"/>
      <c r="H25" s="183"/>
      <c r="I25" s="184"/>
      <c r="J25" s="184"/>
      <c r="K25" s="185"/>
      <c r="L25" s="186"/>
      <c r="M25" s="184"/>
      <c r="N25" s="184"/>
      <c r="O25" s="184"/>
      <c r="P25" s="184"/>
      <c r="Q25" s="185"/>
      <c r="R25" s="183"/>
      <c r="S25" s="184"/>
      <c r="T25" s="184"/>
      <c r="U25" s="184"/>
      <c r="V25" s="184"/>
      <c r="W25" s="185"/>
      <c r="X25" s="183"/>
      <c r="Y25" s="184"/>
      <c r="Z25" s="184"/>
      <c r="AA25" s="184"/>
      <c r="AB25" s="184"/>
      <c r="AC25" s="185"/>
      <c r="AD25" s="183"/>
      <c r="AE25" s="184"/>
      <c r="AF25" s="184"/>
      <c r="AG25" s="184"/>
      <c r="AH25" s="184"/>
      <c r="AI25" s="1315"/>
      <c r="AJ25" s="183"/>
      <c r="AK25" s="184"/>
      <c r="AL25" s="184"/>
      <c r="AM25" s="184"/>
      <c r="AN25" s="184"/>
      <c r="AO25" s="185"/>
      <c r="AP25" s="183"/>
      <c r="AQ25" s="188"/>
      <c r="AR25" s="188"/>
      <c r="AS25" s="189"/>
      <c r="AT25" s="184"/>
      <c r="AU25" s="188"/>
      <c r="AV25" s="188"/>
      <c r="AW25" s="189"/>
      <c r="AX25" s="184"/>
      <c r="AY25" s="188"/>
      <c r="AZ25" s="188"/>
      <c r="BA25" s="189"/>
      <c r="BB25" s="184"/>
      <c r="BC25" s="188"/>
      <c r="BD25" s="188"/>
      <c r="BE25" s="189"/>
      <c r="BF25" s="186"/>
      <c r="BG25" s="184"/>
      <c r="BH25" s="185"/>
      <c r="BI25" s="187">
        <f t="shared" si="0"/>
        <v>0</v>
      </c>
    </row>
    <row r="26" spans="2:61" ht="13.5" x14ac:dyDescent="0.25">
      <c r="B26" s="182">
        <v>17</v>
      </c>
      <c r="C26" s="1312" t="s">
        <v>146</v>
      </c>
      <c r="D26" s="183"/>
      <c r="E26" s="184"/>
      <c r="F26" s="184"/>
      <c r="G26" s="185"/>
      <c r="H26" s="183"/>
      <c r="I26" s="184"/>
      <c r="J26" s="184"/>
      <c r="K26" s="185"/>
      <c r="L26" s="186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5"/>
      <c r="X26" s="183"/>
      <c r="Y26" s="184"/>
      <c r="Z26" s="184"/>
      <c r="AA26" s="184"/>
      <c r="AB26" s="184"/>
      <c r="AC26" s="185"/>
      <c r="AD26" s="183"/>
      <c r="AE26" s="184"/>
      <c r="AF26" s="184"/>
      <c r="AG26" s="184"/>
      <c r="AH26" s="184"/>
      <c r="AI26" s="1315"/>
      <c r="AJ26" s="183"/>
      <c r="AK26" s="184"/>
      <c r="AL26" s="184"/>
      <c r="AM26" s="184"/>
      <c r="AN26" s="184"/>
      <c r="AO26" s="185"/>
      <c r="AP26" s="183"/>
      <c r="AQ26" s="188"/>
      <c r="AR26" s="188"/>
      <c r="AS26" s="189"/>
      <c r="AT26" s="184"/>
      <c r="AU26" s="188"/>
      <c r="AV26" s="188"/>
      <c r="AW26" s="189"/>
      <c r="AX26" s="184"/>
      <c r="AY26" s="188"/>
      <c r="AZ26" s="188"/>
      <c r="BA26" s="189"/>
      <c r="BB26" s="184"/>
      <c r="BC26" s="188"/>
      <c r="BD26" s="188"/>
      <c r="BE26" s="189"/>
      <c r="BF26" s="186"/>
      <c r="BG26" s="184"/>
      <c r="BH26" s="185"/>
      <c r="BI26" s="187">
        <f t="shared" si="0"/>
        <v>0</v>
      </c>
    </row>
    <row r="27" spans="2:61" ht="13.5" x14ac:dyDescent="0.25">
      <c r="B27" s="182">
        <v>18</v>
      </c>
      <c r="C27" s="1312" t="s">
        <v>147</v>
      </c>
      <c r="D27" s="183"/>
      <c r="E27" s="184"/>
      <c r="F27" s="184"/>
      <c r="G27" s="185"/>
      <c r="H27" s="183"/>
      <c r="I27" s="184"/>
      <c r="J27" s="184"/>
      <c r="K27" s="185"/>
      <c r="L27" s="186"/>
      <c r="M27" s="184"/>
      <c r="N27" s="184"/>
      <c r="O27" s="184"/>
      <c r="P27" s="184"/>
      <c r="Q27" s="185"/>
      <c r="R27" s="183"/>
      <c r="S27" s="184"/>
      <c r="T27" s="184"/>
      <c r="U27" s="184"/>
      <c r="V27" s="184"/>
      <c r="W27" s="185"/>
      <c r="X27" s="183"/>
      <c r="Y27" s="184"/>
      <c r="Z27" s="184"/>
      <c r="AA27" s="184"/>
      <c r="AB27" s="184"/>
      <c r="AC27" s="185"/>
      <c r="AD27" s="183"/>
      <c r="AE27" s="184"/>
      <c r="AF27" s="184"/>
      <c r="AG27" s="184"/>
      <c r="AH27" s="184"/>
      <c r="AI27" s="1315"/>
      <c r="AJ27" s="183"/>
      <c r="AK27" s="184"/>
      <c r="AL27" s="184"/>
      <c r="AM27" s="184"/>
      <c r="AN27" s="184"/>
      <c r="AO27" s="185"/>
      <c r="AP27" s="183"/>
      <c r="AQ27" s="188"/>
      <c r="AR27" s="188"/>
      <c r="AS27" s="189"/>
      <c r="AT27" s="184"/>
      <c r="AU27" s="188"/>
      <c r="AV27" s="188"/>
      <c r="AW27" s="189"/>
      <c r="AX27" s="184"/>
      <c r="AY27" s="188"/>
      <c r="AZ27" s="188"/>
      <c r="BA27" s="189"/>
      <c r="BB27" s="184"/>
      <c r="BC27" s="188"/>
      <c r="BD27" s="188"/>
      <c r="BE27" s="189"/>
      <c r="BF27" s="186"/>
      <c r="BG27" s="184"/>
      <c r="BH27" s="185"/>
      <c r="BI27" s="187">
        <f t="shared" si="0"/>
        <v>0</v>
      </c>
    </row>
    <row r="28" spans="2:61" ht="13.5" x14ac:dyDescent="0.25">
      <c r="B28" s="182">
        <v>19</v>
      </c>
      <c r="C28" s="1312" t="s">
        <v>148</v>
      </c>
      <c r="D28" s="183"/>
      <c r="E28" s="184"/>
      <c r="F28" s="184"/>
      <c r="G28" s="185"/>
      <c r="H28" s="183"/>
      <c r="I28" s="184"/>
      <c r="J28" s="184"/>
      <c r="K28" s="185"/>
      <c r="L28" s="186"/>
      <c r="M28" s="184"/>
      <c r="N28" s="184"/>
      <c r="O28" s="184"/>
      <c r="P28" s="184"/>
      <c r="Q28" s="185"/>
      <c r="R28" s="183"/>
      <c r="S28" s="184"/>
      <c r="T28" s="184"/>
      <c r="U28" s="184"/>
      <c r="V28" s="184"/>
      <c r="W28" s="185"/>
      <c r="X28" s="183"/>
      <c r="Y28" s="184"/>
      <c r="Z28" s="184"/>
      <c r="AA28" s="184"/>
      <c r="AB28" s="184"/>
      <c r="AC28" s="185"/>
      <c r="AD28" s="183"/>
      <c r="AE28" s="184"/>
      <c r="AF28" s="184"/>
      <c r="AG28" s="184"/>
      <c r="AH28" s="184"/>
      <c r="AI28" s="1315"/>
      <c r="AJ28" s="183"/>
      <c r="AK28" s="184"/>
      <c r="AL28" s="184"/>
      <c r="AM28" s="184"/>
      <c r="AN28" s="184"/>
      <c r="AO28" s="185"/>
      <c r="AP28" s="183"/>
      <c r="AQ28" s="188"/>
      <c r="AR28" s="188"/>
      <c r="AS28" s="189"/>
      <c r="AT28" s="184"/>
      <c r="AU28" s="188"/>
      <c r="AV28" s="188"/>
      <c r="AW28" s="189"/>
      <c r="AX28" s="184"/>
      <c r="AY28" s="188"/>
      <c r="AZ28" s="188"/>
      <c r="BA28" s="189"/>
      <c r="BB28" s="184"/>
      <c r="BC28" s="188"/>
      <c r="BD28" s="188"/>
      <c r="BE28" s="189"/>
      <c r="BF28" s="186"/>
      <c r="BG28" s="184"/>
      <c r="BH28" s="185"/>
      <c r="BI28" s="187">
        <f t="shared" si="0"/>
        <v>0</v>
      </c>
    </row>
    <row r="29" spans="2:61" ht="13.5" x14ac:dyDescent="0.25">
      <c r="B29" s="182">
        <v>20</v>
      </c>
      <c r="C29" s="1312" t="s">
        <v>149</v>
      </c>
      <c r="D29" s="183"/>
      <c r="E29" s="184"/>
      <c r="F29" s="184"/>
      <c r="G29" s="185"/>
      <c r="H29" s="183"/>
      <c r="I29" s="184"/>
      <c r="J29" s="184"/>
      <c r="K29" s="185"/>
      <c r="L29" s="186"/>
      <c r="M29" s="184"/>
      <c r="N29" s="184"/>
      <c r="O29" s="184"/>
      <c r="P29" s="184"/>
      <c r="Q29" s="185"/>
      <c r="R29" s="183"/>
      <c r="S29" s="184"/>
      <c r="T29" s="184"/>
      <c r="U29" s="184"/>
      <c r="V29" s="184"/>
      <c r="W29" s="185"/>
      <c r="X29" s="183"/>
      <c r="Y29" s="184"/>
      <c r="Z29" s="184"/>
      <c r="AA29" s="184"/>
      <c r="AB29" s="184"/>
      <c r="AC29" s="185"/>
      <c r="AD29" s="183"/>
      <c r="AE29" s="184"/>
      <c r="AF29" s="184"/>
      <c r="AG29" s="184"/>
      <c r="AH29" s="184"/>
      <c r="AI29" s="1315"/>
      <c r="AJ29" s="183"/>
      <c r="AK29" s="184"/>
      <c r="AL29" s="184"/>
      <c r="AM29" s="184"/>
      <c r="AN29" s="184"/>
      <c r="AO29" s="185"/>
      <c r="AP29" s="183"/>
      <c r="AQ29" s="188"/>
      <c r="AR29" s="188"/>
      <c r="AS29" s="189"/>
      <c r="AT29" s="184"/>
      <c r="AU29" s="188"/>
      <c r="AV29" s="188"/>
      <c r="AW29" s="189"/>
      <c r="AX29" s="184"/>
      <c r="AY29" s="188"/>
      <c r="AZ29" s="188"/>
      <c r="BA29" s="189"/>
      <c r="BB29" s="184"/>
      <c r="BC29" s="188"/>
      <c r="BD29" s="188"/>
      <c r="BE29" s="189"/>
      <c r="BF29" s="186"/>
      <c r="BG29" s="184"/>
      <c r="BH29" s="185"/>
      <c r="BI29" s="187">
        <f t="shared" si="0"/>
        <v>0</v>
      </c>
    </row>
    <row r="30" spans="2:61" ht="13.5" x14ac:dyDescent="0.25">
      <c r="B30" s="182">
        <v>21</v>
      </c>
      <c r="C30" s="1312" t="s">
        <v>403</v>
      </c>
      <c r="D30" s="183"/>
      <c r="E30" s="184"/>
      <c r="F30" s="184"/>
      <c r="G30" s="185"/>
      <c r="H30" s="183"/>
      <c r="I30" s="184"/>
      <c r="J30" s="184"/>
      <c r="K30" s="185"/>
      <c r="L30" s="186"/>
      <c r="M30" s="184"/>
      <c r="N30" s="184"/>
      <c r="O30" s="184"/>
      <c r="P30" s="184"/>
      <c r="Q30" s="185"/>
      <c r="R30" s="183"/>
      <c r="S30" s="184"/>
      <c r="T30" s="184"/>
      <c r="U30" s="184"/>
      <c r="V30" s="184"/>
      <c r="W30" s="185"/>
      <c r="X30" s="183"/>
      <c r="Y30" s="184"/>
      <c r="Z30" s="184"/>
      <c r="AA30" s="184"/>
      <c r="AB30" s="184"/>
      <c r="AC30" s="185"/>
      <c r="AD30" s="183"/>
      <c r="AE30" s="184"/>
      <c r="AF30" s="184"/>
      <c r="AG30" s="184"/>
      <c r="AH30" s="184"/>
      <c r="AI30" s="1315"/>
      <c r="AJ30" s="183"/>
      <c r="AK30" s="184"/>
      <c r="AL30" s="184"/>
      <c r="AM30" s="184"/>
      <c r="AN30" s="184"/>
      <c r="AO30" s="185"/>
      <c r="AP30" s="183"/>
      <c r="AQ30" s="188"/>
      <c r="AR30" s="188"/>
      <c r="AS30" s="189"/>
      <c r="AT30" s="184"/>
      <c r="AU30" s="188"/>
      <c r="AV30" s="188"/>
      <c r="AW30" s="189"/>
      <c r="AX30" s="184"/>
      <c r="AY30" s="188"/>
      <c r="AZ30" s="188"/>
      <c r="BA30" s="189"/>
      <c r="BB30" s="184"/>
      <c r="BC30" s="188"/>
      <c r="BD30" s="188"/>
      <c r="BE30" s="189"/>
      <c r="BF30" s="186"/>
      <c r="BG30" s="184"/>
      <c r="BH30" s="185"/>
      <c r="BI30" s="187">
        <f t="shared" si="0"/>
        <v>0</v>
      </c>
    </row>
    <row r="31" spans="2:61" ht="13.5" x14ac:dyDescent="0.25">
      <c r="B31" s="182">
        <v>22</v>
      </c>
      <c r="C31" s="1312" t="s">
        <v>150</v>
      </c>
      <c r="D31" s="183"/>
      <c r="E31" s="184"/>
      <c r="F31" s="184"/>
      <c r="G31" s="185"/>
      <c r="H31" s="183"/>
      <c r="I31" s="184"/>
      <c r="J31" s="184"/>
      <c r="K31" s="185"/>
      <c r="L31" s="186"/>
      <c r="M31" s="184"/>
      <c r="N31" s="184"/>
      <c r="O31" s="184"/>
      <c r="P31" s="184"/>
      <c r="Q31" s="185"/>
      <c r="R31" s="183"/>
      <c r="S31" s="184"/>
      <c r="T31" s="184"/>
      <c r="U31" s="184"/>
      <c r="V31" s="184"/>
      <c r="W31" s="185"/>
      <c r="X31" s="183"/>
      <c r="Y31" s="184"/>
      <c r="Z31" s="184"/>
      <c r="AA31" s="184"/>
      <c r="AB31" s="184"/>
      <c r="AC31" s="185"/>
      <c r="AD31" s="183"/>
      <c r="AE31" s="184"/>
      <c r="AF31" s="184"/>
      <c r="AG31" s="184"/>
      <c r="AH31" s="184"/>
      <c r="AI31" s="1315"/>
      <c r="AJ31" s="183"/>
      <c r="AK31" s="184"/>
      <c r="AL31" s="184"/>
      <c r="AM31" s="184"/>
      <c r="AN31" s="184"/>
      <c r="AO31" s="185"/>
      <c r="AP31" s="183"/>
      <c r="AQ31" s="188"/>
      <c r="AR31" s="188"/>
      <c r="AS31" s="189"/>
      <c r="AT31" s="184"/>
      <c r="AU31" s="188"/>
      <c r="AV31" s="188"/>
      <c r="AW31" s="189"/>
      <c r="AX31" s="184"/>
      <c r="AY31" s="188"/>
      <c r="AZ31" s="188"/>
      <c r="BA31" s="189"/>
      <c r="BB31" s="184"/>
      <c r="BC31" s="188"/>
      <c r="BD31" s="188"/>
      <c r="BE31" s="189"/>
      <c r="BF31" s="186"/>
      <c r="BG31" s="184"/>
      <c r="BH31" s="185"/>
      <c r="BI31" s="187">
        <f t="shared" si="0"/>
        <v>0</v>
      </c>
    </row>
    <row r="32" spans="2:61" ht="13.5" x14ac:dyDescent="0.25">
      <c r="B32" s="182">
        <v>23</v>
      </c>
      <c r="C32" s="1312" t="s">
        <v>151</v>
      </c>
      <c r="D32" s="183"/>
      <c r="E32" s="184"/>
      <c r="F32" s="184"/>
      <c r="G32" s="185"/>
      <c r="H32" s="183"/>
      <c r="I32" s="184"/>
      <c r="J32" s="184"/>
      <c r="K32" s="185"/>
      <c r="L32" s="186"/>
      <c r="M32" s="184"/>
      <c r="N32" s="184"/>
      <c r="O32" s="184"/>
      <c r="P32" s="184"/>
      <c r="Q32" s="185"/>
      <c r="R32" s="183"/>
      <c r="S32" s="184"/>
      <c r="T32" s="184"/>
      <c r="U32" s="184"/>
      <c r="V32" s="184"/>
      <c r="W32" s="185"/>
      <c r="X32" s="183"/>
      <c r="Y32" s="184"/>
      <c r="Z32" s="184"/>
      <c r="AA32" s="184"/>
      <c r="AB32" s="184"/>
      <c r="AC32" s="185"/>
      <c r="AD32" s="183"/>
      <c r="AE32" s="184"/>
      <c r="AF32" s="184"/>
      <c r="AG32" s="184"/>
      <c r="AH32" s="184"/>
      <c r="AI32" s="1315"/>
      <c r="AJ32" s="183"/>
      <c r="AK32" s="184"/>
      <c r="AL32" s="184"/>
      <c r="AM32" s="184"/>
      <c r="AN32" s="184"/>
      <c r="AO32" s="185"/>
      <c r="AP32" s="183"/>
      <c r="AQ32" s="188"/>
      <c r="AR32" s="188"/>
      <c r="AS32" s="189"/>
      <c r="AT32" s="184"/>
      <c r="AU32" s="188"/>
      <c r="AV32" s="188"/>
      <c r="AW32" s="189"/>
      <c r="AX32" s="184"/>
      <c r="AY32" s="188"/>
      <c r="AZ32" s="188"/>
      <c r="BA32" s="189"/>
      <c r="BB32" s="184"/>
      <c r="BC32" s="188"/>
      <c r="BD32" s="188"/>
      <c r="BE32" s="189"/>
      <c r="BF32" s="186"/>
      <c r="BG32" s="184"/>
      <c r="BH32" s="185"/>
      <c r="BI32" s="187">
        <f t="shared" si="0"/>
        <v>0</v>
      </c>
    </row>
    <row r="33" spans="2:61" ht="13.5" x14ac:dyDescent="0.25">
      <c r="B33" s="182">
        <v>24</v>
      </c>
      <c r="C33" s="1312" t="s">
        <v>152</v>
      </c>
      <c r="D33" s="183"/>
      <c r="E33" s="184"/>
      <c r="F33" s="184"/>
      <c r="G33" s="185"/>
      <c r="H33" s="183"/>
      <c r="I33" s="184"/>
      <c r="J33" s="184"/>
      <c r="K33" s="185"/>
      <c r="L33" s="186"/>
      <c r="M33" s="184"/>
      <c r="N33" s="184"/>
      <c r="O33" s="184"/>
      <c r="P33" s="184"/>
      <c r="Q33" s="185"/>
      <c r="R33" s="183"/>
      <c r="S33" s="184"/>
      <c r="T33" s="184"/>
      <c r="U33" s="184"/>
      <c r="V33" s="184"/>
      <c r="W33" s="185"/>
      <c r="X33" s="183"/>
      <c r="Y33" s="184"/>
      <c r="Z33" s="184"/>
      <c r="AA33" s="184"/>
      <c r="AB33" s="184"/>
      <c r="AC33" s="185"/>
      <c r="AD33" s="183"/>
      <c r="AE33" s="184"/>
      <c r="AF33" s="184"/>
      <c r="AG33" s="184"/>
      <c r="AH33" s="184"/>
      <c r="AI33" s="1315"/>
      <c r="AJ33" s="183"/>
      <c r="AK33" s="184"/>
      <c r="AL33" s="184"/>
      <c r="AM33" s="184"/>
      <c r="AN33" s="184"/>
      <c r="AO33" s="185"/>
      <c r="AP33" s="183"/>
      <c r="AQ33" s="188"/>
      <c r="AR33" s="188"/>
      <c r="AS33" s="189"/>
      <c r="AT33" s="184"/>
      <c r="AU33" s="188"/>
      <c r="AV33" s="188"/>
      <c r="AW33" s="189"/>
      <c r="AX33" s="184"/>
      <c r="AY33" s="188"/>
      <c r="AZ33" s="188"/>
      <c r="BA33" s="189"/>
      <c r="BB33" s="184"/>
      <c r="BC33" s="188"/>
      <c r="BD33" s="188"/>
      <c r="BE33" s="189"/>
      <c r="BF33" s="186"/>
      <c r="BG33" s="184"/>
      <c r="BH33" s="185"/>
      <c r="BI33" s="187">
        <f t="shared" si="0"/>
        <v>0</v>
      </c>
    </row>
    <row r="34" spans="2:61" ht="13.5" x14ac:dyDescent="0.25">
      <c r="B34" s="182">
        <v>25</v>
      </c>
      <c r="C34" s="1312" t="s">
        <v>153</v>
      </c>
      <c r="D34" s="183"/>
      <c r="E34" s="184"/>
      <c r="F34" s="184"/>
      <c r="G34" s="185"/>
      <c r="H34" s="183"/>
      <c r="I34" s="184"/>
      <c r="J34" s="184"/>
      <c r="K34" s="185"/>
      <c r="L34" s="186"/>
      <c r="M34" s="184"/>
      <c r="N34" s="184"/>
      <c r="O34" s="184"/>
      <c r="P34" s="184"/>
      <c r="Q34" s="185"/>
      <c r="R34" s="183"/>
      <c r="S34" s="184"/>
      <c r="T34" s="184"/>
      <c r="U34" s="184"/>
      <c r="V34" s="184"/>
      <c r="W34" s="185"/>
      <c r="X34" s="183"/>
      <c r="Y34" s="184"/>
      <c r="Z34" s="184"/>
      <c r="AA34" s="184"/>
      <c r="AB34" s="184"/>
      <c r="AC34" s="185"/>
      <c r="AD34" s="183"/>
      <c r="AE34" s="184"/>
      <c r="AF34" s="184"/>
      <c r="AG34" s="184"/>
      <c r="AH34" s="184"/>
      <c r="AI34" s="1315"/>
      <c r="AJ34" s="183"/>
      <c r="AK34" s="184"/>
      <c r="AL34" s="184"/>
      <c r="AM34" s="184"/>
      <c r="AN34" s="184"/>
      <c r="AO34" s="185"/>
      <c r="AP34" s="183"/>
      <c r="AQ34" s="188"/>
      <c r="AR34" s="188"/>
      <c r="AS34" s="189"/>
      <c r="AT34" s="184"/>
      <c r="AU34" s="188"/>
      <c r="AV34" s="188"/>
      <c r="AW34" s="189"/>
      <c r="AX34" s="184"/>
      <c r="AY34" s="188"/>
      <c r="AZ34" s="188"/>
      <c r="BA34" s="189"/>
      <c r="BB34" s="184"/>
      <c r="BC34" s="188"/>
      <c r="BD34" s="188"/>
      <c r="BE34" s="189"/>
      <c r="BF34" s="186"/>
      <c r="BG34" s="184"/>
      <c r="BH34" s="185"/>
      <c r="BI34" s="187">
        <f t="shared" si="0"/>
        <v>0</v>
      </c>
    </row>
    <row r="35" spans="2:61" ht="13.5" x14ac:dyDescent="0.25">
      <c r="B35" s="182">
        <v>26</v>
      </c>
      <c r="C35" s="1312" t="s">
        <v>154</v>
      </c>
      <c r="D35" s="183"/>
      <c r="E35" s="184"/>
      <c r="F35" s="184"/>
      <c r="G35" s="185"/>
      <c r="H35" s="183"/>
      <c r="I35" s="184"/>
      <c r="J35" s="184"/>
      <c r="K35" s="185"/>
      <c r="L35" s="186"/>
      <c r="M35" s="184"/>
      <c r="N35" s="184"/>
      <c r="O35" s="184"/>
      <c r="P35" s="184"/>
      <c r="Q35" s="185"/>
      <c r="R35" s="183"/>
      <c r="S35" s="184"/>
      <c r="T35" s="184"/>
      <c r="U35" s="184"/>
      <c r="V35" s="184"/>
      <c r="W35" s="185"/>
      <c r="X35" s="183"/>
      <c r="Y35" s="184"/>
      <c r="Z35" s="184"/>
      <c r="AA35" s="184"/>
      <c r="AB35" s="184"/>
      <c r="AC35" s="185"/>
      <c r="AD35" s="183"/>
      <c r="AE35" s="184"/>
      <c r="AF35" s="184"/>
      <c r="AG35" s="184"/>
      <c r="AH35" s="184"/>
      <c r="AI35" s="1315"/>
      <c r="AJ35" s="183"/>
      <c r="AK35" s="184"/>
      <c r="AL35" s="184"/>
      <c r="AM35" s="184"/>
      <c r="AN35" s="184"/>
      <c r="AO35" s="185"/>
      <c r="AP35" s="183"/>
      <c r="AQ35" s="188"/>
      <c r="AR35" s="188"/>
      <c r="AS35" s="189"/>
      <c r="AT35" s="184"/>
      <c r="AU35" s="188"/>
      <c r="AV35" s="188"/>
      <c r="AW35" s="189"/>
      <c r="AX35" s="184"/>
      <c r="AY35" s="188"/>
      <c r="AZ35" s="188"/>
      <c r="BA35" s="189"/>
      <c r="BB35" s="184"/>
      <c r="BC35" s="188"/>
      <c r="BD35" s="188"/>
      <c r="BE35" s="189"/>
      <c r="BF35" s="186"/>
      <c r="BG35" s="184"/>
      <c r="BH35" s="185"/>
      <c r="BI35" s="187">
        <f t="shared" si="0"/>
        <v>0</v>
      </c>
    </row>
    <row r="36" spans="2:61" ht="13.5" x14ac:dyDescent="0.25">
      <c r="B36" s="182">
        <v>27</v>
      </c>
      <c r="C36" s="1312" t="s">
        <v>155</v>
      </c>
      <c r="D36" s="183"/>
      <c r="E36" s="184"/>
      <c r="F36" s="184"/>
      <c r="G36" s="185"/>
      <c r="H36" s="183"/>
      <c r="I36" s="184"/>
      <c r="J36" s="184"/>
      <c r="K36" s="185"/>
      <c r="L36" s="1317"/>
      <c r="M36" s="186"/>
      <c r="N36" s="184"/>
      <c r="O36" s="184"/>
      <c r="P36" s="184"/>
      <c r="Q36" s="185"/>
      <c r="R36" s="183"/>
      <c r="S36" s="184"/>
      <c r="T36" s="184"/>
      <c r="U36" s="184"/>
      <c r="V36" s="184"/>
      <c r="W36" s="185"/>
      <c r="X36" s="183"/>
      <c r="Y36" s="184"/>
      <c r="Z36" s="184"/>
      <c r="AA36" s="184"/>
      <c r="AB36" s="184"/>
      <c r="AC36" s="185"/>
      <c r="AD36" s="183"/>
      <c r="AE36" s="184"/>
      <c r="AF36" s="184"/>
      <c r="AG36" s="184"/>
      <c r="AH36" s="184"/>
      <c r="AI36" s="1315"/>
      <c r="AJ36" s="183"/>
      <c r="AK36" s="184"/>
      <c r="AL36" s="184"/>
      <c r="AM36" s="184"/>
      <c r="AN36" s="184"/>
      <c r="AO36" s="185"/>
      <c r="AP36" s="183"/>
      <c r="AQ36" s="188"/>
      <c r="AR36" s="188"/>
      <c r="AS36" s="189"/>
      <c r="AT36" s="184"/>
      <c r="AU36" s="188"/>
      <c r="AV36" s="188"/>
      <c r="AW36" s="189"/>
      <c r="AX36" s="184"/>
      <c r="AY36" s="188"/>
      <c r="AZ36" s="188"/>
      <c r="BA36" s="189"/>
      <c r="BB36" s="184"/>
      <c r="BC36" s="188"/>
      <c r="BD36" s="188"/>
      <c r="BE36" s="189"/>
      <c r="BF36" s="186"/>
      <c r="BG36" s="184"/>
      <c r="BH36" s="185"/>
      <c r="BI36" s="187">
        <f t="shared" si="0"/>
        <v>0</v>
      </c>
    </row>
    <row r="37" spans="2:61" ht="13.5" x14ac:dyDescent="0.25">
      <c r="B37" s="182">
        <v>28</v>
      </c>
      <c r="C37" s="1312" t="s">
        <v>156</v>
      </c>
      <c r="D37" s="183"/>
      <c r="E37" s="184"/>
      <c r="F37" s="184"/>
      <c r="G37" s="185"/>
      <c r="H37" s="183"/>
      <c r="I37" s="184"/>
      <c r="J37" s="184"/>
      <c r="K37" s="185"/>
      <c r="L37" s="186"/>
      <c r="M37" s="1313"/>
      <c r="N37" s="188"/>
      <c r="O37" s="188"/>
      <c r="P37" s="188"/>
      <c r="Q37" s="189"/>
      <c r="R37" s="220"/>
      <c r="S37" s="188"/>
      <c r="T37" s="188"/>
      <c r="U37" s="188"/>
      <c r="V37" s="188"/>
      <c r="W37" s="189"/>
      <c r="X37" s="220"/>
      <c r="Y37" s="188"/>
      <c r="Z37" s="188"/>
      <c r="AA37" s="188"/>
      <c r="AB37" s="188"/>
      <c r="AC37" s="189"/>
      <c r="AD37" s="220"/>
      <c r="AE37" s="188"/>
      <c r="AF37" s="188"/>
      <c r="AG37" s="188"/>
      <c r="AH37" s="188"/>
      <c r="AI37" s="1314"/>
      <c r="AJ37" s="183"/>
      <c r="AK37" s="184"/>
      <c r="AL37" s="184"/>
      <c r="AM37" s="184"/>
      <c r="AN37" s="184"/>
      <c r="AO37" s="185"/>
      <c r="AP37" s="183"/>
      <c r="AQ37" s="188"/>
      <c r="AR37" s="188"/>
      <c r="AS37" s="189"/>
      <c r="AT37" s="184"/>
      <c r="AU37" s="188"/>
      <c r="AV37" s="188"/>
      <c r="AW37" s="189"/>
      <c r="AX37" s="184"/>
      <c r="AY37" s="188"/>
      <c r="AZ37" s="188"/>
      <c r="BA37" s="189"/>
      <c r="BB37" s="184"/>
      <c r="BC37" s="188"/>
      <c r="BD37" s="188"/>
      <c r="BE37" s="189"/>
      <c r="BF37" s="186"/>
      <c r="BG37" s="184"/>
      <c r="BH37" s="185"/>
      <c r="BI37" s="187">
        <f t="shared" si="0"/>
        <v>0</v>
      </c>
    </row>
    <row r="38" spans="2:61" ht="13.5" x14ac:dyDescent="0.25">
      <c r="B38" s="182">
        <v>29</v>
      </c>
      <c r="C38" s="1312" t="s">
        <v>157</v>
      </c>
      <c r="D38" s="183"/>
      <c r="E38" s="184"/>
      <c r="F38" s="184"/>
      <c r="G38" s="185"/>
      <c r="H38" s="183"/>
      <c r="I38" s="184"/>
      <c r="J38" s="184"/>
      <c r="K38" s="185"/>
      <c r="L38" s="1317"/>
      <c r="N38" s="184"/>
      <c r="O38" s="184"/>
      <c r="P38" s="184"/>
      <c r="Q38" s="185"/>
      <c r="R38" s="183"/>
      <c r="S38" s="184"/>
      <c r="T38" s="184"/>
      <c r="U38" s="184"/>
      <c r="V38" s="184"/>
      <c r="W38" s="185"/>
      <c r="X38" s="183"/>
      <c r="Y38" s="184"/>
      <c r="Z38" s="184"/>
      <c r="AA38" s="184"/>
      <c r="AB38" s="184"/>
      <c r="AC38" s="185"/>
      <c r="AD38" s="183"/>
      <c r="AE38" s="184"/>
      <c r="AF38" s="184"/>
      <c r="AG38" s="184"/>
      <c r="AH38" s="184"/>
      <c r="AI38" s="1315"/>
      <c r="AJ38" s="183"/>
      <c r="AK38" s="184"/>
      <c r="AL38" s="184"/>
      <c r="AM38" s="184"/>
      <c r="AN38" s="184"/>
      <c r="AO38" s="185"/>
      <c r="AP38" s="183"/>
      <c r="AQ38" s="184"/>
      <c r="AR38" s="184"/>
      <c r="AS38" s="185"/>
      <c r="AT38" s="184"/>
      <c r="AU38" s="184"/>
      <c r="AV38" s="184"/>
      <c r="AW38" s="185"/>
      <c r="AX38" s="184"/>
      <c r="AY38" s="184"/>
      <c r="AZ38" s="184"/>
      <c r="BA38" s="185"/>
      <c r="BB38" s="184"/>
      <c r="BC38" s="184"/>
      <c r="BD38" s="184"/>
      <c r="BE38" s="185"/>
      <c r="BF38" s="186"/>
      <c r="BG38" s="184"/>
      <c r="BH38" s="185"/>
      <c r="BI38" s="187">
        <f t="shared" si="0"/>
        <v>0</v>
      </c>
    </row>
    <row r="39" spans="2:61" ht="13.5" x14ac:dyDescent="0.25">
      <c r="B39" s="182">
        <v>30</v>
      </c>
      <c r="C39" s="259" t="s">
        <v>404</v>
      </c>
      <c r="D39" s="183"/>
      <c r="E39" s="184"/>
      <c r="F39" s="184"/>
      <c r="G39" s="185"/>
      <c r="H39" s="183"/>
      <c r="I39" s="184"/>
      <c r="J39" s="184"/>
      <c r="K39" s="185"/>
      <c r="L39" s="186"/>
      <c r="M39" s="186"/>
      <c r="N39" s="184"/>
      <c r="O39" s="184"/>
      <c r="P39" s="184"/>
      <c r="Q39" s="185"/>
      <c r="R39" s="183"/>
      <c r="S39" s="184"/>
      <c r="T39" s="184"/>
      <c r="U39" s="184"/>
      <c r="V39" s="184"/>
      <c r="W39" s="185"/>
      <c r="X39" s="183"/>
      <c r="Y39" s="184"/>
      <c r="Z39" s="184"/>
      <c r="AA39" s="184"/>
      <c r="AB39" s="184"/>
      <c r="AC39" s="185"/>
      <c r="AD39" s="183"/>
      <c r="AE39" s="184"/>
      <c r="AF39" s="184"/>
      <c r="AG39" s="184"/>
      <c r="AH39" s="184"/>
      <c r="AI39" s="1315"/>
      <c r="AJ39" s="183"/>
      <c r="AK39" s="184"/>
      <c r="AL39" s="184"/>
      <c r="AM39" s="184"/>
      <c r="AN39" s="184"/>
      <c r="AO39" s="185"/>
      <c r="AP39" s="183"/>
      <c r="AQ39" s="184"/>
      <c r="AR39" s="184"/>
      <c r="AS39" s="185"/>
      <c r="AT39" s="184"/>
      <c r="AU39" s="184"/>
      <c r="AV39" s="184"/>
      <c r="AW39" s="185"/>
      <c r="AX39" s="184"/>
      <c r="AY39" s="184"/>
      <c r="AZ39" s="184"/>
      <c r="BA39" s="185"/>
      <c r="BB39" s="184"/>
      <c r="BC39" s="184"/>
      <c r="BD39" s="184"/>
      <c r="BE39" s="185"/>
      <c r="BF39" s="186"/>
      <c r="BG39" s="184"/>
      <c r="BH39" s="185"/>
      <c r="BI39" s="187">
        <f t="shared" si="0"/>
        <v>0</v>
      </c>
    </row>
    <row r="40" spans="2:61" ht="13.5" x14ac:dyDescent="0.25">
      <c r="B40" s="182">
        <v>31</v>
      </c>
      <c r="C40" s="77" t="s">
        <v>405</v>
      </c>
      <c r="D40" s="183"/>
      <c r="E40" s="184"/>
      <c r="F40" s="184"/>
      <c r="G40" s="185"/>
      <c r="H40" s="183"/>
      <c r="I40" s="184"/>
      <c r="J40" s="184"/>
      <c r="K40" s="185"/>
      <c r="L40" s="186"/>
      <c r="M40" s="184"/>
      <c r="N40" s="184"/>
      <c r="O40" s="184"/>
      <c r="P40" s="184"/>
      <c r="Q40" s="185"/>
      <c r="R40" s="183"/>
      <c r="S40" s="184"/>
      <c r="T40" s="184"/>
      <c r="U40" s="184"/>
      <c r="V40" s="184"/>
      <c r="W40" s="185"/>
      <c r="X40" s="183"/>
      <c r="Y40" s="184"/>
      <c r="Z40" s="184"/>
      <c r="AA40" s="184"/>
      <c r="AB40" s="184"/>
      <c r="AC40" s="185"/>
      <c r="AD40" s="183"/>
      <c r="AE40" s="184"/>
      <c r="AF40" s="184"/>
      <c r="AG40" s="184"/>
      <c r="AH40" s="184"/>
      <c r="AI40" s="1315"/>
      <c r="AJ40" s="183"/>
      <c r="AK40" s="184"/>
      <c r="AL40" s="184"/>
      <c r="AM40" s="184"/>
      <c r="AN40" s="184"/>
      <c r="AO40" s="185"/>
      <c r="AP40" s="183"/>
      <c r="AQ40" s="184"/>
      <c r="AR40" s="184"/>
      <c r="AS40" s="185"/>
      <c r="AT40" s="184"/>
      <c r="AU40" s="184"/>
      <c r="AV40" s="184"/>
      <c r="AW40" s="185"/>
      <c r="AX40" s="184"/>
      <c r="AY40" s="184"/>
      <c r="AZ40" s="184"/>
      <c r="BA40" s="185"/>
      <c r="BB40" s="184"/>
      <c r="BC40" s="184"/>
      <c r="BD40" s="184"/>
      <c r="BE40" s="185"/>
      <c r="BF40" s="186"/>
      <c r="BG40" s="184"/>
      <c r="BH40" s="185"/>
      <c r="BI40" s="187">
        <f t="shared" si="0"/>
        <v>0</v>
      </c>
    </row>
    <row r="41" spans="2:61" ht="13.5" x14ac:dyDescent="0.25">
      <c r="B41" s="182">
        <v>32</v>
      </c>
      <c r="C41" s="268" t="s">
        <v>151</v>
      </c>
      <c r="D41" s="183"/>
      <c r="E41" s="184"/>
      <c r="F41" s="184"/>
      <c r="G41" s="185"/>
      <c r="H41" s="183"/>
      <c r="I41" s="184"/>
      <c r="J41" s="184"/>
      <c r="K41" s="185"/>
      <c r="L41" s="186"/>
      <c r="M41" s="184"/>
      <c r="N41" s="184"/>
      <c r="O41" s="184"/>
      <c r="P41" s="184"/>
      <c r="Q41" s="185"/>
      <c r="R41" s="183"/>
      <c r="S41" s="184"/>
      <c r="T41" s="184"/>
      <c r="U41" s="184"/>
      <c r="V41" s="184"/>
      <c r="W41" s="185"/>
      <c r="X41" s="183"/>
      <c r="Y41" s="184"/>
      <c r="Z41" s="184"/>
      <c r="AA41" s="184"/>
      <c r="AB41" s="184"/>
      <c r="AC41" s="185"/>
      <c r="AD41" s="183"/>
      <c r="AE41" s="184"/>
      <c r="AF41" s="184"/>
      <c r="AG41" s="184"/>
      <c r="AH41" s="184"/>
      <c r="AI41" s="1315"/>
      <c r="AJ41" s="183"/>
      <c r="AK41" s="184"/>
      <c r="AL41" s="184"/>
      <c r="AM41" s="184"/>
      <c r="AN41" s="184"/>
      <c r="AO41" s="185"/>
      <c r="AP41" s="183"/>
      <c r="AQ41" s="184"/>
      <c r="AR41" s="184"/>
      <c r="AS41" s="185"/>
      <c r="AT41" s="184"/>
      <c r="AU41" s="184"/>
      <c r="AV41" s="184"/>
      <c r="AW41" s="185"/>
      <c r="AX41" s="184"/>
      <c r="AY41" s="184"/>
      <c r="AZ41" s="184"/>
      <c r="BA41" s="185"/>
      <c r="BB41" s="184"/>
      <c r="BC41" s="184"/>
      <c r="BD41" s="184"/>
      <c r="BE41" s="185"/>
      <c r="BF41" s="186"/>
      <c r="BG41" s="184"/>
      <c r="BH41" s="185"/>
      <c r="BI41" s="187">
        <f t="shared" si="0"/>
        <v>0</v>
      </c>
    </row>
    <row r="42" spans="2:61" ht="13.5" x14ac:dyDescent="0.25">
      <c r="B42" s="182">
        <v>33</v>
      </c>
      <c r="C42" s="268" t="s">
        <v>406</v>
      </c>
      <c r="D42" s="183"/>
      <c r="E42" s="184"/>
      <c r="F42" s="184"/>
      <c r="G42" s="185"/>
      <c r="H42" s="183"/>
      <c r="I42" s="184"/>
      <c r="J42" s="184"/>
      <c r="K42" s="185"/>
      <c r="L42" s="186"/>
      <c r="M42" s="184"/>
      <c r="N42" s="184"/>
      <c r="O42" s="184"/>
      <c r="P42" s="184"/>
      <c r="Q42" s="185"/>
      <c r="R42" s="183"/>
      <c r="S42" s="184"/>
      <c r="T42" s="184"/>
      <c r="U42" s="184"/>
      <c r="V42" s="184"/>
      <c r="W42" s="185"/>
      <c r="X42" s="183"/>
      <c r="Y42" s="184"/>
      <c r="Z42" s="184"/>
      <c r="AA42" s="184"/>
      <c r="AB42" s="184"/>
      <c r="AC42" s="185"/>
      <c r="AD42" s="183"/>
      <c r="AE42" s="184"/>
      <c r="AF42" s="184"/>
      <c r="AG42" s="184"/>
      <c r="AH42" s="184"/>
      <c r="AI42" s="1315"/>
      <c r="AJ42" s="183"/>
      <c r="AK42" s="184"/>
      <c r="AL42" s="184"/>
      <c r="AM42" s="184"/>
      <c r="AN42" s="184"/>
      <c r="AO42" s="185"/>
      <c r="AP42" s="183"/>
      <c r="AQ42" s="184"/>
      <c r="AR42" s="184"/>
      <c r="AS42" s="185"/>
      <c r="AT42" s="184"/>
      <c r="AU42" s="184"/>
      <c r="AV42" s="184"/>
      <c r="AW42" s="185"/>
      <c r="AX42" s="184"/>
      <c r="AY42" s="184"/>
      <c r="AZ42" s="184"/>
      <c r="BA42" s="185"/>
      <c r="BB42" s="184"/>
      <c r="BC42" s="184"/>
      <c r="BD42" s="184"/>
      <c r="BE42" s="185"/>
      <c r="BF42" s="186"/>
      <c r="BG42" s="184"/>
      <c r="BH42" s="185"/>
      <c r="BI42" s="187">
        <f t="shared" si="0"/>
        <v>0</v>
      </c>
    </row>
    <row r="43" spans="2:61" ht="13.5" x14ac:dyDescent="0.25">
      <c r="B43" s="182">
        <v>34</v>
      </c>
      <c r="C43" s="268" t="s">
        <v>407</v>
      </c>
      <c r="D43" s="183"/>
      <c r="E43" s="184"/>
      <c r="F43" s="184"/>
      <c r="G43" s="185"/>
      <c r="H43" s="183"/>
      <c r="I43" s="184"/>
      <c r="J43" s="184"/>
      <c r="K43" s="185"/>
      <c r="L43" s="186"/>
      <c r="M43" s="184"/>
      <c r="N43" s="184"/>
      <c r="O43" s="184"/>
      <c r="P43" s="184"/>
      <c r="Q43" s="185"/>
      <c r="R43" s="183"/>
      <c r="S43" s="184"/>
      <c r="T43" s="184"/>
      <c r="U43" s="184"/>
      <c r="V43" s="184"/>
      <c r="W43" s="185"/>
      <c r="X43" s="183"/>
      <c r="Y43" s="184"/>
      <c r="Z43" s="184"/>
      <c r="AA43" s="184"/>
      <c r="AB43" s="184"/>
      <c r="AC43" s="185"/>
      <c r="AD43" s="183"/>
      <c r="AE43" s="184"/>
      <c r="AF43" s="184"/>
      <c r="AG43" s="184"/>
      <c r="AH43" s="184"/>
      <c r="AI43" s="1315"/>
      <c r="AJ43" s="183"/>
      <c r="AK43" s="184"/>
      <c r="AL43" s="184"/>
      <c r="AM43" s="184"/>
      <c r="AN43" s="184"/>
      <c r="AO43" s="185"/>
      <c r="AP43" s="183"/>
      <c r="AQ43" s="184"/>
      <c r="AR43" s="184"/>
      <c r="AS43" s="185"/>
      <c r="AT43" s="184"/>
      <c r="AU43" s="184"/>
      <c r="AV43" s="184"/>
      <c r="AW43" s="185"/>
      <c r="AX43" s="184"/>
      <c r="AY43" s="184"/>
      <c r="AZ43" s="184"/>
      <c r="BA43" s="185"/>
      <c r="BB43" s="184"/>
      <c r="BC43" s="184"/>
      <c r="BD43" s="184"/>
      <c r="BE43" s="185"/>
      <c r="BF43" s="186"/>
      <c r="BG43" s="184"/>
      <c r="BH43" s="185"/>
      <c r="BI43" s="187">
        <f t="shared" si="0"/>
        <v>0</v>
      </c>
    </row>
    <row r="44" spans="2:61" ht="13.5" x14ac:dyDescent="0.25">
      <c r="B44" s="182">
        <v>35</v>
      </c>
      <c r="C44" s="1318"/>
      <c r="D44" s="183"/>
      <c r="E44" s="184"/>
      <c r="F44" s="184"/>
      <c r="G44" s="185"/>
      <c r="H44" s="183"/>
      <c r="I44" s="184"/>
      <c r="J44" s="184"/>
      <c r="K44" s="185"/>
      <c r="L44" s="186"/>
      <c r="M44" s="184"/>
      <c r="N44" s="184"/>
      <c r="O44" s="184"/>
      <c r="P44" s="184"/>
      <c r="Q44" s="185"/>
      <c r="R44" s="183"/>
      <c r="S44" s="184"/>
      <c r="T44" s="184"/>
      <c r="U44" s="184"/>
      <c r="V44" s="184"/>
      <c r="W44" s="185"/>
      <c r="X44" s="183"/>
      <c r="Y44" s="184"/>
      <c r="Z44" s="184"/>
      <c r="AA44" s="184"/>
      <c r="AB44" s="184"/>
      <c r="AC44" s="185"/>
      <c r="AD44" s="183"/>
      <c r="AE44" s="184"/>
      <c r="AF44" s="184"/>
      <c r="AG44" s="184"/>
      <c r="AH44" s="184"/>
      <c r="AI44" s="1315"/>
      <c r="AJ44" s="183"/>
      <c r="AK44" s="184"/>
      <c r="AL44" s="184"/>
      <c r="AM44" s="184"/>
      <c r="AN44" s="184"/>
      <c r="AO44" s="185"/>
      <c r="AP44" s="183"/>
      <c r="AQ44" s="184"/>
      <c r="AR44" s="184"/>
      <c r="AS44" s="185"/>
      <c r="AT44" s="184"/>
      <c r="AU44" s="184"/>
      <c r="AV44" s="184"/>
      <c r="AW44" s="185"/>
      <c r="AX44" s="184"/>
      <c r="AY44" s="184"/>
      <c r="AZ44" s="184"/>
      <c r="BA44" s="185"/>
      <c r="BB44" s="184"/>
      <c r="BC44" s="184"/>
      <c r="BD44" s="184"/>
      <c r="BE44" s="185"/>
      <c r="BF44" s="186"/>
      <c r="BG44" s="184"/>
      <c r="BH44" s="185"/>
      <c r="BI44" s="187">
        <f t="shared" si="0"/>
        <v>0</v>
      </c>
    </row>
    <row r="45" spans="2:61" ht="13.5" x14ac:dyDescent="0.25">
      <c r="B45" s="182">
        <v>36</v>
      </c>
      <c r="C45" s="1318"/>
      <c r="D45" s="183"/>
      <c r="E45" s="184"/>
      <c r="F45" s="184"/>
      <c r="G45" s="185"/>
      <c r="H45" s="183"/>
      <c r="I45" s="184"/>
      <c r="J45" s="184"/>
      <c r="K45" s="185"/>
      <c r="L45" s="186"/>
      <c r="M45" s="184"/>
      <c r="N45" s="184"/>
      <c r="O45" s="184"/>
      <c r="P45" s="184"/>
      <c r="Q45" s="185"/>
      <c r="R45" s="183"/>
      <c r="S45" s="184"/>
      <c r="T45" s="184"/>
      <c r="U45" s="184"/>
      <c r="V45" s="184"/>
      <c r="W45" s="185"/>
      <c r="X45" s="183"/>
      <c r="Y45" s="184"/>
      <c r="Z45" s="184"/>
      <c r="AA45" s="184"/>
      <c r="AB45" s="184"/>
      <c r="AC45" s="185"/>
      <c r="AD45" s="183"/>
      <c r="AE45" s="184"/>
      <c r="AF45" s="184"/>
      <c r="AG45" s="184"/>
      <c r="AH45" s="184"/>
      <c r="AI45" s="1315"/>
      <c r="AJ45" s="183"/>
      <c r="AK45" s="184"/>
      <c r="AL45" s="184"/>
      <c r="AM45" s="184"/>
      <c r="AN45" s="184"/>
      <c r="AO45" s="185"/>
      <c r="AP45" s="183"/>
      <c r="AQ45" s="184"/>
      <c r="AR45" s="184"/>
      <c r="AS45" s="185"/>
      <c r="AT45" s="184"/>
      <c r="AU45" s="184"/>
      <c r="AV45" s="184"/>
      <c r="AW45" s="185"/>
      <c r="AX45" s="184"/>
      <c r="AY45" s="184"/>
      <c r="AZ45" s="184"/>
      <c r="BA45" s="185"/>
      <c r="BB45" s="184"/>
      <c r="BC45" s="184"/>
      <c r="BD45" s="184"/>
      <c r="BE45" s="185"/>
      <c r="BF45" s="186"/>
      <c r="BG45" s="184"/>
      <c r="BH45" s="185"/>
      <c r="BI45" s="187">
        <f t="shared" si="0"/>
        <v>0</v>
      </c>
    </row>
    <row r="46" spans="2:61" ht="13.5" x14ac:dyDescent="0.25">
      <c r="B46" s="182">
        <v>37</v>
      </c>
      <c r="C46" s="1318"/>
      <c r="D46" s="183"/>
      <c r="E46" s="184"/>
      <c r="F46" s="184"/>
      <c r="G46" s="185"/>
      <c r="H46" s="183"/>
      <c r="I46" s="184"/>
      <c r="J46" s="184"/>
      <c r="K46" s="185"/>
      <c r="L46" s="186"/>
      <c r="M46" s="184"/>
      <c r="N46" s="184"/>
      <c r="O46" s="184"/>
      <c r="P46" s="184"/>
      <c r="Q46" s="185"/>
      <c r="R46" s="183"/>
      <c r="S46" s="184"/>
      <c r="T46" s="184"/>
      <c r="U46" s="184"/>
      <c r="V46" s="184"/>
      <c r="W46" s="185"/>
      <c r="X46" s="183"/>
      <c r="Y46" s="184"/>
      <c r="Z46" s="184"/>
      <c r="AA46" s="184"/>
      <c r="AB46" s="184"/>
      <c r="AC46" s="185"/>
      <c r="AD46" s="183"/>
      <c r="AE46" s="184"/>
      <c r="AF46" s="184"/>
      <c r="AG46" s="184"/>
      <c r="AH46" s="184"/>
      <c r="AI46" s="1315"/>
      <c r="AJ46" s="183"/>
      <c r="AK46" s="184"/>
      <c r="AL46" s="184"/>
      <c r="AM46" s="184"/>
      <c r="AN46" s="184"/>
      <c r="AO46" s="185"/>
      <c r="AP46" s="183"/>
      <c r="AQ46" s="184"/>
      <c r="AR46" s="184"/>
      <c r="AS46" s="185"/>
      <c r="AT46" s="184"/>
      <c r="AU46" s="184"/>
      <c r="AV46" s="184"/>
      <c r="AW46" s="185"/>
      <c r="AX46" s="184"/>
      <c r="AY46" s="184"/>
      <c r="AZ46" s="184"/>
      <c r="BA46" s="185"/>
      <c r="BB46" s="184"/>
      <c r="BC46" s="184"/>
      <c r="BD46" s="184"/>
      <c r="BE46" s="185"/>
      <c r="BF46" s="186"/>
      <c r="BG46" s="184"/>
      <c r="BH46" s="185"/>
      <c r="BI46" s="187">
        <f t="shared" si="0"/>
        <v>0</v>
      </c>
    </row>
    <row r="47" spans="2:61" ht="13.5" x14ac:dyDescent="0.25">
      <c r="B47" s="182">
        <v>38</v>
      </c>
      <c r="C47" s="1318"/>
      <c r="D47" s="183"/>
      <c r="E47" s="184"/>
      <c r="F47" s="184"/>
      <c r="G47" s="185"/>
      <c r="H47" s="183"/>
      <c r="I47" s="184"/>
      <c r="J47" s="184"/>
      <c r="K47" s="185"/>
      <c r="L47" s="186"/>
      <c r="M47" s="184"/>
      <c r="N47" s="184"/>
      <c r="O47" s="184"/>
      <c r="P47" s="184"/>
      <c r="Q47" s="185"/>
      <c r="R47" s="183"/>
      <c r="S47" s="184"/>
      <c r="T47" s="184"/>
      <c r="U47" s="184"/>
      <c r="V47" s="184"/>
      <c r="W47" s="185"/>
      <c r="X47" s="183"/>
      <c r="Y47" s="184"/>
      <c r="Z47" s="184"/>
      <c r="AA47" s="184"/>
      <c r="AB47" s="184"/>
      <c r="AC47" s="185"/>
      <c r="AD47" s="183"/>
      <c r="AE47" s="184"/>
      <c r="AF47" s="184"/>
      <c r="AG47" s="184"/>
      <c r="AH47" s="184"/>
      <c r="AI47" s="1315"/>
      <c r="AJ47" s="183"/>
      <c r="AK47" s="184"/>
      <c r="AL47" s="184"/>
      <c r="AM47" s="184"/>
      <c r="AN47" s="184"/>
      <c r="AO47" s="185"/>
      <c r="AP47" s="183"/>
      <c r="AQ47" s="184"/>
      <c r="AR47" s="184"/>
      <c r="AS47" s="185"/>
      <c r="AT47" s="184"/>
      <c r="AU47" s="184"/>
      <c r="AV47" s="184"/>
      <c r="AW47" s="185"/>
      <c r="AX47" s="184"/>
      <c r="AY47" s="184"/>
      <c r="AZ47" s="184"/>
      <c r="BA47" s="185"/>
      <c r="BB47" s="184"/>
      <c r="BC47" s="184"/>
      <c r="BD47" s="184"/>
      <c r="BE47" s="185"/>
      <c r="BF47" s="186"/>
      <c r="BG47" s="184"/>
      <c r="BH47" s="185"/>
      <c r="BI47" s="187">
        <f t="shared" si="0"/>
        <v>0</v>
      </c>
    </row>
    <row r="48" spans="2:61" ht="13.5" x14ac:dyDescent="0.25">
      <c r="B48" s="182">
        <v>39</v>
      </c>
      <c r="C48" s="1318"/>
      <c r="D48" s="183"/>
      <c r="E48" s="184"/>
      <c r="F48" s="184"/>
      <c r="G48" s="185"/>
      <c r="H48" s="183"/>
      <c r="I48" s="184"/>
      <c r="J48" s="184"/>
      <c r="K48" s="185"/>
      <c r="L48" s="186"/>
      <c r="M48" s="184"/>
      <c r="N48" s="184"/>
      <c r="O48" s="184"/>
      <c r="P48" s="184"/>
      <c r="Q48" s="185"/>
      <c r="R48" s="183"/>
      <c r="S48" s="184"/>
      <c r="T48" s="184"/>
      <c r="U48" s="184"/>
      <c r="V48" s="184"/>
      <c r="W48" s="185"/>
      <c r="X48" s="183"/>
      <c r="Y48" s="184"/>
      <c r="Z48" s="184"/>
      <c r="AA48" s="184"/>
      <c r="AB48" s="184"/>
      <c r="AC48" s="185"/>
      <c r="AD48" s="183"/>
      <c r="AE48" s="184"/>
      <c r="AF48" s="184"/>
      <c r="AG48" s="184"/>
      <c r="AH48" s="184"/>
      <c r="AI48" s="1315"/>
      <c r="AJ48" s="183"/>
      <c r="AK48" s="184"/>
      <c r="AL48" s="184"/>
      <c r="AM48" s="184"/>
      <c r="AN48" s="184"/>
      <c r="AO48" s="185"/>
      <c r="AP48" s="183"/>
      <c r="AQ48" s="184"/>
      <c r="AR48" s="184"/>
      <c r="AS48" s="185"/>
      <c r="AT48" s="184"/>
      <c r="AU48" s="184"/>
      <c r="AV48" s="184"/>
      <c r="AW48" s="185"/>
      <c r="AX48" s="184"/>
      <c r="AY48" s="184"/>
      <c r="AZ48" s="184"/>
      <c r="BA48" s="185"/>
      <c r="BB48" s="184"/>
      <c r="BC48" s="184"/>
      <c r="BD48" s="184"/>
      <c r="BE48" s="185"/>
      <c r="BF48" s="186"/>
      <c r="BG48" s="184"/>
      <c r="BH48" s="185"/>
      <c r="BI48" s="187">
        <f t="shared" si="0"/>
        <v>0</v>
      </c>
    </row>
    <row r="49" spans="2:61" ht="13.5" x14ac:dyDescent="0.25">
      <c r="B49" s="182">
        <v>40</v>
      </c>
      <c r="C49" s="1318"/>
      <c r="D49" s="183"/>
      <c r="E49" s="184"/>
      <c r="F49" s="184"/>
      <c r="G49" s="185"/>
      <c r="H49" s="183"/>
      <c r="I49" s="184"/>
      <c r="J49" s="184"/>
      <c r="K49" s="185"/>
      <c r="L49" s="186"/>
      <c r="M49" s="184"/>
      <c r="N49" s="184"/>
      <c r="O49" s="184"/>
      <c r="P49" s="184"/>
      <c r="Q49" s="185"/>
      <c r="R49" s="183"/>
      <c r="S49" s="184"/>
      <c r="T49" s="184"/>
      <c r="U49" s="184"/>
      <c r="V49" s="184"/>
      <c r="W49" s="185"/>
      <c r="X49" s="183"/>
      <c r="Y49" s="184"/>
      <c r="Z49" s="184"/>
      <c r="AA49" s="184"/>
      <c r="AB49" s="184"/>
      <c r="AC49" s="185"/>
      <c r="AD49" s="183"/>
      <c r="AE49" s="184"/>
      <c r="AF49" s="184"/>
      <c r="AG49" s="184"/>
      <c r="AH49" s="184"/>
      <c r="AI49" s="1315"/>
      <c r="AJ49" s="183"/>
      <c r="AK49" s="184"/>
      <c r="AL49" s="184"/>
      <c r="AM49" s="184"/>
      <c r="AN49" s="184"/>
      <c r="AO49" s="185"/>
      <c r="AP49" s="183"/>
      <c r="AQ49" s="184"/>
      <c r="AR49" s="184"/>
      <c r="AS49" s="185"/>
      <c r="AT49" s="184"/>
      <c r="AU49" s="184"/>
      <c r="AV49" s="184"/>
      <c r="AW49" s="185"/>
      <c r="AX49" s="184"/>
      <c r="AY49" s="184"/>
      <c r="AZ49" s="184"/>
      <c r="BA49" s="185"/>
      <c r="BB49" s="184"/>
      <c r="BC49" s="184"/>
      <c r="BD49" s="184"/>
      <c r="BE49" s="185"/>
      <c r="BF49" s="186"/>
      <c r="BG49" s="184"/>
      <c r="BH49" s="185"/>
      <c r="BI49" s="187">
        <f t="shared" si="0"/>
        <v>0</v>
      </c>
    </row>
    <row r="50" spans="2:61" ht="13.5" x14ac:dyDescent="0.25">
      <c r="B50" s="182">
        <v>41</v>
      </c>
      <c r="C50" s="1318"/>
      <c r="D50" s="183"/>
      <c r="E50" s="184"/>
      <c r="F50" s="184"/>
      <c r="G50" s="185"/>
      <c r="H50" s="183"/>
      <c r="I50" s="184"/>
      <c r="J50" s="184"/>
      <c r="K50" s="185"/>
      <c r="L50" s="186"/>
      <c r="M50" s="184"/>
      <c r="N50" s="184"/>
      <c r="O50" s="184"/>
      <c r="P50" s="184"/>
      <c r="Q50" s="185"/>
      <c r="R50" s="183"/>
      <c r="S50" s="184"/>
      <c r="T50" s="184"/>
      <c r="U50" s="184"/>
      <c r="V50" s="184"/>
      <c r="W50" s="185"/>
      <c r="X50" s="183"/>
      <c r="Y50" s="184"/>
      <c r="Z50" s="184"/>
      <c r="AA50" s="184"/>
      <c r="AB50" s="184"/>
      <c r="AC50" s="185"/>
      <c r="AD50" s="183"/>
      <c r="AE50" s="184"/>
      <c r="AF50" s="184"/>
      <c r="AG50" s="184"/>
      <c r="AH50" s="184"/>
      <c r="AI50" s="1315"/>
      <c r="AJ50" s="183"/>
      <c r="AK50" s="184"/>
      <c r="AL50" s="184"/>
      <c r="AM50" s="184"/>
      <c r="AN50" s="184"/>
      <c r="AO50" s="185"/>
      <c r="AP50" s="183"/>
      <c r="AQ50" s="184"/>
      <c r="AR50" s="184"/>
      <c r="AS50" s="185"/>
      <c r="AT50" s="184"/>
      <c r="AU50" s="184"/>
      <c r="AV50" s="184"/>
      <c r="AW50" s="185"/>
      <c r="AX50" s="184"/>
      <c r="AY50" s="184"/>
      <c r="AZ50" s="184"/>
      <c r="BA50" s="185"/>
      <c r="BB50" s="184"/>
      <c r="BC50" s="184"/>
      <c r="BD50" s="184"/>
      <c r="BE50" s="185"/>
      <c r="BF50" s="186"/>
      <c r="BG50" s="184"/>
      <c r="BH50" s="185"/>
      <c r="BI50" s="187">
        <f t="shared" si="0"/>
        <v>0</v>
      </c>
    </row>
    <row r="51" spans="2:61" ht="13.5" x14ac:dyDescent="0.25">
      <c r="B51" s="182">
        <v>42</v>
      </c>
      <c r="C51" s="1318"/>
      <c r="D51" s="183"/>
      <c r="E51" s="184"/>
      <c r="F51" s="184"/>
      <c r="G51" s="185"/>
      <c r="H51" s="183"/>
      <c r="I51" s="184"/>
      <c r="J51" s="184"/>
      <c r="K51" s="185"/>
      <c r="L51" s="186"/>
      <c r="M51" s="184"/>
      <c r="N51" s="184"/>
      <c r="O51" s="184"/>
      <c r="P51" s="184"/>
      <c r="Q51" s="185"/>
      <c r="R51" s="183"/>
      <c r="S51" s="184"/>
      <c r="T51" s="184"/>
      <c r="U51" s="184"/>
      <c r="V51" s="184"/>
      <c r="W51" s="185"/>
      <c r="X51" s="183"/>
      <c r="Y51" s="184"/>
      <c r="Z51" s="184"/>
      <c r="AA51" s="184"/>
      <c r="AB51" s="184"/>
      <c r="AC51" s="185"/>
      <c r="AD51" s="183"/>
      <c r="AE51" s="184"/>
      <c r="AF51" s="184"/>
      <c r="AG51" s="184"/>
      <c r="AH51" s="184"/>
      <c r="AI51" s="1315"/>
      <c r="AJ51" s="183"/>
      <c r="AK51" s="184"/>
      <c r="AL51" s="184"/>
      <c r="AM51" s="184"/>
      <c r="AN51" s="184"/>
      <c r="AO51" s="185"/>
      <c r="AP51" s="183"/>
      <c r="AQ51" s="184"/>
      <c r="AR51" s="184"/>
      <c r="AS51" s="185"/>
      <c r="AT51" s="184"/>
      <c r="AU51" s="184"/>
      <c r="AV51" s="184"/>
      <c r="AW51" s="185"/>
      <c r="AX51" s="184"/>
      <c r="AY51" s="184"/>
      <c r="AZ51" s="184"/>
      <c r="BA51" s="185"/>
      <c r="BB51" s="184"/>
      <c r="BC51" s="184"/>
      <c r="BD51" s="184"/>
      <c r="BE51" s="185"/>
      <c r="BF51" s="186"/>
      <c r="BG51" s="184"/>
      <c r="BH51" s="185"/>
      <c r="BI51" s="187">
        <f t="shared" si="0"/>
        <v>0</v>
      </c>
    </row>
    <row r="52" spans="2:61" ht="14.25" thickBot="1" x14ac:dyDescent="0.3">
      <c r="B52" s="182">
        <v>43</v>
      </c>
      <c r="C52" s="1318"/>
      <c r="D52" s="223"/>
      <c r="E52" s="224"/>
      <c r="F52" s="224"/>
      <c r="G52" s="225"/>
      <c r="H52" s="223"/>
      <c r="I52" s="224"/>
      <c r="J52" s="224"/>
      <c r="K52" s="225"/>
      <c r="L52" s="186"/>
      <c r="M52" s="184"/>
      <c r="N52" s="184"/>
      <c r="O52" s="184"/>
      <c r="P52" s="184"/>
      <c r="Q52" s="185"/>
      <c r="R52" s="183"/>
      <c r="S52" s="184"/>
      <c r="T52" s="184"/>
      <c r="U52" s="184"/>
      <c r="V52" s="184"/>
      <c r="W52" s="185"/>
      <c r="X52" s="183"/>
      <c r="Y52" s="184"/>
      <c r="Z52" s="184"/>
      <c r="AA52" s="184"/>
      <c r="AB52" s="184"/>
      <c r="AC52" s="185"/>
      <c r="AD52" s="183"/>
      <c r="AE52" s="184"/>
      <c r="AF52" s="184"/>
      <c r="AG52" s="184"/>
      <c r="AH52" s="184"/>
      <c r="AI52" s="1315"/>
      <c r="AJ52" s="183"/>
      <c r="AK52" s="184"/>
      <c r="AL52" s="184"/>
      <c r="AM52" s="184"/>
      <c r="AN52" s="184"/>
      <c r="AO52" s="185"/>
      <c r="AP52" s="183"/>
      <c r="AQ52" s="184"/>
      <c r="AR52" s="184"/>
      <c r="AS52" s="185"/>
      <c r="AT52" s="184"/>
      <c r="AU52" s="184"/>
      <c r="AV52" s="184"/>
      <c r="AW52" s="185"/>
      <c r="AX52" s="184"/>
      <c r="AY52" s="184"/>
      <c r="AZ52" s="184"/>
      <c r="BA52" s="185"/>
      <c r="BB52" s="184"/>
      <c r="BC52" s="184"/>
      <c r="BD52" s="184"/>
      <c r="BE52" s="185"/>
      <c r="BF52" s="186"/>
      <c r="BG52" s="184"/>
      <c r="BH52" s="185"/>
      <c r="BI52" s="187">
        <f t="shared" si="0"/>
        <v>0</v>
      </c>
    </row>
  </sheetData>
  <sheetProtection formatRows="0"/>
  <mergeCells count="62">
    <mergeCell ref="B5:C5"/>
    <mergeCell ref="AH2:AM2"/>
    <mergeCell ref="B3:C3"/>
    <mergeCell ref="D3:K3"/>
    <mergeCell ref="L3:AO3"/>
    <mergeCell ref="AP3:BE3"/>
    <mergeCell ref="X5:AC5"/>
    <mergeCell ref="AD5:AI5"/>
    <mergeCell ref="BI3:BI7"/>
    <mergeCell ref="B4:C4"/>
    <mergeCell ref="D4:G4"/>
    <mergeCell ref="H4:K4"/>
    <mergeCell ref="L4:Q4"/>
    <mergeCell ref="R4:W4"/>
    <mergeCell ref="X4:AC4"/>
    <mergeCell ref="AD4:AI4"/>
    <mergeCell ref="AJ4:AO4"/>
    <mergeCell ref="AP4:AS4"/>
    <mergeCell ref="BF3:BH7"/>
    <mergeCell ref="AT4:AW4"/>
    <mergeCell ref="AX4:BA4"/>
    <mergeCell ref="BB4:BE4"/>
    <mergeCell ref="L6:Q6"/>
    <mergeCell ref="R6:W6"/>
    <mergeCell ref="D5:G5"/>
    <mergeCell ref="H5:K5"/>
    <mergeCell ref="L5:Q5"/>
    <mergeCell ref="R5:W5"/>
    <mergeCell ref="AJ5:AO5"/>
    <mergeCell ref="AP5:AS5"/>
    <mergeCell ref="AT5:AW5"/>
    <mergeCell ref="AX5:BA5"/>
    <mergeCell ref="BB5:BE5"/>
    <mergeCell ref="X8:AC8"/>
    <mergeCell ref="BB6:BE6"/>
    <mergeCell ref="B7:C7"/>
    <mergeCell ref="AP7:AS7"/>
    <mergeCell ref="AT7:AW7"/>
    <mergeCell ref="AX7:BA7"/>
    <mergeCell ref="BB7:BE7"/>
    <mergeCell ref="X6:AC6"/>
    <mergeCell ref="AD6:AI6"/>
    <mergeCell ref="AJ6:AO6"/>
    <mergeCell ref="AP6:AS6"/>
    <mergeCell ref="AT6:AW6"/>
    <mergeCell ref="AX6:BA6"/>
    <mergeCell ref="B6:C6"/>
    <mergeCell ref="D6:G6"/>
    <mergeCell ref="H6:K6"/>
    <mergeCell ref="B8:C8"/>
    <mergeCell ref="D8:G8"/>
    <mergeCell ref="H8:K8"/>
    <mergeCell ref="L8:Q8"/>
    <mergeCell ref="R8:W8"/>
    <mergeCell ref="BF8:BH8"/>
    <mergeCell ref="BI8:BI9"/>
    <mergeCell ref="AD8:AI8"/>
    <mergeCell ref="AJ8:AO8"/>
    <mergeCell ref="AP8:AS8"/>
    <mergeCell ref="AT8:AW8"/>
    <mergeCell ref="AX8:BA8"/>
    <mergeCell ref="BB8:BE8"/>
  </mergeCells>
  <dataValidations count="2">
    <dataValidation allowBlank="1" showInputMessage="1" showErrorMessage="1" prompt="wpisz liczbę uczniów w odziałach" sqref="X7:Z7 AD7:AF7 AJ7:AL7 AX7 R7:T7 AT7 AP7 BB7 D7:N7" xr:uid="{5B3AAB5B-2CDA-4BB2-8702-7D52E0C02C53}"/>
    <dataValidation allowBlank="1" showInputMessage="1" showErrorMessage="1" prompt="wpisz liczbę uczniów w grupie" sqref="L10:BH10" xr:uid="{5E2F5BD2-DA8E-4935-AD33-52569D5966AB}"/>
  </dataValidations>
  <printOptions horizontalCentered="1"/>
  <pageMargins left="1.1417322834645669" right="0.11811023622047245" top="0.51181102362204722" bottom="0.70866141732283472" header="0.51181102362204722" footer="0.51181102362204722"/>
  <pageSetup paperSize="9" scale="84" orientation="portrait" horizontalDpi="4294967293" verticalDpi="4294967293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58C2-8573-4490-933E-38F6038BD1D8}">
  <sheetPr>
    <tabColor rgb="FFFF0000"/>
  </sheetPr>
  <dimension ref="A1:M62"/>
  <sheetViews>
    <sheetView showGridLines="0" tabSelected="1" view="pageBreakPreview" zoomScale="90" zoomScaleNormal="80" zoomScaleSheetLayoutView="90" workbookViewId="0">
      <selection activeCell="V27" sqref="V27"/>
    </sheetView>
  </sheetViews>
  <sheetFormatPr defaultColWidth="8.125" defaultRowHeight="12.75" x14ac:dyDescent="0.2"/>
  <cols>
    <col min="1" max="1" width="4.125" style="20" customWidth="1"/>
    <col min="2" max="2" width="3.25" style="20" customWidth="1"/>
    <col min="3" max="3" width="3" style="20" customWidth="1"/>
    <col min="4" max="4" width="3.75" style="20" customWidth="1"/>
    <col min="5" max="5" width="37.75" style="20" customWidth="1"/>
    <col min="6" max="10" width="5.875" style="20" customWidth="1"/>
    <col min="11" max="11" width="8.25" style="20" customWidth="1"/>
    <col min="12" max="12" width="8.625" style="20" customWidth="1"/>
    <col min="13" max="13" width="11" style="1022" customWidth="1"/>
    <col min="14" max="16384" width="8.125" style="20"/>
  </cols>
  <sheetData>
    <row r="1" spans="1:13" ht="18" x14ac:dyDescent="0.25">
      <c r="B1" s="21"/>
      <c r="C1" s="21"/>
      <c r="D1" s="21"/>
      <c r="E1" s="299">
        <f>'Strona Tytułowa'!$G$5</f>
        <v>0</v>
      </c>
      <c r="F1" s="52"/>
      <c r="G1" s="52"/>
      <c r="H1" s="52"/>
      <c r="I1" s="52"/>
      <c r="J1" s="52"/>
      <c r="K1" s="52"/>
      <c r="L1" s="52"/>
      <c r="M1" s="1319"/>
    </row>
    <row r="2" spans="1:13" ht="20.25" x14ac:dyDescent="0.2">
      <c r="B2" s="1900" t="s">
        <v>279</v>
      </c>
      <c r="C2" s="1900"/>
      <c r="D2" s="1900"/>
      <c r="E2" s="1900"/>
      <c r="F2" s="1900"/>
      <c r="G2" s="1900"/>
      <c r="H2" s="1900"/>
      <c r="I2" s="1900"/>
      <c r="J2" s="1900"/>
      <c r="K2" s="1301" t="str">
        <f>'Strona Tytułowa'!$D$2</f>
        <v>2023/2024</v>
      </c>
      <c r="L2" s="74"/>
      <c r="M2" s="74"/>
    </row>
    <row r="3" spans="1:13" ht="18.75" customHeight="1" x14ac:dyDescent="0.2">
      <c r="B3" s="2352" t="s">
        <v>408</v>
      </c>
      <c r="C3" s="2352"/>
      <c r="D3" s="2352"/>
      <c r="E3" s="2352"/>
      <c r="F3" s="2352"/>
      <c r="G3" s="2352"/>
      <c r="H3" s="2352"/>
      <c r="I3" s="2352"/>
      <c r="J3" s="2352"/>
      <c r="K3" s="2352"/>
      <c r="L3" s="2352"/>
      <c r="M3" s="2352"/>
    </row>
    <row r="4" spans="1:13" ht="27" customHeight="1" thickBot="1" x14ac:dyDescent="0.25">
      <c r="A4" s="2353"/>
      <c r="B4" s="2353"/>
      <c r="C4" s="2353"/>
      <c r="D4" s="2353"/>
      <c r="E4" s="1321"/>
      <c r="F4" s="55"/>
      <c r="G4" s="55"/>
      <c r="H4" s="55" t="s">
        <v>409</v>
      </c>
      <c r="I4" s="55"/>
      <c r="J4" s="2354" t="s">
        <v>410</v>
      </c>
      <c r="K4" s="2354"/>
      <c r="L4" s="2354"/>
      <c r="M4" s="2354"/>
    </row>
    <row r="5" spans="1:13" ht="12.75" customHeight="1" x14ac:dyDescent="0.2">
      <c r="B5" s="1929" t="s">
        <v>161</v>
      </c>
      <c r="C5" s="1930"/>
      <c r="D5" s="1930"/>
      <c r="E5" s="1931"/>
      <c r="F5" s="1908" t="s">
        <v>162</v>
      </c>
      <c r="G5" s="1909"/>
      <c r="H5" s="1909"/>
      <c r="I5" s="1909"/>
      <c r="J5" s="2355"/>
      <c r="K5" s="242" t="s">
        <v>268</v>
      </c>
      <c r="L5" s="243" t="s">
        <v>213</v>
      </c>
      <c r="M5" s="2156" t="s">
        <v>164</v>
      </c>
    </row>
    <row r="6" spans="1:13" ht="12.75" customHeight="1" x14ac:dyDescent="0.2">
      <c r="B6" s="1902"/>
      <c r="C6" s="1903"/>
      <c r="D6" s="1903"/>
      <c r="E6" s="1904"/>
      <c r="F6" s="244" t="s">
        <v>33</v>
      </c>
      <c r="G6" s="245" t="s">
        <v>34</v>
      </c>
      <c r="H6" s="245" t="s">
        <v>35</v>
      </c>
      <c r="I6" s="245" t="s">
        <v>36</v>
      </c>
      <c r="J6" s="245" t="s">
        <v>37</v>
      </c>
      <c r="K6" s="246" t="s">
        <v>411</v>
      </c>
      <c r="L6" s="247" t="s">
        <v>411</v>
      </c>
      <c r="M6" s="2157"/>
    </row>
    <row r="7" spans="1:13" ht="12.75" customHeight="1" x14ac:dyDescent="0.2">
      <c r="B7" s="1902"/>
      <c r="C7" s="1903"/>
      <c r="D7" s="1903"/>
      <c r="E7" s="1904"/>
      <c r="F7" s="1891" t="s">
        <v>166</v>
      </c>
      <c r="G7" s="1891"/>
      <c r="H7" s="1891"/>
      <c r="I7" s="1891"/>
      <c r="J7" s="2140"/>
      <c r="K7" s="248" t="s">
        <v>412</v>
      </c>
      <c r="L7" s="249" t="s">
        <v>413</v>
      </c>
      <c r="M7" s="2157"/>
    </row>
    <row r="8" spans="1:13" ht="12.75" customHeight="1" x14ac:dyDescent="0.2">
      <c r="B8" s="1902"/>
      <c r="C8" s="1903"/>
      <c r="D8" s="1903"/>
      <c r="E8" s="1904"/>
      <c r="F8" s="1416"/>
      <c r="G8" s="1416"/>
      <c r="H8" s="1416"/>
      <c r="I8" s="1416"/>
      <c r="J8" s="1416"/>
      <c r="K8" s="246" t="s">
        <v>414</v>
      </c>
      <c r="L8" s="247" t="s">
        <v>415</v>
      </c>
      <c r="M8" s="2157"/>
    </row>
    <row r="9" spans="1:13" ht="16.5" customHeight="1" thickBot="1" x14ac:dyDescent="0.25">
      <c r="B9" s="1905"/>
      <c r="C9" s="1906"/>
      <c r="D9" s="1906"/>
      <c r="E9" s="1907"/>
      <c r="F9" s="2356" t="s">
        <v>167</v>
      </c>
      <c r="G9" s="2357"/>
      <c r="H9" s="2357"/>
      <c r="I9" s="2357"/>
      <c r="J9" s="2358"/>
      <c r="K9" s="250" t="s">
        <v>416</v>
      </c>
      <c r="L9" s="251" t="s">
        <v>416</v>
      </c>
      <c r="M9" s="2158"/>
    </row>
    <row r="10" spans="1:13" ht="27" customHeight="1" thickBot="1" x14ac:dyDescent="0.25">
      <c r="B10" s="272"/>
      <c r="C10" s="273"/>
      <c r="D10" s="273"/>
      <c r="E10" s="303" t="s">
        <v>171</v>
      </c>
      <c r="F10" s="274">
        <f>F14+F15+F11</f>
        <v>24</v>
      </c>
      <c r="G10" s="274">
        <f>G14+G15+G11</f>
        <v>23</v>
      </c>
      <c r="H10" s="274">
        <f>H14+H15+H11</f>
        <v>22</v>
      </c>
      <c r="I10" s="274">
        <f>I14+I15+I11</f>
        <v>20</v>
      </c>
      <c r="J10" s="274">
        <f>J14+J15+J11</f>
        <v>14</v>
      </c>
      <c r="K10" s="274">
        <f>K15+K11</f>
        <v>103</v>
      </c>
      <c r="L10" s="56">
        <f>L14+L15+L11</f>
        <v>0</v>
      </c>
      <c r="M10" s="1322"/>
    </row>
    <row r="11" spans="1:13" ht="23.25" customHeight="1" x14ac:dyDescent="0.2">
      <c r="B11" s="252"/>
      <c r="C11" s="1323"/>
      <c r="D11" s="1323"/>
      <c r="E11" s="58" t="s">
        <v>417</v>
      </c>
      <c r="F11" s="275">
        <f>SUM(F12:F13)</f>
        <v>24</v>
      </c>
      <c r="G11" s="275">
        <f>SUM(G12:G13)</f>
        <v>23</v>
      </c>
      <c r="H11" s="275">
        <f>SUM(H12:H13)</f>
        <v>22</v>
      </c>
      <c r="I11" s="275">
        <f>SUM(I12:I13)</f>
        <v>20</v>
      </c>
      <c r="J11" s="1324">
        <f>SUM(J12:J13)</f>
        <v>14</v>
      </c>
      <c r="K11" s="1325">
        <f>SUM(F11:J11)</f>
        <v>103</v>
      </c>
      <c r="L11" s="1326">
        <f>SUM(L12:L13)</f>
        <v>0</v>
      </c>
      <c r="M11" s="1327"/>
    </row>
    <row r="12" spans="1:13" ht="14.25" customHeight="1" x14ac:dyDescent="0.2">
      <c r="B12" s="83"/>
      <c r="C12" s="84"/>
      <c r="D12" s="84"/>
      <c r="E12" s="253" t="s">
        <v>418</v>
      </c>
      <c r="F12" s="59">
        <f>SUM(F17:F23)</f>
        <v>0</v>
      </c>
      <c r="G12" s="59">
        <f>SUM(G17:G23)</f>
        <v>0</v>
      </c>
      <c r="H12" s="59">
        <f>SUM(H17:H23)</f>
        <v>0</v>
      </c>
      <c r="I12" s="59">
        <f>SUM(I17:I23)</f>
        <v>0</v>
      </c>
      <c r="J12" s="254">
        <f>SUM(J17:J23)</f>
        <v>0</v>
      </c>
      <c r="K12" s="255">
        <f>SUM(F12:J12)</f>
        <v>0</v>
      </c>
      <c r="L12" s="49">
        <f>SUM(L17:L23)</f>
        <v>0</v>
      </c>
      <c r="M12" s="1327"/>
    </row>
    <row r="13" spans="1:13" ht="14.25" customHeight="1" x14ac:dyDescent="0.2">
      <c r="B13" s="1328"/>
      <c r="C13" s="1329"/>
      <c r="D13" s="1329"/>
      <c r="E13" s="1330" t="s">
        <v>419</v>
      </c>
      <c r="F13" s="1331">
        <f>SUM(F24:F40)</f>
        <v>24</v>
      </c>
      <c r="G13" s="1331">
        <f t="shared" ref="G13:J13" si="0">SUM(G24:G40)</f>
        <v>23</v>
      </c>
      <c r="H13" s="1331">
        <f t="shared" si="0"/>
        <v>22</v>
      </c>
      <c r="I13" s="1331">
        <f>SUM(I24:I40)</f>
        <v>20</v>
      </c>
      <c r="J13" s="1331">
        <f t="shared" si="0"/>
        <v>14</v>
      </c>
      <c r="K13" s="255">
        <f>SUM(F13:J13)</f>
        <v>103</v>
      </c>
      <c r="L13" s="743">
        <f>SUM(L24:L40)</f>
        <v>0</v>
      </c>
      <c r="M13" s="1332"/>
    </row>
    <row r="14" spans="1:13" ht="14.25" customHeight="1" x14ac:dyDescent="0.2">
      <c r="B14" s="83"/>
      <c r="C14" s="84"/>
      <c r="D14" s="84"/>
      <c r="E14" s="253" t="s">
        <v>420</v>
      </c>
      <c r="F14" s="59">
        <f>SUM(F42:F46)</f>
        <v>0</v>
      </c>
      <c r="G14" s="59">
        <f>SUM(G42:G46)</f>
        <v>0</v>
      </c>
      <c r="H14" s="59">
        <f>SUM(H42:H46)</f>
        <v>0</v>
      </c>
      <c r="I14" s="59">
        <f>SUM(I42:I46)</f>
        <v>0</v>
      </c>
      <c r="J14" s="59">
        <f>SUM(J42:J46)</f>
        <v>0</v>
      </c>
      <c r="K14" s="255">
        <f>SUM(F14:J14)</f>
        <v>0</v>
      </c>
      <c r="L14" s="49">
        <f>SUM(L42:L46)</f>
        <v>0</v>
      </c>
      <c r="M14" s="1327"/>
    </row>
    <row r="15" spans="1:13" ht="21" customHeight="1" x14ac:dyDescent="0.2">
      <c r="B15" s="1333"/>
      <c r="C15" s="1334"/>
      <c r="D15" s="291"/>
      <c r="E15" s="393" t="s">
        <v>421</v>
      </c>
      <c r="F15" s="701">
        <f>SUM(F48:F54)</f>
        <v>0</v>
      </c>
      <c r="G15" s="701">
        <f>SUM(G48:G54)</f>
        <v>0</v>
      </c>
      <c r="H15" s="701">
        <f>SUM(H48:H54)</f>
        <v>0</v>
      </c>
      <c r="I15" s="701">
        <f>SUM(I48:I54)</f>
        <v>0</v>
      </c>
      <c r="J15" s="701">
        <f>SUM(J48:J54)</f>
        <v>0</v>
      </c>
      <c r="K15" s="1335">
        <f>SUM(F15:J15)</f>
        <v>0</v>
      </c>
      <c r="L15" s="1336">
        <f>SUM(L48:L54)</f>
        <v>0</v>
      </c>
      <c r="M15" s="1337"/>
    </row>
    <row r="16" spans="1:13" ht="23.45" customHeight="1" x14ac:dyDescent="0.2">
      <c r="B16" s="265"/>
      <c r="C16" s="277"/>
      <c r="D16" s="277"/>
      <c r="E16" s="278" t="s">
        <v>288</v>
      </c>
      <c r="F16" s="279"/>
      <c r="G16" s="279"/>
      <c r="H16" s="279"/>
      <c r="I16" s="279"/>
      <c r="J16" s="279"/>
      <c r="K16" s="279"/>
      <c r="L16" s="280"/>
      <c r="M16" s="1338"/>
    </row>
    <row r="17" spans="2:13" s="27" customFormat="1" ht="14.25" customHeight="1" x14ac:dyDescent="0.2">
      <c r="B17" s="2333" t="s">
        <v>339</v>
      </c>
      <c r="C17" s="2334"/>
      <c r="D17" s="91">
        <v>1</v>
      </c>
      <c r="E17" s="281" t="s">
        <v>422</v>
      </c>
      <c r="F17" s="1339"/>
      <c r="G17" s="1339"/>
      <c r="H17" s="1339"/>
      <c r="I17" s="1340"/>
      <c r="J17" s="1340"/>
      <c r="K17" s="260">
        <f t="shared" ref="K17:K37" si="1">SUM(F17:J17)</f>
        <v>0</v>
      </c>
      <c r="L17" s="1341">
        <f t="shared" ref="L17:L40" si="2">F17*$F$8+G17*$G$8+H17*$H$8+J17*$J$8+I17*$I$8</f>
        <v>0</v>
      </c>
      <c r="M17" s="1142"/>
    </row>
    <row r="18" spans="2:13" s="27" customFormat="1" ht="14.25" customHeight="1" x14ac:dyDescent="0.2">
      <c r="B18" s="2335"/>
      <c r="C18" s="2336"/>
      <c r="D18" s="292">
        <v>2</v>
      </c>
      <c r="E18" s="64" t="s">
        <v>151</v>
      </c>
      <c r="F18" s="1342"/>
      <c r="G18" s="1342"/>
      <c r="H18" s="1342"/>
      <c r="I18" s="1343"/>
      <c r="J18" s="1343"/>
      <c r="K18" s="262">
        <f t="shared" si="1"/>
        <v>0</v>
      </c>
      <c r="L18" s="263">
        <f t="shared" si="2"/>
        <v>0</v>
      </c>
      <c r="M18" s="984"/>
    </row>
    <row r="19" spans="2:13" s="27" customFormat="1" ht="14.25" customHeight="1" x14ac:dyDescent="0.2">
      <c r="B19" s="2335"/>
      <c r="C19" s="2336"/>
      <c r="D19" s="292">
        <v>3</v>
      </c>
      <c r="E19" s="64" t="s">
        <v>152</v>
      </c>
      <c r="F19" s="1342"/>
      <c r="G19" s="1342"/>
      <c r="H19" s="1342"/>
      <c r="I19" s="1343"/>
      <c r="J19" s="1343"/>
      <c r="K19" s="262">
        <f t="shared" si="1"/>
        <v>0</v>
      </c>
      <c r="L19" s="263">
        <f t="shared" si="2"/>
        <v>0</v>
      </c>
      <c r="M19" s="984"/>
    </row>
    <row r="20" spans="2:13" s="27" customFormat="1" ht="14.25" customHeight="1" x14ac:dyDescent="0.2">
      <c r="B20" s="2335"/>
      <c r="C20" s="2336"/>
      <c r="D20" s="292">
        <v>4</v>
      </c>
      <c r="E20" s="64" t="s">
        <v>423</v>
      </c>
      <c r="F20" s="1342"/>
      <c r="G20" s="1342"/>
      <c r="H20" s="1342"/>
      <c r="I20" s="1343"/>
      <c r="J20" s="1343"/>
      <c r="K20" s="262">
        <f>SUM(F20:J20)</f>
        <v>0</v>
      </c>
      <c r="L20" s="263">
        <f t="shared" si="2"/>
        <v>0</v>
      </c>
      <c r="M20" s="984"/>
    </row>
    <row r="21" spans="2:13" s="27" customFormat="1" ht="14.25" customHeight="1" x14ac:dyDescent="0.2">
      <c r="B21" s="2335"/>
      <c r="C21" s="2336"/>
      <c r="D21" s="1344">
        <v>5</v>
      </c>
      <c r="E21" s="282" t="s">
        <v>149</v>
      </c>
      <c r="F21" s="1345"/>
      <c r="G21" s="1345"/>
      <c r="H21" s="1345"/>
      <c r="I21" s="1346"/>
      <c r="J21" s="1346"/>
      <c r="K21" s="283">
        <f t="shared" si="1"/>
        <v>0</v>
      </c>
      <c r="L21" s="263">
        <f t="shared" si="2"/>
        <v>0</v>
      </c>
      <c r="M21" s="1347"/>
    </row>
    <row r="22" spans="2:13" s="27" customFormat="1" ht="14.25" customHeight="1" x14ac:dyDescent="0.2">
      <c r="B22" s="2335"/>
      <c r="C22" s="2336"/>
      <c r="D22" s="1348">
        <v>6</v>
      </c>
      <c r="E22" s="948" t="s">
        <v>146</v>
      </c>
      <c r="F22" s="1349"/>
      <c r="G22" s="1345"/>
      <c r="H22" s="1345"/>
      <c r="I22" s="1346"/>
      <c r="J22" s="1346"/>
      <c r="K22" s="283">
        <f t="shared" si="1"/>
        <v>0</v>
      </c>
      <c r="L22" s="263">
        <f t="shared" si="2"/>
        <v>0</v>
      </c>
      <c r="M22" s="1347"/>
    </row>
    <row r="23" spans="2:13" s="27" customFormat="1" ht="14.25" customHeight="1" thickBot="1" x14ac:dyDescent="0.25">
      <c r="B23" s="2337"/>
      <c r="C23" s="2338"/>
      <c r="D23" s="1350">
        <v>7</v>
      </c>
      <c r="E23" s="1351" t="s">
        <v>139</v>
      </c>
      <c r="F23" s="1352"/>
      <c r="G23" s="1353"/>
      <c r="H23" s="1353"/>
      <c r="I23" s="1354"/>
      <c r="J23" s="1354"/>
      <c r="K23" s="285">
        <f t="shared" si="1"/>
        <v>0</v>
      </c>
      <c r="L23" s="271">
        <f t="shared" si="2"/>
        <v>0</v>
      </c>
      <c r="M23" s="1355"/>
    </row>
    <row r="24" spans="2:13" s="27" customFormat="1" ht="14.25" customHeight="1" x14ac:dyDescent="0.2">
      <c r="B24" s="2339" t="s">
        <v>425</v>
      </c>
      <c r="C24" s="2341" t="s">
        <v>426</v>
      </c>
      <c r="D24" s="1356">
        <v>1</v>
      </c>
      <c r="E24" s="938" t="s">
        <v>143</v>
      </c>
      <c r="F24" s="35">
        <v>4</v>
      </c>
      <c r="G24" s="35">
        <v>3</v>
      </c>
      <c r="H24" s="35">
        <v>3</v>
      </c>
      <c r="I24" s="34">
        <v>3</v>
      </c>
      <c r="J24" s="34">
        <v>3</v>
      </c>
      <c r="K24" s="286">
        <f t="shared" si="1"/>
        <v>16</v>
      </c>
      <c r="L24" s="263">
        <f t="shared" si="2"/>
        <v>0</v>
      </c>
      <c r="M24" s="1143"/>
    </row>
    <row r="25" spans="2:13" s="27" customFormat="1" ht="14.25" customHeight="1" x14ac:dyDescent="0.2">
      <c r="B25" s="2339"/>
      <c r="C25" s="2341"/>
      <c r="D25" s="1357">
        <v>2</v>
      </c>
      <c r="E25" s="64" t="s">
        <v>360</v>
      </c>
      <c r="F25" s="37">
        <v>3</v>
      </c>
      <c r="G25" s="37">
        <v>3</v>
      </c>
      <c r="H25" s="37">
        <v>2</v>
      </c>
      <c r="I25" s="36">
        <v>2</v>
      </c>
      <c r="J25" s="36">
        <v>2</v>
      </c>
      <c r="K25" s="262">
        <f t="shared" si="1"/>
        <v>12</v>
      </c>
      <c r="L25" s="263">
        <f t="shared" si="2"/>
        <v>0</v>
      </c>
      <c r="M25" s="984"/>
    </row>
    <row r="26" spans="2:13" s="27" customFormat="1" ht="14.25" customHeight="1" x14ac:dyDescent="0.2">
      <c r="B26" s="2339"/>
      <c r="C26" s="2341"/>
      <c r="D26" s="1357">
        <v>3</v>
      </c>
      <c r="E26" s="64" t="s">
        <v>361</v>
      </c>
      <c r="F26" s="37">
        <v>1</v>
      </c>
      <c r="G26" s="37">
        <v>2</v>
      </c>
      <c r="H26" s="37">
        <v>2</v>
      </c>
      <c r="I26" s="36">
        <v>2</v>
      </c>
      <c r="J26" s="36">
        <v>1</v>
      </c>
      <c r="K26" s="262">
        <f t="shared" si="1"/>
        <v>8</v>
      </c>
      <c r="L26" s="263">
        <f t="shared" si="2"/>
        <v>0</v>
      </c>
      <c r="M26" s="984"/>
    </row>
    <row r="27" spans="2:13" s="27" customFormat="1" ht="14.25" customHeight="1" x14ac:dyDescent="0.2">
      <c r="B27" s="2339"/>
      <c r="C27" s="2341"/>
      <c r="D27" s="1357">
        <v>4</v>
      </c>
      <c r="E27" s="1358"/>
      <c r="F27" s="37">
        <v>1</v>
      </c>
      <c r="G27" s="37"/>
      <c r="H27" s="37"/>
      <c r="I27" s="36"/>
      <c r="J27" s="36"/>
      <c r="K27" s="262">
        <f>SUM(F27:J27)</f>
        <v>1</v>
      </c>
      <c r="L27" s="263">
        <f t="shared" si="2"/>
        <v>0</v>
      </c>
      <c r="M27" s="984"/>
    </row>
    <row r="28" spans="2:13" s="27" customFormat="1" ht="14.25" customHeight="1" x14ac:dyDescent="0.2">
      <c r="B28" s="2339"/>
      <c r="C28" s="2341"/>
      <c r="D28" s="1357">
        <v>5</v>
      </c>
      <c r="E28" s="64" t="s">
        <v>137</v>
      </c>
      <c r="F28" s="37">
        <v>2</v>
      </c>
      <c r="G28" s="37">
        <v>2</v>
      </c>
      <c r="H28" s="37">
        <v>1</v>
      </c>
      <c r="I28" s="36">
        <v>1</v>
      </c>
      <c r="J28" s="36">
        <v>1</v>
      </c>
      <c r="K28" s="262">
        <f>SUM(F28:J28)</f>
        <v>7</v>
      </c>
      <c r="L28" s="263">
        <f t="shared" si="2"/>
        <v>0</v>
      </c>
      <c r="M28" s="984"/>
    </row>
    <row r="29" spans="2:13" s="27" customFormat="1" ht="14.25" customHeight="1" x14ac:dyDescent="0.2">
      <c r="B29" s="2339"/>
      <c r="C29" s="2341"/>
      <c r="D29" s="1357">
        <v>6</v>
      </c>
      <c r="E29" s="64" t="s">
        <v>138</v>
      </c>
      <c r="F29" s="37">
        <v>1</v>
      </c>
      <c r="G29" s="37">
        <v>1</v>
      </c>
      <c r="H29" s="37">
        <v>1</v>
      </c>
      <c r="I29" s="36"/>
      <c r="J29" s="36"/>
      <c r="K29" s="262">
        <f t="shared" si="1"/>
        <v>3</v>
      </c>
      <c r="L29" s="263">
        <f t="shared" si="2"/>
        <v>0</v>
      </c>
      <c r="M29" s="984"/>
    </row>
    <row r="30" spans="2:13" s="27" customFormat="1" ht="14.25" customHeight="1" x14ac:dyDescent="0.2">
      <c r="B30" s="2339"/>
      <c r="C30" s="2341"/>
      <c r="D30" s="1357">
        <v>7</v>
      </c>
      <c r="E30" s="64" t="s">
        <v>252</v>
      </c>
      <c r="F30" s="37"/>
      <c r="G30" s="37"/>
      <c r="H30" s="37">
        <v>1</v>
      </c>
      <c r="I30" s="36">
        <v>1</v>
      </c>
      <c r="J30" s="36"/>
      <c r="K30" s="262">
        <f t="shared" si="1"/>
        <v>2</v>
      </c>
      <c r="L30" s="263">
        <f t="shared" si="2"/>
        <v>0</v>
      </c>
      <c r="M30" s="984"/>
    </row>
    <row r="31" spans="2:13" s="27" customFormat="1" ht="14.25" customHeight="1" x14ac:dyDescent="0.2">
      <c r="B31" s="2339"/>
      <c r="C31" s="2341"/>
      <c r="D31" s="1357">
        <v>8</v>
      </c>
      <c r="E31" s="64" t="s">
        <v>136</v>
      </c>
      <c r="F31" s="37">
        <v>1</v>
      </c>
      <c r="G31" s="37">
        <v>1</v>
      </c>
      <c r="H31" s="37">
        <v>1</v>
      </c>
      <c r="I31" s="36">
        <v>1</v>
      </c>
      <c r="J31" s="36"/>
      <c r="K31" s="262">
        <f t="shared" si="1"/>
        <v>4</v>
      </c>
      <c r="L31" s="263">
        <f t="shared" si="2"/>
        <v>0</v>
      </c>
      <c r="M31" s="984"/>
    </row>
    <row r="32" spans="2:13" s="27" customFormat="1" ht="14.25" customHeight="1" x14ac:dyDescent="0.2">
      <c r="B32" s="2339"/>
      <c r="C32" s="2341"/>
      <c r="D32" s="1357">
        <v>9</v>
      </c>
      <c r="E32" s="64" t="s">
        <v>132</v>
      </c>
      <c r="F32" s="37">
        <v>1</v>
      </c>
      <c r="G32" s="37">
        <v>1</v>
      </c>
      <c r="H32" s="37">
        <v>1</v>
      </c>
      <c r="I32" s="36">
        <v>1</v>
      </c>
      <c r="J32" s="36"/>
      <c r="K32" s="262">
        <f t="shared" si="1"/>
        <v>4</v>
      </c>
      <c r="L32" s="263">
        <f t="shared" si="2"/>
        <v>0</v>
      </c>
      <c r="M32" s="984"/>
    </row>
    <row r="33" spans="2:13" s="27" customFormat="1" ht="14.25" customHeight="1" x14ac:dyDescent="0.2">
      <c r="B33" s="2339"/>
      <c r="C33" s="2341"/>
      <c r="D33" s="1357">
        <v>10</v>
      </c>
      <c r="E33" s="64" t="s">
        <v>133</v>
      </c>
      <c r="F33" s="37">
        <v>1</v>
      </c>
      <c r="G33" s="37">
        <v>1</v>
      </c>
      <c r="H33" s="37">
        <v>1</v>
      </c>
      <c r="I33" s="36">
        <v>1</v>
      </c>
      <c r="J33" s="36"/>
      <c r="K33" s="262">
        <f t="shared" si="1"/>
        <v>4</v>
      </c>
      <c r="L33" s="263">
        <f t="shared" si="2"/>
        <v>0</v>
      </c>
      <c r="M33" s="984"/>
    </row>
    <row r="34" spans="2:13" s="27" customFormat="1" ht="14.25" customHeight="1" x14ac:dyDescent="0.2">
      <c r="B34" s="2339"/>
      <c r="C34" s="2341"/>
      <c r="D34" s="1357">
        <v>11</v>
      </c>
      <c r="E34" s="64" t="s">
        <v>135</v>
      </c>
      <c r="F34" s="37">
        <v>1</v>
      </c>
      <c r="G34" s="37">
        <v>1</v>
      </c>
      <c r="H34" s="37">
        <v>1</v>
      </c>
      <c r="I34" s="36">
        <v>1</v>
      </c>
      <c r="J34" s="36"/>
      <c r="K34" s="262">
        <f t="shared" si="1"/>
        <v>4</v>
      </c>
      <c r="L34" s="263">
        <f t="shared" si="2"/>
        <v>0</v>
      </c>
      <c r="M34" s="984"/>
    </row>
    <row r="35" spans="2:13" s="27" customFormat="1" ht="14.25" customHeight="1" x14ac:dyDescent="0.2">
      <c r="B35" s="2339"/>
      <c r="C35" s="2341"/>
      <c r="D35" s="1357">
        <v>12</v>
      </c>
      <c r="E35" s="64" t="s">
        <v>144</v>
      </c>
      <c r="F35" s="37">
        <v>2</v>
      </c>
      <c r="G35" s="37">
        <v>3</v>
      </c>
      <c r="H35" s="37">
        <v>3</v>
      </c>
      <c r="I35" s="36">
        <v>3</v>
      </c>
      <c r="J35" s="36">
        <v>3</v>
      </c>
      <c r="K35" s="262">
        <f t="shared" si="1"/>
        <v>14</v>
      </c>
      <c r="L35" s="263">
        <f t="shared" si="2"/>
        <v>0</v>
      </c>
      <c r="M35" s="984"/>
    </row>
    <row r="36" spans="2:13" s="27" customFormat="1" ht="14.25" customHeight="1" x14ac:dyDescent="0.2">
      <c r="B36" s="2339"/>
      <c r="C36" s="2341"/>
      <c r="D36" s="1357">
        <v>13</v>
      </c>
      <c r="E36" s="64" t="s">
        <v>140</v>
      </c>
      <c r="F36" s="37">
        <v>1</v>
      </c>
      <c r="G36" s="37">
        <v>1</v>
      </c>
      <c r="H36" s="37">
        <v>1</v>
      </c>
      <c r="I36" s="36"/>
      <c r="J36" s="36"/>
      <c r="K36" s="262">
        <f t="shared" si="1"/>
        <v>3</v>
      </c>
      <c r="L36" s="263">
        <f t="shared" si="2"/>
        <v>0</v>
      </c>
      <c r="M36" s="984"/>
    </row>
    <row r="37" spans="2:13" s="27" customFormat="1" ht="14.25" customHeight="1" x14ac:dyDescent="0.2">
      <c r="B37" s="2339"/>
      <c r="C37" s="2341"/>
      <c r="D37" s="1357">
        <v>14</v>
      </c>
      <c r="E37" s="64" t="s">
        <v>156</v>
      </c>
      <c r="F37" s="37">
        <v>3</v>
      </c>
      <c r="G37" s="37">
        <v>3</v>
      </c>
      <c r="H37" s="37">
        <v>3</v>
      </c>
      <c r="I37" s="36">
        <v>3</v>
      </c>
      <c r="J37" s="36">
        <v>3</v>
      </c>
      <c r="K37" s="262">
        <f t="shared" si="1"/>
        <v>15</v>
      </c>
      <c r="L37" s="263">
        <f t="shared" si="2"/>
        <v>0</v>
      </c>
      <c r="M37" s="984"/>
    </row>
    <row r="38" spans="2:13" s="27" customFormat="1" ht="14.25" customHeight="1" x14ac:dyDescent="0.2">
      <c r="B38" s="2339"/>
      <c r="C38" s="2341"/>
      <c r="D38" s="1357">
        <v>15</v>
      </c>
      <c r="E38" s="64" t="s">
        <v>134</v>
      </c>
      <c r="F38" s="37">
        <v>1</v>
      </c>
      <c r="G38" s="37"/>
      <c r="H38" s="37"/>
      <c r="I38" s="36"/>
      <c r="J38" s="36"/>
      <c r="K38" s="262">
        <f>SUM(F38:J38)</f>
        <v>1</v>
      </c>
      <c r="L38" s="263">
        <f t="shared" si="2"/>
        <v>0</v>
      </c>
      <c r="M38" s="984"/>
    </row>
    <row r="39" spans="2:13" s="27" customFormat="1" ht="14.25" customHeight="1" x14ac:dyDescent="0.2">
      <c r="B39" s="2339"/>
      <c r="C39" s="2342"/>
      <c r="D39" s="1357">
        <v>16</v>
      </c>
      <c r="E39" s="64" t="s">
        <v>157</v>
      </c>
      <c r="F39" s="37">
        <v>1</v>
      </c>
      <c r="G39" s="37">
        <v>1</v>
      </c>
      <c r="H39" s="37">
        <v>1</v>
      </c>
      <c r="I39" s="36">
        <v>1</v>
      </c>
      <c r="J39" s="36">
        <v>1</v>
      </c>
      <c r="K39" s="262">
        <f>SUM(F39:J39)</f>
        <v>5</v>
      </c>
      <c r="L39" s="288">
        <f t="shared" si="2"/>
        <v>0</v>
      </c>
      <c r="M39" s="984"/>
    </row>
    <row r="40" spans="2:13" s="27" customFormat="1" ht="22.5" customHeight="1" x14ac:dyDescent="0.2">
      <c r="B40" s="2340"/>
      <c r="C40" s="2343" t="s">
        <v>363</v>
      </c>
      <c r="D40" s="2344"/>
      <c r="E40" s="2345"/>
      <c r="F40" s="31"/>
      <c r="G40" s="31"/>
      <c r="H40" s="31"/>
      <c r="I40" s="30"/>
      <c r="J40" s="30"/>
      <c r="K40" s="260">
        <f>SUM(F40:J40)</f>
        <v>0</v>
      </c>
      <c r="L40" s="266">
        <f t="shared" si="2"/>
        <v>0</v>
      </c>
      <c r="M40" s="1142"/>
    </row>
    <row r="41" spans="2:13" ht="20.100000000000001" customHeight="1" x14ac:dyDescent="0.2">
      <c r="B41" s="1359" t="s">
        <v>427</v>
      </c>
      <c r="C41" s="1360"/>
      <c r="D41" s="1361"/>
      <c r="E41" s="278"/>
      <c r="F41" s="1362"/>
      <c r="G41" s="1362"/>
      <c r="H41" s="1362"/>
      <c r="I41" s="1362"/>
      <c r="J41" s="1362"/>
      <c r="K41" s="1363"/>
      <c r="L41" s="1364"/>
      <c r="M41" s="1365"/>
    </row>
    <row r="42" spans="2:13" ht="14.25" customHeight="1" x14ac:dyDescent="0.2">
      <c r="B42" s="2346">
        <v>1</v>
      </c>
      <c r="C42" s="2347"/>
      <c r="D42" s="2348"/>
      <c r="E42" s="1369"/>
      <c r="F42" s="39"/>
      <c r="G42" s="35"/>
      <c r="H42" s="35"/>
      <c r="I42" s="34"/>
      <c r="J42" s="34"/>
      <c r="K42" s="286">
        <f>SUM(F42:J42)</f>
        <v>0</v>
      </c>
      <c r="L42" s="263">
        <f>F42*$F$8+G42*$G$8+H42*$H$8+J42*$J$8+I42*$I$8</f>
        <v>0</v>
      </c>
      <c r="M42" s="67"/>
    </row>
    <row r="43" spans="2:13" ht="14.25" customHeight="1" x14ac:dyDescent="0.2">
      <c r="B43" s="1366"/>
      <c r="C43" s="1367"/>
      <c r="D43" s="1368">
        <v>2</v>
      </c>
      <c r="E43" s="1370"/>
      <c r="F43" s="39"/>
      <c r="G43" s="35"/>
      <c r="H43" s="35"/>
      <c r="I43" s="34"/>
      <c r="J43" s="34"/>
      <c r="K43" s="262">
        <f>SUM(F43:J43)</f>
        <v>0</v>
      </c>
      <c r="L43" s="263">
        <f>F43*$F$8+G43*$G$8+H43*$H$8+J43*$J$8+I43*$I$8</f>
        <v>0</v>
      </c>
      <c r="M43" s="67"/>
    </row>
    <row r="44" spans="2:13" ht="14.25" customHeight="1" x14ac:dyDescent="0.2">
      <c r="B44" s="1366"/>
      <c r="C44" s="1367"/>
      <c r="D44" s="1368">
        <v>3</v>
      </c>
      <c r="E44" s="1370"/>
      <c r="F44" s="39"/>
      <c r="G44" s="35"/>
      <c r="H44" s="35"/>
      <c r="I44" s="34"/>
      <c r="J44" s="34"/>
      <c r="K44" s="262">
        <f>SUM(F44:J44)</f>
        <v>0</v>
      </c>
      <c r="L44" s="263">
        <f>F44*$F$8+G44*$G$8+H44*$H$8+J44*$J$8+I44*$I$8</f>
        <v>0</v>
      </c>
      <c r="M44" s="67"/>
    </row>
    <row r="45" spans="2:13" ht="14.25" customHeight="1" x14ac:dyDescent="0.2">
      <c r="B45" s="2349">
        <v>4</v>
      </c>
      <c r="C45" s="2350"/>
      <c r="D45" s="2351"/>
      <c r="E45" s="1370"/>
      <c r="F45" s="45"/>
      <c r="G45" s="37"/>
      <c r="H45" s="37"/>
      <c r="I45" s="36"/>
      <c r="J45" s="36"/>
      <c r="K45" s="262">
        <f>SUM(F45:J45)</f>
        <v>0</v>
      </c>
      <c r="L45" s="263">
        <f>F45*$F$8+G45*$G$8+H45*$H$8+J45*$J$8+I45*$I$8</f>
        <v>0</v>
      </c>
      <c r="M45" s="46"/>
    </row>
    <row r="46" spans="2:13" ht="14.25" customHeight="1" x14ac:dyDescent="0.2">
      <c r="B46" s="2327">
        <v>5</v>
      </c>
      <c r="C46" s="2328"/>
      <c r="D46" s="2329"/>
      <c r="E46" s="1371"/>
      <c r="F46" s="45"/>
      <c r="G46" s="37"/>
      <c r="H46" s="37"/>
      <c r="I46" s="36"/>
      <c r="J46" s="36"/>
      <c r="K46" s="283">
        <f>SUM(F46:J46)</f>
        <v>0</v>
      </c>
      <c r="L46" s="263">
        <f>F46*$F$8+G46*$G$8+H46*$H$8+J46*$J$8+I46*$I$8</f>
        <v>0</v>
      </c>
      <c r="M46" s="289"/>
    </row>
    <row r="47" spans="2:13" ht="24" customHeight="1" x14ac:dyDescent="0.2">
      <c r="B47" s="2330" t="s">
        <v>428</v>
      </c>
      <c r="C47" s="2331"/>
      <c r="D47" s="2331"/>
      <c r="E47" s="2331"/>
      <c r="F47" s="1372"/>
      <c r="G47" s="1372"/>
      <c r="H47" s="1372"/>
      <c r="I47" s="1372"/>
      <c r="J47" s="1372"/>
      <c r="K47" s="1363"/>
      <c r="L47" s="1363"/>
      <c r="M47" s="1373"/>
    </row>
    <row r="48" spans="2:13" ht="15.75" customHeight="1" x14ac:dyDescent="0.2">
      <c r="B48" s="1374"/>
      <c r="C48" s="1375"/>
      <c r="D48" s="1376">
        <v>1</v>
      </c>
      <c r="E48" s="1004" t="s">
        <v>239</v>
      </c>
      <c r="F48" s="45"/>
      <c r="G48" s="37"/>
      <c r="H48" s="37"/>
      <c r="I48" s="36"/>
      <c r="J48" s="36"/>
      <c r="K48" s="286">
        <f t="shared" ref="K48:K54" si="3">SUM(F48:J48)</f>
        <v>0</v>
      </c>
      <c r="L48" s="263">
        <f t="shared" ref="L48:L54" si="4">F48*$F$8+G48*$G$8+H48*$H$8+J48*$J$8+I48*$I$8</f>
        <v>0</v>
      </c>
      <c r="M48" s="67"/>
    </row>
    <row r="49" spans="2:13" ht="14.25" customHeight="1" x14ac:dyDescent="0.2">
      <c r="B49" s="1374"/>
      <c r="C49" s="1375"/>
      <c r="D49" s="1376">
        <v>2</v>
      </c>
      <c r="E49" s="1377" t="s">
        <v>150</v>
      </c>
      <c r="F49" s="45"/>
      <c r="G49" s="37"/>
      <c r="H49" s="37"/>
      <c r="I49" s="36"/>
      <c r="J49" s="36"/>
      <c r="K49" s="262">
        <f t="shared" si="3"/>
        <v>0</v>
      </c>
      <c r="L49" s="263">
        <f t="shared" si="4"/>
        <v>0</v>
      </c>
      <c r="M49" s="46"/>
    </row>
    <row r="50" spans="2:13" ht="14.25" customHeight="1" x14ac:dyDescent="0.2">
      <c r="B50" s="1374"/>
      <c r="C50" s="1375"/>
      <c r="D50" s="1376">
        <v>3</v>
      </c>
      <c r="E50" s="1377" t="s">
        <v>429</v>
      </c>
      <c r="F50" s="45"/>
      <c r="G50" s="37"/>
      <c r="H50" s="37"/>
      <c r="I50" s="36"/>
      <c r="J50" s="36"/>
      <c r="K50" s="262">
        <f t="shared" si="3"/>
        <v>0</v>
      </c>
      <c r="L50" s="263">
        <f t="shared" si="4"/>
        <v>0</v>
      </c>
      <c r="M50" s="46"/>
    </row>
    <row r="51" spans="2:13" ht="14.25" customHeight="1" x14ac:dyDescent="0.2">
      <c r="B51" s="1374"/>
      <c r="C51" s="1375"/>
      <c r="D51" s="1376">
        <v>4</v>
      </c>
      <c r="E51" s="1370"/>
      <c r="F51" s="45"/>
      <c r="G51" s="37"/>
      <c r="H51" s="37"/>
      <c r="I51" s="36"/>
      <c r="J51" s="36"/>
      <c r="K51" s="262">
        <f t="shared" si="3"/>
        <v>0</v>
      </c>
      <c r="L51" s="263">
        <f t="shared" si="4"/>
        <v>0</v>
      </c>
      <c r="M51" s="46"/>
    </row>
    <row r="52" spans="2:13" ht="14.25" customHeight="1" x14ac:dyDescent="0.2">
      <c r="B52" s="1374"/>
      <c r="C52" s="1375"/>
      <c r="D52" s="1376">
        <v>5</v>
      </c>
      <c r="E52" s="1370"/>
      <c r="F52" s="45"/>
      <c r="G52" s="37"/>
      <c r="H52" s="37"/>
      <c r="I52" s="36"/>
      <c r="J52" s="36"/>
      <c r="K52" s="262">
        <f t="shared" si="3"/>
        <v>0</v>
      </c>
      <c r="L52" s="263">
        <f t="shared" si="4"/>
        <v>0</v>
      </c>
      <c r="M52" s="46"/>
    </row>
    <row r="53" spans="2:13" ht="21.75" customHeight="1" x14ac:dyDescent="0.2">
      <c r="B53" s="1374"/>
      <c r="C53" s="1375"/>
      <c r="D53" s="1376">
        <v>6</v>
      </c>
      <c r="E53" s="1370"/>
      <c r="F53" s="45"/>
      <c r="G53" s="37"/>
      <c r="H53" s="37"/>
      <c r="I53" s="36"/>
      <c r="J53" s="36"/>
      <c r="K53" s="262">
        <f t="shared" si="3"/>
        <v>0</v>
      </c>
      <c r="L53" s="263">
        <f t="shared" si="4"/>
        <v>0</v>
      </c>
      <c r="M53" s="46"/>
    </row>
    <row r="54" spans="2:13" ht="14.25" customHeight="1" thickBot="1" x14ac:dyDescent="0.25">
      <c r="B54" s="1378"/>
      <c r="C54" s="1379"/>
      <c r="D54" s="269">
        <v>7</v>
      </c>
      <c r="E54" s="1380"/>
      <c r="F54" s="754"/>
      <c r="G54" s="50"/>
      <c r="H54" s="50"/>
      <c r="I54" s="270"/>
      <c r="J54" s="270"/>
      <c r="K54" s="285">
        <f t="shared" si="3"/>
        <v>0</v>
      </c>
      <c r="L54" s="263">
        <f t="shared" si="4"/>
        <v>0</v>
      </c>
      <c r="M54" s="1381"/>
    </row>
    <row r="55" spans="2:13" s="1022" customFormat="1" x14ac:dyDescent="0.2">
      <c r="B55" s="20"/>
      <c r="C55" s="20"/>
      <c r="D55" s="1382" t="s">
        <v>430</v>
      </c>
      <c r="E55" s="1383" t="s">
        <v>431</v>
      </c>
      <c r="F55" s="69"/>
      <c r="G55" s="69"/>
      <c r="H55" s="69"/>
      <c r="I55" s="69"/>
      <c r="J55" s="69"/>
      <c r="K55" s="69"/>
      <c r="L55" s="69"/>
    </row>
    <row r="56" spans="2:13" s="1022" customFormat="1" x14ac:dyDescent="0.2">
      <c r="B56" s="1384"/>
      <c r="C56" s="1384"/>
      <c r="D56" s="1384"/>
      <c r="E56" s="1385"/>
      <c r="F56" s="300"/>
      <c r="G56" s="300"/>
      <c r="H56" s="300"/>
      <c r="I56" s="300"/>
      <c r="J56" s="300"/>
      <c r="K56" s="302"/>
      <c r="L56" s="302"/>
    </row>
    <row r="57" spans="2:13" s="1022" customFormat="1" x14ac:dyDescent="0.2">
      <c r="B57" s="20"/>
      <c r="C57" s="20"/>
      <c r="D57" s="20"/>
      <c r="E57" s="301"/>
      <c r="F57" s="300"/>
      <c r="G57" s="300"/>
      <c r="H57" s="300"/>
      <c r="I57" s="300"/>
      <c r="J57" s="300"/>
      <c r="K57" s="300"/>
      <c r="L57" s="300"/>
    </row>
    <row r="58" spans="2:13" s="1022" customFormat="1" ht="15.75" x14ac:dyDescent="0.25">
      <c r="B58" s="2332" t="s">
        <v>432</v>
      </c>
      <c r="C58" s="2332"/>
      <c r="D58" s="2332"/>
      <c r="E58" s="2332"/>
      <c r="F58" s="70"/>
      <c r="G58" s="70"/>
      <c r="H58" s="70"/>
      <c r="I58" s="70"/>
      <c r="J58" s="71"/>
      <c r="K58" s="70"/>
      <c r="L58" s="70"/>
    </row>
    <row r="59" spans="2:13" s="1022" customFormat="1" x14ac:dyDescent="0.2">
      <c r="B59" s="20"/>
      <c r="C59" s="20"/>
      <c r="D59" s="20"/>
      <c r="E59" s="72"/>
      <c r="F59" s="99"/>
      <c r="G59" s="99"/>
      <c r="H59" s="99"/>
      <c r="I59" s="99"/>
      <c r="J59" s="73"/>
      <c r="K59" s="72"/>
      <c r="L59" s="72"/>
    </row>
    <row r="60" spans="2:13" s="1022" customFormat="1" x14ac:dyDescent="0.2">
      <c r="B60" s="20"/>
      <c r="C60" s="20"/>
      <c r="D60" s="20"/>
      <c r="E60" s="72"/>
      <c r="F60" s="98"/>
      <c r="G60" s="99"/>
      <c r="H60" s="99"/>
      <c r="I60" s="99"/>
      <c r="J60" s="73"/>
      <c r="K60" s="72"/>
      <c r="L60" s="72"/>
    </row>
    <row r="61" spans="2:13" s="1022" customFormat="1" x14ac:dyDescent="0.2">
      <c r="B61" s="20"/>
      <c r="C61" s="20"/>
      <c r="D61" s="20"/>
      <c r="E61" s="72"/>
      <c r="F61" s="99"/>
      <c r="G61" s="99"/>
      <c r="H61" s="99"/>
      <c r="I61" s="99"/>
      <c r="J61" s="73"/>
      <c r="K61" s="72"/>
      <c r="L61" s="72"/>
    </row>
    <row r="62" spans="2:13" s="1022" customFormat="1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</sheetData>
  <sheetProtection formatRows="0"/>
  <mergeCells count="18">
    <mergeCell ref="B2:J2"/>
    <mergeCell ref="B3:M3"/>
    <mergeCell ref="A4:D4"/>
    <mergeCell ref="J4:M4"/>
    <mergeCell ref="B5:E9"/>
    <mergeCell ref="F5:J5"/>
    <mergeCell ref="M5:M9"/>
    <mergeCell ref="F7:J7"/>
    <mergeCell ref="F9:J9"/>
    <mergeCell ref="B46:D46"/>
    <mergeCell ref="B47:E47"/>
    <mergeCell ref="B58:E58"/>
    <mergeCell ref="B17:C23"/>
    <mergeCell ref="B24:B40"/>
    <mergeCell ref="C24:C39"/>
    <mergeCell ref="C40:E40"/>
    <mergeCell ref="B42:D42"/>
    <mergeCell ref="B45:D45"/>
  </mergeCells>
  <dataValidations count="1">
    <dataValidation allowBlank="1" showInputMessage="1" showErrorMessage="1" sqref="E42:E46 E48:E54 E27" xr:uid="{D9BA9EA3-EC6F-406A-89BE-24907D35605C}"/>
  </dataValidations>
  <printOptions horizontalCentered="1"/>
  <pageMargins left="1.1417322834645669" right="0.11811023622047245" top="0.51181102362204722" bottom="0.70866141732283472" header="0.51181102362204722" footer="0.51181102362204722"/>
  <pageSetup paperSize="9" scale="7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6C2A6-C0D8-4DC3-876E-91CD79DC4151}">
  <sheetPr>
    <tabColor rgb="FFFF0000"/>
    <pageSetUpPr fitToPage="1"/>
  </sheetPr>
  <dimension ref="A1:M78"/>
  <sheetViews>
    <sheetView view="pageBreakPreview" topLeftCell="A28" zoomScaleNormal="100" zoomScaleSheetLayoutView="100" workbookViewId="0">
      <selection activeCell="U63" sqref="U63"/>
    </sheetView>
  </sheetViews>
  <sheetFormatPr defaultColWidth="8.125" defaultRowHeight="12.75" x14ac:dyDescent="0.2"/>
  <cols>
    <col min="1" max="1" width="4.125" style="20" customWidth="1"/>
    <col min="2" max="2" width="3.25" style="20" customWidth="1"/>
    <col min="3" max="3" width="3" style="20" customWidth="1"/>
    <col min="4" max="4" width="3.75" style="20" customWidth="1"/>
    <col min="5" max="5" width="30.25" style="20" customWidth="1"/>
    <col min="6" max="10" width="5.875" style="20" customWidth="1"/>
    <col min="11" max="11" width="8.25" style="20" customWidth="1"/>
    <col min="12" max="12" width="8.625" style="20" customWidth="1"/>
    <col min="13" max="13" width="11" style="1022" customWidth="1"/>
    <col min="14" max="16384" width="8.125" style="20"/>
  </cols>
  <sheetData>
    <row r="1" spans="2:12" s="1022" customFormat="1" hidden="1" x14ac:dyDescent="0.2">
      <c r="B1" s="1384"/>
      <c r="C1" s="1384"/>
      <c r="D1" s="1384"/>
      <c r="E1" s="1385"/>
      <c r="F1" s="300"/>
      <c r="G1" s="300"/>
      <c r="H1" s="300"/>
      <c r="I1" s="300"/>
      <c r="J1" s="300"/>
      <c r="K1" s="302"/>
      <c r="L1" s="302"/>
    </row>
    <row r="2" spans="2:12" s="1022" customFormat="1" hidden="1" x14ac:dyDescent="0.2">
      <c r="B2" s="20"/>
      <c r="C2" s="20"/>
      <c r="D2" s="20"/>
      <c r="E2" s="301"/>
      <c r="F2" s="300"/>
      <c r="G2" s="300"/>
      <c r="H2" s="300"/>
      <c r="I2" s="300"/>
      <c r="J2" s="300"/>
      <c r="K2" s="300"/>
      <c r="L2" s="300"/>
    </row>
    <row r="3" spans="2:12" s="1022" customFormat="1" ht="15.75" hidden="1" x14ac:dyDescent="0.25">
      <c r="B3" s="2359"/>
      <c r="C3" s="2359"/>
      <c r="D3" s="2359"/>
      <c r="E3" s="2359"/>
      <c r="F3" s="70"/>
      <c r="G3" s="70"/>
      <c r="H3" s="70"/>
      <c r="I3" s="70"/>
      <c r="J3" s="71"/>
      <c r="K3" s="70"/>
      <c r="L3" s="70"/>
    </row>
    <row r="4" spans="2:12" s="1022" customFormat="1" hidden="1" x14ac:dyDescent="0.2">
      <c r="B4" s="20"/>
      <c r="C4" s="20"/>
      <c r="D4" s="20"/>
      <c r="E4" s="72"/>
      <c r="F4" s="99"/>
      <c r="G4" s="99"/>
      <c r="H4" s="99"/>
      <c r="I4" s="99"/>
      <c r="J4" s="73"/>
      <c r="K4" s="72"/>
      <c r="L4" s="72"/>
    </row>
    <row r="5" spans="2:12" s="1022" customFormat="1" hidden="1" x14ac:dyDescent="0.2">
      <c r="B5" s="20"/>
      <c r="C5" s="20"/>
      <c r="D5" s="20"/>
      <c r="E5" s="72"/>
      <c r="F5" s="98"/>
      <c r="G5" s="99"/>
      <c r="H5" s="99"/>
      <c r="I5" s="99"/>
      <c r="J5" s="73"/>
      <c r="K5" s="72"/>
      <c r="L5" s="72"/>
    </row>
    <row r="6" spans="2:12" s="1022" customFormat="1" hidden="1" x14ac:dyDescent="0.2">
      <c r="B6" s="20"/>
      <c r="C6" s="20"/>
      <c r="D6" s="20"/>
      <c r="E6" s="72"/>
      <c r="F6" s="99"/>
      <c r="G6" s="99"/>
      <c r="H6" s="99"/>
      <c r="I6" s="99"/>
      <c r="J6" s="73"/>
      <c r="K6" s="72"/>
      <c r="L6" s="72"/>
    </row>
    <row r="7" spans="2:12" s="1022" customFormat="1" hidden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hidden="1" x14ac:dyDescent="0.2"/>
    <row r="9" spans="2:12" hidden="1" x14ac:dyDescent="0.2"/>
    <row r="10" spans="2:12" hidden="1" x14ac:dyDescent="0.2"/>
    <row r="11" spans="2:12" hidden="1" x14ac:dyDescent="0.2"/>
    <row r="12" spans="2:12" hidden="1" x14ac:dyDescent="0.2"/>
    <row r="13" spans="2:12" hidden="1" x14ac:dyDescent="0.2"/>
    <row r="14" spans="2:12" hidden="1" x14ac:dyDescent="0.2"/>
    <row r="15" spans="2:12" hidden="1" x14ac:dyDescent="0.2"/>
    <row r="16" spans="2:12" hidden="1" x14ac:dyDescent="0.2"/>
    <row r="17" spans="1:13" hidden="1" x14ac:dyDescent="0.2"/>
    <row r="18" spans="1:13" hidden="1" x14ac:dyDescent="0.2"/>
    <row r="19" spans="1:13" hidden="1" x14ac:dyDescent="0.2"/>
    <row r="20" spans="1:13" hidden="1" x14ac:dyDescent="0.2"/>
    <row r="21" spans="1:13" hidden="1" x14ac:dyDescent="0.2"/>
    <row r="22" spans="1:13" hidden="1" x14ac:dyDescent="0.2"/>
    <row r="23" spans="1:13" hidden="1" x14ac:dyDescent="0.2"/>
    <row r="24" spans="1:13" hidden="1" x14ac:dyDescent="0.2"/>
    <row r="25" spans="1:13" ht="18" x14ac:dyDescent="0.25">
      <c r="B25" s="21"/>
      <c r="C25" s="21"/>
      <c r="D25" s="21"/>
      <c r="E25" s="299">
        <f>'Strona Tytułowa'!$G$5</f>
        <v>0</v>
      </c>
      <c r="F25" s="52"/>
      <c r="G25" s="52"/>
      <c r="H25" s="52"/>
      <c r="I25" s="52"/>
      <c r="J25" s="52"/>
      <c r="K25" s="52"/>
      <c r="L25" s="52"/>
      <c r="M25" s="1319"/>
    </row>
    <row r="26" spans="1:13" ht="20.25" x14ac:dyDescent="0.2">
      <c r="B26" s="1900" t="s">
        <v>279</v>
      </c>
      <c r="C26" s="1900"/>
      <c r="D26" s="1900"/>
      <c r="E26" s="1900"/>
      <c r="F26" s="1900"/>
      <c r="G26" s="1900"/>
      <c r="H26" s="1900"/>
      <c r="I26" s="1900"/>
      <c r="J26" s="1900"/>
      <c r="K26" s="1301" t="str">
        <f>'Strona Tytułowa'!$D$2</f>
        <v>2023/2024</v>
      </c>
      <c r="L26" s="74"/>
      <c r="M26" s="74"/>
    </row>
    <row r="27" spans="1:13" ht="18" x14ac:dyDescent="0.2">
      <c r="B27" s="2352" t="s">
        <v>408</v>
      </c>
      <c r="C27" s="2352"/>
      <c r="D27" s="2352"/>
      <c r="E27" s="2352"/>
      <c r="F27" s="2352"/>
      <c r="G27" s="2352"/>
      <c r="H27" s="2352"/>
      <c r="I27" s="2352"/>
      <c r="J27" s="2352"/>
      <c r="K27" s="2352"/>
      <c r="L27" s="2352"/>
      <c r="M27" s="2352"/>
    </row>
    <row r="28" spans="1:13" ht="19.5" thickBot="1" x14ac:dyDescent="0.25">
      <c r="A28" s="2353"/>
      <c r="B28" s="2353"/>
      <c r="C28" s="2353"/>
      <c r="D28" s="2353"/>
      <c r="E28" s="1386" t="s">
        <v>433</v>
      </c>
      <c r="F28" s="55"/>
      <c r="G28" s="55"/>
      <c r="H28" s="55" t="s">
        <v>409</v>
      </c>
      <c r="I28" s="55"/>
      <c r="J28" s="2354" t="s">
        <v>410</v>
      </c>
      <c r="K28" s="2354"/>
      <c r="L28" s="2354"/>
      <c r="M28" s="2354"/>
    </row>
    <row r="29" spans="1:13" x14ac:dyDescent="0.2">
      <c r="B29" s="1929" t="s">
        <v>161</v>
      </c>
      <c r="C29" s="1930"/>
      <c r="D29" s="1930"/>
      <c r="E29" s="1931"/>
      <c r="F29" s="1908" t="s">
        <v>162</v>
      </c>
      <c r="G29" s="1909"/>
      <c r="H29" s="1909"/>
      <c r="I29" s="1909"/>
      <c r="J29" s="2355"/>
      <c r="K29" s="242" t="s">
        <v>268</v>
      </c>
      <c r="L29" s="243" t="s">
        <v>213</v>
      </c>
      <c r="M29" s="2156" t="s">
        <v>164</v>
      </c>
    </row>
    <row r="30" spans="1:13" x14ac:dyDescent="0.2">
      <c r="B30" s="1902"/>
      <c r="C30" s="1903"/>
      <c r="D30" s="1903"/>
      <c r="E30" s="1904"/>
      <c r="F30" s="244" t="s">
        <v>33</v>
      </c>
      <c r="G30" s="245" t="s">
        <v>34</v>
      </c>
      <c r="H30" s="245" t="s">
        <v>35</v>
      </c>
      <c r="I30" s="245" t="s">
        <v>36</v>
      </c>
      <c r="J30" s="245" t="s">
        <v>37</v>
      </c>
      <c r="K30" s="246" t="s">
        <v>411</v>
      </c>
      <c r="L30" s="247" t="s">
        <v>411</v>
      </c>
      <c r="M30" s="2157"/>
    </row>
    <row r="31" spans="1:13" x14ac:dyDescent="0.2">
      <c r="B31" s="1902"/>
      <c r="C31" s="1903"/>
      <c r="D31" s="1903"/>
      <c r="E31" s="1904"/>
      <c r="F31" s="1891" t="s">
        <v>166</v>
      </c>
      <c r="G31" s="1891"/>
      <c r="H31" s="1891"/>
      <c r="I31" s="1891"/>
      <c r="J31" s="2140"/>
      <c r="K31" s="248" t="s">
        <v>412</v>
      </c>
      <c r="L31" s="249" t="s">
        <v>413</v>
      </c>
      <c r="M31" s="2157"/>
    </row>
    <row r="32" spans="1:13" x14ac:dyDescent="0.2">
      <c r="B32" s="1902"/>
      <c r="C32" s="1903"/>
      <c r="D32" s="1903"/>
      <c r="E32" s="1904"/>
      <c r="F32" s="1416"/>
      <c r="G32" s="1416"/>
      <c r="H32" s="1416"/>
      <c r="I32" s="1416"/>
      <c r="J32" s="1416"/>
      <c r="K32" s="246" t="s">
        <v>414</v>
      </c>
      <c r="L32" s="247" t="s">
        <v>415</v>
      </c>
      <c r="M32" s="2157"/>
    </row>
    <row r="33" spans="1:13" ht="13.5" thickBot="1" x14ac:dyDescent="0.25">
      <c r="B33" s="1905"/>
      <c r="C33" s="1906"/>
      <c r="D33" s="1906"/>
      <c r="E33" s="1907"/>
      <c r="F33" s="2356" t="s">
        <v>167</v>
      </c>
      <c r="G33" s="2357"/>
      <c r="H33" s="2357"/>
      <c r="I33" s="2357"/>
      <c r="J33" s="2358"/>
      <c r="K33" s="250" t="s">
        <v>416</v>
      </c>
      <c r="L33" s="251" t="s">
        <v>416</v>
      </c>
      <c r="M33" s="2158"/>
    </row>
    <row r="34" spans="1:13" ht="16.5" thickBot="1" x14ac:dyDescent="0.25">
      <c r="B34" s="272"/>
      <c r="C34" s="273"/>
      <c r="D34" s="273"/>
      <c r="E34" s="303" t="s">
        <v>171</v>
      </c>
      <c r="F34" s="274">
        <f>F38+F39+F35</f>
        <v>24</v>
      </c>
      <c r="G34" s="274">
        <f>G38+G39+G35</f>
        <v>23</v>
      </c>
      <c r="H34" s="274">
        <f>H38+H39+H35</f>
        <v>22</v>
      </c>
      <c r="I34" s="274">
        <f>I38+I39+I35</f>
        <v>20</v>
      </c>
      <c r="J34" s="274">
        <f>J38+J39+J35</f>
        <v>14</v>
      </c>
      <c r="K34" s="274">
        <f>K39+K35</f>
        <v>103</v>
      </c>
      <c r="L34" s="56">
        <f>L38+L39+L35</f>
        <v>0</v>
      </c>
      <c r="M34" s="1322"/>
    </row>
    <row r="35" spans="1:13" ht="15" x14ac:dyDescent="0.2">
      <c r="B35" s="252"/>
      <c r="C35" s="1323"/>
      <c r="D35" s="1323"/>
      <c r="E35" s="58" t="s">
        <v>417</v>
      </c>
      <c r="F35" s="275">
        <f>SUM(F36:F37)</f>
        <v>24</v>
      </c>
      <c r="G35" s="275">
        <f>SUM(G36:G37)</f>
        <v>23</v>
      </c>
      <c r="H35" s="275">
        <f>SUM(H36:H37)</f>
        <v>22</v>
      </c>
      <c r="I35" s="275">
        <f>SUM(I36:I37)</f>
        <v>20</v>
      </c>
      <c r="J35" s="1324">
        <f>SUM(J36:J37)</f>
        <v>14</v>
      </c>
      <c r="K35" s="1325">
        <f>SUM(F35:J35)</f>
        <v>103</v>
      </c>
      <c r="L35" s="1326">
        <f>SUM(L36:L37)</f>
        <v>0</v>
      </c>
      <c r="M35" s="1327"/>
    </row>
    <row r="36" spans="1:13" x14ac:dyDescent="0.2">
      <c r="B36" s="83"/>
      <c r="C36" s="84"/>
      <c r="D36" s="84"/>
      <c r="E36" s="253" t="s">
        <v>418</v>
      </c>
      <c r="F36" s="59">
        <f>SUM(F41:F47)</f>
        <v>0</v>
      </c>
      <c r="G36" s="59">
        <f>SUM(G41:G47)</f>
        <v>0</v>
      </c>
      <c r="H36" s="59">
        <f>SUM(H41:H47)</f>
        <v>0</v>
      </c>
      <c r="I36" s="59">
        <f>SUM(I41:I47)</f>
        <v>0</v>
      </c>
      <c r="J36" s="254">
        <f>SUM(J41:J47)</f>
        <v>0</v>
      </c>
      <c r="K36" s="255">
        <f>SUM(F36:J36)</f>
        <v>0</v>
      </c>
      <c r="L36" s="49">
        <f>SUM(L41:L47)</f>
        <v>0</v>
      </c>
      <c r="M36" s="1327"/>
    </row>
    <row r="37" spans="1:13" x14ac:dyDescent="0.2">
      <c r="B37" s="1328"/>
      <c r="C37" s="1329"/>
      <c r="D37" s="1329"/>
      <c r="E37" s="1330" t="s">
        <v>419</v>
      </c>
      <c r="F37" s="1331">
        <f>SUM(F48:F64)</f>
        <v>24</v>
      </c>
      <c r="G37" s="1331">
        <f t="shared" ref="G37:J37" si="0">SUM(G48:G64)</f>
        <v>23</v>
      </c>
      <c r="H37" s="1331">
        <f t="shared" si="0"/>
        <v>22</v>
      </c>
      <c r="I37" s="1331">
        <f>SUM(I48:I64)</f>
        <v>20</v>
      </c>
      <c r="J37" s="1331">
        <f t="shared" si="0"/>
        <v>14</v>
      </c>
      <c r="K37" s="255">
        <f>SUM(F37:J37)</f>
        <v>103</v>
      </c>
      <c r="L37" s="743">
        <f>SUM(L48:L64)</f>
        <v>0</v>
      </c>
      <c r="M37" s="1332"/>
    </row>
    <row r="38" spans="1:13" x14ac:dyDescent="0.2">
      <c r="B38" s="83"/>
      <c r="C38" s="84"/>
      <c r="D38" s="84"/>
      <c r="E38" s="253" t="s">
        <v>420</v>
      </c>
      <c r="F38" s="59">
        <f>SUM(F66:F70)</f>
        <v>0</v>
      </c>
      <c r="G38" s="59">
        <f>SUM(G66:G70)</f>
        <v>0</v>
      </c>
      <c r="H38" s="59">
        <f>SUM(H66:H70)</f>
        <v>0</v>
      </c>
      <c r="I38" s="59">
        <f>SUM(I66:I70)</f>
        <v>0</v>
      </c>
      <c r="J38" s="59">
        <f>SUM(J66:J70)</f>
        <v>0</v>
      </c>
      <c r="K38" s="255">
        <f>SUM(F38:J38)</f>
        <v>0</v>
      </c>
      <c r="L38" s="49">
        <f>SUM(L66:L70)</f>
        <v>0</v>
      </c>
      <c r="M38" s="1327"/>
    </row>
    <row r="39" spans="1:13" ht="15" x14ac:dyDescent="0.2">
      <c r="B39" s="1333"/>
      <c r="C39" s="1334"/>
      <c r="D39" s="291"/>
      <c r="E39" s="393" t="s">
        <v>421</v>
      </c>
      <c r="F39" s="701">
        <f>SUM(F72:F78)</f>
        <v>0</v>
      </c>
      <c r="G39" s="701">
        <f>SUM(G72:G78)</f>
        <v>0</v>
      </c>
      <c r="H39" s="701">
        <f>SUM(H72:H78)</f>
        <v>0</v>
      </c>
      <c r="I39" s="701">
        <f>SUM(I72:I78)</f>
        <v>0</v>
      </c>
      <c r="J39" s="701">
        <f>SUM(J72:J78)</f>
        <v>0</v>
      </c>
      <c r="K39" s="1335">
        <f>SUM(F39:J39)</f>
        <v>0</v>
      </c>
      <c r="L39" s="1336">
        <f>SUM(L72:L78)</f>
        <v>0</v>
      </c>
      <c r="M39" s="1337"/>
    </row>
    <row r="40" spans="1:13" ht="15.75" x14ac:dyDescent="0.2">
      <c r="B40" s="265"/>
      <c r="C40" s="277"/>
      <c r="D40" s="277"/>
      <c r="E40" s="278" t="s">
        <v>288</v>
      </c>
      <c r="F40" s="279"/>
      <c r="G40" s="279"/>
      <c r="H40" s="279"/>
      <c r="I40" s="279"/>
      <c r="J40" s="279"/>
      <c r="K40" s="279"/>
      <c r="L40" s="280"/>
      <c r="M40" s="1338"/>
    </row>
    <row r="41" spans="1:13" x14ac:dyDescent="0.2">
      <c r="A41" s="27"/>
      <c r="B41" s="2333" t="s">
        <v>339</v>
      </c>
      <c r="C41" s="2334"/>
      <c r="D41" s="91">
        <v>1</v>
      </c>
      <c r="E41" s="281" t="s">
        <v>139</v>
      </c>
      <c r="F41" s="1387"/>
      <c r="G41" s="1388"/>
      <c r="H41" s="1339"/>
      <c r="I41" s="1340"/>
      <c r="J41" s="1340"/>
      <c r="K41" s="260">
        <f t="shared" ref="K41:K61" si="1">SUM(F41:J41)</f>
        <v>0</v>
      </c>
      <c r="L41" s="1341">
        <f t="shared" ref="L41:L64" si="2">F41*$F$8+G41*$G$8+H41*$H$8+J41*$J$8+I41*$I$8</f>
        <v>0</v>
      </c>
      <c r="M41" s="1142"/>
    </row>
    <row r="42" spans="1:13" x14ac:dyDescent="0.2">
      <c r="A42" s="27"/>
      <c r="B42" s="2335"/>
      <c r="C42" s="2336"/>
      <c r="D42" s="292">
        <v>2</v>
      </c>
      <c r="E42" s="64" t="s">
        <v>151</v>
      </c>
      <c r="F42" s="1389"/>
      <c r="G42" s="1390"/>
      <c r="H42" s="1342"/>
      <c r="I42" s="1343"/>
      <c r="J42" s="1343"/>
      <c r="K42" s="262">
        <f t="shared" si="1"/>
        <v>0</v>
      </c>
      <c r="L42" s="263">
        <f t="shared" si="2"/>
        <v>0</v>
      </c>
      <c r="M42" s="984"/>
    </row>
    <row r="43" spans="1:13" x14ac:dyDescent="0.2">
      <c r="A43" s="27"/>
      <c r="B43" s="2335"/>
      <c r="C43" s="2336"/>
      <c r="D43" s="292">
        <v>3</v>
      </c>
      <c r="E43" s="64" t="s">
        <v>152</v>
      </c>
      <c r="F43" s="1389"/>
      <c r="G43" s="1390"/>
      <c r="H43" s="1342"/>
      <c r="I43" s="1343"/>
      <c r="J43" s="1343"/>
      <c r="K43" s="262">
        <f t="shared" si="1"/>
        <v>0</v>
      </c>
      <c r="L43" s="263">
        <f t="shared" si="2"/>
        <v>0</v>
      </c>
      <c r="M43" s="984"/>
    </row>
    <row r="44" spans="1:13" x14ac:dyDescent="0.2">
      <c r="A44" s="27"/>
      <c r="B44" s="2335"/>
      <c r="C44" s="2336"/>
      <c r="D44" s="292">
        <v>4</v>
      </c>
      <c r="E44" s="64" t="s">
        <v>423</v>
      </c>
      <c r="F44" s="1389"/>
      <c r="G44" s="1390"/>
      <c r="H44" s="1342"/>
      <c r="I44" s="1343"/>
      <c r="J44" s="1343"/>
      <c r="K44" s="262">
        <f>SUM(F44:J44)</f>
        <v>0</v>
      </c>
      <c r="L44" s="263">
        <f t="shared" si="2"/>
        <v>0</v>
      </c>
      <c r="M44" s="984"/>
    </row>
    <row r="45" spans="1:13" x14ac:dyDescent="0.2">
      <c r="A45" s="27"/>
      <c r="B45" s="2335"/>
      <c r="C45" s="2336"/>
      <c r="D45" s="1344">
        <v>5</v>
      </c>
      <c r="E45" s="282" t="s">
        <v>149</v>
      </c>
      <c r="F45" s="1391"/>
      <c r="G45" s="1392"/>
      <c r="H45" s="1345"/>
      <c r="I45" s="1346"/>
      <c r="J45" s="1346"/>
      <c r="K45" s="283">
        <f t="shared" si="1"/>
        <v>0</v>
      </c>
      <c r="L45" s="263">
        <f t="shared" si="2"/>
        <v>0</v>
      </c>
      <c r="M45" s="1347"/>
    </row>
    <row r="46" spans="1:13" x14ac:dyDescent="0.2">
      <c r="A46" s="27"/>
      <c r="B46" s="2335"/>
      <c r="C46" s="2336"/>
      <c r="D46" s="1348">
        <v>6</v>
      </c>
      <c r="E46" s="948" t="s">
        <v>146</v>
      </c>
      <c r="F46" s="1393"/>
      <c r="G46" s="1392"/>
      <c r="H46" s="1345"/>
      <c r="I46" s="1346"/>
      <c r="J46" s="1346"/>
      <c r="K46" s="283">
        <f t="shared" si="1"/>
        <v>0</v>
      </c>
      <c r="L46" s="263">
        <f t="shared" si="2"/>
        <v>0</v>
      </c>
      <c r="M46" s="1347"/>
    </row>
    <row r="47" spans="1:13" ht="13.5" thickBot="1" x14ac:dyDescent="0.25">
      <c r="A47" s="27"/>
      <c r="B47" s="2337"/>
      <c r="C47" s="2338"/>
      <c r="D47" s="1350">
        <v>7</v>
      </c>
      <c r="E47" s="1351" t="s">
        <v>424</v>
      </c>
      <c r="F47" s="1394"/>
      <c r="G47" s="1395"/>
      <c r="H47" s="1353"/>
      <c r="I47" s="1354"/>
      <c r="J47" s="1354"/>
      <c r="K47" s="285">
        <f t="shared" si="1"/>
        <v>0</v>
      </c>
      <c r="L47" s="271">
        <f t="shared" si="2"/>
        <v>0</v>
      </c>
      <c r="M47" s="1355"/>
    </row>
    <row r="48" spans="1:13" x14ac:dyDescent="0.2">
      <c r="A48" s="27"/>
      <c r="B48" s="2339" t="s">
        <v>425</v>
      </c>
      <c r="C48" s="2341" t="s">
        <v>426</v>
      </c>
      <c r="D48" s="1356">
        <v>1</v>
      </c>
      <c r="E48" s="938" t="s">
        <v>143</v>
      </c>
      <c r="F48" s="766">
        <v>4</v>
      </c>
      <c r="G48" s="1396">
        <v>3</v>
      </c>
      <c r="H48" s="35">
        <v>3</v>
      </c>
      <c r="I48" s="34">
        <v>3</v>
      </c>
      <c r="J48" s="34">
        <v>3</v>
      </c>
      <c r="K48" s="286">
        <f t="shared" si="1"/>
        <v>16</v>
      </c>
      <c r="L48" s="263">
        <f t="shared" si="2"/>
        <v>0</v>
      </c>
      <c r="M48" s="1143"/>
    </row>
    <row r="49" spans="1:13" x14ac:dyDescent="0.2">
      <c r="A49" s="27"/>
      <c r="B49" s="2339"/>
      <c r="C49" s="2341"/>
      <c r="D49" s="1357">
        <v>2</v>
      </c>
      <c r="E49" s="64" t="s">
        <v>360</v>
      </c>
      <c r="F49" s="770">
        <v>3</v>
      </c>
      <c r="G49" s="1397">
        <v>3</v>
      </c>
      <c r="H49" s="37">
        <v>2</v>
      </c>
      <c r="I49" s="36">
        <v>2</v>
      </c>
      <c r="J49" s="36">
        <v>2</v>
      </c>
      <c r="K49" s="262">
        <f t="shared" si="1"/>
        <v>12</v>
      </c>
      <c r="L49" s="263">
        <f t="shared" si="2"/>
        <v>0</v>
      </c>
      <c r="M49" s="984"/>
    </row>
    <row r="50" spans="1:13" x14ac:dyDescent="0.2">
      <c r="A50" s="27"/>
      <c r="B50" s="2339"/>
      <c r="C50" s="2341"/>
      <c r="D50" s="1357">
        <v>3</v>
      </c>
      <c r="E50" s="64" t="s">
        <v>361</v>
      </c>
      <c r="F50" s="770">
        <v>1</v>
      </c>
      <c r="G50" s="1397">
        <v>2</v>
      </c>
      <c r="H50" s="37">
        <v>2</v>
      </c>
      <c r="I50" s="36">
        <v>2</v>
      </c>
      <c r="J50" s="36">
        <v>1</v>
      </c>
      <c r="K50" s="262">
        <f t="shared" si="1"/>
        <v>8</v>
      </c>
      <c r="L50" s="263">
        <f t="shared" si="2"/>
        <v>0</v>
      </c>
      <c r="M50" s="984"/>
    </row>
    <row r="51" spans="1:13" x14ac:dyDescent="0.2">
      <c r="A51" s="27"/>
      <c r="B51" s="2339"/>
      <c r="C51" s="2341"/>
      <c r="D51" s="1357">
        <v>4</v>
      </c>
      <c r="E51" s="1358"/>
      <c r="F51" s="770">
        <v>1</v>
      </c>
      <c r="G51" s="1397"/>
      <c r="H51" s="37"/>
      <c r="I51" s="36"/>
      <c r="J51" s="36"/>
      <c r="K51" s="262">
        <f>SUM(F51:J51)</f>
        <v>1</v>
      </c>
      <c r="L51" s="263">
        <f t="shared" si="2"/>
        <v>0</v>
      </c>
      <c r="M51" s="984"/>
    </row>
    <row r="52" spans="1:13" x14ac:dyDescent="0.2">
      <c r="A52" s="27"/>
      <c r="B52" s="2339"/>
      <c r="C52" s="2341"/>
      <c r="D52" s="1357">
        <v>5</v>
      </c>
      <c r="E52" s="64" t="s">
        <v>137</v>
      </c>
      <c r="F52" s="770">
        <v>2</v>
      </c>
      <c r="G52" s="1397">
        <v>2</v>
      </c>
      <c r="H52" s="37">
        <v>1</v>
      </c>
      <c r="I52" s="36">
        <v>1</v>
      </c>
      <c r="J52" s="36">
        <v>1</v>
      </c>
      <c r="K52" s="262">
        <f>SUM(F52:J52)</f>
        <v>7</v>
      </c>
      <c r="L52" s="263">
        <f t="shared" si="2"/>
        <v>0</v>
      </c>
      <c r="M52" s="984"/>
    </row>
    <row r="53" spans="1:13" x14ac:dyDescent="0.2">
      <c r="A53" s="27"/>
      <c r="B53" s="2339"/>
      <c r="C53" s="2341"/>
      <c r="D53" s="1357">
        <v>6</v>
      </c>
      <c r="E53" s="64" t="s">
        <v>256</v>
      </c>
      <c r="F53" s="770">
        <v>1</v>
      </c>
      <c r="G53" s="1397">
        <v>1</v>
      </c>
      <c r="H53" s="37">
        <v>1</v>
      </c>
      <c r="I53" s="36"/>
      <c r="J53" s="36"/>
      <c r="K53" s="262">
        <f t="shared" si="1"/>
        <v>3</v>
      </c>
      <c r="L53" s="263">
        <f t="shared" si="2"/>
        <v>0</v>
      </c>
      <c r="M53" s="984"/>
    </row>
    <row r="54" spans="1:13" x14ac:dyDescent="0.2">
      <c r="A54" s="27"/>
      <c r="B54" s="2339"/>
      <c r="C54" s="2341"/>
      <c r="D54" s="1357">
        <v>7</v>
      </c>
      <c r="E54" s="64" t="s">
        <v>147</v>
      </c>
      <c r="F54" s="770"/>
      <c r="G54" s="1397"/>
      <c r="H54" s="37">
        <v>1</v>
      </c>
      <c r="I54" s="36">
        <v>1</v>
      </c>
      <c r="J54" s="36"/>
      <c r="K54" s="262">
        <f t="shared" si="1"/>
        <v>2</v>
      </c>
      <c r="L54" s="263">
        <f t="shared" si="2"/>
        <v>0</v>
      </c>
      <c r="M54" s="984"/>
    </row>
    <row r="55" spans="1:13" x14ac:dyDescent="0.2">
      <c r="A55" s="27"/>
      <c r="B55" s="2339"/>
      <c r="C55" s="2341"/>
      <c r="D55" s="1357">
        <v>8</v>
      </c>
      <c r="E55" s="64" t="s">
        <v>136</v>
      </c>
      <c r="F55" s="770">
        <v>1</v>
      </c>
      <c r="G55" s="1397">
        <v>1</v>
      </c>
      <c r="H55" s="37">
        <v>1</v>
      </c>
      <c r="I55" s="36">
        <v>1</v>
      </c>
      <c r="J55" s="36"/>
      <c r="K55" s="262">
        <f t="shared" si="1"/>
        <v>4</v>
      </c>
      <c r="L55" s="263">
        <f t="shared" si="2"/>
        <v>0</v>
      </c>
      <c r="M55" s="984"/>
    </row>
    <row r="56" spans="1:13" x14ac:dyDescent="0.2">
      <c r="A56" s="27"/>
      <c r="B56" s="2339"/>
      <c r="C56" s="2341"/>
      <c r="D56" s="1357">
        <v>9</v>
      </c>
      <c r="E56" s="64" t="s">
        <v>132</v>
      </c>
      <c r="F56" s="770">
        <v>1</v>
      </c>
      <c r="G56" s="1397">
        <v>1</v>
      </c>
      <c r="H56" s="37">
        <v>1</v>
      </c>
      <c r="I56" s="36">
        <v>1</v>
      </c>
      <c r="J56" s="36"/>
      <c r="K56" s="262">
        <f t="shared" si="1"/>
        <v>4</v>
      </c>
      <c r="L56" s="263">
        <f t="shared" si="2"/>
        <v>0</v>
      </c>
      <c r="M56" s="984"/>
    </row>
    <row r="57" spans="1:13" x14ac:dyDescent="0.2">
      <c r="A57" s="27"/>
      <c r="B57" s="2339"/>
      <c r="C57" s="2341"/>
      <c r="D57" s="1357">
        <v>10</v>
      </c>
      <c r="E57" s="64" t="s">
        <v>133</v>
      </c>
      <c r="F57" s="770">
        <v>1</v>
      </c>
      <c r="G57" s="1397">
        <v>1</v>
      </c>
      <c r="H57" s="37">
        <v>1</v>
      </c>
      <c r="I57" s="36">
        <v>1</v>
      </c>
      <c r="J57" s="36"/>
      <c r="K57" s="262">
        <f t="shared" si="1"/>
        <v>4</v>
      </c>
      <c r="L57" s="263">
        <f t="shared" si="2"/>
        <v>0</v>
      </c>
      <c r="M57" s="984"/>
    </row>
    <row r="58" spans="1:13" x14ac:dyDescent="0.2">
      <c r="A58" s="27"/>
      <c r="B58" s="2339"/>
      <c r="C58" s="2341"/>
      <c r="D58" s="1357">
        <v>11</v>
      </c>
      <c r="E58" s="64" t="s">
        <v>135</v>
      </c>
      <c r="F58" s="770">
        <v>1</v>
      </c>
      <c r="G58" s="1397">
        <v>1</v>
      </c>
      <c r="H58" s="37">
        <v>1</v>
      </c>
      <c r="I58" s="36">
        <v>1</v>
      </c>
      <c r="J58" s="36"/>
      <c r="K58" s="262">
        <f t="shared" si="1"/>
        <v>4</v>
      </c>
      <c r="L58" s="263">
        <f t="shared" si="2"/>
        <v>0</v>
      </c>
      <c r="M58" s="984"/>
    </row>
    <row r="59" spans="1:13" x14ac:dyDescent="0.2">
      <c r="A59" s="27"/>
      <c r="B59" s="2339"/>
      <c r="C59" s="2341"/>
      <c r="D59" s="1357">
        <v>12</v>
      </c>
      <c r="E59" s="64" t="s">
        <v>144</v>
      </c>
      <c r="F59" s="770">
        <v>2</v>
      </c>
      <c r="G59" s="1397">
        <v>3</v>
      </c>
      <c r="H59" s="37">
        <v>3</v>
      </c>
      <c r="I59" s="36">
        <v>3</v>
      </c>
      <c r="J59" s="36">
        <v>3</v>
      </c>
      <c r="K59" s="262">
        <f t="shared" si="1"/>
        <v>14</v>
      </c>
      <c r="L59" s="263">
        <f t="shared" si="2"/>
        <v>0</v>
      </c>
      <c r="M59" s="984"/>
    </row>
    <row r="60" spans="1:13" x14ac:dyDescent="0.2">
      <c r="A60" s="27"/>
      <c r="B60" s="2339"/>
      <c r="C60" s="2341"/>
      <c r="D60" s="1357">
        <v>13</v>
      </c>
      <c r="E60" s="64" t="s">
        <v>140</v>
      </c>
      <c r="F60" s="770">
        <v>1</v>
      </c>
      <c r="G60" s="1397">
        <v>1</v>
      </c>
      <c r="H60" s="37">
        <v>1</v>
      </c>
      <c r="I60" s="36"/>
      <c r="J60" s="36"/>
      <c r="K60" s="262">
        <f t="shared" si="1"/>
        <v>3</v>
      </c>
      <c r="L60" s="263">
        <f t="shared" si="2"/>
        <v>0</v>
      </c>
      <c r="M60" s="984"/>
    </row>
    <row r="61" spans="1:13" x14ac:dyDescent="0.2">
      <c r="A61" s="27"/>
      <c r="B61" s="2339"/>
      <c r="C61" s="2341"/>
      <c r="D61" s="1357">
        <v>14</v>
      </c>
      <c r="E61" s="64" t="s">
        <v>156</v>
      </c>
      <c r="F61" s="770">
        <v>3</v>
      </c>
      <c r="G61" s="1397">
        <v>3</v>
      </c>
      <c r="H61" s="37">
        <v>3</v>
      </c>
      <c r="I61" s="36">
        <v>3</v>
      </c>
      <c r="J61" s="36">
        <v>3</v>
      </c>
      <c r="K61" s="262">
        <f t="shared" si="1"/>
        <v>15</v>
      </c>
      <c r="L61" s="263">
        <f t="shared" si="2"/>
        <v>0</v>
      </c>
      <c r="M61" s="984"/>
    </row>
    <row r="62" spans="1:13" x14ac:dyDescent="0.2">
      <c r="A62" s="27"/>
      <c r="B62" s="2339"/>
      <c r="C62" s="2341"/>
      <c r="D62" s="1357">
        <v>15</v>
      </c>
      <c r="E62" s="64" t="s">
        <v>134</v>
      </c>
      <c r="F62" s="770">
        <v>1</v>
      </c>
      <c r="G62" s="1397"/>
      <c r="H62" s="37"/>
      <c r="I62" s="36"/>
      <c r="J62" s="36"/>
      <c r="K62" s="262">
        <f>SUM(F62:J62)</f>
        <v>1</v>
      </c>
      <c r="L62" s="263">
        <f t="shared" si="2"/>
        <v>0</v>
      </c>
      <c r="M62" s="984"/>
    </row>
    <row r="63" spans="1:13" x14ac:dyDescent="0.2">
      <c r="A63" s="27"/>
      <c r="B63" s="2339"/>
      <c r="C63" s="2342"/>
      <c r="D63" s="1357">
        <v>16</v>
      </c>
      <c r="E63" s="64" t="s">
        <v>157</v>
      </c>
      <c r="F63" s="770">
        <v>1</v>
      </c>
      <c r="G63" s="1397">
        <v>1</v>
      </c>
      <c r="H63" s="37">
        <v>1</v>
      </c>
      <c r="I63" s="36">
        <v>1</v>
      </c>
      <c r="J63" s="36">
        <v>1</v>
      </c>
      <c r="K63" s="262">
        <f>SUM(F63:J63)</f>
        <v>5</v>
      </c>
      <c r="L63" s="288">
        <f t="shared" si="2"/>
        <v>0</v>
      </c>
      <c r="M63" s="984"/>
    </row>
    <row r="64" spans="1:13" x14ac:dyDescent="0.2">
      <c r="A64" s="27"/>
      <c r="B64" s="2340"/>
      <c r="C64" s="2343" t="s">
        <v>363</v>
      </c>
      <c r="D64" s="2344"/>
      <c r="E64" s="2345"/>
      <c r="F64" s="762"/>
      <c r="G64" s="1398"/>
      <c r="H64" s="31"/>
      <c r="I64" s="30"/>
      <c r="J64" s="30"/>
      <c r="K64" s="260">
        <f>SUM(F64:J64)</f>
        <v>0</v>
      </c>
      <c r="L64" s="266">
        <f t="shared" si="2"/>
        <v>0</v>
      </c>
      <c r="M64" s="1142"/>
    </row>
    <row r="65" spans="2:13" ht="15.75" x14ac:dyDescent="0.2">
      <c r="B65" s="1359" t="s">
        <v>427</v>
      </c>
      <c r="C65" s="1360"/>
      <c r="D65" s="1361"/>
      <c r="E65" s="278"/>
      <c r="F65" s="1362"/>
      <c r="G65" s="1362"/>
      <c r="H65" s="1362"/>
      <c r="I65" s="1362"/>
      <c r="J65" s="1362"/>
      <c r="K65" s="1363"/>
      <c r="L65" s="1364"/>
      <c r="M65" s="1365"/>
    </row>
    <row r="66" spans="2:13" x14ac:dyDescent="0.2">
      <c r="B66" s="2346">
        <v>1</v>
      </c>
      <c r="C66" s="2347"/>
      <c r="D66" s="2348"/>
      <c r="E66" s="1370"/>
      <c r="F66" s="766"/>
      <c r="G66" s="1396"/>
      <c r="H66" s="35"/>
      <c r="I66" s="34"/>
      <c r="J66" s="34"/>
      <c r="K66" s="286">
        <f>SUM(F66:J66)</f>
        <v>0</v>
      </c>
      <c r="L66" s="263">
        <f>F66*$F$8+G66*$G$8+H66*$H$8+J66*$J$8+I66*$I$8</f>
        <v>0</v>
      </c>
      <c r="M66" s="67"/>
    </row>
    <row r="67" spans="2:13" x14ac:dyDescent="0.2">
      <c r="B67" s="1366"/>
      <c r="C67" s="1367"/>
      <c r="D67" s="1368">
        <v>2</v>
      </c>
      <c r="E67" s="1370"/>
      <c r="F67" s="766"/>
      <c r="G67" s="1396"/>
      <c r="H67" s="35"/>
      <c r="I67" s="34"/>
      <c r="J67" s="34"/>
      <c r="K67" s="262">
        <f>SUM(F67:J67)</f>
        <v>0</v>
      </c>
      <c r="L67" s="263">
        <f>F67*$F$8+G67*$G$8+H67*$H$8+J67*$J$8+I67*$I$8</f>
        <v>0</v>
      </c>
      <c r="M67" s="67"/>
    </row>
    <row r="68" spans="2:13" x14ac:dyDescent="0.2">
      <c r="B68" s="1366"/>
      <c r="C68" s="1367"/>
      <c r="D68" s="1368">
        <v>3</v>
      </c>
      <c r="E68" s="1370"/>
      <c r="F68" s="766"/>
      <c r="G68" s="1396"/>
      <c r="H68" s="35"/>
      <c r="I68" s="34"/>
      <c r="J68" s="34"/>
      <c r="K68" s="262">
        <f>SUM(F68:J68)</f>
        <v>0</v>
      </c>
      <c r="L68" s="263">
        <f>F68*$F$8+G68*$G$8+H68*$H$8+J68*$J$8+I68*$I$8</f>
        <v>0</v>
      </c>
      <c r="M68" s="67"/>
    </row>
    <row r="69" spans="2:13" x14ac:dyDescent="0.2">
      <c r="B69" s="2349">
        <v>4</v>
      </c>
      <c r="C69" s="2350"/>
      <c r="D69" s="2351"/>
      <c r="E69" s="1370"/>
      <c r="F69" s="770"/>
      <c r="G69" s="1397"/>
      <c r="H69" s="37"/>
      <c r="I69" s="36"/>
      <c r="J69" s="36"/>
      <c r="K69" s="262">
        <f>SUM(F69:J69)</f>
        <v>0</v>
      </c>
      <c r="L69" s="263">
        <f>F69*$F$8+G69*$G$8+H69*$H$8+J69*$J$8+I69*$I$8</f>
        <v>0</v>
      </c>
      <c r="M69" s="46"/>
    </row>
    <row r="70" spans="2:13" x14ac:dyDescent="0.2">
      <c r="B70" s="2327">
        <v>5</v>
      </c>
      <c r="C70" s="2328"/>
      <c r="D70" s="2329"/>
      <c r="E70" s="1370"/>
      <c r="F70" s="770"/>
      <c r="G70" s="1397"/>
      <c r="H70" s="37"/>
      <c r="I70" s="36"/>
      <c r="J70" s="36"/>
      <c r="K70" s="283">
        <f>SUM(F70:J70)</f>
        <v>0</v>
      </c>
      <c r="L70" s="263">
        <f>F70*$F$8+G70*$G$8+H70*$H$8+J70*$J$8+I70*$I$8</f>
        <v>0</v>
      </c>
      <c r="M70" s="289"/>
    </row>
    <row r="71" spans="2:13" ht="15.75" x14ac:dyDescent="0.2">
      <c r="B71" s="2330" t="s">
        <v>428</v>
      </c>
      <c r="C71" s="2331"/>
      <c r="D71" s="2331"/>
      <c r="E71" s="2331"/>
      <c r="F71" s="1372"/>
      <c r="G71" s="1372"/>
      <c r="H71" s="1372"/>
      <c r="I71" s="1372"/>
      <c r="J71" s="1372"/>
      <c r="K71" s="1363"/>
      <c r="L71" s="1363"/>
      <c r="M71" s="1373"/>
    </row>
    <row r="72" spans="2:13" x14ac:dyDescent="0.2">
      <c r="B72" s="1374"/>
      <c r="C72" s="1375"/>
      <c r="D72" s="1376">
        <v>1</v>
      </c>
      <c r="E72" s="64" t="s">
        <v>239</v>
      </c>
      <c r="F72" s="770"/>
      <c r="G72" s="1397"/>
      <c r="H72" s="37"/>
      <c r="I72" s="36"/>
      <c r="J72" s="36"/>
      <c r="K72" s="286">
        <f t="shared" ref="K72:K78" si="3">SUM(F72:J72)</f>
        <v>0</v>
      </c>
      <c r="L72" s="263">
        <f t="shared" ref="L72:L78" si="4">F72*$F$8+G72*$G$8+H72*$H$8+J72*$J$8+I72*$I$8</f>
        <v>0</v>
      </c>
      <c r="M72" s="67"/>
    </row>
    <row r="73" spans="2:13" x14ac:dyDescent="0.2">
      <c r="B73" s="1374"/>
      <c r="C73" s="1375"/>
      <c r="D73" s="1376">
        <v>2</v>
      </c>
      <c r="E73" s="64" t="s">
        <v>150</v>
      </c>
      <c r="F73" s="770"/>
      <c r="G73" s="1397"/>
      <c r="H73" s="37"/>
      <c r="I73" s="36"/>
      <c r="J73" s="36"/>
      <c r="K73" s="262">
        <f t="shared" si="3"/>
        <v>0</v>
      </c>
      <c r="L73" s="263">
        <f t="shared" si="4"/>
        <v>0</v>
      </c>
      <c r="M73" s="46"/>
    </row>
    <row r="74" spans="2:13" x14ac:dyDescent="0.2">
      <c r="B74" s="1374"/>
      <c r="C74" s="1375"/>
      <c r="D74" s="1376">
        <v>3</v>
      </c>
      <c r="E74" s="64" t="s">
        <v>429</v>
      </c>
      <c r="F74" s="770"/>
      <c r="G74" s="1397"/>
      <c r="H74" s="37"/>
      <c r="I74" s="36"/>
      <c r="J74" s="36"/>
      <c r="K74" s="262">
        <f t="shared" si="3"/>
        <v>0</v>
      </c>
      <c r="L74" s="263">
        <f t="shared" si="4"/>
        <v>0</v>
      </c>
      <c r="M74" s="46"/>
    </row>
    <row r="75" spans="2:13" x14ac:dyDescent="0.2">
      <c r="B75" s="1374"/>
      <c r="C75" s="1375"/>
      <c r="D75" s="1376">
        <v>4</v>
      </c>
      <c r="E75" s="1370"/>
      <c r="F75" s="770"/>
      <c r="G75" s="1397"/>
      <c r="H75" s="37"/>
      <c r="I75" s="36"/>
      <c r="J75" s="36"/>
      <c r="K75" s="262">
        <f t="shared" si="3"/>
        <v>0</v>
      </c>
      <c r="L75" s="263">
        <f t="shared" si="4"/>
        <v>0</v>
      </c>
      <c r="M75" s="46"/>
    </row>
    <row r="76" spans="2:13" x14ac:dyDescent="0.2">
      <c r="B76" s="1374"/>
      <c r="C76" s="1375"/>
      <c r="D76" s="1376">
        <v>5</v>
      </c>
      <c r="E76" s="1370"/>
      <c r="F76" s="770"/>
      <c r="G76" s="1397"/>
      <c r="H76" s="37"/>
      <c r="I76" s="36"/>
      <c r="J76" s="36"/>
      <c r="K76" s="262">
        <f t="shared" si="3"/>
        <v>0</v>
      </c>
      <c r="L76" s="263">
        <f t="shared" si="4"/>
        <v>0</v>
      </c>
      <c r="M76" s="46"/>
    </row>
    <row r="77" spans="2:13" x14ac:dyDescent="0.2">
      <c r="B77" s="1374"/>
      <c r="C77" s="1375"/>
      <c r="D77" s="1376">
        <v>6</v>
      </c>
      <c r="E77" s="1370"/>
      <c r="F77" s="770"/>
      <c r="G77" s="1397"/>
      <c r="H77" s="37"/>
      <c r="I77" s="36"/>
      <c r="J77" s="36"/>
      <c r="K77" s="262">
        <f t="shared" si="3"/>
        <v>0</v>
      </c>
      <c r="L77" s="263">
        <f t="shared" si="4"/>
        <v>0</v>
      </c>
      <c r="M77" s="46"/>
    </row>
    <row r="78" spans="2:13" ht="13.5" thickBot="1" x14ac:dyDescent="0.25">
      <c r="B78" s="1378"/>
      <c r="C78" s="1379"/>
      <c r="D78" s="269">
        <v>7</v>
      </c>
      <c r="E78" s="1380"/>
      <c r="F78" s="284"/>
      <c r="G78" s="1399"/>
      <c r="H78" s="50"/>
      <c r="I78" s="270"/>
      <c r="J78" s="270"/>
      <c r="K78" s="285">
        <f t="shared" si="3"/>
        <v>0</v>
      </c>
      <c r="L78" s="1400">
        <f t="shared" si="4"/>
        <v>0</v>
      </c>
      <c r="M78" s="1381"/>
    </row>
  </sheetData>
  <mergeCells count="18">
    <mergeCell ref="B29:E33"/>
    <mergeCell ref="F29:J29"/>
    <mergeCell ref="M29:M33"/>
    <mergeCell ref="F31:J31"/>
    <mergeCell ref="F33:J33"/>
    <mergeCell ref="B3:E3"/>
    <mergeCell ref="B26:J26"/>
    <mergeCell ref="B27:M27"/>
    <mergeCell ref="A28:D28"/>
    <mergeCell ref="J28:M28"/>
    <mergeCell ref="B70:D70"/>
    <mergeCell ref="B71:E71"/>
    <mergeCell ref="B41:C47"/>
    <mergeCell ref="B48:B64"/>
    <mergeCell ref="C48:C63"/>
    <mergeCell ref="C64:E64"/>
    <mergeCell ref="B66:D66"/>
    <mergeCell ref="B69:D69"/>
  </mergeCells>
  <dataValidations count="1">
    <dataValidation allowBlank="1" showInputMessage="1" showErrorMessage="1" sqref="E66:E70 E72:E78 E51" xr:uid="{33F1AA88-FBC8-4407-B6D7-755E7ED88386}"/>
  </dataValidations>
  <printOptions horizontalCentered="1"/>
  <pageMargins left="1.1417322834645669" right="0.11811023622047245" top="0.51181102362204722" bottom="0.70866141732283472" header="0.51181102362204722" footer="0.51181102362204722"/>
  <pageSetup paperSize="9" scale="8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6F71-6F19-4D40-BAAD-E9C73167C533}">
  <sheetPr>
    <tabColor rgb="FFFF0000"/>
    <pageSetUpPr fitToPage="1"/>
  </sheetPr>
  <dimension ref="A1:M59"/>
  <sheetViews>
    <sheetView view="pageBreakPreview" topLeftCell="A16" zoomScale="90" zoomScaleNormal="100" zoomScaleSheetLayoutView="90" workbookViewId="0">
      <selection activeCell="E48" sqref="E48:E54"/>
    </sheetView>
  </sheetViews>
  <sheetFormatPr defaultColWidth="8.125" defaultRowHeight="12.75" x14ac:dyDescent="0.2"/>
  <cols>
    <col min="1" max="1" width="4.125" style="20" customWidth="1"/>
    <col min="2" max="2" width="3.25" style="20" customWidth="1"/>
    <col min="3" max="3" width="3" style="20" customWidth="1"/>
    <col min="4" max="4" width="3.75" style="20" customWidth="1"/>
    <col min="5" max="5" width="33.25" style="20" customWidth="1"/>
    <col min="6" max="10" width="5.875" style="20" customWidth="1"/>
    <col min="11" max="11" width="8.25" style="20" customWidth="1"/>
    <col min="12" max="12" width="8.625" style="20" customWidth="1"/>
    <col min="13" max="13" width="11" style="1022" customWidth="1"/>
    <col min="14" max="16384" width="8.125" style="20"/>
  </cols>
  <sheetData>
    <row r="1" spans="1:13" ht="18" x14ac:dyDescent="0.25">
      <c r="B1" s="21"/>
      <c r="C1" s="21"/>
      <c r="D1" s="21"/>
      <c r="E1" s="299">
        <f>'Strona Tytułowa'!$G$5</f>
        <v>0</v>
      </c>
      <c r="F1" s="52"/>
      <c r="G1" s="52"/>
      <c r="H1" s="52"/>
      <c r="I1" s="52"/>
      <c r="J1" s="52"/>
      <c r="K1" s="52"/>
      <c r="L1" s="52"/>
      <c r="M1" s="1319"/>
    </row>
    <row r="2" spans="1:13" ht="20.25" x14ac:dyDescent="0.2">
      <c r="B2" s="1900" t="s">
        <v>279</v>
      </c>
      <c r="C2" s="1900"/>
      <c r="D2" s="1900"/>
      <c r="E2" s="1900"/>
      <c r="F2" s="1900"/>
      <c r="G2" s="1900"/>
      <c r="H2" s="1900"/>
      <c r="I2" s="1900"/>
      <c r="J2" s="1900"/>
      <c r="K2" s="1301" t="str">
        <f>'Strona Tytułowa'!$D$2</f>
        <v>2023/2024</v>
      </c>
      <c r="L2" s="74"/>
      <c r="M2" s="74"/>
    </row>
    <row r="3" spans="1:13" ht="18.75" customHeight="1" x14ac:dyDescent="0.2">
      <c r="B3" s="2352" t="s">
        <v>408</v>
      </c>
      <c r="C3" s="2352"/>
      <c r="D3" s="2352"/>
      <c r="E3" s="2352"/>
      <c r="F3" s="2352"/>
      <c r="G3" s="2352"/>
      <c r="H3" s="2352"/>
      <c r="I3" s="2352"/>
      <c r="J3" s="2352"/>
      <c r="K3" s="2352"/>
      <c r="L3" s="2352"/>
      <c r="M3" s="2352"/>
    </row>
    <row r="4" spans="1:13" ht="27" customHeight="1" thickBot="1" x14ac:dyDescent="0.25">
      <c r="A4" s="2353"/>
      <c r="B4" s="2353"/>
      <c r="C4" s="2353"/>
      <c r="D4" s="2353"/>
      <c r="E4" s="1386" t="s">
        <v>434</v>
      </c>
      <c r="F4" s="55"/>
      <c r="G4" s="55"/>
      <c r="H4" s="55" t="s">
        <v>409</v>
      </c>
      <c r="I4" s="55"/>
      <c r="J4" s="2354" t="s">
        <v>410</v>
      </c>
      <c r="K4" s="2354"/>
      <c r="L4" s="2354"/>
      <c r="M4" s="2354"/>
    </row>
    <row r="5" spans="1:13" ht="12.75" customHeight="1" x14ac:dyDescent="0.2">
      <c r="B5" s="1929" t="s">
        <v>161</v>
      </c>
      <c r="C5" s="1930"/>
      <c r="D5" s="1930"/>
      <c r="E5" s="1931"/>
      <c r="F5" s="1908" t="s">
        <v>162</v>
      </c>
      <c r="G5" s="1909"/>
      <c r="H5" s="1909"/>
      <c r="I5" s="1909"/>
      <c r="J5" s="2355"/>
      <c r="K5" s="242" t="s">
        <v>268</v>
      </c>
      <c r="L5" s="243" t="s">
        <v>213</v>
      </c>
      <c r="M5" s="2156" t="s">
        <v>164</v>
      </c>
    </row>
    <row r="6" spans="1:13" ht="12.75" customHeight="1" x14ac:dyDescent="0.2">
      <c r="B6" s="1902"/>
      <c r="C6" s="1903"/>
      <c r="D6" s="1903"/>
      <c r="E6" s="1904"/>
      <c r="F6" s="244" t="s">
        <v>33</v>
      </c>
      <c r="G6" s="245" t="s">
        <v>34</v>
      </c>
      <c r="H6" s="245" t="s">
        <v>35</v>
      </c>
      <c r="I6" s="245" t="s">
        <v>36</v>
      </c>
      <c r="J6" s="245" t="s">
        <v>37</v>
      </c>
      <c r="K6" s="246" t="s">
        <v>411</v>
      </c>
      <c r="L6" s="247" t="s">
        <v>411</v>
      </c>
      <c r="M6" s="2157"/>
    </row>
    <row r="7" spans="1:13" ht="12.75" customHeight="1" x14ac:dyDescent="0.2">
      <c r="B7" s="1902"/>
      <c r="C7" s="1903"/>
      <c r="D7" s="1903"/>
      <c r="E7" s="1904"/>
      <c r="F7" s="1891" t="s">
        <v>166</v>
      </c>
      <c r="G7" s="1891"/>
      <c r="H7" s="1891"/>
      <c r="I7" s="1891"/>
      <c r="J7" s="2140"/>
      <c r="K7" s="248" t="s">
        <v>412</v>
      </c>
      <c r="L7" s="249" t="s">
        <v>413</v>
      </c>
      <c r="M7" s="2157"/>
    </row>
    <row r="8" spans="1:13" ht="12.75" customHeight="1" x14ac:dyDescent="0.2">
      <c r="B8" s="1902"/>
      <c r="C8" s="1903"/>
      <c r="D8" s="1903"/>
      <c r="E8" s="1904"/>
      <c r="F8" s="1416"/>
      <c r="G8" s="1416"/>
      <c r="H8" s="1416"/>
      <c r="I8" s="1416"/>
      <c r="J8" s="1416"/>
      <c r="K8" s="246" t="s">
        <v>414</v>
      </c>
      <c r="L8" s="247" t="s">
        <v>415</v>
      </c>
      <c r="M8" s="2157"/>
    </row>
    <row r="9" spans="1:13" ht="16.5" customHeight="1" thickBot="1" x14ac:dyDescent="0.25">
      <c r="B9" s="1905"/>
      <c r="C9" s="1906"/>
      <c r="D9" s="1906"/>
      <c r="E9" s="1907"/>
      <c r="F9" s="2356" t="s">
        <v>167</v>
      </c>
      <c r="G9" s="2357"/>
      <c r="H9" s="2357"/>
      <c r="I9" s="2357"/>
      <c r="J9" s="2358"/>
      <c r="K9" s="250" t="s">
        <v>416</v>
      </c>
      <c r="L9" s="251" t="s">
        <v>416</v>
      </c>
      <c r="M9" s="2158"/>
    </row>
    <row r="10" spans="1:13" ht="27" customHeight="1" thickBot="1" x14ac:dyDescent="0.25">
      <c r="B10" s="272"/>
      <c r="C10" s="273"/>
      <c r="D10" s="273"/>
      <c r="E10" s="303" t="s">
        <v>171</v>
      </c>
      <c r="F10" s="274">
        <f>F14+F15+F11</f>
        <v>23</v>
      </c>
      <c r="G10" s="274">
        <f>G14+G15+G11</f>
        <v>22</v>
      </c>
      <c r="H10" s="274">
        <f>H14+H15+H11</f>
        <v>22</v>
      </c>
      <c r="I10" s="274">
        <f>I14+I15+I11</f>
        <v>21</v>
      </c>
      <c r="J10" s="274">
        <f>J14+J15+J11</f>
        <v>15</v>
      </c>
      <c r="K10" s="274">
        <f>K15+K11</f>
        <v>103</v>
      </c>
      <c r="L10" s="56">
        <f>L14+L15+L11</f>
        <v>0</v>
      </c>
      <c r="M10" s="1322"/>
    </row>
    <row r="11" spans="1:13" ht="23.25" customHeight="1" x14ac:dyDescent="0.2">
      <c r="B11" s="252"/>
      <c r="C11" s="1323"/>
      <c r="D11" s="1323"/>
      <c r="E11" s="58" t="s">
        <v>417</v>
      </c>
      <c r="F11" s="275">
        <f>SUM(F12:F13)</f>
        <v>23</v>
      </c>
      <c r="G11" s="275">
        <f>SUM(G12:G13)</f>
        <v>22</v>
      </c>
      <c r="H11" s="275">
        <f>SUM(H12:H13)</f>
        <v>22</v>
      </c>
      <c r="I11" s="275">
        <f>SUM(I12:I13)</f>
        <v>21</v>
      </c>
      <c r="J11" s="1324">
        <f>SUM(J12:J13)</f>
        <v>15</v>
      </c>
      <c r="K11" s="1325">
        <f>SUM(F11:J11)</f>
        <v>103</v>
      </c>
      <c r="L11" s="1326">
        <f>SUM(L12:L13)</f>
        <v>0</v>
      </c>
      <c r="M11" s="1327"/>
    </row>
    <row r="12" spans="1:13" ht="14.25" customHeight="1" x14ac:dyDescent="0.2">
      <c r="B12" s="83"/>
      <c r="C12" s="84"/>
      <c r="D12" s="84"/>
      <c r="E12" s="253" t="s">
        <v>418</v>
      </c>
      <c r="F12" s="59">
        <f>SUM(F17:F23)</f>
        <v>0</v>
      </c>
      <c r="G12" s="59">
        <f>SUM(G17:G23)</f>
        <v>0</v>
      </c>
      <c r="H12" s="59">
        <f>SUM(H17:H23)</f>
        <v>0</v>
      </c>
      <c r="I12" s="59">
        <f>SUM(I17:I23)</f>
        <v>0</v>
      </c>
      <c r="J12" s="254">
        <f>SUM(J17:J23)</f>
        <v>0</v>
      </c>
      <c r="K12" s="255">
        <f>SUM(F12:J12)</f>
        <v>0</v>
      </c>
      <c r="L12" s="49">
        <f>SUM(L17:L23)</f>
        <v>0</v>
      </c>
      <c r="M12" s="1327"/>
    </row>
    <row r="13" spans="1:13" ht="14.25" customHeight="1" x14ac:dyDescent="0.2">
      <c r="B13" s="1328"/>
      <c r="C13" s="1329"/>
      <c r="D13" s="1329"/>
      <c r="E13" s="1330" t="s">
        <v>419</v>
      </c>
      <c r="F13" s="1331">
        <f>SUM(F24:F40)</f>
        <v>23</v>
      </c>
      <c r="G13" s="1331">
        <f t="shared" ref="G13:J13" si="0">SUM(G24:G40)</f>
        <v>22</v>
      </c>
      <c r="H13" s="1331">
        <f t="shared" si="0"/>
        <v>22</v>
      </c>
      <c r="I13" s="1331">
        <f>SUM(I24:I40)</f>
        <v>21</v>
      </c>
      <c r="J13" s="1331">
        <f t="shared" si="0"/>
        <v>15</v>
      </c>
      <c r="K13" s="255">
        <f>SUM(F13:J13)</f>
        <v>103</v>
      </c>
      <c r="L13" s="743">
        <f>SUM(L24:L40)</f>
        <v>0</v>
      </c>
      <c r="M13" s="1332"/>
    </row>
    <row r="14" spans="1:13" ht="14.25" customHeight="1" x14ac:dyDescent="0.2">
      <c r="B14" s="83"/>
      <c r="C14" s="84"/>
      <c r="D14" s="84"/>
      <c r="E14" s="253" t="s">
        <v>420</v>
      </c>
      <c r="F14" s="59">
        <f>SUM(F42:F46)</f>
        <v>0</v>
      </c>
      <c r="G14" s="59">
        <f>SUM(G42:G46)</f>
        <v>0</v>
      </c>
      <c r="H14" s="59">
        <f>SUM(H42:H46)</f>
        <v>0</v>
      </c>
      <c r="I14" s="59">
        <f>SUM(I42:I46)</f>
        <v>0</v>
      </c>
      <c r="J14" s="59">
        <f>SUM(J42:J46)</f>
        <v>0</v>
      </c>
      <c r="K14" s="255">
        <f>SUM(F14:J14)</f>
        <v>0</v>
      </c>
      <c r="L14" s="49">
        <f>SUM(L42:L46)</f>
        <v>0</v>
      </c>
      <c r="M14" s="1327"/>
    </row>
    <row r="15" spans="1:13" ht="21" customHeight="1" x14ac:dyDescent="0.2">
      <c r="B15" s="1333"/>
      <c r="C15" s="1334"/>
      <c r="D15" s="291"/>
      <c r="E15" s="393" t="s">
        <v>421</v>
      </c>
      <c r="F15" s="701">
        <f>SUM(F48:F54)</f>
        <v>0</v>
      </c>
      <c r="G15" s="701">
        <f>SUM(G48:G54)</f>
        <v>0</v>
      </c>
      <c r="H15" s="701">
        <f>SUM(H48:H54)</f>
        <v>0</v>
      </c>
      <c r="I15" s="701">
        <f>SUM(I48:I54)</f>
        <v>0</v>
      </c>
      <c r="J15" s="701">
        <f>SUM(J48:J54)</f>
        <v>0</v>
      </c>
      <c r="K15" s="1335">
        <f>SUM(F15:J15)</f>
        <v>0</v>
      </c>
      <c r="L15" s="1336">
        <f>SUM(L48:L54)</f>
        <v>0</v>
      </c>
      <c r="M15" s="1337"/>
    </row>
    <row r="16" spans="1:13" ht="23.45" customHeight="1" x14ac:dyDescent="0.2">
      <c r="B16" s="265"/>
      <c r="C16" s="277"/>
      <c r="D16" s="277"/>
      <c r="E16" s="278" t="s">
        <v>288</v>
      </c>
      <c r="F16" s="279"/>
      <c r="G16" s="279"/>
      <c r="H16" s="279"/>
      <c r="I16" s="279"/>
      <c r="J16" s="279"/>
      <c r="K16" s="279"/>
      <c r="L16" s="280"/>
      <c r="M16" s="1338"/>
    </row>
    <row r="17" spans="2:13" s="27" customFormat="1" ht="14.25" customHeight="1" x14ac:dyDescent="0.2">
      <c r="B17" s="2333" t="s">
        <v>339</v>
      </c>
      <c r="C17" s="2334"/>
      <c r="D17" s="91">
        <v>1</v>
      </c>
      <c r="E17" s="281" t="s">
        <v>139</v>
      </c>
      <c r="F17" s="1387"/>
      <c r="G17" s="1387"/>
      <c r="H17" s="1339"/>
      <c r="I17" s="1340"/>
      <c r="J17" s="1340"/>
      <c r="K17" s="260">
        <f t="shared" ref="K17:K37" si="1">SUM(F17:J17)</f>
        <v>0</v>
      </c>
      <c r="L17" s="1341">
        <f t="shared" ref="L17:L40" si="2">F17*$F$8+G17*$G$8+H17*$H$8+J17*$J$8+I17*$I$8</f>
        <v>0</v>
      </c>
      <c r="M17" s="1142"/>
    </row>
    <row r="18" spans="2:13" s="27" customFormat="1" ht="14.25" customHeight="1" x14ac:dyDescent="0.2">
      <c r="B18" s="2335"/>
      <c r="C18" s="2336"/>
      <c r="D18" s="292">
        <v>2</v>
      </c>
      <c r="E18" s="64" t="s">
        <v>151</v>
      </c>
      <c r="F18" s="1389"/>
      <c r="G18" s="1389"/>
      <c r="H18" s="1342"/>
      <c r="I18" s="1343"/>
      <c r="J18" s="1343"/>
      <c r="K18" s="262">
        <f t="shared" si="1"/>
        <v>0</v>
      </c>
      <c r="L18" s="263">
        <f t="shared" si="2"/>
        <v>0</v>
      </c>
      <c r="M18" s="984"/>
    </row>
    <row r="19" spans="2:13" s="27" customFormat="1" ht="14.25" customHeight="1" x14ac:dyDescent="0.2">
      <c r="B19" s="2335"/>
      <c r="C19" s="2336"/>
      <c r="D19" s="292">
        <v>3</v>
      </c>
      <c r="E19" s="64" t="s">
        <v>152</v>
      </c>
      <c r="F19" s="1389"/>
      <c r="G19" s="1389"/>
      <c r="H19" s="1342"/>
      <c r="I19" s="1343"/>
      <c r="J19" s="1343"/>
      <c r="K19" s="262">
        <f t="shared" si="1"/>
        <v>0</v>
      </c>
      <c r="L19" s="263">
        <f t="shared" si="2"/>
        <v>0</v>
      </c>
      <c r="M19" s="984"/>
    </row>
    <row r="20" spans="2:13" s="27" customFormat="1" ht="14.25" customHeight="1" x14ac:dyDescent="0.2">
      <c r="B20" s="2335"/>
      <c r="C20" s="2336"/>
      <c r="D20" s="292">
        <v>4</v>
      </c>
      <c r="E20" s="64" t="s">
        <v>423</v>
      </c>
      <c r="F20" s="1389"/>
      <c r="G20" s="1389"/>
      <c r="H20" s="1342"/>
      <c r="I20" s="1343"/>
      <c r="J20" s="1343"/>
      <c r="K20" s="262">
        <f>SUM(F20:J20)</f>
        <v>0</v>
      </c>
      <c r="L20" s="263">
        <f t="shared" si="2"/>
        <v>0</v>
      </c>
      <c r="M20" s="984"/>
    </row>
    <row r="21" spans="2:13" s="27" customFormat="1" ht="14.25" customHeight="1" x14ac:dyDescent="0.2">
      <c r="B21" s="2335"/>
      <c r="C21" s="2336"/>
      <c r="D21" s="1344">
        <v>5</v>
      </c>
      <c r="E21" s="282" t="s">
        <v>149</v>
      </c>
      <c r="F21" s="1391"/>
      <c r="G21" s="1391"/>
      <c r="H21" s="1345"/>
      <c r="I21" s="1346"/>
      <c r="J21" s="1346"/>
      <c r="K21" s="283">
        <f t="shared" si="1"/>
        <v>0</v>
      </c>
      <c r="L21" s="263">
        <f t="shared" si="2"/>
        <v>0</v>
      </c>
      <c r="M21" s="1347"/>
    </row>
    <row r="22" spans="2:13" s="27" customFormat="1" ht="14.25" customHeight="1" x14ac:dyDescent="0.2">
      <c r="B22" s="2335"/>
      <c r="C22" s="2336"/>
      <c r="D22" s="1348">
        <v>6</v>
      </c>
      <c r="E22" s="948" t="s">
        <v>146</v>
      </c>
      <c r="F22" s="1393"/>
      <c r="G22" s="1391"/>
      <c r="H22" s="1345"/>
      <c r="I22" s="1346"/>
      <c r="J22" s="1346"/>
      <c r="K22" s="283">
        <f t="shared" si="1"/>
        <v>0</v>
      </c>
      <c r="L22" s="263">
        <f t="shared" si="2"/>
        <v>0</v>
      </c>
      <c r="M22" s="1347"/>
    </row>
    <row r="23" spans="2:13" s="27" customFormat="1" ht="14.25" customHeight="1" thickBot="1" x14ac:dyDescent="0.25">
      <c r="B23" s="2337"/>
      <c r="C23" s="2338"/>
      <c r="D23" s="1350">
        <v>7</v>
      </c>
      <c r="E23" s="1351" t="s">
        <v>424</v>
      </c>
      <c r="F23" s="1394"/>
      <c r="G23" s="1401"/>
      <c r="H23" s="1353"/>
      <c r="I23" s="1354"/>
      <c r="J23" s="1354"/>
      <c r="K23" s="285">
        <f t="shared" si="1"/>
        <v>0</v>
      </c>
      <c r="L23" s="271">
        <f t="shared" si="2"/>
        <v>0</v>
      </c>
      <c r="M23" s="1355"/>
    </row>
    <row r="24" spans="2:13" s="27" customFormat="1" ht="14.25" customHeight="1" x14ac:dyDescent="0.2">
      <c r="B24" s="2339" t="s">
        <v>425</v>
      </c>
      <c r="C24" s="2341" t="s">
        <v>426</v>
      </c>
      <c r="D24" s="1356">
        <v>1</v>
      </c>
      <c r="E24" s="938" t="s">
        <v>143</v>
      </c>
      <c r="F24" s="766">
        <v>4</v>
      </c>
      <c r="G24" s="766">
        <v>3</v>
      </c>
      <c r="H24" s="35">
        <v>3</v>
      </c>
      <c r="I24" s="34">
        <v>3</v>
      </c>
      <c r="J24" s="34">
        <v>3</v>
      </c>
      <c r="K24" s="286">
        <f t="shared" si="1"/>
        <v>16</v>
      </c>
      <c r="L24" s="263">
        <f t="shared" si="2"/>
        <v>0</v>
      </c>
      <c r="M24" s="1143"/>
    </row>
    <row r="25" spans="2:13" s="27" customFormat="1" ht="14.25" customHeight="1" x14ac:dyDescent="0.2">
      <c r="B25" s="2339"/>
      <c r="C25" s="2341"/>
      <c r="D25" s="1357">
        <v>2</v>
      </c>
      <c r="E25" s="64" t="s">
        <v>360</v>
      </c>
      <c r="F25" s="770">
        <v>3</v>
      </c>
      <c r="G25" s="770">
        <v>3</v>
      </c>
      <c r="H25" s="37">
        <v>2</v>
      </c>
      <c r="I25" s="36">
        <v>2</v>
      </c>
      <c r="J25" s="36">
        <v>2</v>
      </c>
      <c r="K25" s="262">
        <f t="shared" si="1"/>
        <v>12</v>
      </c>
      <c r="L25" s="263">
        <f t="shared" si="2"/>
        <v>0</v>
      </c>
      <c r="M25" s="984"/>
    </row>
    <row r="26" spans="2:13" s="27" customFormat="1" ht="14.25" customHeight="1" x14ac:dyDescent="0.2">
      <c r="B26" s="2339"/>
      <c r="C26" s="2341"/>
      <c r="D26" s="1357">
        <v>3</v>
      </c>
      <c r="E26" s="64" t="s">
        <v>361</v>
      </c>
      <c r="F26" s="770">
        <v>1</v>
      </c>
      <c r="G26" s="770">
        <v>2</v>
      </c>
      <c r="H26" s="37">
        <v>2</v>
      </c>
      <c r="I26" s="36">
        <v>2</v>
      </c>
      <c r="J26" s="36">
        <v>1</v>
      </c>
      <c r="K26" s="262">
        <f t="shared" si="1"/>
        <v>8</v>
      </c>
      <c r="L26" s="263">
        <f t="shared" si="2"/>
        <v>0</v>
      </c>
      <c r="M26" s="984"/>
    </row>
    <row r="27" spans="2:13" s="27" customFormat="1" ht="14.25" customHeight="1" x14ac:dyDescent="0.2">
      <c r="B27" s="2339"/>
      <c r="C27" s="2341"/>
      <c r="D27" s="1357">
        <v>4</v>
      </c>
      <c r="E27" s="1358"/>
      <c r="F27" s="770">
        <v>1</v>
      </c>
      <c r="G27" s="770"/>
      <c r="H27" s="37"/>
      <c r="I27" s="36"/>
      <c r="J27" s="36"/>
      <c r="K27" s="262">
        <f>SUM(F27:J27)</f>
        <v>1</v>
      </c>
      <c r="L27" s="263">
        <f t="shared" si="2"/>
        <v>0</v>
      </c>
      <c r="M27" s="984"/>
    </row>
    <row r="28" spans="2:13" s="27" customFormat="1" ht="14.25" customHeight="1" x14ac:dyDescent="0.2">
      <c r="B28" s="2339"/>
      <c r="C28" s="2341"/>
      <c r="D28" s="1357">
        <v>5</v>
      </c>
      <c r="E28" s="64" t="s">
        <v>137</v>
      </c>
      <c r="F28" s="770">
        <v>2</v>
      </c>
      <c r="G28" s="770">
        <v>2</v>
      </c>
      <c r="H28" s="37">
        <v>2</v>
      </c>
      <c r="I28" s="36">
        <v>1</v>
      </c>
      <c r="J28" s="36">
        <v>1</v>
      </c>
      <c r="K28" s="262">
        <f>SUM(F28:J28)</f>
        <v>8</v>
      </c>
      <c r="L28" s="263">
        <f t="shared" si="2"/>
        <v>0</v>
      </c>
      <c r="M28" s="984"/>
    </row>
    <row r="29" spans="2:13" s="27" customFormat="1" ht="14.25" customHeight="1" x14ac:dyDescent="0.2">
      <c r="B29" s="2339"/>
      <c r="C29" s="2341"/>
      <c r="D29" s="1357">
        <v>6</v>
      </c>
      <c r="E29" s="64" t="s">
        <v>154</v>
      </c>
      <c r="F29" s="770"/>
      <c r="G29" s="770"/>
      <c r="H29" s="37"/>
      <c r="I29" s="36">
        <v>1</v>
      </c>
      <c r="J29" s="36">
        <v>1</v>
      </c>
      <c r="K29" s="262">
        <f t="shared" si="1"/>
        <v>2</v>
      </c>
      <c r="L29" s="263">
        <f t="shared" si="2"/>
        <v>0</v>
      </c>
      <c r="M29" s="984"/>
    </row>
    <row r="30" spans="2:13" s="27" customFormat="1" ht="14.25" customHeight="1" x14ac:dyDescent="0.2">
      <c r="B30" s="2339"/>
      <c r="C30" s="2341"/>
      <c r="D30" s="1357">
        <v>7</v>
      </c>
      <c r="E30" s="64" t="s">
        <v>147</v>
      </c>
      <c r="F30" s="770"/>
      <c r="G30" s="770"/>
      <c r="H30" s="37">
        <v>1</v>
      </c>
      <c r="I30" s="36">
        <v>1</v>
      </c>
      <c r="J30" s="36"/>
      <c r="K30" s="262">
        <f t="shared" si="1"/>
        <v>2</v>
      </c>
      <c r="L30" s="263">
        <f t="shared" si="2"/>
        <v>0</v>
      </c>
      <c r="M30" s="984"/>
    </row>
    <row r="31" spans="2:13" s="27" customFormat="1" ht="14.25" customHeight="1" x14ac:dyDescent="0.2">
      <c r="B31" s="2339"/>
      <c r="C31" s="2341"/>
      <c r="D31" s="1357">
        <v>8</v>
      </c>
      <c r="E31" s="64" t="s">
        <v>136</v>
      </c>
      <c r="F31" s="770">
        <v>1</v>
      </c>
      <c r="G31" s="770">
        <v>1</v>
      </c>
      <c r="H31" s="37">
        <v>1</v>
      </c>
      <c r="I31" s="36">
        <v>1</v>
      </c>
      <c r="J31" s="36"/>
      <c r="K31" s="262">
        <f t="shared" si="1"/>
        <v>4</v>
      </c>
      <c r="L31" s="263">
        <f t="shared" si="2"/>
        <v>0</v>
      </c>
      <c r="M31" s="984"/>
    </row>
    <row r="32" spans="2:13" s="27" customFormat="1" ht="14.25" customHeight="1" x14ac:dyDescent="0.2">
      <c r="B32" s="2339"/>
      <c r="C32" s="2341"/>
      <c r="D32" s="1357">
        <v>9</v>
      </c>
      <c r="E32" s="64" t="s">
        <v>132</v>
      </c>
      <c r="F32" s="770">
        <v>1</v>
      </c>
      <c r="G32" s="770">
        <v>1</v>
      </c>
      <c r="H32" s="37">
        <v>1</v>
      </c>
      <c r="I32" s="36">
        <v>1</v>
      </c>
      <c r="J32" s="36"/>
      <c r="K32" s="262">
        <f t="shared" si="1"/>
        <v>4</v>
      </c>
      <c r="L32" s="263">
        <f t="shared" si="2"/>
        <v>0</v>
      </c>
      <c r="M32" s="984"/>
    </row>
    <row r="33" spans="2:13" s="27" customFormat="1" ht="14.25" customHeight="1" x14ac:dyDescent="0.2">
      <c r="B33" s="2339"/>
      <c r="C33" s="2341"/>
      <c r="D33" s="1357">
        <v>10</v>
      </c>
      <c r="E33" s="64" t="s">
        <v>133</v>
      </c>
      <c r="F33" s="770">
        <v>1</v>
      </c>
      <c r="G33" s="770">
        <v>1</v>
      </c>
      <c r="H33" s="37">
        <v>1</v>
      </c>
      <c r="I33" s="36">
        <v>1</v>
      </c>
      <c r="J33" s="36"/>
      <c r="K33" s="262">
        <f t="shared" si="1"/>
        <v>4</v>
      </c>
      <c r="L33" s="263">
        <f t="shared" si="2"/>
        <v>0</v>
      </c>
      <c r="M33" s="984"/>
    </row>
    <row r="34" spans="2:13" s="27" customFormat="1" ht="14.25" customHeight="1" x14ac:dyDescent="0.2">
      <c r="B34" s="2339"/>
      <c r="C34" s="2341"/>
      <c r="D34" s="1357">
        <v>11</v>
      </c>
      <c r="E34" s="64" t="s">
        <v>135</v>
      </c>
      <c r="F34" s="770">
        <v>1</v>
      </c>
      <c r="G34" s="770">
        <v>1</v>
      </c>
      <c r="H34" s="37">
        <v>1</v>
      </c>
      <c r="I34" s="36">
        <v>1</v>
      </c>
      <c r="J34" s="36"/>
      <c r="K34" s="262">
        <f t="shared" si="1"/>
        <v>4</v>
      </c>
      <c r="L34" s="263">
        <f t="shared" si="2"/>
        <v>0</v>
      </c>
      <c r="M34" s="984"/>
    </row>
    <row r="35" spans="2:13" s="27" customFormat="1" ht="14.25" customHeight="1" x14ac:dyDescent="0.2">
      <c r="B35" s="2339"/>
      <c r="C35" s="2341"/>
      <c r="D35" s="1357">
        <v>12</v>
      </c>
      <c r="E35" s="64" t="s">
        <v>144</v>
      </c>
      <c r="F35" s="770">
        <v>2</v>
      </c>
      <c r="G35" s="770">
        <v>3</v>
      </c>
      <c r="H35" s="37">
        <v>3</v>
      </c>
      <c r="I35" s="36">
        <v>3</v>
      </c>
      <c r="J35" s="36">
        <v>3</v>
      </c>
      <c r="K35" s="262">
        <f t="shared" si="1"/>
        <v>14</v>
      </c>
      <c r="L35" s="263">
        <f t="shared" si="2"/>
        <v>0</v>
      </c>
      <c r="M35" s="984"/>
    </row>
    <row r="36" spans="2:13" s="27" customFormat="1" ht="14.25" customHeight="1" x14ac:dyDescent="0.2">
      <c r="B36" s="2339"/>
      <c r="C36" s="2341"/>
      <c r="D36" s="1357">
        <v>13</v>
      </c>
      <c r="E36" s="64" t="s">
        <v>140</v>
      </c>
      <c r="F36" s="770">
        <v>1</v>
      </c>
      <c r="G36" s="770">
        <v>1</v>
      </c>
      <c r="H36" s="37">
        <v>1</v>
      </c>
      <c r="I36" s="36"/>
      <c r="J36" s="36"/>
      <c r="K36" s="262">
        <f t="shared" si="1"/>
        <v>3</v>
      </c>
      <c r="L36" s="263">
        <f t="shared" si="2"/>
        <v>0</v>
      </c>
      <c r="M36" s="984"/>
    </row>
    <row r="37" spans="2:13" s="27" customFormat="1" ht="14.25" customHeight="1" x14ac:dyDescent="0.2">
      <c r="B37" s="2339"/>
      <c r="C37" s="2341"/>
      <c r="D37" s="1357">
        <v>14</v>
      </c>
      <c r="E37" s="64" t="s">
        <v>156</v>
      </c>
      <c r="F37" s="770">
        <v>3</v>
      </c>
      <c r="G37" s="770">
        <v>3</v>
      </c>
      <c r="H37" s="37">
        <v>3</v>
      </c>
      <c r="I37" s="36">
        <v>3</v>
      </c>
      <c r="J37" s="36">
        <v>3</v>
      </c>
      <c r="K37" s="262">
        <f t="shared" si="1"/>
        <v>15</v>
      </c>
      <c r="L37" s="263">
        <f t="shared" si="2"/>
        <v>0</v>
      </c>
      <c r="M37" s="984"/>
    </row>
    <row r="38" spans="2:13" s="27" customFormat="1" ht="14.25" customHeight="1" x14ac:dyDescent="0.2">
      <c r="B38" s="2339"/>
      <c r="C38" s="2341"/>
      <c r="D38" s="1357">
        <v>15</v>
      </c>
      <c r="E38" s="64" t="s">
        <v>134</v>
      </c>
      <c r="F38" s="770">
        <v>1</v>
      </c>
      <c r="G38" s="770"/>
      <c r="H38" s="37"/>
      <c r="I38" s="36"/>
      <c r="J38" s="36"/>
      <c r="K38" s="262">
        <f>SUM(F38:J38)</f>
        <v>1</v>
      </c>
      <c r="L38" s="263">
        <f t="shared" si="2"/>
        <v>0</v>
      </c>
      <c r="M38" s="984"/>
    </row>
    <row r="39" spans="2:13" s="27" customFormat="1" ht="14.25" customHeight="1" x14ac:dyDescent="0.2">
      <c r="B39" s="2339"/>
      <c r="C39" s="2342"/>
      <c r="D39" s="1357">
        <v>16</v>
      </c>
      <c r="E39" s="64" t="s">
        <v>157</v>
      </c>
      <c r="F39" s="770">
        <v>1</v>
      </c>
      <c r="G39" s="770">
        <v>1</v>
      </c>
      <c r="H39" s="37">
        <v>1</v>
      </c>
      <c r="I39" s="36">
        <v>1</v>
      </c>
      <c r="J39" s="36">
        <v>1</v>
      </c>
      <c r="K39" s="262">
        <f>SUM(F39:J39)</f>
        <v>5</v>
      </c>
      <c r="L39" s="288">
        <f t="shared" si="2"/>
        <v>0</v>
      </c>
      <c r="M39" s="984"/>
    </row>
    <row r="40" spans="2:13" s="27" customFormat="1" ht="22.5" customHeight="1" x14ac:dyDescent="0.2">
      <c r="B40" s="2340"/>
      <c r="C40" s="2343" t="s">
        <v>363</v>
      </c>
      <c r="D40" s="2344"/>
      <c r="E40" s="2345"/>
      <c r="F40" s="762"/>
      <c r="G40" s="762"/>
      <c r="H40" s="31"/>
      <c r="I40" s="30"/>
      <c r="J40" s="30"/>
      <c r="K40" s="260">
        <f>SUM(F40:J40)</f>
        <v>0</v>
      </c>
      <c r="L40" s="266">
        <f t="shared" si="2"/>
        <v>0</v>
      </c>
      <c r="M40" s="1142"/>
    </row>
    <row r="41" spans="2:13" ht="20.100000000000001" customHeight="1" x14ac:dyDescent="0.2">
      <c r="B41" s="1359" t="s">
        <v>427</v>
      </c>
      <c r="C41" s="1360"/>
      <c r="D41" s="1361"/>
      <c r="E41" s="278"/>
      <c r="F41" s="1362"/>
      <c r="G41" s="1362"/>
      <c r="H41" s="1362"/>
      <c r="I41" s="1362"/>
      <c r="J41" s="1362"/>
      <c r="K41" s="1363"/>
      <c r="L41" s="1364"/>
      <c r="M41" s="1365"/>
    </row>
    <row r="42" spans="2:13" ht="14.25" customHeight="1" x14ac:dyDescent="0.2">
      <c r="B42" s="2346">
        <v>1</v>
      </c>
      <c r="C42" s="2347"/>
      <c r="D42" s="2348"/>
      <c r="E42" s="1733"/>
      <c r="F42" s="766"/>
      <c r="G42" s="766"/>
      <c r="H42" s="35"/>
      <c r="I42" s="34"/>
      <c r="J42" s="34"/>
      <c r="K42" s="286">
        <f>SUM(F42:J42)</f>
        <v>0</v>
      </c>
      <c r="L42" s="263">
        <f>F42*$F$8+G42*$G$8+H42*$H$8+J42*$J$8+I42*$I$8</f>
        <v>0</v>
      </c>
      <c r="M42" s="67"/>
    </row>
    <row r="43" spans="2:13" ht="14.25" customHeight="1" x14ac:dyDescent="0.2">
      <c r="B43" s="1366"/>
      <c r="C43" s="1367"/>
      <c r="D43" s="1368">
        <v>2</v>
      </c>
      <c r="E43" s="1733"/>
      <c r="F43" s="766"/>
      <c r="G43" s="766"/>
      <c r="H43" s="35"/>
      <c r="I43" s="34"/>
      <c r="J43" s="34"/>
      <c r="K43" s="262">
        <f>SUM(F43:J43)</f>
        <v>0</v>
      </c>
      <c r="L43" s="263">
        <f>F43*$F$8+G43*$G$8+H43*$H$8+J43*$J$8+I43*$I$8</f>
        <v>0</v>
      </c>
      <c r="M43" s="67"/>
    </row>
    <row r="44" spans="2:13" ht="14.25" customHeight="1" x14ac:dyDescent="0.2">
      <c r="B44" s="1366"/>
      <c r="C44" s="1367"/>
      <c r="D44" s="1368">
        <v>3</v>
      </c>
      <c r="E44" s="1733"/>
      <c r="F44" s="766"/>
      <c r="G44" s="766"/>
      <c r="H44" s="35"/>
      <c r="I44" s="34"/>
      <c r="J44" s="34"/>
      <c r="K44" s="262">
        <f>SUM(F44:J44)</f>
        <v>0</v>
      </c>
      <c r="L44" s="263">
        <f>F44*$F$8+G44*$G$8+H44*$H$8+J44*$J$8+I44*$I$8</f>
        <v>0</v>
      </c>
      <c r="M44" s="67"/>
    </row>
    <row r="45" spans="2:13" ht="14.25" customHeight="1" x14ac:dyDescent="0.2">
      <c r="B45" s="2349">
        <v>4</v>
      </c>
      <c r="C45" s="2350"/>
      <c r="D45" s="2351"/>
      <c r="E45" s="1733"/>
      <c r="F45" s="770"/>
      <c r="G45" s="770"/>
      <c r="H45" s="37"/>
      <c r="I45" s="36"/>
      <c r="J45" s="36"/>
      <c r="K45" s="262">
        <f>SUM(F45:J45)</f>
        <v>0</v>
      </c>
      <c r="L45" s="263">
        <f>F45*$F$8+G45*$G$8+H45*$H$8+J45*$J$8+I45*$I$8</f>
        <v>0</v>
      </c>
      <c r="M45" s="46"/>
    </row>
    <row r="46" spans="2:13" ht="14.25" customHeight="1" x14ac:dyDescent="0.2">
      <c r="B46" s="2327">
        <v>5</v>
      </c>
      <c r="C46" s="2328"/>
      <c r="D46" s="2329"/>
      <c r="E46" s="1733"/>
      <c r="F46" s="770"/>
      <c r="G46" s="770"/>
      <c r="H46" s="37"/>
      <c r="I46" s="36"/>
      <c r="J46" s="36"/>
      <c r="K46" s="283">
        <f>SUM(F46:J46)</f>
        <v>0</v>
      </c>
      <c r="L46" s="263">
        <f>F46*$F$8+G46*$G$8+H46*$H$8+J46*$J$8+I46*$I$8</f>
        <v>0</v>
      </c>
      <c r="M46" s="289"/>
    </row>
    <row r="47" spans="2:13" ht="24" customHeight="1" x14ac:dyDescent="0.2">
      <c r="B47" s="2330" t="s">
        <v>428</v>
      </c>
      <c r="C47" s="2331"/>
      <c r="D47" s="2331"/>
      <c r="E47" s="2331"/>
      <c r="F47" s="1372"/>
      <c r="G47" s="1372"/>
      <c r="H47" s="1372"/>
      <c r="I47" s="1372"/>
      <c r="J47" s="1372"/>
      <c r="K47" s="1363"/>
      <c r="L47" s="1363"/>
      <c r="M47" s="1373"/>
    </row>
    <row r="48" spans="2:13" ht="15.75" customHeight="1" x14ac:dyDescent="0.2">
      <c r="B48" s="1374"/>
      <c r="C48" s="1375"/>
      <c r="D48" s="1376">
        <v>1</v>
      </c>
      <c r="E48" s="1377" t="s">
        <v>239</v>
      </c>
      <c r="F48" s="770"/>
      <c r="G48" s="770"/>
      <c r="H48" s="37"/>
      <c r="I48" s="36"/>
      <c r="J48" s="36"/>
      <c r="K48" s="286">
        <f t="shared" ref="K48:K54" si="3">SUM(F48:J48)</f>
        <v>0</v>
      </c>
      <c r="L48" s="263">
        <f t="shared" ref="L48:L54" si="4">F48*$F$8+G48*$G$8+H48*$H$8+J48*$J$8+I48*$I$8</f>
        <v>0</v>
      </c>
      <c r="M48" s="67"/>
    </row>
    <row r="49" spans="2:13" ht="14.25" customHeight="1" x14ac:dyDescent="0.2">
      <c r="B49" s="1374"/>
      <c r="C49" s="1375"/>
      <c r="D49" s="1376">
        <v>2</v>
      </c>
      <c r="E49" s="1377" t="s">
        <v>150</v>
      </c>
      <c r="F49" s="770"/>
      <c r="G49" s="770"/>
      <c r="H49" s="37"/>
      <c r="I49" s="36"/>
      <c r="J49" s="36"/>
      <c r="K49" s="262">
        <f t="shared" si="3"/>
        <v>0</v>
      </c>
      <c r="L49" s="263">
        <f t="shared" si="4"/>
        <v>0</v>
      </c>
      <c r="M49" s="46"/>
    </row>
    <row r="50" spans="2:13" ht="14.25" customHeight="1" x14ac:dyDescent="0.2">
      <c r="B50" s="1374"/>
      <c r="C50" s="1375"/>
      <c r="D50" s="1376">
        <v>3</v>
      </c>
      <c r="E50" s="1377" t="s">
        <v>429</v>
      </c>
      <c r="F50" s="770"/>
      <c r="G50" s="770"/>
      <c r="H50" s="37"/>
      <c r="I50" s="36"/>
      <c r="J50" s="36"/>
      <c r="K50" s="262">
        <f t="shared" si="3"/>
        <v>0</v>
      </c>
      <c r="L50" s="263">
        <f t="shared" si="4"/>
        <v>0</v>
      </c>
      <c r="M50" s="46"/>
    </row>
    <row r="51" spans="2:13" ht="14.25" customHeight="1" x14ac:dyDescent="0.2">
      <c r="B51" s="1374"/>
      <c r="C51" s="1375"/>
      <c r="D51" s="1376">
        <v>4</v>
      </c>
      <c r="E51" s="1733"/>
      <c r="F51" s="770"/>
      <c r="G51" s="770"/>
      <c r="H51" s="37"/>
      <c r="I51" s="36"/>
      <c r="J51" s="36"/>
      <c r="K51" s="262">
        <f t="shared" si="3"/>
        <v>0</v>
      </c>
      <c r="L51" s="263">
        <f t="shared" si="4"/>
        <v>0</v>
      </c>
      <c r="M51" s="46"/>
    </row>
    <row r="52" spans="2:13" ht="14.25" customHeight="1" x14ac:dyDescent="0.2">
      <c r="B52" s="1374"/>
      <c r="C52" s="1375"/>
      <c r="D52" s="1376">
        <v>5</v>
      </c>
      <c r="E52" s="1733"/>
      <c r="F52" s="770"/>
      <c r="G52" s="770"/>
      <c r="H52" s="37"/>
      <c r="I52" s="36"/>
      <c r="J52" s="36"/>
      <c r="K52" s="262">
        <f t="shared" si="3"/>
        <v>0</v>
      </c>
      <c r="L52" s="263">
        <f t="shared" si="4"/>
        <v>0</v>
      </c>
      <c r="M52" s="46"/>
    </row>
    <row r="53" spans="2:13" ht="21.75" customHeight="1" x14ac:dyDescent="0.2">
      <c r="B53" s="1374"/>
      <c r="C53" s="1375"/>
      <c r="D53" s="1376">
        <v>6</v>
      </c>
      <c r="E53" s="1733"/>
      <c r="F53" s="770"/>
      <c r="G53" s="770"/>
      <c r="H53" s="37"/>
      <c r="I53" s="36"/>
      <c r="J53" s="36"/>
      <c r="K53" s="262">
        <f t="shared" si="3"/>
        <v>0</v>
      </c>
      <c r="L53" s="263">
        <f t="shared" si="4"/>
        <v>0</v>
      </c>
      <c r="M53" s="46"/>
    </row>
    <row r="54" spans="2:13" ht="14.25" customHeight="1" thickBot="1" x14ac:dyDescent="0.25">
      <c r="B54" s="1378"/>
      <c r="C54" s="1379"/>
      <c r="D54" s="269">
        <v>7</v>
      </c>
      <c r="E54" s="1734"/>
      <c r="F54" s="284"/>
      <c r="G54" s="284"/>
      <c r="H54" s="50"/>
      <c r="I54" s="270"/>
      <c r="J54" s="270"/>
      <c r="K54" s="285">
        <f t="shared" si="3"/>
        <v>0</v>
      </c>
      <c r="L54" s="263">
        <f t="shared" si="4"/>
        <v>0</v>
      </c>
      <c r="M54" s="1381"/>
    </row>
    <row r="55" spans="2:13" s="1022" customFormat="1" x14ac:dyDescent="0.2">
      <c r="B55" s="20"/>
      <c r="C55" s="20"/>
      <c r="D55" s="1382" t="s">
        <v>430</v>
      </c>
      <c r="E55" s="1383" t="s">
        <v>431</v>
      </c>
      <c r="F55" s="69"/>
      <c r="G55" s="69"/>
      <c r="H55" s="69"/>
      <c r="I55" s="69"/>
      <c r="J55" s="69"/>
      <c r="K55" s="69"/>
      <c r="L55" s="69"/>
    </row>
    <row r="56" spans="2:13" s="1022" customFormat="1" x14ac:dyDescent="0.2">
      <c r="B56" s="1384"/>
      <c r="C56" s="1384"/>
      <c r="D56" s="1384"/>
      <c r="E56" s="1385"/>
      <c r="F56" s="300"/>
      <c r="G56" s="300"/>
      <c r="H56" s="300"/>
      <c r="I56" s="300"/>
      <c r="J56" s="300"/>
      <c r="K56" s="302"/>
      <c r="L56" s="302"/>
    </row>
    <row r="57" spans="2:13" s="1022" customFormat="1" x14ac:dyDescent="0.2">
      <c r="B57" s="20"/>
      <c r="C57" s="20"/>
      <c r="D57" s="20"/>
      <c r="E57" s="301"/>
      <c r="F57" s="300"/>
      <c r="G57" s="300"/>
      <c r="H57" s="300"/>
      <c r="I57" s="300"/>
      <c r="J57" s="300"/>
      <c r="K57" s="300"/>
      <c r="L57" s="300"/>
    </row>
    <row r="58" spans="2:13" s="1022" customFormat="1" ht="15.75" x14ac:dyDescent="0.25">
      <c r="B58" s="2332" t="s">
        <v>432</v>
      </c>
      <c r="C58" s="2332"/>
      <c r="D58" s="2332"/>
      <c r="E58" s="2332"/>
      <c r="F58" s="70"/>
      <c r="G58" s="70"/>
      <c r="H58" s="70"/>
      <c r="I58" s="70"/>
      <c r="J58" s="71"/>
      <c r="K58" s="70"/>
      <c r="L58" s="70"/>
    </row>
    <row r="59" spans="2:13" s="1022" customFormat="1" x14ac:dyDescent="0.2">
      <c r="B59" s="20"/>
      <c r="C59" s="20"/>
      <c r="D59" s="20"/>
      <c r="E59" s="72"/>
      <c r="F59" s="99"/>
      <c r="G59" s="99"/>
      <c r="H59" s="99"/>
      <c r="I59" s="99"/>
      <c r="J59" s="73"/>
      <c r="K59" s="72"/>
      <c r="L59" s="72"/>
    </row>
  </sheetData>
  <mergeCells count="18">
    <mergeCell ref="B2:J2"/>
    <mergeCell ref="B3:M3"/>
    <mergeCell ref="A4:D4"/>
    <mergeCell ref="J4:M4"/>
    <mergeCell ref="B5:E9"/>
    <mergeCell ref="F5:J5"/>
    <mergeCell ref="M5:M9"/>
    <mergeCell ref="F7:J7"/>
    <mergeCell ref="F9:J9"/>
    <mergeCell ref="B46:D46"/>
    <mergeCell ref="B47:E47"/>
    <mergeCell ref="B58:E58"/>
    <mergeCell ref="B17:C23"/>
    <mergeCell ref="B24:B40"/>
    <mergeCell ref="C24:C39"/>
    <mergeCell ref="C40:E40"/>
    <mergeCell ref="B42:D42"/>
    <mergeCell ref="B45:D45"/>
  </mergeCells>
  <dataValidations count="1">
    <dataValidation allowBlank="1" showInputMessage="1" showErrorMessage="1" sqref="E42:E46 E48:E54 E27" xr:uid="{C11046BE-114E-42E4-BDB8-DFB205154C29}"/>
  </dataValidations>
  <printOptions horizontalCentered="1"/>
  <pageMargins left="1.1417322834645669" right="0.11811023622047245" top="0.51181102362204722" bottom="0.70866141732283472" header="0.51181102362204722" footer="0.51181102362204722"/>
  <pageSetup paperSize="9" scale="78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71CDE-B674-400E-8B64-DAAC0D35234B}">
  <sheetPr>
    <tabColor rgb="FFFF0000"/>
  </sheetPr>
  <dimension ref="B1:M37"/>
  <sheetViews>
    <sheetView showGridLines="0" view="pageBreakPreview" zoomScaleNormal="100" zoomScaleSheetLayoutView="100" workbookViewId="0">
      <selection activeCell="C22" sqref="C22:C30"/>
    </sheetView>
  </sheetViews>
  <sheetFormatPr defaultColWidth="8.125" defaultRowHeight="12.75" x14ac:dyDescent="0.2"/>
  <cols>
    <col min="1" max="1" width="8.125" style="20"/>
    <col min="2" max="2" width="3.875" style="20" customWidth="1"/>
    <col min="3" max="3" width="35.5" style="20" customWidth="1"/>
    <col min="4" max="7" width="5.875" style="20" customWidth="1"/>
    <col min="8" max="8" width="8.25" style="20" customWidth="1"/>
    <col min="9" max="9" width="8.625" style="20" customWidth="1"/>
    <col min="10" max="10" width="9.25" style="20" customWidth="1"/>
    <col min="11" max="13" width="8.125" style="20" customWidth="1"/>
    <col min="14" max="16384" width="8.125" style="20"/>
  </cols>
  <sheetData>
    <row r="1" spans="2:13" ht="18" x14ac:dyDescent="0.2">
      <c r="B1" s="21"/>
      <c r="C1" s="299">
        <f>'Strona Tytułowa'!$G$5</f>
        <v>0</v>
      </c>
      <c r="D1" s="52"/>
      <c r="E1" s="52"/>
      <c r="F1" s="2353"/>
      <c r="G1" s="2353"/>
      <c r="H1" s="2353"/>
      <c r="I1" s="2365"/>
      <c r="J1" s="2365"/>
    </row>
    <row r="2" spans="2:13" ht="20.25" x14ac:dyDescent="0.3">
      <c r="B2" s="241"/>
      <c r="C2" s="1900" t="s">
        <v>279</v>
      </c>
      <c r="D2" s="1900"/>
      <c r="E2" s="1900"/>
      <c r="F2" s="1900"/>
      <c r="G2" s="1900"/>
      <c r="H2" s="1900"/>
      <c r="I2" s="1301" t="str">
        <f>'Strona Tytułowa'!$D$2</f>
        <v>2023/2024</v>
      </c>
      <c r="J2" s="74"/>
    </row>
    <row r="3" spans="2:13" ht="18.75" customHeight="1" x14ac:dyDescent="0.2">
      <c r="B3" s="2352" t="s">
        <v>435</v>
      </c>
      <c r="C3" s="2352"/>
      <c r="D3" s="2352"/>
      <c r="E3" s="2352"/>
      <c r="F3" s="2352"/>
      <c r="G3" s="2352"/>
      <c r="H3" s="2352"/>
      <c r="I3" s="2352"/>
      <c r="J3" s="2352"/>
    </row>
    <row r="4" spans="2:13" ht="27" customHeight="1" thickBot="1" x14ac:dyDescent="0.25">
      <c r="B4" s="25"/>
      <c r="C4" s="25"/>
      <c r="D4" s="55"/>
      <c r="E4" s="55"/>
      <c r="F4" s="55" t="s">
        <v>409</v>
      </c>
      <c r="G4" s="2354" t="s">
        <v>436</v>
      </c>
      <c r="H4" s="2354"/>
      <c r="I4" s="2354"/>
      <c r="J4" s="2354"/>
    </row>
    <row r="5" spans="2:13" ht="12.75" customHeight="1" x14ac:dyDescent="0.2">
      <c r="B5" s="1929" t="s">
        <v>161</v>
      </c>
      <c r="C5" s="1931"/>
      <c r="D5" s="1908" t="s">
        <v>437</v>
      </c>
      <c r="E5" s="1909"/>
      <c r="F5" s="1909"/>
      <c r="G5" s="2355"/>
      <c r="H5" s="242" t="s">
        <v>268</v>
      </c>
      <c r="I5" s="243" t="s">
        <v>213</v>
      </c>
      <c r="J5" s="2156" t="s">
        <v>164</v>
      </c>
    </row>
    <row r="6" spans="2:13" ht="12.75" customHeight="1" x14ac:dyDescent="0.2">
      <c r="B6" s="1902"/>
      <c r="C6" s="1904"/>
      <c r="D6" s="244" t="s">
        <v>33</v>
      </c>
      <c r="E6" s="245" t="s">
        <v>34</v>
      </c>
      <c r="F6" s="245" t="s">
        <v>35</v>
      </c>
      <c r="G6" s="245" t="s">
        <v>36</v>
      </c>
      <c r="H6" s="246" t="s">
        <v>411</v>
      </c>
      <c r="I6" s="247" t="s">
        <v>411</v>
      </c>
      <c r="J6" s="2157"/>
    </row>
    <row r="7" spans="2:13" ht="12.75" customHeight="1" x14ac:dyDescent="0.2">
      <c r="B7" s="1902"/>
      <c r="C7" s="1904"/>
      <c r="D7" s="1891" t="s">
        <v>166</v>
      </c>
      <c r="E7" s="1891"/>
      <c r="F7" s="1891"/>
      <c r="G7" s="2140"/>
      <c r="H7" s="248" t="s">
        <v>412</v>
      </c>
      <c r="I7" s="249" t="s">
        <v>413</v>
      </c>
      <c r="J7" s="2157"/>
    </row>
    <row r="8" spans="2:13" ht="12.75" customHeight="1" x14ac:dyDescent="0.2">
      <c r="B8" s="1902"/>
      <c r="C8" s="1904"/>
      <c r="D8" s="1416"/>
      <c r="E8" s="1416"/>
      <c r="F8" s="1416"/>
      <c r="G8" s="1416"/>
      <c r="H8" s="246" t="s">
        <v>414</v>
      </c>
      <c r="I8" s="247" t="s">
        <v>415</v>
      </c>
      <c r="J8" s="2157"/>
      <c r="M8" s="27"/>
    </row>
    <row r="9" spans="2:13" ht="16.5" customHeight="1" thickBot="1" x14ac:dyDescent="0.25">
      <c r="B9" s="1905"/>
      <c r="C9" s="1907"/>
      <c r="D9" s="2356" t="s">
        <v>167</v>
      </c>
      <c r="E9" s="2357"/>
      <c r="F9" s="2357"/>
      <c r="G9" s="2358"/>
      <c r="H9" s="250" t="s">
        <v>416</v>
      </c>
      <c r="I9" s="251" t="s">
        <v>416</v>
      </c>
      <c r="J9" s="2158"/>
    </row>
    <row r="10" spans="2:13" ht="27" customHeight="1" thickBot="1" x14ac:dyDescent="0.25">
      <c r="B10" s="272"/>
      <c r="C10" s="303" t="s">
        <v>171</v>
      </c>
      <c r="D10" s="274">
        <f>D11+D12</f>
        <v>0</v>
      </c>
      <c r="E10" s="274">
        <f>E11+E12</f>
        <v>0</v>
      </c>
      <c r="F10" s="274">
        <f>F11+F12</f>
        <v>0</v>
      </c>
      <c r="G10" s="274">
        <f>G11+G12</f>
        <v>0</v>
      </c>
      <c r="H10" s="274">
        <f>SUM(D10:G10)</f>
        <v>0</v>
      </c>
      <c r="I10" s="56">
        <f>SUM(I11:I12)</f>
        <v>0</v>
      </c>
      <c r="J10" s="57"/>
    </row>
    <row r="11" spans="2:13" ht="14.25" customHeight="1" x14ac:dyDescent="0.2">
      <c r="B11" s="83"/>
      <c r="C11" s="1402" t="s">
        <v>418</v>
      </c>
      <c r="D11" s="59">
        <f>SUM(D14:D20)</f>
        <v>0</v>
      </c>
      <c r="E11" s="59">
        <f>SUM(E14:E20)</f>
        <v>0</v>
      </c>
      <c r="F11" s="59">
        <f>SUM(F14:F20)</f>
        <v>0</v>
      </c>
      <c r="G11" s="254">
        <f>SUM(G14:G20)</f>
        <v>0</v>
      </c>
      <c r="H11" s="255">
        <f>SUM(D11:G11)</f>
        <v>0</v>
      </c>
      <c r="I11" s="49">
        <f>D11*$D$8+E11*$E$8+F11*$F$8+G11*$G$8</f>
        <v>0</v>
      </c>
      <c r="J11" s="60"/>
    </row>
    <row r="12" spans="2:13" ht="21" customHeight="1" x14ac:dyDescent="0.2">
      <c r="B12" s="293"/>
      <c r="C12" s="294" t="s">
        <v>294</v>
      </c>
      <c r="D12" s="276">
        <f>SUM(D22:D30)</f>
        <v>0</v>
      </c>
      <c r="E12" s="276">
        <f>SUM(E22:E30)</f>
        <v>0</v>
      </c>
      <c r="F12" s="276">
        <f>SUM(F22:F30)</f>
        <v>0</v>
      </c>
      <c r="G12" s="276">
        <f>SUM(G22:G30)</f>
        <v>0</v>
      </c>
      <c r="H12" s="276">
        <f>SUM(H22:H30)</f>
        <v>0</v>
      </c>
      <c r="I12" s="1403">
        <f>D12*$D$8+E12*$E$8+F12*$F$8+G12*$G$8</f>
        <v>0</v>
      </c>
      <c r="J12" s="295"/>
    </row>
    <row r="13" spans="2:13" ht="26.25" customHeight="1" x14ac:dyDescent="0.2">
      <c r="B13" s="265"/>
      <c r="C13" s="799" t="s">
        <v>288</v>
      </c>
      <c r="D13" s="279"/>
      <c r="E13" s="279"/>
      <c r="F13" s="279"/>
      <c r="G13" s="279"/>
      <c r="H13" s="279"/>
      <c r="I13" s="280"/>
      <c r="J13" s="296"/>
    </row>
    <row r="14" spans="2:13" s="27" customFormat="1" ht="14.25" customHeight="1" x14ac:dyDescent="0.2">
      <c r="B14" s="29">
        <v>1</v>
      </c>
      <c r="C14" s="259" t="s">
        <v>422</v>
      </c>
      <c r="D14" s="31"/>
      <c r="E14" s="31"/>
      <c r="F14" s="31"/>
      <c r="G14" s="30"/>
      <c r="H14" s="260">
        <f t="shared" ref="H14:H20" si="0">SUM(D14:G14)</f>
        <v>0</v>
      </c>
      <c r="I14" s="261">
        <f>D14*$D$8+E14*$E$8+F14*$F$8+G14*$G$8</f>
        <v>0</v>
      </c>
      <c r="J14" s="61"/>
      <c r="K14" s="20"/>
      <c r="M14" s="20"/>
    </row>
    <row r="15" spans="2:13" s="27" customFormat="1" ht="14.25" customHeight="1" x14ac:dyDescent="0.2">
      <c r="B15" s="33">
        <v>2</v>
      </c>
      <c r="C15" s="77" t="s">
        <v>151</v>
      </c>
      <c r="D15" s="37"/>
      <c r="E15" s="37"/>
      <c r="F15" s="37"/>
      <c r="G15" s="36"/>
      <c r="H15" s="262">
        <f t="shared" si="0"/>
        <v>0</v>
      </c>
      <c r="I15" s="263">
        <f t="shared" ref="I15:I30" si="1">D15*$D$8+E15*$E$8+F15*$F$8+G15*$G$8</f>
        <v>0</v>
      </c>
      <c r="J15" s="38"/>
      <c r="K15" s="20"/>
      <c r="M15" s="20"/>
    </row>
    <row r="16" spans="2:13" s="27" customFormat="1" ht="14.25" customHeight="1" x14ac:dyDescent="0.2">
      <c r="B16" s="33">
        <v>3</v>
      </c>
      <c r="C16" s="77" t="s">
        <v>152</v>
      </c>
      <c r="D16" s="37"/>
      <c r="E16" s="37"/>
      <c r="F16" s="37"/>
      <c r="G16" s="36"/>
      <c r="H16" s="262">
        <f t="shared" si="0"/>
        <v>0</v>
      </c>
      <c r="I16" s="263">
        <f t="shared" si="1"/>
        <v>0</v>
      </c>
      <c r="J16" s="38"/>
      <c r="K16" s="20"/>
      <c r="M16" s="20"/>
    </row>
    <row r="17" spans="2:13" s="27" customFormat="1" ht="14.25" customHeight="1" x14ac:dyDescent="0.2">
      <c r="B17" s="33">
        <v>4</v>
      </c>
      <c r="C17" s="77" t="s">
        <v>423</v>
      </c>
      <c r="D17" s="37"/>
      <c r="E17" s="37"/>
      <c r="F17" s="37"/>
      <c r="G17" s="36"/>
      <c r="H17" s="262">
        <f t="shared" si="0"/>
        <v>0</v>
      </c>
      <c r="I17" s="263">
        <f t="shared" si="1"/>
        <v>0</v>
      </c>
      <c r="J17" s="38"/>
      <c r="K17" s="20"/>
      <c r="M17" s="20"/>
    </row>
    <row r="18" spans="2:13" s="27" customFormat="1" ht="14.25" customHeight="1" x14ac:dyDescent="0.2">
      <c r="B18" s="33">
        <v>5</v>
      </c>
      <c r="C18" s="77" t="s">
        <v>149</v>
      </c>
      <c r="D18" s="37"/>
      <c r="E18" s="37"/>
      <c r="F18" s="37"/>
      <c r="G18" s="36"/>
      <c r="H18" s="262">
        <f>SUM(D18:G18)</f>
        <v>0</v>
      </c>
      <c r="I18" s="263">
        <f>D18*$D$8+E18*$E$8+F18*$F$8+G18*$G$8</f>
        <v>0</v>
      </c>
      <c r="J18" s="38"/>
      <c r="K18" s="20"/>
      <c r="M18" s="20"/>
    </row>
    <row r="19" spans="2:13" s="27" customFormat="1" ht="14.25" customHeight="1" x14ac:dyDescent="0.2">
      <c r="B19" s="33">
        <v>6</v>
      </c>
      <c r="C19" s="948" t="s">
        <v>438</v>
      </c>
      <c r="D19" s="37"/>
      <c r="E19" s="37"/>
      <c r="F19" s="37"/>
      <c r="G19" s="36"/>
      <c r="H19" s="262">
        <f t="shared" si="0"/>
        <v>0</v>
      </c>
      <c r="I19" s="263">
        <f t="shared" si="1"/>
        <v>0</v>
      </c>
      <c r="J19" s="38"/>
      <c r="K19" s="20"/>
      <c r="M19" s="20"/>
    </row>
    <row r="20" spans="2:13" s="27" customFormat="1" ht="14.25" customHeight="1" x14ac:dyDescent="0.2">
      <c r="B20" s="1404">
        <v>7</v>
      </c>
      <c r="C20" s="1068" t="s">
        <v>139</v>
      </c>
      <c r="D20" s="66"/>
      <c r="E20" s="66"/>
      <c r="F20" s="66"/>
      <c r="G20" s="90"/>
      <c r="H20" s="287">
        <f t="shared" si="0"/>
        <v>0</v>
      </c>
      <c r="I20" s="288">
        <f t="shared" si="1"/>
        <v>0</v>
      </c>
      <c r="J20" s="297"/>
      <c r="K20" s="20"/>
      <c r="M20" s="20"/>
    </row>
    <row r="21" spans="2:13" ht="25.35" customHeight="1" x14ac:dyDescent="0.2">
      <c r="B21" s="1405"/>
      <c r="C21" s="1405" t="s">
        <v>294</v>
      </c>
      <c r="D21" s="1406"/>
      <c r="E21" s="1406"/>
      <c r="F21" s="1406"/>
      <c r="G21" s="1407"/>
      <c r="H21" s="1408"/>
      <c r="I21" s="1409"/>
      <c r="J21" s="1410"/>
    </row>
    <row r="22" spans="2:13" ht="14.25" customHeight="1" x14ac:dyDescent="0.2">
      <c r="B22" s="298">
        <v>1</v>
      </c>
      <c r="C22" s="1733"/>
      <c r="D22" s="35"/>
      <c r="E22" s="35"/>
      <c r="F22" s="35"/>
      <c r="G22" s="34"/>
      <c r="H22" s="286">
        <f t="shared" ref="H22:H30" si="2">SUM(D22:G22)</f>
        <v>0</v>
      </c>
      <c r="I22" s="266">
        <f t="shared" si="1"/>
        <v>0</v>
      </c>
      <c r="J22" s="67"/>
    </row>
    <row r="23" spans="2:13" ht="14.25" customHeight="1" x14ac:dyDescent="0.2">
      <c r="B23" s="267">
        <v>2</v>
      </c>
      <c r="C23" s="1733"/>
      <c r="D23" s="37"/>
      <c r="E23" s="37"/>
      <c r="F23" s="37"/>
      <c r="G23" s="36"/>
      <c r="H23" s="262">
        <f t="shared" si="2"/>
        <v>0</v>
      </c>
      <c r="I23" s="263">
        <f t="shared" si="1"/>
        <v>0</v>
      </c>
      <c r="J23" s="46"/>
    </row>
    <row r="24" spans="2:13" ht="14.25" customHeight="1" x14ac:dyDescent="0.2">
      <c r="B24" s="267">
        <v>3</v>
      </c>
      <c r="C24" s="1733"/>
      <c r="D24" s="37"/>
      <c r="E24" s="37"/>
      <c r="F24" s="37"/>
      <c r="G24" s="36"/>
      <c r="H24" s="262">
        <f>SUM(D24:G24)</f>
        <v>0</v>
      </c>
      <c r="I24" s="263">
        <f>D24*$D$8+E24*$E$8+F24*$F$8+G24*$G$8</f>
        <v>0</v>
      </c>
      <c r="J24" s="46"/>
    </row>
    <row r="25" spans="2:13" ht="14.25" customHeight="1" x14ac:dyDescent="0.2">
      <c r="B25" s="267">
        <v>4</v>
      </c>
      <c r="C25" s="1733"/>
      <c r="D25" s="37"/>
      <c r="E25" s="37"/>
      <c r="F25" s="37"/>
      <c r="G25" s="36"/>
      <c r="H25" s="262">
        <f>SUM(D25:G25)</f>
        <v>0</v>
      </c>
      <c r="I25" s="263">
        <f>D25*$D$8+E25*$E$8+F25*$F$8+G25*$G$8</f>
        <v>0</v>
      </c>
      <c r="J25" s="46"/>
    </row>
    <row r="26" spans="2:13" ht="14.25" customHeight="1" x14ac:dyDescent="0.2">
      <c r="B26" s="267">
        <v>5</v>
      </c>
      <c r="C26" s="1733"/>
      <c r="D26" s="37"/>
      <c r="E26" s="37"/>
      <c r="F26" s="37"/>
      <c r="G26" s="36"/>
      <c r="H26" s="262">
        <f>SUM(D26:G26)</f>
        <v>0</v>
      </c>
      <c r="I26" s="263">
        <f>D26*$D$8+E26*$E$8+F26*$F$8+G26*$G$8</f>
        <v>0</v>
      </c>
      <c r="J26" s="46"/>
    </row>
    <row r="27" spans="2:13" ht="14.25" customHeight="1" x14ac:dyDescent="0.2">
      <c r="B27" s="267">
        <v>6</v>
      </c>
      <c r="C27" s="1733"/>
      <c r="D27" s="37"/>
      <c r="E27" s="37"/>
      <c r="F27" s="37"/>
      <c r="G27" s="36"/>
      <c r="H27" s="262">
        <f t="shared" si="2"/>
        <v>0</v>
      </c>
      <c r="I27" s="263">
        <f t="shared" si="1"/>
        <v>0</v>
      </c>
      <c r="J27" s="46"/>
    </row>
    <row r="28" spans="2:13" ht="14.25" customHeight="1" x14ac:dyDescent="0.2">
      <c r="B28" s="267">
        <v>7</v>
      </c>
      <c r="C28" s="1733"/>
      <c r="D28" s="37"/>
      <c r="E28" s="37"/>
      <c r="F28" s="37"/>
      <c r="G28" s="36"/>
      <c r="H28" s="262">
        <f t="shared" si="2"/>
        <v>0</v>
      </c>
      <c r="I28" s="263">
        <f t="shared" si="1"/>
        <v>0</v>
      </c>
      <c r="J28" s="46"/>
    </row>
    <row r="29" spans="2:13" ht="14.25" customHeight="1" x14ac:dyDescent="0.2">
      <c r="B29" s="1411">
        <v>8</v>
      </c>
      <c r="C29" s="1733"/>
      <c r="D29" s="37"/>
      <c r="E29" s="37"/>
      <c r="F29" s="37"/>
      <c r="G29" s="36"/>
      <c r="H29" s="262">
        <f t="shared" si="2"/>
        <v>0</v>
      </c>
      <c r="I29" s="263">
        <f t="shared" si="1"/>
        <v>0</v>
      </c>
      <c r="J29" s="1412"/>
    </row>
    <row r="30" spans="2:13" ht="14.25" customHeight="1" thickBot="1" x14ac:dyDescent="0.25">
      <c r="B30" s="1413">
        <v>9</v>
      </c>
      <c r="C30" s="1734"/>
      <c r="D30" s="50"/>
      <c r="E30" s="50"/>
      <c r="F30" s="50"/>
      <c r="G30" s="270"/>
      <c r="H30" s="285">
        <f t="shared" si="2"/>
        <v>0</v>
      </c>
      <c r="I30" s="271">
        <f t="shared" si="1"/>
        <v>0</v>
      </c>
      <c r="J30" s="51"/>
    </row>
    <row r="31" spans="2:13" x14ac:dyDescent="0.2">
      <c r="C31" s="2360"/>
      <c r="D31" s="2361"/>
      <c r="E31" s="2361"/>
      <c r="F31" s="2361"/>
      <c r="G31" s="2361"/>
      <c r="H31" s="2361"/>
      <c r="I31" s="2361"/>
    </row>
    <row r="32" spans="2:13" x14ac:dyDescent="0.2">
      <c r="C32" s="2362"/>
      <c r="D32" s="2363"/>
      <c r="E32" s="2363"/>
      <c r="F32" s="2363"/>
      <c r="G32" s="2363"/>
      <c r="H32" s="2364"/>
      <c r="I32" s="2364"/>
    </row>
    <row r="33" spans="2:9" ht="15.75" x14ac:dyDescent="0.25">
      <c r="B33" s="1414"/>
      <c r="C33" s="1415"/>
      <c r="D33" s="300"/>
      <c r="E33" s="300"/>
      <c r="F33" s="300"/>
      <c r="G33" s="300"/>
      <c r="H33" s="300"/>
      <c r="I33" s="300"/>
    </row>
    <row r="34" spans="2:9" x14ac:dyDescent="0.2">
      <c r="C34" s="70"/>
      <c r="D34" s="70"/>
      <c r="E34" s="70"/>
      <c r="F34" s="70"/>
      <c r="G34" s="71"/>
      <c r="H34" s="70"/>
      <c r="I34" s="70"/>
    </row>
    <row r="35" spans="2:9" x14ac:dyDescent="0.2">
      <c r="C35" s="72"/>
      <c r="D35" s="99"/>
      <c r="E35" s="99"/>
      <c r="F35" s="99"/>
      <c r="G35" s="73"/>
      <c r="H35" s="72"/>
      <c r="I35" s="72"/>
    </row>
    <row r="36" spans="2:9" x14ac:dyDescent="0.2">
      <c r="C36" s="72"/>
      <c r="D36" s="98"/>
      <c r="E36" s="99"/>
      <c r="F36" s="99"/>
      <c r="G36" s="73"/>
      <c r="H36" s="72"/>
      <c r="I36" s="72"/>
    </row>
    <row r="37" spans="2:9" x14ac:dyDescent="0.2">
      <c r="C37" s="72"/>
      <c r="D37" s="99"/>
      <c r="E37" s="99"/>
      <c r="F37" s="99"/>
      <c r="G37" s="73"/>
      <c r="H37" s="72"/>
      <c r="I37" s="72"/>
    </row>
  </sheetData>
  <sheetProtection formatRows="0"/>
  <mergeCells count="12">
    <mergeCell ref="C31:I31"/>
    <mergeCell ref="C32:I32"/>
    <mergeCell ref="F1:H1"/>
    <mergeCell ref="I1:J1"/>
    <mergeCell ref="C2:H2"/>
    <mergeCell ref="B3:J3"/>
    <mergeCell ref="G4:J4"/>
    <mergeCell ref="B5:C9"/>
    <mergeCell ref="D5:G5"/>
    <mergeCell ref="J5:J9"/>
    <mergeCell ref="D7:G7"/>
    <mergeCell ref="D9:G9"/>
  </mergeCells>
  <dataValidations count="1">
    <dataValidation allowBlank="1" showInputMessage="1" showErrorMessage="1" sqref="C22:C30 G4:J4" xr:uid="{5BEC1089-1E8E-4346-8859-4ED1B57A0FD4}"/>
  </dataValidations>
  <printOptions horizontalCentered="1"/>
  <pageMargins left="1.1417322834645669" right="0.11811023622047245" top="0.51181102362204722" bottom="0.70866141732283472" header="0.51181102362204722" footer="0.51181102362204722"/>
  <pageSetup paperSize="9" scale="84" orientation="portrait" horizontalDpi="4294967293" verticalDpi="4294967293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95DE-E5B9-4FA8-B2C2-A3B6868B75C9}">
  <sheetPr>
    <tabColor rgb="FFFFFF00"/>
  </sheetPr>
  <dimension ref="B1:AR69"/>
  <sheetViews>
    <sheetView showGridLines="0" view="pageBreakPreview" topLeftCell="A11" zoomScale="68" zoomScaleNormal="60" zoomScaleSheetLayoutView="110" workbookViewId="0">
      <selection activeCell="C59" sqref="C59"/>
    </sheetView>
  </sheetViews>
  <sheetFormatPr defaultColWidth="9" defaultRowHeight="12.75" x14ac:dyDescent="0.2"/>
  <cols>
    <col min="1" max="1" width="4.125" style="152" customWidth="1"/>
    <col min="2" max="2" width="3.875" style="152" customWidth="1"/>
    <col min="3" max="3" width="32.125" style="152" customWidth="1"/>
    <col min="4" max="43" width="3.25" style="152" customWidth="1"/>
    <col min="44" max="44" width="13.5" style="152" customWidth="1"/>
    <col min="45" max="16384" width="9" style="152"/>
  </cols>
  <sheetData>
    <row r="1" spans="2:44" ht="15.75" x14ac:dyDescent="0.2">
      <c r="AI1" s="1417"/>
      <c r="AJ1" s="2377"/>
      <c r="AK1" s="2377"/>
      <c r="AL1" s="2377"/>
      <c r="AM1" s="2377"/>
      <c r="AN1" s="2377"/>
      <c r="AO1" s="2377"/>
      <c r="AP1" s="2377"/>
      <c r="AQ1" s="2377"/>
      <c r="AR1" s="2377"/>
    </row>
    <row r="2" spans="2:44" ht="36" customHeight="1" thickBot="1" x14ac:dyDescent="0.4">
      <c r="B2" s="512"/>
      <c r="C2" s="299">
        <f>'Strona Tytułowa'!$G$5</f>
        <v>0</v>
      </c>
      <c r="D2" s="2378" t="s">
        <v>439</v>
      </c>
      <c r="E2" s="2378"/>
      <c r="F2" s="2378"/>
      <c r="G2" s="2378"/>
      <c r="H2" s="2378"/>
      <c r="I2" s="2378"/>
      <c r="J2" s="2378"/>
      <c r="K2" s="2378"/>
      <c r="L2" s="2378"/>
      <c r="M2" s="2378"/>
      <c r="N2" s="2378"/>
      <c r="O2" s="2378"/>
      <c r="P2" s="2378"/>
      <c r="Q2" s="2378"/>
      <c r="R2" s="2378"/>
      <c r="S2" s="2378"/>
      <c r="T2" s="2378"/>
      <c r="U2" s="2378"/>
      <c r="V2" s="2378"/>
      <c r="W2" s="2378"/>
      <c r="X2" s="2378"/>
      <c r="Y2" s="2378"/>
      <c r="Z2" s="1418"/>
      <c r="AA2" s="1301" t="str">
        <f>'Strona Tytułowa'!$D$2</f>
        <v>2023/2024</v>
      </c>
      <c r="AB2" s="1419"/>
      <c r="AC2" s="1419"/>
      <c r="AD2" s="1420"/>
      <c r="AE2" s="1418"/>
      <c r="AF2" s="1418"/>
      <c r="AG2" s="1418"/>
    </row>
    <row r="3" spans="2:44" ht="24.75" customHeight="1" x14ac:dyDescent="0.2">
      <c r="B3" s="2379" t="s">
        <v>130</v>
      </c>
      <c r="C3" s="1421" t="s">
        <v>125</v>
      </c>
      <c r="D3" s="2382" t="s">
        <v>33</v>
      </c>
      <c r="E3" s="2383"/>
      <c r="F3" s="2383"/>
      <c r="G3" s="2384"/>
      <c r="H3" s="2385" t="s">
        <v>34</v>
      </c>
      <c r="I3" s="2386"/>
      <c r="J3" s="2386"/>
      <c r="K3" s="2387"/>
      <c r="L3" s="2385" t="s">
        <v>35</v>
      </c>
      <c r="M3" s="2386"/>
      <c r="N3" s="2386"/>
      <c r="O3" s="2387"/>
      <c r="P3" s="2385" t="s">
        <v>36</v>
      </c>
      <c r="Q3" s="2386"/>
      <c r="R3" s="2386"/>
      <c r="S3" s="2387"/>
      <c r="T3" s="2385" t="s">
        <v>37</v>
      </c>
      <c r="U3" s="2386"/>
      <c r="V3" s="2386"/>
      <c r="W3" s="2387"/>
      <c r="X3" s="2388" t="s">
        <v>38</v>
      </c>
      <c r="Y3" s="2388"/>
      <c r="Z3" s="2388"/>
      <c r="AA3" s="2388"/>
      <c r="AB3" s="2389" t="s">
        <v>39</v>
      </c>
      <c r="AC3" s="2388"/>
      <c r="AD3" s="2388"/>
      <c r="AE3" s="2390"/>
      <c r="AF3" s="2389" t="s">
        <v>40</v>
      </c>
      <c r="AG3" s="2388"/>
      <c r="AH3" s="2388"/>
      <c r="AI3" s="2390"/>
      <c r="AJ3" s="2388" t="s">
        <v>41</v>
      </c>
      <c r="AK3" s="2388"/>
      <c r="AL3" s="2388"/>
      <c r="AM3" s="2390"/>
      <c r="AN3" s="2391" t="s">
        <v>195</v>
      </c>
      <c r="AO3" s="2392"/>
      <c r="AP3" s="2392"/>
      <c r="AQ3" s="2393"/>
      <c r="AR3" s="2400" t="s">
        <v>440</v>
      </c>
    </row>
    <row r="4" spans="2:44" ht="27.75" customHeight="1" x14ac:dyDescent="0.2">
      <c r="B4" s="2380"/>
      <c r="C4" s="1422" t="s">
        <v>441</v>
      </c>
      <c r="D4" s="2374"/>
      <c r="E4" s="2375"/>
      <c r="F4" s="2375"/>
      <c r="G4" s="2376"/>
      <c r="H4" s="2374"/>
      <c r="I4" s="2375"/>
      <c r="J4" s="2375"/>
      <c r="K4" s="2376"/>
      <c r="L4" s="2374"/>
      <c r="M4" s="2375"/>
      <c r="N4" s="2375"/>
      <c r="O4" s="2376"/>
      <c r="P4" s="2374"/>
      <c r="Q4" s="2375"/>
      <c r="R4" s="2375"/>
      <c r="S4" s="2376"/>
      <c r="T4" s="2374"/>
      <c r="U4" s="2375"/>
      <c r="V4" s="2375"/>
      <c r="W4" s="2376"/>
      <c r="X4" s="2375"/>
      <c r="Y4" s="2375"/>
      <c r="Z4" s="2375"/>
      <c r="AA4" s="2375"/>
      <c r="AB4" s="2374"/>
      <c r="AC4" s="2375"/>
      <c r="AD4" s="2375"/>
      <c r="AE4" s="2376"/>
      <c r="AF4" s="2374"/>
      <c r="AG4" s="2375"/>
      <c r="AH4" s="2375"/>
      <c r="AI4" s="2376"/>
      <c r="AJ4" s="2375"/>
      <c r="AK4" s="2375"/>
      <c r="AL4" s="2375"/>
      <c r="AM4" s="2375"/>
      <c r="AN4" s="2394"/>
      <c r="AO4" s="2395"/>
      <c r="AP4" s="2395"/>
      <c r="AQ4" s="2396"/>
      <c r="AR4" s="2401"/>
    </row>
    <row r="5" spans="2:44" ht="21" customHeight="1" x14ac:dyDescent="0.2">
      <c r="B5" s="2380"/>
      <c r="C5" s="1422" t="s">
        <v>127</v>
      </c>
      <c r="D5" s="2371"/>
      <c r="E5" s="2372"/>
      <c r="F5" s="2372"/>
      <c r="G5" s="2373"/>
      <c r="H5" s="2371"/>
      <c r="I5" s="2372"/>
      <c r="J5" s="2372"/>
      <c r="K5" s="2373"/>
      <c r="L5" s="2371"/>
      <c r="M5" s="2372"/>
      <c r="N5" s="2372"/>
      <c r="O5" s="2373"/>
      <c r="P5" s="2371"/>
      <c r="Q5" s="2372"/>
      <c r="R5" s="2372"/>
      <c r="S5" s="2373"/>
      <c r="T5" s="2371"/>
      <c r="U5" s="2372"/>
      <c r="V5" s="2372"/>
      <c r="W5" s="2373"/>
      <c r="X5" s="2371"/>
      <c r="Y5" s="2372"/>
      <c r="Z5" s="2372"/>
      <c r="AA5" s="2373"/>
      <c r="AB5" s="2371"/>
      <c r="AC5" s="2372"/>
      <c r="AD5" s="2372"/>
      <c r="AE5" s="2373"/>
      <c r="AF5" s="2371"/>
      <c r="AG5" s="2372"/>
      <c r="AH5" s="2372"/>
      <c r="AI5" s="2373"/>
      <c r="AJ5" s="2372"/>
      <c r="AK5" s="2372"/>
      <c r="AL5" s="2372"/>
      <c r="AM5" s="2372"/>
      <c r="AN5" s="2394"/>
      <c r="AO5" s="2395"/>
      <c r="AP5" s="2395"/>
      <c r="AQ5" s="2396"/>
      <c r="AR5" s="2401"/>
    </row>
    <row r="6" spans="2:44" ht="21.75" customHeight="1" x14ac:dyDescent="0.2">
      <c r="B6" s="2380"/>
      <c r="C6" s="1423" t="s">
        <v>128</v>
      </c>
      <c r="D6" s="1424"/>
      <c r="E6" s="1425"/>
      <c r="F6" s="1426"/>
      <c r="G6" s="1427"/>
      <c r="H6" s="1424"/>
      <c r="I6" s="1425"/>
      <c r="J6" s="1426"/>
      <c r="K6" s="1427"/>
      <c r="L6" s="1424"/>
      <c r="M6" s="1425"/>
      <c r="N6" s="1426"/>
      <c r="O6" s="1427"/>
      <c r="P6" s="1424"/>
      <c r="Q6" s="1425"/>
      <c r="R6" s="1426"/>
      <c r="S6" s="1427"/>
      <c r="T6" s="1424"/>
      <c r="U6" s="1425"/>
      <c r="V6" s="1426"/>
      <c r="W6" s="1427"/>
      <c r="X6" s="1424"/>
      <c r="Y6" s="1425"/>
      <c r="Z6" s="1426"/>
      <c r="AA6" s="1427"/>
      <c r="AB6" s="1428"/>
      <c r="AC6" s="1429"/>
      <c r="AD6" s="1430"/>
      <c r="AE6" s="1431"/>
      <c r="AF6" s="1428"/>
      <c r="AG6" s="1429"/>
      <c r="AH6" s="1430"/>
      <c r="AI6" s="1431"/>
      <c r="AJ6" s="1429"/>
      <c r="AK6" s="1429"/>
      <c r="AL6" s="1430"/>
      <c r="AM6" s="1432"/>
      <c r="AN6" s="2397"/>
      <c r="AO6" s="2398"/>
      <c r="AP6" s="2398"/>
      <c r="AQ6" s="2399"/>
      <c r="AR6" s="2402"/>
    </row>
    <row r="7" spans="2:44" ht="19.5" customHeight="1" x14ac:dyDescent="0.2">
      <c r="B7" s="2380"/>
      <c r="C7" s="1423" t="s">
        <v>440</v>
      </c>
      <c r="D7" s="2366">
        <f>COUNTA(D9:G69)</f>
        <v>0</v>
      </c>
      <c r="E7" s="2367"/>
      <c r="F7" s="2367"/>
      <c r="G7" s="2368"/>
      <c r="H7" s="2366">
        <f t="shared" ref="H7" si="0">COUNTA(H9:K69)</f>
        <v>0</v>
      </c>
      <c r="I7" s="2367"/>
      <c r="J7" s="2367"/>
      <c r="K7" s="2368"/>
      <c r="L7" s="2366">
        <f t="shared" ref="L7" si="1">COUNTA(L9:O69)</f>
        <v>0</v>
      </c>
      <c r="M7" s="2367"/>
      <c r="N7" s="2367"/>
      <c r="O7" s="2368"/>
      <c r="P7" s="2366">
        <f t="shared" ref="P7" si="2">COUNTA(P9:S69)</f>
        <v>0</v>
      </c>
      <c r="Q7" s="2367"/>
      <c r="R7" s="2367"/>
      <c r="S7" s="2368"/>
      <c r="T7" s="2366">
        <f t="shared" ref="T7" si="3">COUNTA(T9:W69)</f>
        <v>0</v>
      </c>
      <c r="U7" s="2367"/>
      <c r="V7" s="2367"/>
      <c r="W7" s="2368"/>
      <c r="X7" s="2366">
        <f t="shared" ref="X7" si="4">COUNTA(X9:AA69)</f>
        <v>0</v>
      </c>
      <c r="Y7" s="2367"/>
      <c r="Z7" s="2367"/>
      <c r="AA7" s="2368"/>
      <c r="AB7" s="2366">
        <f t="shared" ref="AB7" si="5">COUNTA(AB9:AE69)</f>
        <v>0</v>
      </c>
      <c r="AC7" s="2367"/>
      <c r="AD7" s="2367"/>
      <c r="AE7" s="2368"/>
      <c r="AF7" s="2366">
        <f t="shared" ref="AF7" si="6">COUNTA(AF9:AI69)</f>
        <v>0</v>
      </c>
      <c r="AG7" s="2367"/>
      <c r="AH7" s="2367"/>
      <c r="AI7" s="2368"/>
      <c r="AJ7" s="2366">
        <f>COUNTA(AJ9:AM69)</f>
        <v>0</v>
      </c>
      <c r="AK7" s="2367"/>
      <c r="AL7" s="2367"/>
      <c r="AM7" s="2368"/>
      <c r="AN7" s="2366">
        <f>COUNTA(AN9:AQ69)</f>
        <v>0</v>
      </c>
      <c r="AO7" s="2367"/>
      <c r="AP7" s="2367"/>
      <c r="AQ7" s="2368"/>
      <c r="AR7" s="2369">
        <f>SUM(D7:AM7)</f>
        <v>0</v>
      </c>
    </row>
    <row r="8" spans="2:44" ht="18" customHeight="1" thickBot="1" x14ac:dyDescent="0.25">
      <c r="B8" s="2381"/>
      <c r="C8" s="1422" t="s">
        <v>442</v>
      </c>
      <c r="D8" s="1433" t="s">
        <v>443</v>
      </c>
      <c r="E8" s="1434" t="s">
        <v>444</v>
      </c>
      <c r="F8" s="1434" t="s">
        <v>445</v>
      </c>
      <c r="G8" s="1435" t="s">
        <v>446</v>
      </c>
      <c r="H8" s="1433" t="s">
        <v>443</v>
      </c>
      <c r="I8" s="1434" t="s">
        <v>444</v>
      </c>
      <c r="J8" s="1434" t="s">
        <v>445</v>
      </c>
      <c r="K8" s="1435" t="s">
        <v>446</v>
      </c>
      <c r="L8" s="1433" t="s">
        <v>443</v>
      </c>
      <c r="M8" s="1434" t="s">
        <v>444</v>
      </c>
      <c r="N8" s="1434" t="s">
        <v>445</v>
      </c>
      <c r="O8" s="1435" t="s">
        <v>446</v>
      </c>
      <c r="P8" s="1433" t="s">
        <v>443</v>
      </c>
      <c r="Q8" s="1434" t="s">
        <v>444</v>
      </c>
      <c r="R8" s="1434" t="s">
        <v>445</v>
      </c>
      <c r="S8" s="1435" t="s">
        <v>446</v>
      </c>
      <c r="T8" s="1433" t="s">
        <v>443</v>
      </c>
      <c r="U8" s="1434" t="s">
        <v>444</v>
      </c>
      <c r="V8" s="1434" t="s">
        <v>445</v>
      </c>
      <c r="W8" s="1435" t="s">
        <v>446</v>
      </c>
      <c r="X8" s="1304" t="s">
        <v>443</v>
      </c>
      <c r="Y8" s="561" t="s">
        <v>444</v>
      </c>
      <c r="Z8" s="561" t="s">
        <v>445</v>
      </c>
      <c r="AA8" s="1303" t="s">
        <v>446</v>
      </c>
      <c r="AB8" s="1304" t="s">
        <v>443</v>
      </c>
      <c r="AC8" s="561" t="s">
        <v>444</v>
      </c>
      <c r="AD8" s="561" t="s">
        <v>445</v>
      </c>
      <c r="AE8" s="1303" t="s">
        <v>446</v>
      </c>
      <c r="AF8" s="1304" t="s">
        <v>443</v>
      </c>
      <c r="AG8" s="561" t="s">
        <v>444</v>
      </c>
      <c r="AH8" s="561" t="s">
        <v>445</v>
      </c>
      <c r="AI8" s="1303" t="s">
        <v>446</v>
      </c>
      <c r="AJ8" s="1304" t="s">
        <v>443</v>
      </c>
      <c r="AK8" s="561" t="s">
        <v>444</v>
      </c>
      <c r="AL8" s="561" t="s">
        <v>445</v>
      </c>
      <c r="AM8" s="1303" t="s">
        <v>446</v>
      </c>
      <c r="AN8" s="1304" t="s">
        <v>443</v>
      </c>
      <c r="AO8" s="561" t="s">
        <v>444</v>
      </c>
      <c r="AP8" s="561" t="s">
        <v>445</v>
      </c>
      <c r="AQ8" s="1303" t="s">
        <v>446</v>
      </c>
      <c r="AR8" s="2370"/>
    </row>
    <row r="9" spans="2:44" x14ac:dyDescent="0.2">
      <c r="B9" s="1436">
        <v>1</v>
      </c>
      <c r="C9" s="1437" t="s">
        <v>202</v>
      </c>
      <c r="D9" s="1425"/>
      <c r="E9" s="1425"/>
      <c r="F9" s="1426"/>
      <c r="G9" s="1427"/>
      <c r="H9" s="1424"/>
      <c r="I9" s="1425"/>
      <c r="J9" s="1426"/>
      <c r="K9" s="1427"/>
      <c r="L9" s="1424"/>
      <c r="M9" s="1425"/>
      <c r="N9" s="1426"/>
      <c r="O9" s="1427"/>
      <c r="P9" s="1424"/>
      <c r="Q9" s="1425"/>
      <c r="R9" s="1426"/>
      <c r="S9" s="1427"/>
      <c r="T9" s="1424"/>
      <c r="U9" s="1425"/>
      <c r="V9" s="1426"/>
      <c r="W9" s="1427"/>
      <c r="X9" s="1424"/>
      <c r="Y9" s="1425"/>
      <c r="Z9" s="1426"/>
      <c r="AA9" s="1427"/>
      <c r="AB9" s="1428"/>
      <c r="AC9" s="1429"/>
      <c r="AD9" s="1430"/>
      <c r="AE9" s="1431"/>
      <c r="AF9" s="1428"/>
      <c r="AG9" s="1429"/>
      <c r="AH9" s="1430"/>
      <c r="AI9" s="1431"/>
      <c r="AJ9" s="1429"/>
      <c r="AK9" s="1429"/>
      <c r="AL9" s="1430"/>
      <c r="AM9" s="1432"/>
      <c r="AN9" s="1438"/>
      <c r="AO9" s="1439"/>
      <c r="AP9" s="1439"/>
      <c r="AQ9" s="1440"/>
      <c r="AR9" s="1441">
        <f t="shared" ref="AR9:AR69" si="7">COUNTA(D9:AQ9)</f>
        <v>0</v>
      </c>
    </row>
    <row r="10" spans="2:44" x14ac:dyDescent="0.2">
      <c r="B10" s="1436">
        <v>2</v>
      </c>
      <c r="C10" s="1442" t="s">
        <v>132</v>
      </c>
      <c r="D10" s="1425"/>
      <c r="E10" s="1425"/>
      <c r="F10" s="1426"/>
      <c r="G10" s="1427"/>
      <c r="H10" s="1424"/>
      <c r="I10" s="1425"/>
      <c r="J10" s="1426"/>
      <c r="K10" s="1427"/>
      <c r="L10" s="1424"/>
      <c r="M10" s="1425"/>
      <c r="N10" s="1426"/>
      <c r="O10" s="1427"/>
      <c r="P10" s="1424"/>
      <c r="Q10" s="1425"/>
      <c r="R10" s="1426"/>
      <c r="S10" s="1427"/>
      <c r="T10" s="1424"/>
      <c r="U10" s="1425"/>
      <c r="V10" s="1426"/>
      <c r="W10" s="1427"/>
      <c r="X10" s="1424"/>
      <c r="Y10" s="1425"/>
      <c r="Z10" s="1426"/>
      <c r="AA10" s="1427"/>
      <c r="AB10" s="1428"/>
      <c r="AC10" s="1429"/>
      <c r="AD10" s="1430"/>
      <c r="AE10" s="1431"/>
      <c r="AF10" s="1428"/>
      <c r="AG10" s="1429"/>
      <c r="AH10" s="1430"/>
      <c r="AI10" s="1431"/>
      <c r="AJ10" s="1429"/>
      <c r="AK10" s="1429"/>
      <c r="AL10" s="1430"/>
      <c r="AM10" s="1432"/>
      <c r="AN10" s="1438"/>
      <c r="AO10" s="1439"/>
      <c r="AP10" s="1439"/>
      <c r="AQ10" s="1440"/>
      <c r="AR10" s="1441">
        <f t="shared" si="7"/>
        <v>0</v>
      </c>
    </row>
    <row r="11" spans="2:44" x14ac:dyDescent="0.2">
      <c r="B11" s="1436">
        <v>3</v>
      </c>
      <c r="C11" s="1442" t="s">
        <v>252</v>
      </c>
      <c r="D11" s="1425"/>
      <c r="E11" s="1425"/>
      <c r="F11" s="1426"/>
      <c r="G11" s="1427"/>
      <c r="H11" s="1424"/>
      <c r="I11" s="1425"/>
      <c r="J11" s="1426"/>
      <c r="K11" s="1427"/>
      <c r="L11" s="1424"/>
      <c r="M11" s="1425"/>
      <c r="N11" s="1426"/>
      <c r="O11" s="1427"/>
      <c r="P11" s="1424"/>
      <c r="Q11" s="1425"/>
      <c r="R11" s="1426"/>
      <c r="S11" s="1427"/>
      <c r="T11" s="1424"/>
      <c r="U11" s="1425"/>
      <c r="V11" s="1426"/>
      <c r="W11" s="1427"/>
      <c r="X11" s="1424"/>
      <c r="Y11" s="1425"/>
      <c r="Z11" s="1426"/>
      <c r="AA11" s="1427"/>
      <c r="AB11" s="1428"/>
      <c r="AC11" s="1429"/>
      <c r="AD11" s="1430"/>
      <c r="AE11" s="1431"/>
      <c r="AF11" s="1428"/>
      <c r="AG11" s="1429"/>
      <c r="AH11" s="1430"/>
      <c r="AI11" s="1431"/>
      <c r="AJ11" s="1429"/>
      <c r="AK11" s="1429"/>
      <c r="AL11" s="1430"/>
      <c r="AM11" s="1432"/>
      <c r="AN11" s="1438"/>
      <c r="AO11" s="1439"/>
      <c r="AP11" s="1439"/>
      <c r="AQ11" s="1440"/>
      <c r="AR11" s="1441">
        <f t="shared" si="7"/>
        <v>0</v>
      </c>
    </row>
    <row r="12" spans="2:44" x14ac:dyDescent="0.2">
      <c r="B12" s="1436">
        <v>4</v>
      </c>
      <c r="C12" s="1442" t="s">
        <v>253</v>
      </c>
      <c r="D12" s="1425"/>
      <c r="E12" s="1425"/>
      <c r="F12" s="1426"/>
      <c r="G12" s="1427"/>
      <c r="H12" s="1424"/>
      <c r="I12" s="1425"/>
      <c r="J12" s="1426"/>
      <c r="K12" s="1427"/>
      <c r="L12" s="1424"/>
      <c r="M12" s="1425"/>
      <c r="N12" s="1426"/>
      <c r="O12" s="1427"/>
      <c r="P12" s="1424"/>
      <c r="Q12" s="1425"/>
      <c r="R12" s="1426"/>
      <c r="S12" s="1427"/>
      <c r="T12" s="1424"/>
      <c r="U12" s="1425"/>
      <c r="V12" s="1426"/>
      <c r="W12" s="1427"/>
      <c r="X12" s="1424"/>
      <c r="Y12" s="1425"/>
      <c r="Z12" s="1426"/>
      <c r="AA12" s="1427"/>
      <c r="AB12" s="1428"/>
      <c r="AC12" s="1429"/>
      <c r="AD12" s="1430"/>
      <c r="AE12" s="1431"/>
      <c r="AF12" s="1428"/>
      <c r="AG12" s="1429"/>
      <c r="AH12" s="1430"/>
      <c r="AI12" s="1431"/>
      <c r="AJ12" s="1429"/>
      <c r="AK12" s="1429"/>
      <c r="AL12" s="1430"/>
      <c r="AM12" s="1432"/>
      <c r="AN12" s="1438"/>
      <c r="AO12" s="1439"/>
      <c r="AP12" s="1439"/>
      <c r="AQ12" s="1440"/>
      <c r="AR12" s="1441">
        <f t="shared" si="7"/>
        <v>0</v>
      </c>
    </row>
    <row r="13" spans="2:44" x14ac:dyDescent="0.2">
      <c r="B13" s="1436">
        <v>5</v>
      </c>
      <c r="C13" s="1442" t="s">
        <v>134</v>
      </c>
      <c r="D13" s="1425"/>
      <c r="E13" s="1425"/>
      <c r="F13" s="1426"/>
      <c r="G13" s="1427"/>
      <c r="H13" s="1424"/>
      <c r="I13" s="1425"/>
      <c r="J13" s="1426"/>
      <c r="K13" s="1427"/>
      <c r="L13" s="1424"/>
      <c r="M13" s="1425"/>
      <c r="N13" s="1426"/>
      <c r="O13" s="1427"/>
      <c r="P13" s="1424"/>
      <c r="Q13" s="1425"/>
      <c r="R13" s="1426"/>
      <c r="S13" s="1427"/>
      <c r="T13" s="1424"/>
      <c r="U13" s="1425"/>
      <c r="V13" s="1426"/>
      <c r="W13" s="1427"/>
      <c r="X13" s="1424"/>
      <c r="Y13" s="1425"/>
      <c r="Z13" s="1426"/>
      <c r="AA13" s="1427"/>
      <c r="AB13" s="1428"/>
      <c r="AC13" s="1429"/>
      <c r="AD13" s="1430"/>
      <c r="AE13" s="1431"/>
      <c r="AF13" s="1428"/>
      <c r="AG13" s="1429"/>
      <c r="AH13" s="1430"/>
      <c r="AI13" s="1431"/>
      <c r="AJ13" s="1429"/>
      <c r="AK13" s="1429"/>
      <c r="AL13" s="1430"/>
      <c r="AM13" s="1432"/>
      <c r="AN13" s="1438"/>
      <c r="AO13" s="1439"/>
      <c r="AP13" s="1439"/>
      <c r="AQ13" s="1440"/>
      <c r="AR13" s="1441">
        <f t="shared" si="7"/>
        <v>0</v>
      </c>
    </row>
    <row r="14" spans="2:44" x14ac:dyDescent="0.2">
      <c r="B14" s="1436">
        <v>6</v>
      </c>
      <c r="C14" s="1442" t="s">
        <v>239</v>
      </c>
      <c r="D14" s="1425"/>
      <c r="E14" s="1425"/>
      <c r="F14" s="1426"/>
      <c r="G14" s="1427"/>
      <c r="H14" s="1424"/>
      <c r="I14" s="1425"/>
      <c r="J14" s="1426"/>
      <c r="K14" s="1427"/>
      <c r="L14" s="1424"/>
      <c r="M14" s="1425"/>
      <c r="N14" s="1426"/>
      <c r="O14" s="1427"/>
      <c r="P14" s="1424"/>
      <c r="Q14" s="1425"/>
      <c r="R14" s="1426"/>
      <c r="S14" s="1427"/>
      <c r="T14" s="1424"/>
      <c r="U14" s="1425"/>
      <c r="V14" s="1426"/>
      <c r="W14" s="1427"/>
      <c r="X14" s="1424"/>
      <c r="Y14" s="1425"/>
      <c r="Z14" s="1426"/>
      <c r="AA14" s="1427"/>
      <c r="AB14" s="1428"/>
      <c r="AC14" s="1429"/>
      <c r="AD14" s="1430"/>
      <c r="AE14" s="1431"/>
      <c r="AF14" s="1428"/>
      <c r="AG14" s="1429"/>
      <c r="AH14" s="1430"/>
      <c r="AI14" s="1431"/>
      <c r="AJ14" s="1429"/>
      <c r="AK14" s="1429"/>
      <c r="AL14" s="1430"/>
      <c r="AM14" s="1432"/>
      <c r="AN14" s="1438"/>
      <c r="AO14" s="1439"/>
      <c r="AP14" s="1439"/>
      <c r="AQ14" s="1440"/>
      <c r="AR14" s="1441">
        <f t="shared" si="7"/>
        <v>0</v>
      </c>
    </row>
    <row r="15" spans="2:44" x14ac:dyDescent="0.2">
      <c r="B15" s="1436">
        <v>7</v>
      </c>
      <c r="C15" s="1443" t="s">
        <v>255</v>
      </c>
      <c r="D15" s="1425"/>
      <c r="E15" s="1425"/>
      <c r="F15" s="1426"/>
      <c r="G15" s="1427"/>
      <c r="H15" s="1424"/>
      <c r="I15" s="1425"/>
      <c r="J15" s="1426"/>
      <c r="K15" s="1427"/>
      <c r="L15" s="1424"/>
      <c r="M15" s="1425"/>
      <c r="N15" s="1426"/>
      <c r="O15" s="1427"/>
      <c r="P15" s="1424"/>
      <c r="Q15" s="1425"/>
      <c r="R15" s="1426"/>
      <c r="S15" s="1427"/>
      <c r="T15" s="1424"/>
      <c r="U15" s="1425"/>
      <c r="V15" s="1426"/>
      <c r="W15" s="1427"/>
      <c r="X15" s="1424"/>
      <c r="Y15" s="1425"/>
      <c r="Z15" s="1426"/>
      <c r="AA15" s="1427"/>
      <c r="AB15" s="1428"/>
      <c r="AC15" s="1429"/>
      <c r="AD15" s="1430"/>
      <c r="AE15" s="1431"/>
      <c r="AF15" s="1428"/>
      <c r="AG15" s="1429"/>
      <c r="AH15" s="1430"/>
      <c r="AI15" s="1431"/>
      <c r="AJ15" s="1429"/>
      <c r="AK15" s="1429"/>
      <c r="AL15" s="1430"/>
      <c r="AM15" s="1432"/>
      <c r="AN15" s="1438"/>
      <c r="AO15" s="1439"/>
      <c r="AP15" s="1439"/>
      <c r="AQ15" s="1440"/>
      <c r="AR15" s="1441">
        <f t="shared" si="7"/>
        <v>0</v>
      </c>
    </row>
    <row r="16" spans="2:44" x14ac:dyDescent="0.2">
      <c r="B16" s="1436">
        <v>8</v>
      </c>
      <c r="C16" s="1442" t="s">
        <v>135</v>
      </c>
      <c r="D16" s="1425"/>
      <c r="E16" s="1425"/>
      <c r="F16" s="1426"/>
      <c r="G16" s="1427"/>
      <c r="H16" s="1424"/>
      <c r="I16" s="1425"/>
      <c r="J16" s="1426"/>
      <c r="K16" s="1427"/>
      <c r="L16" s="1424"/>
      <c r="M16" s="1425"/>
      <c r="N16" s="1426"/>
      <c r="O16" s="1427"/>
      <c r="P16" s="1424"/>
      <c r="Q16" s="1425"/>
      <c r="R16" s="1426"/>
      <c r="S16" s="1427"/>
      <c r="T16" s="1424"/>
      <c r="U16" s="1425"/>
      <c r="V16" s="1426"/>
      <c r="W16" s="1427"/>
      <c r="X16" s="1424"/>
      <c r="Y16" s="1425"/>
      <c r="Z16" s="1426"/>
      <c r="AA16" s="1427"/>
      <c r="AB16" s="1428"/>
      <c r="AC16" s="1429"/>
      <c r="AD16" s="1430"/>
      <c r="AE16" s="1431"/>
      <c r="AF16" s="1428"/>
      <c r="AG16" s="1429"/>
      <c r="AH16" s="1430"/>
      <c r="AI16" s="1431"/>
      <c r="AJ16" s="1429"/>
      <c r="AK16" s="1429"/>
      <c r="AL16" s="1430"/>
      <c r="AM16" s="1432"/>
      <c r="AN16" s="1438"/>
      <c r="AO16" s="1439"/>
      <c r="AP16" s="1439"/>
      <c r="AQ16" s="1440"/>
      <c r="AR16" s="1441">
        <f t="shared" si="7"/>
        <v>0</v>
      </c>
    </row>
    <row r="17" spans="2:44" x14ac:dyDescent="0.2">
      <c r="B17" s="1436">
        <v>9</v>
      </c>
      <c r="C17" s="1442" t="s">
        <v>136</v>
      </c>
      <c r="D17" s="1425"/>
      <c r="E17" s="1425"/>
      <c r="F17" s="1426"/>
      <c r="G17" s="1427"/>
      <c r="H17" s="1424"/>
      <c r="I17" s="1425"/>
      <c r="J17" s="1426"/>
      <c r="K17" s="1427"/>
      <c r="L17" s="1424"/>
      <c r="M17" s="1425"/>
      <c r="N17" s="1426"/>
      <c r="O17" s="1427"/>
      <c r="P17" s="1424"/>
      <c r="Q17" s="1425"/>
      <c r="R17" s="1426"/>
      <c r="S17" s="1427"/>
      <c r="T17" s="1424"/>
      <c r="U17" s="1425"/>
      <c r="V17" s="1426"/>
      <c r="W17" s="1427"/>
      <c r="X17" s="1424"/>
      <c r="Y17" s="1425"/>
      <c r="Z17" s="1426"/>
      <c r="AA17" s="1427"/>
      <c r="AB17" s="1428"/>
      <c r="AC17" s="1429"/>
      <c r="AD17" s="1430"/>
      <c r="AE17" s="1431"/>
      <c r="AF17" s="1428"/>
      <c r="AG17" s="1429"/>
      <c r="AH17" s="1430"/>
      <c r="AI17" s="1431"/>
      <c r="AJ17" s="1429"/>
      <c r="AK17" s="1429"/>
      <c r="AL17" s="1430"/>
      <c r="AM17" s="1432"/>
      <c r="AN17" s="1438"/>
      <c r="AO17" s="1439"/>
      <c r="AP17" s="1439"/>
      <c r="AQ17" s="1440"/>
      <c r="AR17" s="1441">
        <f t="shared" si="7"/>
        <v>0</v>
      </c>
    </row>
    <row r="18" spans="2:44" x14ac:dyDescent="0.2">
      <c r="B18" s="1436">
        <v>10</v>
      </c>
      <c r="C18" s="1442" t="s">
        <v>137</v>
      </c>
      <c r="D18" s="1425"/>
      <c r="E18" s="1425"/>
      <c r="F18" s="1426"/>
      <c r="G18" s="1427"/>
      <c r="H18" s="1424"/>
      <c r="I18" s="1425"/>
      <c r="J18" s="1426"/>
      <c r="K18" s="1427"/>
      <c r="L18" s="1424"/>
      <c r="M18" s="1425"/>
      <c r="N18" s="1426"/>
      <c r="O18" s="1427"/>
      <c r="P18" s="1424"/>
      <c r="Q18" s="1425"/>
      <c r="R18" s="1426"/>
      <c r="S18" s="1427"/>
      <c r="T18" s="1424"/>
      <c r="U18" s="1425"/>
      <c r="V18" s="1426"/>
      <c r="W18" s="1427"/>
      <c r="X18" s="1424"/>
      <c r="Y18" s="1425"/>
      <c r="Z18" s="1426"/>
      <c r="AA18" s="1427"/>
      <c r="AB18" s="1428"/>
      <c r="AC18" s="1429"/>
      <c r="AD18" s="1430"/>
      <c r="AE18" s="1431"/>
      <c r="AF18" s="1428"/>
      <c r="AG18" s="1429"/>
      <c r="AH18" s="1430"/>
      <c r="AI18" s="1431"/>
      <c r="AJ18" s="1429"/>
      <c r="AK18" s="1429"/>
      <c r="AL18" s="1430"/>
      <c r="AM18" s="1432"/>
      <c r="AN18" s="1438"/>
      <c r="AO18" s="1439"/>
      <c r="AP18" s="1439"/>
      <c r="AQ18" s="1440"/>
      <c r="AR18" s="1441">
        <f t="shared" si="7"/>
        <v>0</v>
      </c>
    </row>
    <row r="19" spans="2:44" x14ac:dyDescent="0.2">
      <c r="B19" s="1436">
        <v>11</v>
      </c>
      <c r="C19" s="1442" t="s">
        <v>256</v>
      </c>
      <c r="D19" s="1425"/>
      <c r="E19" s="1425"/>
      <c r="F19" s="1426"/>
      <c r="G19" s="1427"/>
      <c r="H19" s="1424"/>
      <c r="I19" s="1425"/>
      <c r="J19" s="1426"/>
      <c r="K19" s="1427"/>
      <c r="L19" s="1424"/>
      <c r="M19" s="1425"/>
      <c r="N19" s="1426"/>
      <c r="O19" s="1427"/>
      <c r="P19" s="1424"/>
      <c r="Q19" s="1425"/>
      <c r="R19" s="1426"/>
      <c r="S19" s="1427"/>
      <c r="T19" s="1424"/>
      <c r="U19" s="1425"/>
      <c r="V19" s="1426"/>
      <c r="W19" s="1427"/>
      <c r="X19" s="1424"/>
      <c r="Y19" s="1425"/>
      <c r="Z19" s="1426"/>
      <c r="AA19" s="1427"/>
      <c r="AB19" s="1428"/>
      <c r="AC19" s="1429"/>
      <c r="AD19" s="1430"/>
      <c r="AE19" s="1431"/>
      <c r="AF19" s="1428"/>
      <c r="AG19" s="1429"/>
      <c r="AH19" s="1430"/>
      <c r="AI19" s="1431"/>
      <c r="AJ19" s="1429"/>
      <c r="AK19" s="1429"/>
      <c r="AL19" s="1430"/>
      <c r="AM19" s="1432"/>
      <c r="AN19" s="1438"/>
      <c r="AO19" s="1439"/>
      <c r="AP19" s="1439"/>
      <c r="AQ19" s="1440"/>
      <c r="AR19" s="1441">
        <f t="shared" si="7"/>
        <v>0</v>
      </c>
    </row>
    <row r="20" spans="2:44" x14ac:dyDescent="0.2">
      <c r="B20" s="1436">
        <v>12</v>
      </c>
      <c r="C20" s="1442" t="s">
        <v>447</v>
      </c>
      <c r="D20" s="1425"/>
      <c r="E20" s="1425"/>
      <c r="F20" s="1426"/>
      <c r="G20" s="1427"/>
      <c r="H20" s="1424"/>
      <c r="I20" s="1425"/>
      <c r="J20" s="1426"/>
      <c r="K20" s="1427"/>
      <c r="L20" s="1424"/>
      <c r="M20" s="1425"/>
      <c r="N20" s="1426"/>
      <c r="O20" s="1427"/>
      <c r="P20" s="1424"/>
      <c r="Q20" s="1425"/>
      <c r="R20" s="1426"/>
      <c r="S20" s="1427"/>
      <c r="T20" s="1424"/>
      <c r="U20" s="1425"/>
      <c r="V20" s="1426"/>
      <c r="W20" s="1427"/>
      <c r="X20" s="1424"/>
      <c r="Y20" s="1425"/>
      <c r="Z20" s="1426"/>
      <c r="AA20" s="1427"/>
      <c r="AB20" s="1428"/>
      <c r="AC20" s="1429"/>
      <c r="AD20" s="1430"/>
      <c r="AE20" s="1431"/>
      <c r="AF20" s="1428"/>
      <c r="AG20" s="1429"/>
      <c r="AH20" s="1430"/>
      <c r="AI20" s="1431"/>
      <c r="AJ20" s="1429"/>
      <c r="AK20" s="1429"/>
      <c r="AL20" s="1430"/>
      <c r="AM20" s="1432"/>
      <c r="AN20" s="1438"/>
      <c r="AO20" s="1439"/>
      <c r="AP20" s="1439"/>
      <c r="AQ20" s="1440"/>
      <c r="AR20" s="1441">
        <f t="shared" si="7"/>
        <v>0</v>
      </c>
    </row>
    <row r="21" spans="2:44" x14ac:dyDescent="0.2">
      <c r="B21" s="1436">
        <v>13</v>
      </c>
      <c r="C21" s="1444" t="s">
        <v>448</v>
      </c>
      <c r="D21" s="1425"/>
      <c r="E21" s="1425"/>
      <c r="F21" s="1426"/>
      <c r="G21" s="1427"/>
      <c r="H21" s="1424"/>
      <c r="I21" s="1425"/>
      <c r="J21" s="1426"/>
      <c r="K21" s="1427"/>
      <c r="L21" s="1424"/>
      <c r="M21" s="1425"/>
      <c r="N21" s="1426"/>
      <c r="O21" s="1427"/>
      <c r="P21" s="1424"/>
      <c r="Q21" s="1425"/>
      <c r="R21" s="1426"/>
      <c r="S21" s="1427"/>
      <c r="T21" s="1424"/>
      <c r="U21" s="1425"/>
      <c r="V21" s="1426"/>
      <c r="W21" s="1427"/>
      <c r="X21" s="1424"/>
      <c r="Y21" s="1425"/>
      <c r="Z21" s="1426"/>
      <c r="AA21" s="1427"/>
      <c r="AB21" s="1428"/>
      <c r="AC21" s="1429"/>
      <c r="AD21" s="1430"/>
      <c r="AE21" s="1431"/>
      <c r="AF21" s="1428"/>
      <c r="AG21" s="1429"/>
      <c r="AH21" s="1430"/>
      <c r="AI21" s="1431"/>
      <c r="AJ21" s="1429"/>
      <c r="AK21" s="1429"/>
      <c r="AL21" s="1430"/>
      <c r="AM21" s="1432"/>
      <c r="AN21" s="1438"/>
      <c r="AO21" s="1439"/>
      <c r="AP21" s="1439"/>
      <c r="AQ21" s="1440"/>
      <c r="AR21" s="1441">
        <f t="shared" si="7"/>
        <v>0</v>
      </c>
    </row>
    <row r="22" spans="2:44" x14ac:dyDescent="0.2">
      <c r="B22" s="1436">
        <v>14</v>
      </c>
      <c r="C22" s="1444" t="s">
        <v>449</v>
      </c>
      <c r="D22" s="1425"/>
      <c r="E22" s="1425"/>
      <c r="F22" s="1426"/>
      <c r="G22" s="1427"/>
      <c r="H22" s="1424"/>
      <c r="I22" s="1425"/>
      <c r="J22" s="1426"/>
      <c r="K22" s="1427"/>
      <c r="L22" s="1424"/>
      <c r="M22" s="1425"/>
      <c r="N22" s="1426"/>
      <c r="O22" s="1427"/>
      <c r="P22" s="1424"/>
      <c r="Q22" s="1425"/>
      <c r="R22" s="1426"/>
      <c r="S22" s="1427"/>
      <c r="T22" s="1424"/>
      <c r="U22" s="1425"/>
      <c r="V22" s="1426"/>
      <c r="W22" s="1427"/>
      <c r="X22" s="1424"/>
      <c r="Y22" s="1425"/>
      <c r="Z22" s="1426"/>
      <c r="AA22" s="1427"/>
      <c r="AB22" s="1428"/>
      <c r="AC22" s="1429"/>
      <c r="AD22" s="1430"/>
      <c r="AE22" s="1431"/>
      <c r="AF22" s="1428"/>
      <c r="AG22" s="1429"/>
      <c r="AH22" s="1430"/>
      <c r="AI22" s="1431"/>
      <c r="AJ22" s="1429"/>
      <c r="AK22" s="1429"/>
      <c r="AL22" s="1430"/>
      <c r="AM22" s="1432"/>
      <c r="AN22" s="1438"/>
      <c r="AO22" s="1439"/>
      <c r="AP22" s="1439"/>
      <c r="AQ22" s="1440"/>
      <c r="AR22" s="1441">
        <f t="shared" si="7"/>
        <v>0</v>
      </c>
    </row>
    <row r="23" spans="2:44" x14ac:dyDescent="0.2">
      <c r="B23" s="1436">
        <v>15</v>
      </c>
      <c r="C23" s="1442" t="s">
        <v>140</v>
      </c>
      <c r="D23" s="1425"/>
      <c r="E23" s="1425"/>
      <c r="F23" s="1426"/>
      <c r="G23" s="1427"/>
      <c r="H23" s="1424"/>
      <c r="I23" s="1425"/>
      <c r="J23" s="1426"/>
      <c r="K23" s="1427"/>
      <c r="L23" s="1424"/>
      <c r="M23" s="1425"/>
      <c r="N23" s="1426"/>
      <c r="O23" s="1427"/>
      <c r="P23" s="1424"/>
      <c r="Q23" s="1425"/>
      <c r="R23" s="1426"/>
      <c r="S23" s="1427"/>
      <c r="T23" s="1424"/>
      <c r="U23" s="1425"/>
      <c r="V23" s="1426"/>
      <c r="W23" s="1427"/>
      <c r="X23" s="1424"/>
      <c r="Y23" s="1425"/>
      <c r="Z23" s="1426"/>
      <c r="AA23" s="1427"/>
      <c r="AB23" s="1428"/>
      <c r="AC23" s="1429"/>
      <c r="AD23" s="1430"/>
      <c r="AE23" s="1431"/>
      <c r="AF23" s="1428"/>
      <c r="AG23" s="1429"/>
      <c r="AH23" s="1430"/>
      <c r="AI23" s="1431"/>
      <c r="AJ23" s="1429"/>
      <c r="AK23" s="1429"/>
      <c r="AL23" s="1430"/>
      <c r="AM23" s="1432"/>
      <c r="AN23" s="1438"/>
      <c r="AO23" s="1439"/>
      <c r="AP23" s="1439"/>
      <c r="AQ23" s="1440"/>
      <c r="AR23" s="1441">
        <f t="shared" si="7"/>
        <v>0</v>
      </c>
    </row>
    <row r="24" spans="2:44" x14ac:dyDescent="0.2">
      <c r="B24" s="1436">
        <v>16</v>
      </c>
      <c r="C24" s="1443" t="s">
        <v>450</v>
      </c>
      <c r="D24" s="1425"/>
      <c r="E24" s="1425"/>
      <c r="F24" s="1426"/>
      <c r="G24" s="1427"/>
      <c r="H24" s="1424"/>
      <c r="I24" s="1425"/>
      <c r="J24" s="1426"/>
      <c r="K24" s="1427"/>
      <c r="L24" s="1424"/>
      <c r="M24" s="1425"/>
      <c r="N24" s="1426"/>
      <c r="O24" s="1427"/>
      <c r="P24" s="1424"/>
      <c r="Q24" s="1425"/>
      <c r="R24" s="1426"/>
      <c r="S24" s="1427"/>
      <c r="T24" s="1424"/>
      <c r="U24" s="1425"/>
      <c r="V24" s="1426"/>
      <c r="W24" s="1427"/>
      <c r="X24" s="1424"/>
      <c r="Y24" s="1425"/>
      <c r="Z24" s="1426"/>
      <c r="AA24" s="1427"/>
      <c r="AB24" s="1428"/>
      <c r="AC24" s="1429"/>
      <c r="AD24" s="1430"/>
      <c r="AE24" s="1431"/>
      <c r="AF24" s="1428"/>
      <c r="AG24" s="1429"/>
      <c r="AH24" s="1430"/>
      <c r="AI24" s="1431"/>
      <c r="AJ24" s="1429"/>
      <c r="AK24" s="1429"/>
      <c r="AL24" s="1430"/>
      <c r="AM24" s="1432"/>
      <c r="AN24" s="1438"/>
      <c r="AO24" s="1439"/>
      <c r="AP24" s="1439"/>
      <c r="AQ24" s="1440"/>
      <c r="AR24" s="1441">
        <f t="shared" si="7"/>
        <v>0</v>
      </c>
    </row>
    <row r="25" spans="2:44" x14ac:dyDescent="0.2">
      <c r="B25" s="1436">
        <v>17</v>
      </c>
      <c r="C25" s="1442" t="s">
        <v>141</v>
      </c>
      <c r="D25" s="1425"/>
      <c r="E25" s="1425"/>
      <c r="F25" s="1426"/>
      <c r="G25" s="1427"/>
      <c r="H25" s="1424"/>
      <c r="I25" s="1425"/>
      <c r="J25" s="1426"/>
      <c r="K25" s="1427"/>
      <c r="L25" s="1424"/>
      <c r="M25" s="1425"/>
      <c r="N25" s="1426"/>
      <c r="O25" s="1427"/>
      <c r="P25" s="1424"/>
      <c r="Q25" s="1425"/>
      <c r="R25" s="1426"/>
      <c r="S25" s="1427"/>
      <c r="T25" s="1424"/>
      <c r="U25" s="1425"/>
      <c r="V25" s="1426"/>
      <c r="W25" s="1427"/>
      <c r="X25" s="1424"/>
      <c r="Y25" s="1425"/>
      <c r="Z25" s="1426"/>
      <c r="AA25" s="1427"/>
      <c r="AB25" s="1428"/>
      <c r="AC25" s="1429"/>
      <c r="AD25" s="1430"/>
      <c r="AE25" s="1431"/>
      <c r="AF25" s="1428"/>
      <c r="AG25" s="1429"/>
      <c r="AH25" s="1430"/>
      <c r="AI25" s="1431"/>
      <c r="AJ25" s="1429"/>
      <c r="AK25" s="1429"/>
      <c r="AL25" s="1430"/>
      <c r="AM25" s="1432"/>
      <c r="AN25" s="1438"/>
      <c r="AO25" s="1439"/>
      <c r="AP25" s="1439"/>
      <c r="AQ25" s="1440"/>
      <c r="AR25" s="1441">
        <f t="shared" si="7"/>
        <v>0</v>
      </c>
    </row>
    <row r="26" spans="2:44" x14ac:dyDescent="0.2">
      <c r="B26" s="1436">
        <v>18</v>
      </c>
      <c r="C26" s="1442" t="s">
        <v>142</v>
      </c>
      <c r="D26" s="1425"/>
      <c r="E26" s="1425"/>
      <c r="F26" s="1426"/>
      <c r="G26" s="1427"/>
      <c r="H26" s="1424"/>
      <c r="I26" s="1425"/>
      <c r="J26" s="1426"/>
      <c r="K26" s="1427"/>
      <c r="L26" s="1424"/>
      <c r="M26" s="1425"/>
      <c r="N26" s="1426"/>
      <c r="O26" s="1427"/>
      <c r="P26" s="1424"/>
      <c r="Q26" s="1425"/>
      <c r="R26" s="1426"/>
      <c r="S26" s="1427"/>
      <c r="T26" s="1424"/>
      <c r="U26" s="1425"/>
      <c r="V26" s="1426"/>
      <c r="W26" s="1427"/>
      <c r="X26" s="1424"/>
      <c r="Y26" s="1425"/>
      <c r="Z26" s="1426"/>
      <c r="AA26" s="1427"/>
      <c r="AB26" s="1428"/>
      <c r="AC26" s="1429"/>
      <c r="AD26" s="1430"/>
      <c r="AE26" s="1431"/>
      <c r="AF26" s="1428"/>
      <c r="AG26" s="1429"/>
      <c r="AH26" s="1430"/>
      <c r="AI26" s="1431"/>
      <c r="AJ26" s="1429"/>
      <c r="AK26" s="1429"/>
      <c r="AL26" s="1430"/>
      <c r="AM26" s="1432"/>
      <c r="AN26" s="1438"/>
      <c r="AO26" s="1439"/>
      <c r="AP26" s="1439"/>
      <c r="AQ26" s="1440"/>
      <c r="AR26" s="1441">
        <f t="shared" si="7"/>
        <v>0</v>
      </c>
    </row>
    <row r="27" spans="2:44" x14ac:dyDescent="0.2">
      <c r="B27" s="1436">
        <v>19</v>
      </c>
      <c r="C27" s="1442" t="s">
        <v>143</v>
      </c>
      <c r="D27" s="1425"/>
      <c r="E27" s="1425"/>
      <c r="F27" s="1426"/>
      <c r="G27" s="1427"/>
      <c r="H27" s="1424"/>
      <c r="I27" s="1425"/>
      <c r="J27" s="1426"/>
      <c r="K27" s="1427"/>
      <c r="L27" s="1424"/>
      <c r="M27" s="1425"/>
      <c r="N27" s="1426"/>
      <c r="O27" s="1427"/>
      <c r="P27" s="1424"/>
      <c r="Q27" s="1425"/>
      <c r="R27" s="1426"/>
      <c r="S27" s="1427"/>
      <c r="T27" s="1424"/>
      <c r="U27" s="1425"/>
      <c r="V27" s="1426"/>
      <c r="W27" s="1427"/>
      <c r="X27" s="1424"/>
      <c r="Y27" s="1425"/>
      <c r="Z27" s="1426"/>
      <c r="AA27" s="1427"/>
      <c r="AB27" s="1428"/>
      <c r="AC27" s="1429"/>
      <c r="AD27" s="1430"/>
      <c r="AE27" s="1431"/>
      <c r="AF27" s="1428"/>
      <c r="AG27" s="1429"/>
      <c r="AH27" s="1430"/>
      <c r="AI27" s="1431"/>
      <c r="AJ27" s="1429"/>
      <c r="AK27" s="1429"/>
      <c r="AL27" s="1430"/>
      <c r="AM27" s="1432"/>
      <c r="AN27" s="1438"/>
      <c r="AO27" s="1439"/>
      <c r="AP27" s="1439"/>
      <c r="AQ27" s="1440"/>
      <c r="AR27" s="1441">
        <f t="shared" si="7"/>
        <v>0</v>
      </c>
    </row>
    <row r="28" spans="2:44" x14ac:dyDescent="0.2">
      <c r="B28" s="1436">
        <v>20</v>
      </c>
      <c r="C28" s="1442" t="s">
        <v>144</v>
      </c>
      <c r="D28" s="1425"/>
      <c r="E28" s="1425"/>
      <c r="F28" s="1426"/>
      <c r="G28" s="1427"/>
      <c r="H28" s="1424"/>
      <c r="I28" s="1425"/>
      <c r="J28" s="1426"/>
      <c r="K28" s="1427"/>
      <c r="L28" s="1424"/>
      <c r="M28" s="1425"/>
      <c r="N28" s="1426"/>
      <c r="O28" s="1427"/>
      <c r="P28" s="1424"/>
      <c r="Q28" s="1425"/>
      <c r="R28" s="1426"/>
      <c r="S28" s="1427"/>
      <c r="T28" s="1424"/>
      <c r="U28" s="1425"/>
      <c r="V28" s="1426"/>
      <c r="W28" s="1427"/>
      <c r="X28" s="1424"/>
      <c r="Y28" s="1425"/>
      <c r="Z28" s="1426"/>
      <c r="AA28" s="1427"/>
      <c r="AB28" s="1428"/>
      <c r="AC28" s="1429"/>
      <c r="AD28" s="1430"/>
      <c r="AE28" s="1431"/>
      <c r="AF28" s="1428"/>
      <c r="AG28" s="1429"/>
      <c r="AH28" s="1430"/>
      <c r="AI28" s="1431"/>
      <c r="AJ28" s="1429"/>
      <c r="AK28" s="1429"/>
      <c r="AL28" s="1430"/>
      <c r="AM28" s="1432"/>
      <c r="AN28" s="1438"/>
      <c r="AO28" s="1439"/>
      <c r="AP28" s="1439"/>
      <c r="AQ28" s="1440"/>
      <c r="AR28" s="1441">
        <f t="shared" si="7"/>
        <v>0</v>
      </c>
    </row>
    <row r="29" spans="2:44" x14ac:dyDescent="0.2">
      <c r="B29" s="1436">
        <v>21</v>
      </c>
      <c r="C29" s="1442" t="s">
        <v>451</v>
      </c>
      <c r="D29" s="1425"/>
      <c r="E29" s="1425"/>
      <c r="F29" s="1426"/>
      <c r="G29" s="1427"/>
      <c r="H29" s="1424"/>
      <c r="I29" s="1425"/>
      <c r="J29" s="1426"/>
      <c r="K29" s="1427"/>
      <c r="L29" s="1424"/>
      <c r="M29" s="1425"/>
      <c r="N29" s="1426"/>
      <c r="O29" s="1427"/>
      <c r="P29" s="1424"/>
      <c r="Q29" s="1425"/>
      <c r="R29" s="1426"/>
      <c r="S29" s="1427"/>
      <c r="T29" s="1424"/>
      <c r="U29" s="1425"/>
      <c r="V29" s="1426"/>
      <c r="W29" s="1427"/>
      <c r="X29" s="1424"/>
      <c r="Y29" s="1425"/>
      <c r="Z29" s="1426"/>
      <c r="AA29" s="1427"/>
      <c r="AB29" s="1428"/>
      <c r="AC29" s="1429"/>
      <c r="AD29" s="1430"/>
      <c r="AE29" s="1431"/>
      <c r="AF29" s="1428"/>
      <c r="AG29" s="1429"/>
      <c r="AH29" s="1430"/>
      <c r="AI29" s="1431"/>
      <c r="AJ29" s="1429"/>
      <c r="AK29" s="1429"/>
      <c r="AL29" s="1430"/>
      <c r="AM29" s="1432"/>
      <c r="AN29" s="1438"/>
      <c r="AO29" s="1439"/>
      <c r="AP29" s="1439"/>
      <c r="AQ29" s="1440"/>
      <c r="AR29" s="1441">
        <f t="shared" si="7"/>
        <v>0</v>
      </c>
    </row>
    <row r="30" spans="2:44" x14ac:dyDescent="0.2">
      <c r="B30" s="1436">
        <v>22</v>
      </c>
      <c r="C30" s="1442" t="s">
        <v>236</v>
      </c>
      <c r="D30" s="1425"/>
      <c r="E30" s="1425"/>
      <c r="F30" s="1426"/>
      <c r="G30" s="1427"/>
      <c r="H30" s="1424"/>
      <c r="I30" s="1425"/>
      <c r="J30" s="1426"/>
      <c r="K30" s="1427"/>
      <c r="L30" s="1424"/>
      <c r="M30" s="1425"/>
      <c r="N30" s="1426"/>
      <c r="O30" s="1427"/>
      <c r="P30" s="1424"/>
      <c r="Q30" s="1425"/>
      <c r="R30" s="1426"/>
      <c r="S30" s="1427"/>
      <c r="T30" s="1424"/>
      <c r="U30" s="1425"/>
      <c r="V30" s="1426"/>
      <c r="W30" s="1427"/>
      <c r="X30" s="1424"/>
      <c r="Y30" s="1425"/>
      <c r="Z30" s="1426"/>
      <c r="AA30" s="1427"/>
      <c r="AB30" s="1428"/>
      <c r="AC30" s="1429"/>
      <c r="AD30" s="1430"/>
      <c r="AE30" s="1431"/>
      <c r="AF30" s="1428"/>
      <c r="AG30" s="1429"/>
      <c r="AH30" s="1430"/>
      <c r="AI30" s="1431"/>
      <c r="AJ30" s="1429"/>
      <c r="AK30" s="1429"/>
      <c r="AL30" s="1430"/>
      <c r="AM30" s="1432"/>
      <c r="AN30" s="1438"/>
      <c r="AO30" s="1439"/>
      <c r="AP30" s="1439"/>
      <c r="AQ30" s="1440"/>
      <c r="AR30" s="1441">
        <f t="shared" si="7"/>
        <v>0</v>
      </c>
    </row>
    <row r="31" spans="2:44" x14ac:dyDescent="0.2">
      <c r="B31" s="1436">
        <v>23</v>
      </c>
      <c r="C31" s="1442" t="s">
        <v>147</v>
      </c>
      <c r="D31" s="1425"/>
      <c r="E31" s="1425"/>
      <c r="F31" s="1426"/>
      <c r="G31" s="1427"/>
      <c r="H31" s="1424"/>
      <c r="I31" s="1425"/>
      <c r="J31" s="1426"/>
      <c r="K31" s="1427"/>
      <c r="L31" s="1424"/>
      <c r="M31" s="1425"/>
      <c r="N31" s="1426"/>
      <c r="O31" s="1427"/>
      <c r="P31" s="1424"/>
      <c r="Q31" s="1425"/>
      <c r="R31" s="1426"/>
      <c r="S31" s="1427"/>
      <c r="T31" s="1424"/>
      <c r="U31" s="1425"/>
      <c r="V31" s="1426"/>
      <c r="W31" s="1427"/>
      <c r="X31" s="1424"/>
      <c r="Y31" s="1425"/>
      <c r="Z31" s="1426"/>
      <c r="AA31" s="1427"/>
      <c r="AB31" s="1428"/>
      <c r="AC31" s="1429"/>
      <c r="AD31" s="1430"/>
      <c r="AE31" s="1431"/>
      <c r="AF31" s="1428"/>
      <c r="AG31" s="1429"/>
      <c r="AH31" s="1430"/>
      <c r="AI31" s="1431"/>
      <c r="AJ31" s="1429"/>
      <c r="AK31" s="1429"/>
      <c r="AL31" s="1430"/>
      <c r="AM31" s="1432"/>
      <c r="AN31" s="1438"/>
      <c r="AO31" s="1439"/>
      <c r="AP31" s="1439"/>
      <c r="AQ31" s="1440"/>
      <c r="AR31" s="1441">
        <f t="shared" si="7"/>
        <v>0</v>
      </c>
    </row>
    <row r="32" spans="2:44" x14ac:dyDescent="0.2">
      <c r="B32" s="1436">
        <v>24</v>
      </c>
      <c r="C32" s="1445" t="s">
        <v>452</v>
      </c>
      <c r="D32" s="1425"/>
      <c r="E32" s="1425"/>
      <c r="F32" s="1426"/>
      <c r="G32" s="1427"/>
      <c r="H32" s="1424"/>
      <c r="I32" s="1425"/>
      <c r="J32" s="1426"/>
      <c r="K32" s="1427"/>
      <c r="L32" s="1424"/>
      <c r="M32" s="1425"/>
      <c r="N32" s="1426"/>
      <c r="O32" s="1427"/>
      <c r="P32" s="1424"/>
      <c r="Q32" s="1425"/>
      <c r="R32" s="1426"/>
      <c r="S32" s="1427"/>
      <c r="T32" s="1424"/>
      <c r="U32" s="1425"/>
      <c r="V32" s="1426"/>
      <c r="W32" s="1427"/>
      <c r="X32" s="1424"/>
      <c r="Y32" s="1425"/>
      <c r="Z32" s="1426"/>
      <c r="AA32" s="1427"/>
      <c r="AB32" s="1428"/>
      <c r="AC32" s="1429"/>
      <c r="AD32" s="1430"/>
      <c r="AE32" s="1431"/>
      <c r="AF32" s="1428"/>
      <c r="AG32" s="1429"/>
      <c r="AH32" s="1430"/>
      <c r="AI32" s="1431"/>
      <c r="AJ32" s="1429"/>
      <c r="AK32" s="1429"/>
      <c r="AL32" s="1430"/>
      <c r="AM32" s="1432"/>
      <c r="AN32" s="1438"/>
      <c r="AO32" s="1439"/>
      <c r="AP32" s="1439"/>
      <c r="AQ32" s="1440"/>
      <c r="AR32" s="1441">
        <f t="shared" si="7"/>
        <v>0</v>
      </c>
    </row>
    <row r="33" spans="2:44" x14ac:dyDescent="0.2">
      <c r="B33" s="1436">
        <v>25</v>
      </c>
      <c r="C33" s="1445" t="s">
        <v>453</v>
      </c>
      <c r="D33" s="1425"/>
      <c r="E33" s="1425"/>
      <c r="F33" s="1426"/>
      <c r="G33" s="1427"/>
      <c r="H33" s="1424"/>
      <c r="I33" s="1425"/>
      <c r="J33" s="1426"/>
      <c r="K33" s="1427"/>
      <c r="L33" s="1424"/>
      <c r="M33" s="1425"/>
      <c r="N33" s="1426"/>
      <c r="O33" s="1427"/>
      <c r="P33" s="1424"/>
      <c r="Q33" s="1425"/>
      <c r="R33" s="1426"/>
      <c r="S33" s="1427"/>
      <c r="T33" s="1424"/>
      <c r="U33" s="1425"/>
      <c r="V33" s="1426"/>
      <c r="W33" s="1427"/>
      <c r="X33" s="1424"/>
      <c r="Y33" s="1425"/>
      <c r="Z33" s="1426"/>
      <c r="AA33" s="1427"/>
      <c r="AB33" s="1428"/>
      <c r="AC33" s="1429"/>
      <c r="AD33" s="1430"/>
      <c r="AE33" s="1431"/>
      <c r="AF33" s="1428"/>
      <c r="AG33" s="1429"/>
      <c r="AH33" s="1430"/>
      <c r="AI33" s="1431"/>
      <c r="AJ33" s="1429"/>
      <c r="AK33" s="1429"/>
      <c r="AL33" s="1430"/>
      <c r="AM33" s="1432"/>
      <c r="AN33" s="1438"/>
      <c r="AO33" s="1439"/>
      <c r="AP33" s="1439"/>
      <c r="AQ33" s="1440"/>
      <c r="AR33" s="1441">
        <f t="shared" si="7"/>
        <v>0</v>
      </c>
    </row>
    <row r="34" spans="2:44" x14ac:dyDescent="0.2">
      <c r="B34" s="1436">
        <v>26</v>
      </c>
      <c r="C34" s="1442" t="s">
        <v>237</v>
      </c>
      <c r="D34" s="1425"/>
      <c r="E34" s="1425"/>
      <c r="F34" s="1426"/>
      <c r="G34" s="1427"/>
      <c r="H34" s="1424"/>
      <c r="I34" s="1425"/>
      <c r="J34" s="1426"/>
      <c r="K34" s="1427"/>
      <c r="L34" s="1424"/>
      <c r="M34" s="1425"/>
      <c r="N34" s="1426"/>
      <c r="O34" s="1427"/>
      <c r="P34" s="1424"/>
      <c r="Q34" s="1425"/>
      <c r="R34" s="1426"/>
      <c r="S34" s="1427"/>
      <c r="T34" s="1424"/>
      <c r="U34" s="1425"/>
      <c r="V34" s="1426"/>
      <c r="W34" s="1427"/>
      <c r="X34" s="1424"/>
      <c r="Y34" s="1425"/>
      <c r="Z34" s="1426"/>
      <c r="AA34" s="1427"/>
      <c r="AB34" s="1428"/>
      <c r="AC34" s="1429"/>
      <c r="AD34" s="1430"/>
      <c r="AE34" s="1431"/>
      <c r="AF34" s="1428"/>
      <c r="AG34" s="1429"/>
      <c r="AH34" s="1430"/>
      <c r="AI34" s="1431"/>
      <c r="AJ34" s="1429"/>
      <c r="AK34" s="1429"/>
      <c r="AL34" s="1430"/>
      <c r="AM34" s="1432"/>
      <c r="AN34" s="1438"/>
      <c r="AO34" s="1439"/>
      <c r="AP34" s="1439"/>
      <c r="AQ34" s="1440"/>
      <c r="AR34" s="1441">
        <f t="shared" si="7"/>
        <v>0</v>
      </c>
    </row>
    <row r="35" spans="2:44" x14ac:dyDescent="0.2">
      <c r="B35" s="1436">
        <v>27</v>
      </c>
      <c r="C35" s="1442" t="s">
        <v>150</v>
      </c>
      <c r="D35" s="1425"/>
      <c r="E35" s="1425"/>
      <c r="F35" s="1426"/>
      <c r="G35" s="1427"/>
      <c r="H35" s="1424"/>
      <c r="I35" s="1425"/>
      <c r="J35" s="1426"/>
      <c r="K35" s="1427"/>
      <c r="L35" s="1424"/>
      <c r="M35" s="1425"/>
      <c r="N35" s="1426"/>
      <c r="O35" s="1427"/>
      <c r="P35" s="1424"/>
      <c r="Q35" s="1425"/>
      <c r="R35" s="1426"/>
      <c r="S35" s="1427"/>
      <c r="T35" s="1424"/>
      <c r="U35" s="1425"/>
      <c r="V35" s="1426"/>
      <c r="W35" s="1427"/>
      <c r="X35" s="1424"/>
      <c r="Y35" s="1425"/>
      <c r="Z35" s="1426"/>
      <c r="AA35" s="1427"/>
      <c r="AB35" s="1428"/>
      <c r="AC35" s="1429"/>
      <c r="AD35" s="1430"/>
      <c r="AE35" s="1431"/>
      <c r="AF35" s="1428"/>
      <c r="AG35" s="1429"/>
      <c r="AH35" s="1430"/>
      <c r="AI35" s="1431"/>
      <c r="AJ35" s="1429"/>
      <c r="AK35" s="1429"/>
      <c r="AL35" s="1430"/>
      <c r="AM35" s="1432"/>
      <c r="AN35" s="1438"/>
      <c r="AO35" s="1439"/>
      <c r="AP35" s="1439"/>
      <c r="AQ35" s="1440"/>
      <c r="AR35" s="1441">
        <f t="shared" si="7"/>
        <v>0</v>
      </c>
    </row>
    <row r="36" spans="2:44" x14ac:dyDescent="0.2">
      <c r="B36" s="1436">
        <v>28</v>
      </c>
      <c r="C36" s="1442" t="s">
        <v>454</v>
      </c>
      <c r="D36" s="1425"/>
      <c r="E36" s="1425"/>
      <c r="F36" s="1426"/>
      <c r="G36" s="1427"/>
      <c r="H36" s="1424"/>
      <c r="I36" s="1425"/>
      <c r="J36" s="1426"/>
      <c r="K36" s="1427"/>
      <c r="L36" s="1424"/>
      <c r="M36" s="1425"/>
      <c r="N36" s="1426"/>
      <c r="O36" s="1427"/>
      <c r="P36" s="1424"/>
      <c r="Q36" s="1425"/>
      <c r="R36" s="1426"/>
      <c r="S36" s="1427"/>
      <c r="T36" s="1424"/>
      <c r="U36" s="1425"/>
      <c r="V36" s="1426"/>
      <c r="W36" s="1427"/>
      <c r="X36" s="1424"/>
      <c r="Y36" s="1425"/>
      <c r="Z36" s="1426"/>
      <c r="AA36" s="1427"/>
      <c r="AB36" s="1428"/>
      <c r="AC36" s="1429"/>
      <c r="AD36" s="1430"/>
      <c r="AE36" s="1431"/>
      <c r="AF36" s="1428"/>
      <c r="AG36" s="1429"/>
      <c r="AH36" s="1430"/>
      <c r="AI36" s="1431"/>
      <c r="AJ36" s="1429"/>
      <c r="AK36" s="1429"/>
      <c r="AL36" s="1430"/>
      <c r="AM36" s="1432"/>
      <c r="AN36" s="1438"/>
      <c r="AO36" s="1439"/>
      <c r="AP36" s="1439"/>
      <c r="AQ36" s="1440"/>
      <c r="AR36" s="1441">
        <f t="shared" si="7"/>
        <v>0</v>
      </c>
    </row>
    <row r="37" spans="2:44" x14ac:dyDescent="0.2">
      <c r="B37" s="1436">
        <v>29</v>
      </c>
      <c r="C37" s="1442" t="s">
        <v>232</v>
      </c>
      <c r="D37" s="1425"/>
      <c r="E37" s="1425"/>
      <c r="F37" s="1426"/>
      <c r="G37" s="1427"/>
      <c r="H37" s="1424"/>
      <c r="I37" s="1425"/>
      <c r="J37" s="1426"/>
      <c r="K37" s="1427"/>
      <c r="L37" s="1424"/>
      <c r="M37" s="1425"/>
      <c r="N37" s="1426"/>
      <c r="O37" s="1427"/>
      <c r="P37" s="1424"/>
      <c r="Q37" s="1425"/>
      <c r="R37" s="1426"/>
      <c r="S37" s="1427"/>
      <c r="T37" s="1424"/>
      <c r="U37" s="1425"/>
      <c r="V37" s="1426"/>
      <c r="W37" s="1427"/>
      <c r="X37" s="1424"/>
      <c r="Y37" s="1425"/>
      <c r="Z37" s="1426"/>
      <c r="AA37" s="1427"/>
      <c r="AB37" s="1428"/>
      <c r="AC37" s="1429"/>
      <c r="AD37" s="1430"/>
      <c r="AE37" s="1431"/>
      <c r="AF37" s="1428"/>
      <c r="AG37" s="1429"/>
      <c r="AH37" s="1430"/>
      <c r="AI37" s="1431"/>
      <c r="AJ37" s="1429"/>
      <c r="AK37" s="1429"/>
      <c r="AL37" s="1430"/>
      <c r="AM37" s="1432"/>
      <c r="AN37" s="1438"/>
      <c r="AO37" s="1439"/>
      <c r="AP37" s="1439"/>
      <c r="AQ37" s="1440"/>
      <c r="AR37" s="1441">
        <f t="shared" si="7"/>
        <v>0</v>
      </c>
    </row>
    <row r="38" spans="2:44" x14ac:dyDescent="0.2">
      <c r="B38" s="1436">
        <v>30</v>
      </c>
      <c r="C38" s="1442" t="s">
        <v>455</v>
      </c>
      <c r="D38" s="1425"/>
      <c r="E38" s="1425"/>
      <c r="F38" s="1426"/>
      <c r="G38" s="1427"/>
      <c r="H38" s="1424"/>
      <c r="I38" s="1425"/>
      <c r="J38" s="1426"/>
      <c r="K38" s="1427"/>
      <c r="L38" s="1424"/>
      <c r="M38" s="1425"/>
      <c r="N38" s="1426"/>
      <c r="O38" s="1427"/>
      <c r="P38" s="1424"/>
      <c r="Q38" s="1425"/>
      <c r="R38" s="1426"/>
      <c r="S38" s="1427"/>
      <c r="T38" s="1424"/>
      <c r="U38" s="1425"/>
      <c r="V38" s="1426"/>
      <c r="W38" s="1427"/>
      <c r="X38" s="1424"/>
      <c r="Y38" s="1425"/>
      <c r="Z38" s="1426"/>
      <c r="AA38" s="1427"/>
      <c r="AB38" s="1428"/>
      <c r="AC38" s="1429"/>
      <c r="AD38" s="1430"/>
      <c r="AE38" s="1431"/>
      <c r="AF38" s="1428"/>
      <c r="AG38" s="1429"/>
      <c r="AH38" s="1430"/>
      <c r="AI38" s="1431"/>
      <c r="AJ38" s="1429"/>
      <c r="AK38" s="1429"/>
      <c r="AL38" s="1430"/>
      <c r="AM38" s="1432"/>
      <c r="AN38" s="1438"/>
      <c r="AO38" s="1439"/>
      <c r="AP38" s="1439"/>
      <c r="AQ38" s="1440"/>
      <c r="AR38" s="1441">
        <f t="shared" si="7"/>
        <v>0</v>
      </c>
    </row>
    <row r="39" spans="2:44" ht="12.75" customHeight="1" x14ac:dyDescent="0.2">
      <c r="B39" s="1436">
        <v>31</v>
      </c>
      <c r="C39" s="1442" t="s">
        <v>456</v>
      </c>
      <c r="D39" s="1425"/>
      <c r="E39" s="1425"/>
      <c r="F39" s="1426"/>
      <c r="G39" s="1427"/>
      <c r="H39" s="1424"/>
      <c r="I39" s="1425"/>
      <c r="J39" s="1426"/>
      <c r="K39" s="1427"/>
      <c r="L39" s="1424"/>
      <c r="M39" s="1425"/>
      <c r="N39" s="1426"/>
      <c r="O39" s="1427"/>
      <c r="P39" s="1424"/>
      <c r="Q39" s="1425"/>
      <c r="R39" s="1426"/>
      <c r="S39" s="1427"/>
      <c r="T39" s="1424"/>
      <c r="U39" s="1425"/>
      <c r="V39" s="1426"/>
      <c r="W39" s="1427"/>
      <c r="X39" s="1424"/>
      <c r="Y39" s="1425"/>
      <c r="Z39" s="1426"/>
      <c r="AA39" s="1427"/>
      <c r="AB39" s="1428"/>
      <c r="AC39" s="1429"/>
      <c r="AD39" s="1430"/>
      <c r="AE39" s="1431"/>
      <c r="AF39" s="1428"/>
      <c r="AG39" s="1429"/>
      <c r="AH39" s="1430"/>
      <c r="AI39" s="1431"/>
      <c r="AJ39" s="1429"/>
      <c r="AK39" s="1429"/>
      <c r="AL39" s="1430"/>
      <c r="AM39" s="1432"/>
      <c r="AN39" s="1438"/>
      <c r="AO39" s="1439"/>
      <c r="AP39" s="1439"/>
      <c r="AQ39" s="1440"/>
      <c r="AR39" s="1441">
        <f t="shared" si="7"/>
        <v>0</v>
      </c>
    </row>
    <row r="40" spans="2:44" x14ac:dyDescent="0.2">
      <c r="B40" s="1436">
        <v>32</v>
      </c>
      <c r="C40" s="1442" t="s">
        <v>457</v>
      </c>
      <c r="D40" s="1425"/>
      <c r="E40" s="1425"/>
      <c r="F40" s="1426"/>
      <c r="G40" s="1427"/>
      <c r="H40" s="1424"/>
      <c r="I40" s="1425"/>
      <c r="J40" s="1426"/>
      <c r="K40" s="1427"/>
      <c r="L40" s="1424"/>
      <c r="M40" s="1425"/>
      <c r="N40" s="1426"/>
      <c r="O40" s="1427"/>
      <c r="P40" s="1424"/>
      <c r="Q40" s="1425"/>
      <c r="R40" s="1426"/>
      <c r="S40" s="1427"/>
      <c r="T40" s="1424"/>
      <c r="U40" s="1425"/>
      <c r="V40" s="1426"/>
      <c r="W40" s="1427"/>
      <c r="X40" s="1424"/>
      <c r="Y40" s="1425"/>
      <c r="Z40" s="1426"/>
      <c r="AA40" s="1427"/>
      <c r="AB40" s="1428"/>
      <c r="AC40" s="1429"/>
      <c r="AD40" s="1430"/>
      <c r="AE40" s="1431"/>
      <c r="AF40" s="1428"/>
      <c r="AG40" s="1429"/>
      <c r="AH40" s="1430"/>
      <c r="AI40" s="1431"/>
      <c r="AJ40" s="1429"/>
      <c r="AK40" s="1429"/>
      <c r="AL40" s="1430"/>
      <c r="AM40" s="1432"/>
      <c r="AN40" s="1438"/>
      <c r="AO40" s="1439"/>
      <c r="AP40" s="1439"/>
      <c r="AQ40" s="1440"/>
      <c r="AR40" s="1441">
        <f t="shared" si="7"/>
        <v>0</v>
      </c>
    </row>
    <row r="41" spans="2:44" x14ac:dyDescent="0.2">
      <c r="B41" s="1436">
        <v>33</v>
      </c>
      <c r="C41" s="1442" t="s">
        <v>458</v>
      </c>
      <c r="D41" s="1425"/>
      <c r="E41" s="1425"/>
      <c r="F41" s="1426"/>
      <c r="G41" s="1427"/>
      <c r="H41" s="1424"/>
      <c r="I41" s="1425"/>
      <c r="J41" s="1426"/>
      <c r="K41" s="1427"/>
      <c r="L41" s="1424"/>
      <c r="M41" s="1425"/>
      <c r="N41" s="1426"/>
      <c r="O41" s="1427"/>
      <c r="P41" s="1424"/>
      <c r="Q41" s="1425"/>
      <c r="R41" s="1426"/>
      <c r="S41" s="1427"/>
      <c r="T41" s="1424"/>
      <c r="U41" s="1425"/>
      <c r="V41" s="1426"/>
      <c r="W41" s="1427"/>
      <c r="X41" s="1424"/>
      <c r="Y41" s="1425"/>
      <c r="Z41" s="1426"/>
      <c r="AA41" s="1427"/>
      <c r="AB41" s="1428"/>
      <c r="AC41" s="1429"/>
      <c r="AD41" s="1430"/>
      <c r="AE41" s="1431"/>
      <c r="AF41" s="1428"/>
      <c r="AG41" s="1429"/>
      <c r="AH41" s="1430"/>
      <c r="AI41" s="1431"/>
      <c r="AJ41" s="1429"/>
      <c r="AK41" s="1429"/>
      <c r="AL41" s="1430"/>
      <c r="AM41" s="1432"/>
      <c r="AN41" s="1438"/>
      <c r="AO41" s="1439"/>
      <c r="AP41" s="1439"/>
      <c r="AQ41" s="1440"/>
      <c r="AR41" s="1441">
        <f t="shared" si="7"/>
        <v>0</v>
      </c>
    </row>
    <row r="42" spans="2:44" x14ac:dyDescent="0.2">
      <c r="B42" s="1436">
        <v>34</v>
      </c>
      <c r="C42" s="1445" t="s">
        <v>238</v>
      </c>
      <c r="D42" s="1425"/>
      <c r="E42" s="1425"/>
      <c r="F42" s="1426"/>
      <c r="G42" s="1427"/>
      <c r="H42" s="1424"/>
      <c r="I42" s="1425"/>
      <c r="J42" s="1426"/>
      <c r="K42" s="1427"/>
      <c r="L42" s="1424"/>
      <c r="M42" s="1425"/>
      <c r="N42" s="1426"/>
      <c r="O42" s="1427"/>
      <c r="P42" s="1424"/>
      <c r="Q42" s="1425"/>
      <c r="R42" s="1426"/>
      <c r="S42" s="1427"/>
      <c r="T42" s="1424"/>
      <c r="U42" s="1425"/>
      <c r="V42" s="1426"/>
      <c r="W42" s="1427"/>
      <c r="X42" s="1424"/>
      <c r="Y42" s="1425"/>
      <c r="Z42" s="1426"/>
      <c r="AA42" s="1427"/>
      <c r="AB42" s="1428"/>
      <c r="AC42" s="1429"/>
      <c r="AD42" s="1430"/>
      <c r="AE42" s="1431"/>
      <c r="AF42" s="1428"/>
      <c r="AG42" s="1429"/>
      <c r="AH42" s="1430"/>
      <c r="AI42" s="1431"/>
      <c r="AJ42" s="1429"/>
      <c r="AK42" s="1429"/>
      <c r="AL42" s="1430"/>
      <c r="AM42" s="1432"/>
      <c r="AN42" s="1438"/>
      <c r="AO42" s="1439"/>
      <c r="AP42" s="1439"/>
      <c r="AQ42" s="1440"/>
      <c r="AR42" s="1441">
        <f t="shared" si="7"/>
        <v>0</v>
      </c>
    </row>
    <row r="43" spans="2:44" x14ac:dyDescent="0.2">
      <c r="B43" s="1436">
        <v>35</v>
      </c>
      <c r="C43" s="1442" t="s">
        <v>459</v>
      </c>
      <c r="D43" s="1425"/>
      <c r="E43" s="1425"/>
      <c r="F43" s="1426"/>
      <c r="G43" s="1427"/>
      <c r="H43" s="1424"/>
      <c r="I43" s="1425"/>
      <c r="J43" s="1426"/>
      <c r="K43" s="1427"/>
      <c r="L43" s="1424"/>
      <c r="M43" s="1425"/>
      <c r="N43" s="1426"/>
      <c r="O43" s="1427"/>
      <c r="P43" s="1424"/>
      <c r="Q43" s="1425"/>
      <c r="R43" s="1426"/>
      <c r="S43" s="1427"/>
      <c r="T43" s="1424"/>
      <c r="U43" s="1425"/>
      <c r="V43" s="1426"/>
      <c r="W43" s="1427"/>
      <c r="X43" s="1424"/>
      <c r="Y43" s="1425"/>
      <c r="Z43" s="1426"/>
      <c r="AA43" s="1427"/>
      <c r="AB43" s="1428"/>
      <c r="AC43" s="1429"/>
      <c r="AD43" s="1430"/>
      <c r="AE43" s="1431"/>
      <c r="AF43" s="1428"/>
      <c r="AG43" s="1429"/>
      <c r="AH43" s="1430"/>
      <c r="AI43" s="1431"/>
      <c r="AJ43" s="1429"/>
      <c r="AK43" s="1429"/>
      <c r="AL43" s="1430"/>
      <c r="AM43" s="1432"/>
      <c r="AN43" s="1438"/>
      <c r="AO43" s="1439"/>
      <c r="AP43" s="1439"/>
      <c r="AQ43" s="1440"/>
      <c r="AR43" s="1441">
        <f t="shared" si="7"/>
        <v>0</v>
      </c>
    </row>
    <row r="44" spans="2:44" x14ac:dyDescent="0.2">
      <c r="B44" s="1436">
        <v>36</v>
      </c>
      <c r="C44" s="1442" t="s">
        <v>460</v>
      </c>
      <c r="D44" s="1425"/>
      <c r="E44" s="1425"/>
      <c r="F44" s="1426"/>
      <c r="G44" s="1427"/>
      <c r="H44" s="1424"/>
      <c r="I44" s="1425"/>
      <c r="J44" s="1426"/>
      <c r="K44" s="1427"/>
      <c r="L44" s="1424"/>
      <c r="M44" s="1425"/>
      <c r="N44" s="1426"/>
      <c r="O44" s="1427"/>
      <c r="P44" s="1424"/>
      <c r="Q44" s="1425"/>
      <c r="R44" s="1426"/>
      <c r="S44" s="1427"/>
      <c r="T44" s="1424"/>
      <c r="U44" s="1425"/>
      <c r="V44" s="1426"/>
      <c r="W44" s="1427"/>
      <c r="X44" s="1424"/>
      <c r="Y44" s="1425"/>
      <c r="Z44" s="1426"/>
      <c r="AA44" s="1427"/>
      <c r="AB44" s="1428"/>
      <c r="AC44" s="1429"/>
      <c r="AD44" s="1430"/>
      <c r="AE44" s="1431"/>
      <c r="AF44" s="1428"/>
      <c r="AG44" s="1429"/>
      <c r="AH44" s="1430"/>
      <c r="AI44" s="1431"/>
      <c r="AJ44" s="1429"/>
      <c r="AK44" s="1429"/>
      <c r="AL44" s="1430"/>
      <c r="AM44" s="1432"/>
      <c r="AN44" s="1438"/>
      <c r="AO44" s="1439"/>
      <c r="AP44" s="1439"/>
      <c r="AQ44" s="1440"/>
      <c r="AR44" s="1441">
        <f t="shared" si="7"/>
        <v>0</v>
      </c>
    </row>
    <row r="45" spans="2:44" x14ac:dyDescent="0.2">
      <c r="B45" s="1436">
        <v>37</v>
      </c>
      <c r="C45" s="1445" t="s">
        <v>154</v>
      </c>
      <c r="D45" s="1425"/>
      <c r="E45" s="1425"/>
      <c r="F45" s="1426"/>
      <c r="G45" s="1427"/>
      <c r="H45" s="1424"/>
      <c r="I45" s="1425"/>
      <c r="J45" s="1426"/>
      <c r="K45" s="1427"/>
      <c r="L45" s="1424"/>
      <c r="M45" s="1425"/>
      <c r="N45" s="1426"/>
      <c r="O45" s="1427"/>
      <c r="P45" s="1424"/>
      <c r="Q45" s="1425"/>
      <c r="R45" s="1426"/>
      <c r="S45" s="1427"/>
      <c r="T45" s="1424"/>
      <c r="U45" s="1425"/>
      <c r="V45" s="1426"/>
      <c r="W45" s="1427"/>
      <c r="X45" s="1424"/>
      <c r="Y45" s="1425"/>
      <c r="Z45" s="1426"/>
      <c r="AA45" s="1427"/>
      <c r="AB45" s="1428"/>
      <c r="AC45" s="1429"/>
      <c r="AD45" s="1430"/>
      <c r="AE45" s="1431"/>
      <c r="AF45" s="1428"/>
      <c r="AG45" s="1429"/>
      <c r="AH45" s="1430"/>
      <c r="AI45" s="1431"/>
      <c r="AJ45" s="1429"/>
      <c r="AK45" s="1429"/>
      <c r="AL45" s="1430"/>
      <c r="AM45" s="1432"/>
      <c r="AN45" s="1438"/>
      <c r="AO45" s="1439"/>
      <c r="AP45" s="1439"/>
      <c r="AQ45" s="1440"/>
      <c r="AR45" s="1441">
        <f t="shared" si="7"/>
        <v>0</v>
      </c>
    </row>
    <row r="46" spans="2:44" x14ac:dyDescent="0.2">
      <c r="B46" s="1436">
        <v>38</v>
      </c>
      <c r="C46" s="1442" t="s">
        <v>461</v>
      </c>
      <c r="D46" s="1425"/>
      <c r="E46" s="1425"/>
      <c r="F46" s="1426"/>
      <c r="G46" s="1427"/>
      <c r="H46" s="1424"/>
      <c r="I46" s="1425"/>
      <c r="J46" s="1426"/>
      <c r="K46" s="1427"/>
      <c r="L46" s="1424"/>
      <c r="M46" s="1425"/>
      <c r="N46" s="1426"/>
      <c r="O46" s="1427"/>
      <c r="P46" s="1424"/>
      <c r="Q46" s="1425"/>
      <c r="R46" s="1426"/>
      <c r="S46" s="1427"/>
      <c r="T46" s="1424"/>
      <c r="U46" s="1425"/>
      <c r="V46" s="1426"/>
      <c r="W46" s="1427"/>
      <c r="X46" s="1424"/>
      <c r="Y46" s="1425"/>
      <c r="Z46" s="1426"/>
      <c r="AA46" s="1427"/>
      <c r="AB46" s="1428"/>
      <c r="AC46" s="1429"/>
      <c r="AD46" s="1430"/>
      <c r="AE46" s="1431"/>
      <c r="AF46" s="1428"/>
      <c r="AG46" s="1429"/>
      <c r="AH46" s="1430"/>
      <c r="AI46" s="1431"/>
      <c r="AJ46" s="1429"/>
      <c r="AK46" s="1429"/>
      <c r="AL46" s="1430"/>
      <c r="AM46" s="1432"/>
      <c r="AN46" s="1438"/>
      <c r="AO46" s="1439"/>
      <c r="AP46" s="1439"/>
      <c r="AQ46" s="1440"/>
      <c r="AR46" s="1441">
        <f t="shared" si="7"/>
        <v>0</v>
      </c>
    </row>
    <row r="47" spans="2:44" x14ac:dyDescent="0.2">
      <c r="B47" s="1436">
        <v>39</v>
      </c>
      <c r="C47" s="1442" t="s">
        <v>155</v>
      </c>
      <c r="D47" s="1425"/>
      <c r="E47" s="1425"/>
      <c r="F47" s="1426"/>
      <c r="G47" s="1427"/>
      <c r="H47" s="1424"/>
      <c r="I47" s="1425"/>
      <c r="J47" s="1426"/>
      <c r="K47" s="1427"/>
      <c r="L47" s="1424"/>
      <c r="M47" s="1425"/>
      <c r="N47" s="1426"/>
      <c r="O47" s="1427"/>
      <c r="P47" s="1424"/>
      <c r="Q47" s="1425"/>
      <c r="R47" s="1426"/>
      <c r="S47" s="1427"/>
      <c r="T47" s="1424"/>
      <c r="U47" s="1425"/>
      <c r="V47" s="1426"/>
      <c r="W47" s="1427"/>
      <c r="X47" s="1424"/>
      <c r="Y47" s="1425"/>
      <c r="Z47" s="1426"/>
      <c r="AA47" s="1427"/>
      <c r="AB47" s="1428"/>
      <c r="AC47" s="1429"/>
      <c r="AD47" s="1430"/>
      <c r="AE47" s="1431"/>
      <c r="AF47" s="1428"/>
      <c r="AG47" s="1429"/>
      <c r="AH47" s="1430"/>
      <c r="AI47" s="1431"/>
      <c r="AJ47" s="1429"/>
      <c r="AK47" s="1429"/>
      <c r="AL47" s="1430"/>
      <c r="AM47" s="1432"/>
      <c r="AN47" s="1438"/>
      <c r="AO47" s="1439"/>
      <c r="AP47" s="1439"/>
      <c r="AQ47" s="1440"/>
      <c r="AR47" s="1441">
        <f t="shared" si="7"/>
        <v>0</v>
      </c>
    </row>
    <row r="48" spans="2:44" x14ac:dyDescent="0.2">
      <c r="B48" s="1436">
        <v>40</v>
      </c>
      <c r="C48" s="1442" t="s">
        <v>157</v>
      </c>
      <c r="D48" s="1425"/>
      <c r="E48" s="1425"/>
      <c r="F48" s="1426"/>
      <c r="G48" s="1427"/>
      <c r="H48" s="1424"/>
      <c r="I48" s="1425"/>
      <c r="J48" s="1426"/>
      <c r="K48" s="1427"/>
      <c r="L48" s="1424"/>
      <c r="M48" s="1425"/>
      <c r="N48" s="1426"/>
      <c r="O48" s="1427"/>
      <c r="P48" s="1424"/>
      <c r="Q48" s="1425"/>
      <c r="R48" s="1426"/>
      <c r="S48" s="1427"/>
      <c r="T48" s="1424"/>
      <c r="U48" s="1425"/>
      <c r="V48" s="1426"/>
      <c r="W48" s="1427"/>
      <c r="X48" s="1424"/>
      <c r="Y48" s="1425"/>
      <c r="Z48" s="1426"/>
      <c r="AA48" s="1427"/>
      <c r="AB48" s="1428"/>
      <c r="AC48" s="1429"/>
      <c r="AD48" s="1430"/>
      <c r="AE48" s="1431"/>
      <c r="AF48" s="1428"/>
      <c r="AG48" s="1429"/>
      <c r="AH48" s="1430"/>
      <c r="AI48" s="1431"/>
      <c r="AJ48" s="1429"/>
      <c r="AK48" s="1429"/>
      <c r="AL48" s="1430"/>
      <c r="AM48" s="1432"/>
      <c r="AN48" s="1438"/>
      <c r="AO48" s="1439"/>
      <c r="AP48" s="1439"/>
      <c r="AQ48" s="1440"/>
      <c r="AR48" s="1441">
        <f t="shared" si="7"/>
        <v>0</v>
      </c>
    </row>
    <row r="49" spans="2:44" x14ac:dyDescent="0.2">
      <c r="B49" s="1446">
        <v>41</v>
      </c>
      <c r="C49" s="1442" t="s">
        <v>462</v>
      </c>
      <c r="D49" s="1425"/>
      <c r="E49" s="1425"/>
      <c r="F49" s="1426"/>
      <c r="G49" s="1427"/>
      <c r="H49" s="1424"/>
      <c r="I49" s="1425"/>
      <c r="J49" s="1426"/>
      <c r="K49" s="1427"/>
      <c r="L49" s="1424"/>
      <c r="M49" s="1425"/>
      <c r="N49" s="1426"/>
      <c r="O49" s="1427"/>
      <c r="P49" s="1424"/>
      <c r="Q49" s="1425"/>
      <c r="R49" s="1426"/>
      <c r="S49" s="1427"/>
      <c r="T49" s="1424"/>
      <c r="U49" s="1425"/>
      <c r="V49" s="1426"/>
      <c r="W49" s="1427"/>
      <c r="X49" s="1424"/>
      <c r="Y49" s="1425"/>
      <c r="Z49" s="1426"/>
      <c r="AA49" s="1427"/>
      <c r="AB49" s="1428"/>
      <c r="AC49" s="1429"/>
      <c r="AD49" s="1430"/>
      <c r="AE49" s="1431"/>
      <c r="AF49" s="1428"/>
      <c r="AG49" s="1429"/>
      <c r="AH49" s="1430"/>
      <c r="AI49" s="1431"/>
      <c r="AJ49" s="1429"/>
      <c r="AK49" s="1429"/>
      <c r="AL49" s="1430"/>
      <c r="AM49" s="1432"/>
      <c r="AN49" s="1438"/>
      <c r="AO49" s="1439"/>
      <c r="AP49" s="1439"/>
      <c r="AQ49" s="1440"/>
      <c r="AR49" s="1441">
        <f t="shared" si="7"/>
        <v>0</v>
      </c>
    </row>
    <row r="50" spans="2:44" x14ac:dyDescent="0.2">
      <c r="B50" s="1724"/>
      <c r="C50" s="1725"/>
      <c r="D50" s="1425"/>
      <c r="E50" s="1425"/>
      <c r="F50" s="1426"/>
      <c r="G50" s="1427"/>
      <c r="H50" s="1424"/>
      <c r="I50" s="1425"/>
      <c r="J50" s="1426"/>
      <c r="K50" s="1427"/>
      <c r="L50" s="1424"/>
      <c r="M50" s="1425"/>
      <c r="N50" s="1426"/>
      <c r="O50" s="1427"/>
      <c r="P50" s="1424"/>
      <c r="Q50" s="1425"/>
      <c r="R50" s="1426"/>
      <c r="S50" s="1427"/>
      <c r="T50" s="1424"/>
      <c r="U50" s="1425"/>
      <c r="V50" s="1426"/>
      <c r="W50" s="1427"/>
      <c r="X50" s="1424"/>
      <c r="Y50" s="1425"/>
      <c r="Z50" s="1426"/>
      <c r="AA50" s="1427"/>
      <c r="AB50" s="1428"/>
      <c r="AC50" s="1429"/>
      <c r="AD50" s="1430"/>
      <c r="AE50" s="1431"/>
      <c r="AF50" s="1428"/>
      <c r="AG50" s="1429"/>
      <c r="AH50" s="1430"/>
      <c r="AI50" s="1431"/>
      <c r="AJ50" s="1429"/>
      <c r="AK50" s="1429"/>
      <c r="AL50" s="1430"/>
      <c r="AM50" s="1432"/>
      <c r="AN50" s="1438"/>
      <c r="AO50" s="1439"/>
      <c r="AP50" s="1439"/>
      <c r="AQ50" s="1440"/>
      <c r="AR50" s="1441">
        <f t="shared" si="7"/>
        <v>0</v>
      </c>
    </row>
    <row r="51" spans="2:44" x14ac:dyDescent="0.2">
      <c r="B51" s="1447"/>
      <c r="C51" s="1725"/>
      <c r="D51" s="1425"/>
      <c r="E51" s="1425"/>
      <c r="F51" s="1426"/>
      <c r="G51" s="1427"/>
      <c r="H51" s="1424"/>
      <c r="I51" s="1425"/>
      <c r="J51" s="1426"/>
      <c r="K51" s="1427"/>
      <c r="L51" s="1424"/>
      <c r="M51" s="1425"/>
      <c r="N51" s="1426"/>
      <c r="O51" s="1427"/>
      <c r="P51" s="1424"/>
      <c r="Q51" s="1425"/>
      <c r="R51" s="1426"/>
      <c r="S51" s="1427"/>
      <c r="T51" s="1424"/>
      <c r="U51" s="1425"/>
      <c r="V51" s="1426"/>
      <c r="W51" s="1427"/>
      <c r="X51" s="1424"/>
      <c r="Y51" s="1425"/>
      <c r="Z51" s="1426"/>
      <c r="AA51" s="1427"/>
      <c r="AB51" s="1428"/>
      <c r="AC51" s="1429"/>
      <c r="AD51" s="1430"/>
      <c r="AE51" s="1431"/>
      <c r="AF51" s="1428"/>
      <c r="AG51" s="1429"/>
      <c r="AH51" s="1430"/>
      <c r="AI51" s="1431"/>
      <c r="AJ51" s="1429"/>
      <c r="AK51" s="1429"/>
      <c r="AL51" s="1430"/>
      <c r="AM51" s="1432"/>
      <c r="AN51" s="1438"/>
      <c r="AO51" s="1439"/>
      <c r="AP51" s="1439"/>
      <c r="AQ51" s="1440"/>
      <c r="AR51" s="1441">
        <f t="shared" si="7"/>
        <v>0</v>
      </c>
    </row>
    <row r="52" spans="2:44" x14ac:dyDescent="0.2">
      <c r="B52" s="1447"/>
      <c r="C52" s="1725"/>
      <c r="D52" s="1425"/>
      <c r="E52" s="1425"/>
      <c r="F52" s="1426"/>
      <c r="G52" s="1427"/>
      <c r="H52" s="1424"/>
      <c r="I52" s="1425"/>
      <c r="J52" s="1426"/>
      <c r="K52" s="1427"/>
      <c r="L52" s="1424"/>
      <c r="M52" s="1425"/>
      <c r="N52" s="1426"/>
      <c r="O52" s="1427"/>
      <c r="P52" s="1424"/>
      <c r="Q52" s="1425"/>
      <c r="R52" s="1426"/>
      <c r="S52" s="1427"/>
      <c r="T52" s="1424"/>
      <c r="U52" s="1425"/>
      <c r="V52" s="1426"/>
      <c r="W52" s="1427"/>
      <c r="X52" s="1424"/>
      <c r="Y52" s="1425"/>
      <c r="Z52" s="1426"/>
      <c r="AA52" s="1427"/>
      <c r="AB52" s="1428"/>
      <c r="AC52" s="1429"/>
      <c r="AD52" s="1430"/>
      <c r="AE52" s="1431"/>
      <c r="AF52" s="1428"/>
      <c r="AG52" s="1429"/>
      <c r="AH52" s="1430"/>
      <c r="AI52" s="1431"/>
      <c r="AJ52" s="1429"/>
      <c r="AK52" s="1429"/>
      <c r="AL52" s="1430"/>
      <c r="AM52" s="1432"/>
      <c r="AN52" s="1438"/>
      <c r="AO52" s="1439"/>
      <c r="AP52" s="1439"/>
      <c r="AQ52" s="1440"/>
      <c r="AR52" s="1441">
        <f t="shared" si="7"/>
        <v>0</v>
      </c>
    </row>
    <row r="53" spans="2:44" x14ac:dyDescent="0.2">
      <c r="B53" s="1448"/>
      <c r="C53" s="1725"/>
      <c r="D53" s="1425"/>
      <c r="E53" s="1425"/>
      <c r="F53" s="1426"/>
      <c r="G53" s="1427"/>
      <c r="H53" s="1424"/>
      <c r="I53" s="1425"/>
      <c r="J53" s="1426"/>
      <c r="K53" s="1427"/>
      <c r="L53" s="1424"/>
      <c r="M53" s="1425"/>
      <c r="N53" s="1426"/>
      <c r="O53" s="1427"/>
      <c r="P53" s="1424"/>
      <c r="Q53" s="1425"/>
      <c r="R53" s="1426"/>
      <c r="S53" s="1427"/>
      <c r="T53" s="1424"/>
      <c r="U53" s="1425"/>
      <c r="V53" s="1426"/>
      <c r="W53" s="1427"/>
      <c r="X53" s="1424"/>
      <c r="Y53" s="1425"/>
      <c r="Z53" s="1426"/>
      <c r="AA53" s="1427"/>
      <c r="AB53" s="1428"/>
      <c r="AC53" s="1429"/>
      <c r="AD53" s="1430"/>
      <c r="AE53" s="1431"/>
      <c r="AF53" s="1428"/>
      <c r="AG53" s="1429"/>
      <c r="AH53" s="1430"/>
      <c r="AI53" s="1431"/>
      <c r="AJ53" s="1429"/>
      <c r="AK53" s="1429"/>
      <c r="AL53" s="1430"/>
      <c r="AM53" s="1432"/>
      <c r="AN53" s="1438"/>
      <c r="AO53" s="1439"/>
      <c r="AP53" s="1439"/>
      <c r="AQ53" s="1440"/>
      <c r="AR53" s="1441">
        <f t="shared" si="7"/>
        <v>0</v>
      </c>
    </row>
    <row r="54" spans="2:44" x14ac:dyDescent="0.2">
      <c r="B54" s="1724"/>
      <c r="C54" s="1725"/>
      <c r="D54" s="1425"/>
      <c r="E54" s="1425"/>
      <c r="F54" s="1426"/>
      <c r="G54" s="1427"/>
      <c r="H54" s="1424"/>
      <c r="I54" s="1425"/>
      <c r="J54" s="1426"/>
      <c r="K54" s="1427"/>
      <c r="L54" s="1424"/>
      <c r="M54" s="1425"/>
      <c r="N54" s="1426"/>
      <c r="O54" s="1427"/>
      <c r="P54" s="1424"/>
      <c r="Q54" s="1425"/>
      <c r="R54" s="1426"/>
      <c r="S54" s="1427"/>
      <c r="T54" s="1424"/>
      <c r="U54" s="1425"/>
      <c r="V54" s="1426"/>
      <c r="W54" s="1427"/>
      <c r="X54" s="1424"/>
      <c r="Y54" s="1425"/>
      <c r="Z54" s="1426"/>
      <c r="AA54" s="1427"/>
      <c r="AB54" s="1428"/>
      <c r="AC54" s="1429"/>
      <c r="AD54" s="1430"/>
      <c r="AE54" s="1431"/>
      <c r="AF54" s="1428"/>
      <c r="AG54" s="1429"/>
      <c r="AH54" s="1430"/>
      <c r="AI54" s="1431"/>
      <c r="AJ54" s="1429"/>
      <c r="AK54" s="1429"/>
      <c r="AL54" s="1430"/>
      <c r="AM54" s="1432"/>
      <c r="AN54" s="1438"/>
      <c r="AO54" s="1439"/>
      <c r="AP54" s="1439"/>
      <c r="AQ54" s="1440"/>
      <c r="AR54" s="1441">
        <f t="shared" si="7"/>
        <v>0</v>
      </c>
    </row>
    <row r="55" spans="2:44" x14ac:dyDescent="0.2">
      <c r="B55" s="1724"/>
      <c r="C55" s="1725"/>
      <c r="D55" s="1425"/>
      <c r="E55" s="1425"/>
      <c r="F55" s="1426"/>
      <c r="G55" s="1427"/>
      <c r="H55" s="1424"/>
      <c r="I55" s="1425"/>
      <c r="J55" s="1426"/>
      <c r="K55" s="1427"/>
      <c r="L55" s="1424"/>
      <c r="M55" s="1425"/>
      <c r="N55" s="1426"/>
      <c r="O55" s="1427"/>
      <c r="P55" s="1424"/>
      <c r="Q55" s="1425"/>
      <c r="R55" s="1426"/>
      <c r="S55" s="1427"/>
      <c r="T55" s="1424"/>
      <c r="U55" s="1425"/>
      <c r="V55" s="1426"/>
      <c r="W55" s="1427"/>
      <c r="X55" s="1424"/>
      <c r="Y55" s="1425"/>
      <c r="Z55" s="1426"/>
      <c r="AA55" s="1427"/>
      <c r="AB55" s="1428"/>
      <c r="AC55" s="1429"/>
      <c r="AD55" s="1430"/>
      <c r="AE55" s="1431"/>
      <c r="AF55" s="1428"/>
      <c r="AG55" s="1429"/>
      <c r="AH55" s="1430"/>
      <c r="AI55" s="1431"/>
      <c r="AJ55" s="1429"/>
      <c r="AK55" s="1429"/>
      <c r="AL55" s="1430"/>
      <c r="AM55" s="1432"/>
      <c r="AN55" s="1438"/>
      <c r="AO55" s="1439"/>
      <c r="AP55" s="1439"/>
      <c r="AQ55" s="1440"/>
      <c r="AR55" s="1441">
        <f t="shared" si="7"/>
        <v>0</v>
      </c>
    </row>
    <row r="56" spans="2:44" x14ac:dyDescent="0.2">
      <c r="B56" s="1449"/>
      <c r="C56" s="1725"/>
      <c r="D56" s="1425"/>
      <c r="E56" s="1425"/>
      <c r="F56" s="1426"/>
      <c r="G56" s="1427"/>
      <c r="H56" s="1424"/>
      <c r="I56" s="1425"/>
      <c r="J56" s="1426"/>
      <c r="K56" s="1427"/>
      <c r="L56" s="1424"/>
      <c r="M56" s="1425"/>
      <c r="N56" s="1426"/>
      <c r="O56" s="1427"/>
      <c r="P56" s="1424"/>
      <c r="Q56" s="1425"/>
      <c r="R56" s="1426"/>
      <c r="S56" s="1427"/>
      <c r="T56" s="1424"/>
      <c r="U56" s="1425"/>
      <c r="V56" s="1426"/>
      <c r="W56" s="1427"/>
      <c r="X56" s="1424"/>
      <c r="Y56" s="1425"/>
      <c r="Z56" s="1426"/>
      <c r="AA56" s="1427"/>
      <c r="AB56" s="1428"/>
      <c r="AC56" s="1429"/>
      <c r="AD56" s="1430"/>
      <c r="AE56" s="1431"/>
      <c r="AF56" s="1428"/>
      <c r="AG56" s="1429"/>
      <c r="AH56" s="1430"/>
      <c r="AI56" s="1431"/>
      <c r="AJ56" s="1429"/>
      <c r="AK56" s="1429"/>
      <c r="AL56" s="1430"/>
      <c r="AM56" s="1432"/>
      <c r="AN56" s="1438"/>
      <c r="AO56" s="1439"/>
      <c r="AP56" s="1439"/>
      <c r="AQ56" s="1440"/>
      <c r="AR56" s="1441">
        <f t="shared" si="7"/>
        <v>0</v>
      </c>
    </row>
    <row r="57" spans="2:44" x14ac:dyDescent="0.2">
      <c r="B57" s="1449"/>
      <c r="C57" s="1725"/>
      <c r="D57" s="1425"/>
      <c r="E57" s="1425"/>
      <c r="F57" s="1426"/>
      <c r="G57" s="1427"/>
      <c r="H57" s="1424"/>
      <c r="I57" s="1425"/>
      <c r="J57" s="1426"/>
      <c r="K57" s="1427"/>
      <c r="L57" s="1424"/>
      <c r="M57" s="1425"/>
      <c r="N57" s="1426"/>
      <c r="O57" s="1427"/>
      <c r="P57" s="1424"/>
      <c r="Q57" s="1425"/>
      <c r="R57" s="1426"/>
      <c r="S57" s="1427"/>
      <c r="T57" s="1424"/>
      <c r="U57" s="1425"/>
      <c r="V57" s="1426"/>
      <c r="W57" s="1427"/>
      <c r="X57" s="1424"/>
      <c r="Y57" s="1425"/>
      <c r="Z57" s="1426"/>
      <c r="AA57" s="1427"/>
      <c r="AB57" s="1428"/>
      <c r="AC57" s="1429"/>
      <c r="AD57" s="1430"/>
      <c r="AE57" s="1431"/>
      <c r="AF57" s="1428"/>
      <c r="AG57" s="1429"/>
      <c r="AH57" s="1430"/>
      <c r="AI57" s="1431"/>
      <c r="AJ57" s="1429"/>
      <c r="AK57" s="1429"/>
      <c r="AL57" s="1430"/>
      <c r="AM57" s="1432"/>
      <c r="AN57" s="1438"/>
      <c r="AO57" s="1439"/>
      <c r="AP57" s="1439"/>
      <c r="AQ57" s="1440"/>
      <c r="AR57" s="1441">
        <f t="shared" si="7"/>
        <v>0</v>
      </c>
    </row>
    <row r="58" spans="2:44" x14ac:dyDescent="0.2">
      <c r="B58" s="1449"/>
      <c r="C58" s="1725"/>
      <c r="D58" s="1425"/>
      <c r="E58" s="1425"/>
      <c r="F58" s="1426"/>
      <c r="G58" s="1427"/>
      <c r="H58" s="1424"/>
      <c r="I58" s="1425"/>
      <c r="J58" s="1426"/>
      <c r="K58" s="1427"/>
      <c r="L58" s="1424"/>
      <c r="M58" s="1425"/>
      <c r="N58" s="1426"/>
      <c r="O58" s="1427"/>
      <c r="P58" s="1424"/>
      <c r="Q58" s="1425"/>
      <c r="R58" s="1426"/>
      <c r="S58" s="1427"/>
      <c r="T58" s="1424"/>
      <c r="U58" s="1425"/>
      <c r="V58" s="1426"/>
      <c r="W58" s="1427"/>
      <c r="X58" s="1424"/>
      <c r="Y58" s="1425"/>
      <c r="Z58" s="1426"/>
      <c r="AA58" s="1427"/>
      <c r="AB58" s="1428"/>
      <c r="AC58" s="1429"/>
      <c r="AD58" s="1430"/>
      <c r="AE58" s="1431"/>
      <c r="AF58" s="1428"/>
      <c r="AG58" s="1429"/>
      <c r="AH58" s="1430"/>
      <c r="AI58" s="1431"/>
      <c r="AJ58" s="1429"/>
      <c r="AK58" s="1429"/>
      <c r="AL58" s="1430"/>
      <c r="AM58" s="1432"/>
      <c r="AN58" s="1438"/>
      <c r="AO58" s="1439"/>
      <c r="AP58" s="1439"/>
      <c r="AQ58" s="1440"/>
      <c r="AR58" s="1441">
        <f t="shared" si="7"/>
        <v>0</v>
      </c>
    </row>
    <row r="59" spans="2:44" x14ac:dyDescent="0.2">
      <c r="B59" s="1449"/>
      <c r="C59" s="1725"/>
      <c r="D59" s="1425"/>
      <c r="E59" s="1425"/>
      <c r="F59" s="1426"/>
      <c r="G59" s="1427"/>
      <c r="H59" s="1424"/>
      <c r="I59" s="1425"/>
      <c r="J59" s="1426"/>
      <c r="K59" s="1427"/>
      <c r="L59" s="1424"/>
      <c r="M59" s="1425"/>
      <c r="N59" s="1426"/>
      <c r="O59" s="1427"/>
      <c r="P59" s="1424"/>
      <c r="Q59" s="1425"/>
      <c r="R59" s="1426"/>
      <c r="S59" s="1427"/>
      <c r="T59" s="1424"/>
      <c r="U59" s="1425"/>
      <c r="V59" s="1426"/>
      <c r="W59" s="1427"/>
      <c r="X59" s="1424"/>
      <c r="Y59" s="1425"/>
      <c r="Z59" s="1426"/>
      <c r="AA59" s="1427"/>
      <c r="AB59" s="1428"/>
      <c r="AC59" s="1429"/>
      <c r="AD59" s="1430"/>
      <c r="AE59" s="1431"/>
      <c r="AF59" s="1428"/>
      <c r="AG59" s="1429"/>
      <c r="AH59" s="1430"/>
      <c r="AI59" s="1431"/>
      <c r="AJ59" s="1429"/>
      <c r="AK59" s="1429"/>
      <c r="AL59" s="1430"/>
      <c r="AM59" s="1432"/>
      <c r="AN59" s="1438"/>
      <c r="AO59" s="1439"/>
      <c r="AP59" s="1439"/>
      <c r="AQ59" s="1440"/>
      <c r="AR59" s="1441">
        <f t="shared" si="7"/>
        <v>0</v>
      </c>
    </row>
    <row r="60" spans="2:44" x14ac:dyDescent="0.2">
      <c r="B60" s="1449"/>
      <c r="C60" s="1725"/>
      <c r="D60" s="1425"/>
      <c r="E60" s="1425"/>
      <c r="F60" s="1426"/>
      <c r="G60" s="1427"/>
      <c r="H60" s="1424"/>
      <c r="I60" s="1425"/>
      <c r="J60" s="1426"/>
      <c r="K60" s="1427"/>
      <c r="L60" s="1424"/>
      <c r="M60" s="1425"/>
      <c r="N60" s="1426"/>
      <c r="O60" s="1427"/>
      <c r="P60" s="1424"/>
      <c r="Q60" s="1425"/>
      <c r="R60" s="1426"/>
      <c r="S60" s="1427"/>
      <c r="T60" s="1424"/>
      <c r="U60" s="1425"/>
      <c r="V60" s="1426"/>
      <c r="W60" s="1427"/>
      <c r="X60" s="1424"/>
      <c r="Y60" s="1425"/>
      <c r="Z60" s="1426"/>
      <c r="AA60" s="1427"/>
      <c r="AB60" s="1428"/>
      <c r="AC60" s="1429"/>
      <c r="AD60" s="1430"/>
      <c r="AE60" s="1431"/>
      <c r="AF60" s="1428"/>
      <c r="AG60" s="1429"/>
      <c r="AH60" s="1430"/>
      <c r="AI60" s="1431"/>
      <c r="AJ60" s="1429"/>
      <c r="AK60" s="1429"/>
      <c r="AL60" s="1430"/>
      <c r="AM60" s="1432"/>
      <c r="AN60" s="1438"/>
      <c r="AO60" s="1439"/>
      <c r="AP60" s="1439"/>
      <c r="AQ60" s="1440"/>
      <c r="AR60" s="1441">
        <f t="shared" si="7"/>
        <v>0</v>
      </c>
    </row>
    <row r="61" spans="2:44" x14ac:dyDescent="0.2">
      <c r="B61" s="1449"/>
      <c r="C61" s="1725"/>
      <c r="D61" s="1425"/>
      <c r="E61" s="1425"/>
      <c r="F61" s="1426"/>
      <c r="G61" s="1427"/>
      <c r="H61" s="1424"/>
      <c r="I61" s="1425"/>
      <c r="J61" s="1426"/>
      <c r="K61" s="1427"/>
      <c r="L61" s="1424"/>
      <c r="M61" s="1425"/>
      <c r="N61" s="1426"/>
      <c r="O61" s="1427"/>
      <c r="P61" s="1424"/>
      <c r="Q61" s="1425"/>
      <c r="R61" s="1426"/>
      <c r="S61" s="1427"/>
      <c r="T61" s="1424"/>
      <c r="U61" s="1425"/>
      <c r="V61" s="1426"/>
      <c r="W61" s="1427"/>
      <c r="X61" s="1424"/>
      <c r="Y61" s="1425"/>
      <c r="Z61" s="1426"/>
      <c r="AA61" s="1427"/>
      <c r="AB61" s="1428"/>
      <c r="AC61" s="1429"/>
      <c r="AD61" s="1430"/>
      <c r="AE61" s="1431"/>
      <c r="AF61" s="1428"/>
      <c r="AG61" s="1429"/>
      <c r="AH61" s="1430"/>
      <c r="AI61" s="1431"/>
      <c r="AJ61" s="1429"/>
      <c r="AK61" s="1429"/>
      <c r="AL61" s="1430"/>
      <c r="AM61" s="1432"/>
      <c r="AN61" s="1438"/>
      <c r="AO61" s="1439"/>
      <c r="AP61" s="1439"/>
      <c r="AQ61" s="1440"/>
      <c r="AR61" s="1441">
        <f t="shared" si="7"/>
        <v>0</v>
      </c>
    </row>
    <row r="62" spans="2:44" x14ac:dyDescent="0.2">
      <c r="B62" s="1449"/>
      <c r="C62" s="1725"/>
      <c r="D62" s="1425"/>
      <c r="E62" s="1425"/>
      <c r="F62" s="1426"/>
      <c r="G62" s="1427"/>
      <c r="H62" s="1424"/>
      <c r="I62" s="1425"/>
      <c r="J62" s="1426"/>
      <c r="K62" s="1427"/>
      <c r="L62" s="1424"/>
      <c r="M62" s="1425"/>
      <c r="N62" s="1426"/>
      <c r="O62" s="1427"/>
      <c r="P62" s="1424"/>
      <c r="Q62" s="1425"/>
      <c r="R62" s="1426"/>
      <c r="S62" s="1427"/>
      <c r="T62" s="1424"/>
      <c r="U62" s="1425"/>
      <c r="V62" s="1426"/>
      <c r="W62" s="1427"/>
      <c r="X62" s="1424"/>
      <c r="Y62" s="1425"/>
      <c r="Z62" s="1426"/>
      <c r="AA62" s="1427"/>
      <c r="AB62" s="1428"/>
      <c r="AC62" s="1429"/>
      <c r="AD62" s="1430"/>
      <c r="AE62" s="1431"/>
      <c r="AF62" s="1428"/>
      <c r="AG62" s="1429"/>
      <c r="AH62" s="1430"/>
      <c r="AI62" s="1431"/>
      <c r="AJ62" s="1429"/>
      <c r="AK62" s="1429"/>
      <c r="AL62" s="1430"/>
      <c r="AM62" s="1432"/>
      <c r="AN62" s="1438"/>
      <c r="AO62" s="1439"/>
      <c r="AP62" s="1439"/>
      <c r="AQ62" s="1440"/>
      <c r="AR62" s="1441">
        <f t="shared" si="7"/>
        <v>0</v>
      </c>
    </row>
    <row r="63" spans="2:44" x14ac:dyDescent="0.2">
      <c r="B63" s="1449"/>
      <c r="C63" s="1725"/>
      <c r="D63" s="1425"/>
      <c r="E63" s="1425"/>
      <c r="F63" s="1426"/>
      <c r="G63" s="1427"/>
      <c r="H63" s="1424"/>
      <c r="I63" s="1425"/>
      <c r="J63" s="1426"/>
      <c r="K63" s="1427"/>
      <c r="L63" s="1424"/>
      <c r="M63" s="1425"/>
      <c r="N63" s="1426"/>
      <c r="O63" s="1427"/>
      <c r="P63" s="1424"/>
      <c r="Q63" s="1425"/>
      <c r="R63" s="1426"/>
      <c r="S63" s="1427"/>
      <c r="T63" s="1424"/>
      <c r="U63" s="1425"/>
      <c r="V63" s="1426"/>
      <c r="W63" s="1427"/>
      <c r="X63" s="1424"/>
      <c r="Y63" s="1425"/>
      <c r="Z63" s="1426"/>
      <c r="AA63" s="1427"/>
      <c r="AB63" s="1428"/>
      <c r="AC63" s="1429"/>
      <c r="AD63" s="1430"/>
      <c r="AE63" s="1431"/>
      <c r="AF63" s="1428"/>
      <c r="AG63" s="1429"/>
      <c r="AH63" s="1430"/>
      <c r="AI63" s="1431"/>
      <c r="AJ63" s="1429"/>
      <c r="AK63" s="1429"/>
      <c r="AL63" s="1430"/>
      <c r="AM63" s="1432"/>
      <c r="AN63" s="1438"/>
      <c r="AO63" s="1439"/>
      <c r="AP63" s="1439"/>
      <c r="AQ63" s="1440"/>
      <c r="AR63" s="1441">
        <f t="shared" si="7"/>
        <v>0</v>
      </c>
    </row>
    <row r="64" spans="2:44" x14ac:dyDescent="0.2">
      <c r="B64" s="1449"/>
      <c r="C64" s="1725"/>
      <c r="D64" s="1425"/>
      <c r="E64" s="1425"/>
      <c r="F64" s="1426"/>
      <c r="G64" s="1427"/>
      <c r="H64" s="1424"/>
      <c r="I64" s="1425"/>
      <c r="J64" s="1426"/>
      <c r="K64" s="1427"/>
      <c r="L64" s="1424"/>
      <c r="M64" s="1425"/>
      <c r="N64" s="1426"/>
      <c r="O64" s="1427"/>
      <c r="P64" s="1424"/>
      <c r="Q64" s="1425"/>
      <c r="R64" s="1426"/>
      <c r="S64" s="1427"/>
      <c r="T64" s="1424"/>
      <c r="U64" s="1425"/>
      <c r="V64" s="1426"/>
      <c r="W64" s="1427"/>
      <c r="X64" s="1424"/>
      <c r="Y64" s="1425"/>
      <c r="Z64" s="1426"/>
      <c r="AA64" s="1427"/>
      <c r="AB64" s="1428"/>
      <c r="AC64" s="1429"/>
      <c r="AD64" s="1430"/>
      <c r="AE64" s="1431"/>
      <c r="AF64" s="1428"/>
      <c r="AG64" s="1429"/>
      <c r="AH64" s="1430"/>
      <c r="AI64" s="1431"/>
      <c r="AJ64" s="1429"/>
      <c r="AK64" s="1429"/>
      <c r="AL64" s="1430"/>
      <c r="AM64" s="1432"/>
      <c r="AN64" s="1438"/>
      <c r="AO64" s="1439"/>
      <c r="AP64" s="1439"/>
      <c r="AQ64" s="1440"/>
      <c r="AR64" s="1441">
        <f t="shared" si="7"/>
        <v>0</v>
      </c>
    </row>
    <row r="65" spans="2:44" x14ac:dyDescent="0.2">
      <c r="B65" s="1449"/>
      <c r="C65" s="1725"/>
      <c r="D65" s="1425"/>
      <c r="E65" s="1425"/>
      <c r="F65" s="1426"/>
      <c r="G65" s="1427"/>
      <c r="H65" s="1424"/>
      <c r="I65" s="1425"/>
      <c r="J65" s="1426"/>
      <c r="K65" s="1427"/>
      <c r="L65" s="1424"/>
      <c r="M65" s="1425"/>
      <c r="N65" s="1426"/>
      <c r="O65" s="1427"/>
      <c r="P65" s="1424"/>
      <c r="Q65" s="1425"/>
      <c r="R65" s="1426"/>
      <c r="S65" s="1427"/>
      <c r="T65" s="1424"/>
      <c r="U65" s="1425"/>
      <c r="V65" s="1426"/>
      <c r="W65" s="1427"/>
      <c r="X65" s="1424"/>
      <c r="Y65" s="1425"/>
      <c r="Z65" s="1426"/>
      <c r="AA65" s="1427"/>
      <c r="AB65" s="1428"/>
      <c r="AC65" s="1429"/>
      <c r="AD65" s="1430"/>
      <c r="AE65" s="1431"/>
      <c r="AF65" s="1428"/>
      <c r="AG65" s="1429"/>
      <c r="AH65" s="1430"/>
      <c r="AI65" s="1431"/>
      <c r="AJ65" s="1429"/>
      <c r="AK65" s="1429"/>
      <c r="AL65" s="1430"/>
      <c r="AM65" s="1432"/>
      <c r="AN65" s="1438"/>
      <c r="AO65" s="1439"/>
      <c r="AP65" s="1439"/>
      <c r="AQ65" s="1440"/>
      <c r="AR65" s="1441">
        <f t="shared" si="7"/>
        <v>0</v>
      </c>
    </row>
    <row r="66" spans="2:44" x14ac:dyDescent="0.2">
      <c r="B66" s="1449"/>
      <c r="C66" s="1725"/>
      <c r="D66" s="1425"/>
      <c r="E66" s="1425"/>
      <c r="F66" s="1426"/>
      <c r="G66" s="1427"/>
      <c r="H66" s="1424"/>
      <c r="I66" s="1425"/>
      <c r="J66" s="1426"/>
      <c r="K66" s="1427"/>
      <c r="L66" s="1424"/>
      <c r="M66" s="1425"/>
      <c r="N66" s="1426"/>
      <c r="O66" s="1427"/>
      <c r="P66" s="1424"/>
      <c r="Q66" s="1425"/>
      <c r="R66" s="1426"/>
      <c r="S66" s="1427"/>
      <c r="T66" s="1424"/>
      <c r="U66" s="1425"/>
      <c r="V66" s="1426"/>
      <c r="W66" s="1427"/>
      <c r="X66" s="1424"/>
      <c r="Y66" s="1425"/>
      <c r="Z66" s="1426"/>
      <c r="AA66" s="1427"/>
      <c r="AB66" s="1428"/>
      <c r="AC66" s="1429"/>
      <c r="AD66" s="1430"/>
      <c r="AE66" s="1431"/>
      <c r="AF66" s="1428"/>
      <c r="AG66" s="1429"/>
      <c r="AH66" s="1430"/>
      <c r="AI66" s="1431"/>
      <c r="AJ66" s="1429"/>
      <c r="AK66" s="1429"/>
      <c r="AL66" s="1430"/>
      <c r="AM66" s="1432"/>
      <c r="AN66" s="1438"/>
      <c r="AO66" s="1439"/>
      <c r="AP66" s="1439"/>
      <c r="AQ66" s="1440"/>
      <c r="AR66" s="1441">
        <f t="shared" si="7"/>
        <v>0</v>
      </c>
    </row>
    <row r="67" spans="2:44" x14ac:dyDescent="0.2">
      <c r="B67" s="1449"/>
      <c r="C67" s="1725"/>
      <c r="D67" s="1425"/>
      <c r="E67" s="1425"/>
      <c r="F67" s="1426"/>
      <c r="G67" s="1427"/>
      <c r="H67" s="1424"/>
      <c r="I67" s="1425"/>
      <c r="J67" s="1426"/>
      <c r="K67" s="1427"/>
      <c r="L67" s="1424"/>
      <c r="M67" s="1425"/>
      <c r="N67" s="1426"/>
      <c r="O67" s="1427"/>
      <c r="P67" s="1424"/>
      <c r="Q67" s="1425"/>
      <c r="R67" s="1426"/>
      <c r="S67" s="1427"/>
      <c r="T67" s="1424"/>
      <c r="U67" s="1425"/>
      <c r="V67" s="1426"/>
      <c r="W67" s="1427"/>
      <c r="X67" s="1424"/>
      <c r="Y67" s="1425"/>
      <c r="Z67" s="1426"/>
      <c r="AA67" s="1427"/>
      <c r="AB67" s="1428"/>
      <c r="AC67" s="1429"/>
      <c r="AD67" s="1430"/>
      <c r="AE67" s="1431"/>
      <c r="AF67" s="1428"/>
      <c r="AG67" s="1429"/>
      <c r="AH67" s="1430"/>
      <c r="AI67" s="1431"/>
      <c r="AJ67" s="1429"/>
      <c r="AK67" s="1429"/>
      <c r="AL67" s="1430"/>
      <c r="AM67" s="1432"/>
      <c r="AN67" s="1438"/>
      <c r="AO67" s="1439"/>
      <c r="AP67" s="1439"/>
      <c r="AQ67" s="1440"/>
      <c r="AR67" s="1441">
        <f t="shared" si="7"/>
        <v>0</v>
      </c>
    </row>
    <row r="68" spans="2:44" x14ac:dyDescent="0.2">
      <c r="B68" s="1449"/>
      <c r="C68" s="1725"/>
      <c r="D68" s="1425"/>
      <c r="E68" s="1425"/>
      <c r="F68" s="1426"/>
      <c r="G68" s="1427"/>
      <c r="H68" s="1424"/>
      <c r="I68" s="1425"/>
      <c r="J68" s="1426"/>
      <c r="K68" s="1427"/>
      <c r="L68" s="1424"/>
      <c r="M68" s="1425"/>
      <c r="N68" s="1426"/>
      <c r="O68" s="1427"/>
      <c r="P68" s="1424"/>
      <c r="Q68" s="1425"/>
      <c r="R68" s="1426"/>
      <c r="S68" s="1427"/>
      <c r="T68" s="1424"/>
      <c r="U68" s="1425"/>
      <c r="V68" s="1426"/>
      <c r="W68" s="1427"/>
      <c r="X68" s="1424"/>
      <c r="Y68" s="1425"/>
      <c r="Z68" s="1426"/>
      <c r="AA68" s="1427"/>
      <c r="AB68" s="1428"/>
      <c r="AC68" s="1429"/>
      <c r="AD68" s="1430"/>
      <c r="AE68" s="1431"/>
      <c r="AF68" s="1428"/>
      <c r="AG68" s="1429"/>
      <c r="AH68" s="1430"/>
      <c r="AI68" s="1431"/>
      <c r="AJ68" s="1429"/>
      <c r="AK68" s="1429"/>
      <c r="AL68" s="1430"/>
      <c r="AM68" s="1432"/>
      <c r="AN68" s="1438"/>
      <c r="AO68" s="1439"/>
      <c r="AP68" s="1439"/>
      <c r="AQ68" s="1440"/>
      <c r="AR68" s="1441">
        <f t="shared" si="7"/>
        <v>0</v>
      </c>
    </row>
    <row r="69" spans="2:44" ht="13.5" thickBot="1" x14ac:dyDescent="0.25">
      <c r="B69" s="1450"/>
      <c r="C69" s="1726"/>
      <c r="D69" s="1451"/>
      <c r="E69" s="1451"/>
      <c r="F69" s="1452"/>
      <c r="G69" s="1453"/>
      <c r="H69" s="1454"/>
      <c r="I69" s="1451"/>
      <c r="J69" s="1452"/>
      <c r="K69" s="1453"/>
      <c r="L69" s="1454"/>
      <c r="M69" s="1451"/>
      <c r="N69" s="1452"/>
      <c r="O69" s="1453"/>
      <c r="P69" s="1454"/>
      <c r="Q69" s="1451"/>
      <c r="R69" s="1452"/>
      <c r="S69" s="1453"/>
      <c r="T69" s="1454"/>
      <c r="U69" s="1451"/>
      <c r="V69" s="1452"/>
      <c r="W69" s="1453"/>
      <c r="X69" s="1454"/>
      <c r="Y69" s="1451"/>
      <c r="Z69" s="1452"/>
      <c r="AA69" s="1453"/>
      <c r="AB69" s="1455"/>
      <c r="AC69" s="1456"/>
      <c r="AD69" s="1457"/>
      <c r="AE69" s="1458"/>
      <c r="AF69" s="1455"/>
      <c r="AG69" s="1456"/>
      <c r="AH69" s="1457"/>
      <c r="AI69" s="1458"/>
      <c r="AJ69" s="1456"/>
      <c r="AK69" s="1456"/>
      <c r="AL69" s="1457"/>
      <c r="AM69" s="1459"/>
      <c r="AN69" s="1460"/>
      <c r="AO69" s="1459"/>
      <c r="AP69" s="1459"/>
      <c r="AQ69" s="1458"/>
      <c r="AR69" s="1461">
        <f t="shared" si="7"/>
        <v>0</v>
      </c>
    </row>
  </sheetData>
  <sheetProtection formatRows="0"/>
  <mergeCells count="43">
    <mergeCell ref="AJ1:AR1"/>
    <mergeCell ref="D2:Y2"/>
    <mergeCell ref="B3:B8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6"/>
    <mergeCell ref="AR3:AR6"/>
    <mergeCell ref="D4:G4"/>
    <mergeCell ref="H4:K4"/>
    <mergeCell ref="L4:O4"/>
    <mergeCell ref="P4:S4"/>
    <mergeCell ref="T4:W4"/>
    <mergeCell ref="X4:AA4"/>
    <mergeCell ref="AJ4:AM4"/>
    <mergeCell ref="AB4:AE4"/>
    <mergeCell ref="AF4:AI4"/>
    <mergeCell ref="D5:G5"/>
    <mergeCell ref="H5:K5"/>
    <mergeCell ref="L5:O5"/>
    <mergeCell ref="P5:S5"/>
    <mergeCell ref="T5:W5"/>
    <mergeCell ref="X5:AA5"/>
    <mergeCell ref="AB5:AE5"/>
    <mergeCell ref="X7:AA7"/>
    <mergeCell ref="AB7:AE7"/>
    <mergeCell ref="AF7:AI7"/>
    <mergeCell ref="D7:G7"/>
    <mergeCell ref="H7:K7"/>
    <mergeCell ref="L7:O7"/>
    <mergeCell ref="P7:S7"/>
    <mergeCell ref="T7:W7"/>
    <mergeCell ref="AJ7:AM7"/>
    <mergeCell ref="AN7:AQ7"/>
    <mergeCell ref="AR7:AR8"/>
    <mergeCell ref="AF5:AI5"/>
    <mergeCell ref="AJ5:AM5"/>
  </mergeCells>
  <dataValidations count="2">
    <dataValidation allowBlank="1" showInputMessage="1" showErrorMessage="1" sqref="C48:C69" xr:uid="{949669EA-003D-486C-BCD2-5A71DEB6324E}"/>
    <dataValidation allowBlank="1" showInputMessage="1" showErrorMessage="1" prompt="wpisz liczbę uczniów w oddziale" sqref="D6:AM6" xr:uid="{4BB31788-5F8E-43BD-AACC-80A3D7C8988C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horizontalDpi="4294967293" vertic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B1:H11"/>
  <sheetViews>
    <sheetView showGridLines="0" view="pageBreakPreview" zoomScaleNormal="100" zoomScaleSheetLayoutView="100" workbookViewId="0">
      <selection activeCell="E7" sqref="E7"/>
    </sheetView>
  </sheetViews>
  <sheetFormatPr defaultColWidth="9" defaultRowHeight="12.75" x14ac:dyDescent="0.2"/>
  <cols>
    <col min="1" max="1" width="3.125" style="152" customWidth="1"/>
    <col min="2" max="2" width="4.125" style="152" customWidth="1"/>
    <col min="3" max="3" width="14.125" style="152" customWidth="1"/>
    <col min="4" max="4" width="15.375" style="152" customWidth="1"/>
    <col min="5" max="5" width="50.125" style="152" customWidth="1"/>
    <col min="6" max="7" width="9" style="152"/>
    <col min="8" max="8" width="16.125" style="152" customWidth="1"/>
    <col min="9" max="16384" width="9" style="152"/>
  </cols>
  <sheetData>
    <row r="1" spans="2:8" x14ac:dyDescent="0.2">
      <c r="F1" s="153"/>
      <c r="G1" s="154"/>
      <c r="H1" s="155"/>
    </row>
    <row r="2" spans="2:8" ht="15.75" x14ac:dyDescent="0.2">
      <c r="B2" s="1833">
        <f>'Strona Tytułowa'!G5</f>
        <v>0</v>
      </c>
      <c r="C2" s="1833"/>
      <c r="E2" s="156" t="s">
        <v>112</v>
      </c>
    </row>
    <row r="3" spans="2:8" ht="15.75" x14ac:dyDescent="0.25">
      <c r="B3" s="157"/>
      <c r="C3" s="1834" t="s">
        <v>113</v>
      </c>
      <c r="D3" s="1834"/>
      <c r="E3" s="1834"/>
      <c r="F3" s="1834"/>
      <c r="G3" s="1834"/>
      <c r="H3" s="157" t="str">
        <f>'Strona Tytułowa'!D2</f>
        <v>2023/2024</v>
      </c>
    </row>
    <row r="5" spans="2:8" ht="31.5" customHeight="1" x14ac:dyDescent="0.2">
      <c r="B5" s="162" t="s">
        <v>114</v>
      </c>
      <c r="C5" s="162" t="s">
        <v>109</v>
      </c>
      <c r="D5" s="162" t="s">
        <v>115</v>
      </c>
      <c r="E5" s="162" t="s">
        <v>116</v>
      </c>
      <c r="F5" s="162" t="s">
        <v>117</v>
      </c>
      <c r="G5" s="162" t="s">
        <v>118</v>
      </c>
      <c r="H5" s="162" t="s">
        <v>119</v>
      </c>
    </row>
    <row r="6" spans="2:8" s="160" customFormat="1" ht="66" customHeight="1" x14ac:dyDescent="0.2">
      <c r="B6" s="158"/>
      <c r="C6" s="158"/>
      <c r="D6" s="161"/>
      <c r="E6" s="159"/>
      <c r="F6" s="158"/>
      <c r="G6" s="158"/>
      <c r="H6" s="159"/>
    </row>
    <row r="7" spans="2:8" s="160" customFormat="1" ht="66" customHeight="1" x14ac:dyDescent="0.2">
      <c r="B7" s="158"/>
      <c r="C7" s="158"/>
      <c r="D7" s="161"/>
      <c r="E7" s="159"/>
      <c r="F7" s="158"/>
      <c r="G7" s="158"/>
      <c r="H7" s="159"/>
    </row>
    <row r="8" spans="2:8" s="160" customFormat="1" ht="66" customHeight="1" x14ac:dyDescent="0.2">
      <c r="B8" s="158"/>
      <c r="C8" s="158"/>
      <c r="D8" s="161"/>
      <c r="E8" s="159"/>
      <c r="F8" s="158"/>
      <c r="G8" s="158"/>
      <c r="H8" s="159"/>
    </row>
    <row r="9" spans="2:8" s="160" customFormat="1" ht="66" customHeight="1" x14ac:dyDescent="0.2">
      <c r="B9" s="158"/>
      <c r="C9" s="158"/>
      <c r="D9" s="161"/>
      <c r="E9" s="159"/>
      <c r="F9" s="158"/>
      <c r="G9" s="158"/>
      <c r="H9" s="159"/>
    </row>
    <row r="10" spans="2:8" s="160" customFormat="1" ht="66" customHeight="1" x14ac:dyDescent="0.2">
      <c r="B10" s="158"/>
      <c r="C10" s="158"/>
      <c r="D10" s="161"/>
      <c r="E10" s="159"/>
      <c r="F10" s="158"/>
      <c r="G10" s="158"/>
      <c r="H10" s="159"/>
    </row>
    <row r="11" spans="2:8" s="160" customFormat="1" ht="66" customHeight="1" x14ac:dyDescent="0.2">
      <c r="B11" s="158"/>
      <c r="C11" s="158"/>
      <c r="D11" s="161"/>
      <c r="E11" s="159"/>
      <c r="F11" s="158"/>
      <c r="G11" s="158"/>
      <c r="H11" s="159"/>
    </row>
  </sheetData>
  <sheetProtection formatRows="0" insertRows="0" deleteRows="0"/>
  <mergeCells count="2">
    <mergeCell ref="B2:C2"/>
    <mergeCell ref="C3:G3"/>
  </mergeCells>
  <pageMargins left="0.7" right="0.7" top="0.75" bottom="0.75" header="0.3" footer="0.3"/>
  <pageSetup paperSize="9" scale="99" orientation="landscape" r:id="rId1"/>
  <headerFooter>
    <oddFooter xml:space="preserve">&amp;LCEA - arkusz organizacyjny na rok szkolny 2018/19   nr teczki: &amp;F 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9633-5864-4463-89E1-251794358C5A}">
  <dimension ref="B1:W74"/>
  <sheetViews>
    <sheetView view="pageBreakPreview" topLeftCell="A23" zoomScale="70" zoomScaleNormal="100" zoomScaleSheetLayoutView="70" workbookViewId="0">
      <selection activeCell="E58" sqref="E58:E65"/>
    </sheetView>
  </sheetViews>
  <sheetFormatPr defaultColWidth="8.125" defaultRowHeight="12.75" x14ac:dyDescent="0.2"/>
  <cols>
    <col min="1" max="1" width="4" style="20" customWidth="1"/>
    <col min="2" max="2" width="3.875" style="20" customWidth="1"/>
    <col min="3" max="3" width="4.75" style="20" customWidth="1"/>
    <col min="4" max="4" width="5.75" style="20" customWidth="1"/>
    <col min="5" max="5" width="29.125" style="20" customWidth="1"/>
    <col min="6" max="14" width="5" style="20" customWidth="1"/>
    <col min="15" max="16" width="6.75" style="20" customWidth="1"/>
    <col min="17" max="17" width="8.25" style="20" customWidth="1"/>
    <col min="18" max="19" width="6.75" style="20" customWidth="1"/>
    <col min="20" max="20" width="8.75" style="20" customWidth="1"/>
    <col min="21" max="21" width="12.125" style="20" customWidth="1"/>
    <col min="22" max="16384" width="8.125" style="20"/>
  </cols>
  <sheetData>
    <row r="1" spans="2:23" ht="23.25" x14ac:dyDescent="0.35">
      <c r="B1" s="21"/>
      <c r="C1" s="21"/>
      <c r="D1" s="21"/>
      <c r="E1" s="299">
        <f>'Strona Tytułowa'!$G$5</f>
        <v>0</v>
      </c>
      <c r="F1" s="22"/>
      <c r="G1" s="22"/>
      <c r="H1" s="2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304"/>
      <c r="U1" s="305"/>
    </row>
    <row r="2" spans="2:23" ht="20.25" x14ac:dyDescent="0.2">
      <c r="B2" s="23"/>
      <c r="C2" s="23"/>
      <c r="D2" s="23"/>
      <c r="E2" s="1928" t="s">
        <v>279</v>
      </c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301" t="str">
        <f>'Strona Tytułowa'!$D$2</f>
        <v>2023/2024</v>
      </c>
      <c r="Q2" s="53"/>
      <c r="R2" s="53"/>
      <c r="S2" s="53"/>
      <c r="T2" s="25"/>
      <c r="U2" s="23"/>
    </row>
    <row r="3" spans="2:23" ht="18.75" customHeight="1" x14ac:dyDescent="0.2"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1901"/>
      <c r="O3" s="1901"/>
      <c r="P3" s="1901"/>
      <c r="Q3" s="1901"/>
      <c r="R3" s="1901"/>
      <c r="S3" s="1901"/>
      <c r="T3" s="1901"/>
      <c r="U3" s="1901"/>
    </row>
    <row r="4" spans="2:23" ht="22.5" customHeight="1" thickBot="1" x14ac:dyDescent="0.25">
      <c r="B4" s="25"/>
      <c r="C4" s="25"/>
      <c r="D4" s="25"/>
      <c r="E4" s="25"/>
      <c r="F4" s="1462"/>
      <c r="G4" s="25"/>
      <c r="H4" s="25"/>
      <c r="I4" s="55"/>
      <c r="J4" s="55"/>
      <c r="K4" s="82"/>
      <c r="L4" s="55"/>
      <c r="M4" s="55" t="s">
        <v>463</v>
      </c>
      <c r="N4" s="2354" t="s">
        <v>464</v>
      </c>
      <c r="O4" s="2354"/>
      <c r="P4" s="2354"/>
      <c r="Q4" s="2354"/>
      <c r="R4" s="55"/>
      <c r="S4" s="55"/>
      <c r="T4" s="25"/>
      <c r="U4" s="23"/>
    </row>
    <row r="5" spans="2:23" ht="12.75" customHeight="1" x14ac:dyDescent="0.2">
      <c r="B5" s="1929" t="s">
        <v>161</v>
      </c>
      <c r="C5" s="1930"/>
      <c r="D5" s="1930"/>
      <c r="E5" s="1931"/>
      <c r="F5" s="1908" t="s">
        <v>162</v>
      </c>
      <c r="G5" s="1909"/>
      <c r="H5" s="1909"/>
      <c r="I5" s="1909"/>
      <c r="J5" s="1909"/>
      <c r="K5" s="1909"/>
      <c r="L5" s="1909"/>
      <c r="M5" s="1909"/>
      <c r="N5" s="1910"/>
      <c r="O5" s="2444" t="s">
        <v>465</v>
      </c>
      <c r="P5" s="2447" t="s">
        <v>181</v>
      </c>
      <c r="Q5" s="1932" t="s">
        <v>163</v>
      </c>
      <c r="R5" s="2450" t="s">
        <v>280</v>
      </c>
      <c r="S5" s="2451"/>
      <c r="T5" s="2452"/>
      <c r="U5" s="2156" t="s">
        <v>164</v>
      </c>
    </row>
    <row r="6" spans="2:23" ht="12.75" customHeight="1" x14ac:dyDescent="0.2">
      <c r="B6" s="1902"/>
      <c r="C6" s="1903"/>
      <c r="D6" s="1903"/>
      <c r="E6" s="1904"/>
      <c r="F6" s="227" t="s">
        <v>33</v>
      </c>
      <c r="G6" s="227" t="s">
        <v>34</v>
      </c>
      <c r="H6" s="26" t="s">
        <v>35</v>
      </c>
      <c r="I6" s="306" t="s">
        <v>36</v>
      </c>
      <c r="J6" s="307" t="s">
        <v>37</v>
      </c>
      <c r="K6" s="308" t="s">
        <v>38</v>
      </c>
      <c r="L6" s="306" t="s">
        <v>39</v>
      </c>
      <c r="M6" s="307" t="s">
        <v>40</v>
      </c>
      <c r="N6" s="309" t="s">
        <v>41</v>
      </c>
      <c r="O6" s="2445"/>
      <c r="P6" s="2448"/>
      <c r="Q6" s="1933"/>
      <c r="R6" s="2453"/>
      <c r="S6" s="2454"/>
      <c r="T6" s="2455"/>
      <c r="U6" s="2157"/>
    </row>
    <row r="7" spans="2:23" ht="12.75" customHeight="1" x14ac:dyDescent="0.2">
      <c r="B7" s="1902"/>
      <c r="C7" s="1903"/>
      <c r="D7" s="1903"/>
      <c r="E7" s="1904"/>
      <c r="F7" s="2418" t="s">
        <v>465</v>
      </c>
      <c r="G7" s="2419"/>
      <c r="H7" s="2419"/>
      <c r="I7" s="2419"/>
      <c r="J7" s="2420"/>
      <c r="K7" s="2421" t="s">
        <v>181</v>
      </c>
      <c r="L7" s="2422"/>
      <c r="M7" s="2422"/>
      <c r="N7" s="2423"/>
      <c r="O7" s="2445"/>
      <c r="P7" s="2448"/>
      <c r="Q7" s="1933"/>
      <c r="R7" s="2453"/>
      <c r="S7" s="2454"/>
      <c r="T7" s="2455"/>
      <c r="U7" s="2157"/>
    </row>
    <row r="8" spans="2:23" ht="12.75" customHeight="1" x14ac:dyDescent="0.2">
      <c r="B8" s="1902"/>
      <c r="C8" s="1903"/>
      <c r="D8" s="1903"/>
      <c r="E8" s="1904"/>
      <c r="F8" s="1890" t="s">
        <v>166</v>
      </c>
      <c r="G8" s="1891"/>
      <c r="H8" s="1891"/>
      <c r="I8" s="1891"/>
      <c r="J8" s="1891"/>
      <c r="K8" s="1891"/>
      <c r="L8" s="1891"/>
      <c r="M8" s="1891"/>
      <c r="N8" s="1892"/>
      <c r="O8" s="2445"/>
      <c r="P8" s="2448"/>
      <c r="Q8" s="1933"/>
      <c r="R8" s="2424" t="s">
        <v>466</v>
      </c>
      <c r="S8" s="2424" t="s">
        <v>467</v>
      </c>
      <c r="T8" s="2441" t="s">
        <v>268</v>
      </c>
      <c r="U8" s="2157"/>
    </row>
    <row r="9" spans="2:23" ht="12.75" customHeight="1" x14ac:dyDescent="0.2">
      <c r="B9" s="1902"/>
      <c r="C9" s="1903"/>
      <c r="D9" s="1903"/>
      <c r="E9" s="1904"/>
      <c r="F9" s="1621"/>
      <c r="G9" s="1621"/>
      <c r="H9" s="1621"/>
      <c r="I9" s="1621"/>
      <c r="J9" s="1621"/>
      <c r="K9" s="1621"/>
      <c r="L9" s="1621"/>
      <c r="M9" s="1621"/>
      <c r="N9" s="1621"/>
      <c r="O9" s="2445"/>
      <c r="P9" s="2448"/>
      <c r="Q9" s="1933"/>
      <c r="R9" s="2425"/>
      <c r="S9" s="2425"/>
      <c r="T9" s="2442"/>
      <c r="U9" s="2157"/>
      <c r="W9" s="27"/>
    </row>
    <row r="10" spans="2:23" ht="16.5" customHeight="1" thickBot="1" x14ac:dyDescent="0.25">
      <c r="B10" s="1905"/>
      <c r="C10" s="1906"/>
      <c r="D10" s="1906"/>
      <c r="E10" s="1907"/>
      <c r="F10" s="1893" t="s">
        <v>167</v>
      </c>
      <c r="G10" s="1894"/>
      <c r="H10" s="1894"/>
      <c r="I10" s="1894"/>
      <c r="J10" s="1894"/>
      <c r="K10" s="1894"/>
      <c r="L10" s="1894"/>
      <c r="M10" s="1894"/>
      <c r="N10" s="1895"/>
      <c r="O10" s="2446"/>
      <c r="P10" s="2449"/>
      <c r="Q10" s="1934"/>
      <c r="R10" s="2426"/>
      <c r="S10" s="2426"/>
      <c r="T10" s="2443"/>
      <c r="U10" s="2158"/>
    </row>
    <row r="11" spans="2:23" ht="27" customHeight="1" thickBot="1" x14ac:dyDescent="0.25">
      <c r="B11" s="272"/>
      <c r="C11" s="273"/>
      <c r="D11" s="273"/>
      <c r="E11" s="303" t="s">
        <v>171</v>
      </c>
      <c r="F11" s="310">
        <f>F17+F12+F16+F15</f>
        <v>19</v>
      </c>
      <c r="G11" s="310">
        <f t="shared" ref="G11:M11" si="0">G17+G12+G16+G15</f>
        <v>20</v>
      </c>
      <c r="H11" s="310">
        <f t="shared" si="0"/>
        <v>19</v>
      </c>
      <c r="I11" s="310">
        <f t="shared" si="0"/>
        <v>26</v>
      </c>
      <c r="J11" s="1463">
        <f t="shared" si="0"/>
        <v>28</v>
      </c>
      <c r="K11" s="311">
        <f>K17+K12+K16+K15</f>
        <v>25</v>
      </c>
      <c r="L11" s="274">
        <f>L17+L12+L16+L15</f>
        <v>23</v>
      </c>
      <c r="M11" s="274">
        <f t="shared" si="0"/>
        <v>20</v>
      </c>
      <c r="N11" s="312">
        <f>N17+N12+N16+N15</f>
        <v>19</v>
      </c>
      <c r="O11" s="1464">
        <f>O17+O12+O15+O16</f>
        <v>112</v>
      </c>
      <c r="P11" s="1465">
        <f>P17+P12+P16+P15</f>
        <v>87</v>
      </c>
      <c r="Q11" s="56">
        <f>Q17+Q12+Q16+Q15</f>
        <v>199</v>
      </c>
      <c r="R11" s="313">
        <f>R17+R12+R16+R15</f>
        <v>0</v>
      </c>
      <c r="S11" s="313">
        <f>SUM(S15:S17)+S12</f>
        <v>0</v>
      </c>
      <c r="T11" s="313">
        <f>T17+T12+T15+T16</f>
        <v>0</v>
      </c>
      <c r="U11" s="314"/>
    </row>
    <row r="12" spans="2:23" ht="23.25" customHeight="1" x14ac:dyDescent="0.2">
      <c r="B12" s="252"/>
      <c r="C12" s="1323"/>
      <c r="D12" s="1323"/>
      <c r="E12" s="1466" t="s">
        <v>468</v>
      </c>
      <c r="F12" s="1467">
        <f>SUM(F13:F14)</f>
        <v>19</v>
      </c>
      <c r="G12" s="1467">
        <f t="shared" ref="G12:N12" si="1">SUM(G13:G14)</f>
        <v>20</v>
      </c>
      <c r="H12" s="1467">
        <f t="shared" si="1"/>
        <v>19</v>
      </c>
      <c r="I12" s="1467">
        <f t="shared" si="1"/>
        <v>26</v>
      </c>
      <c r="J12" s="1468">
        <f t="shared" si="1"/>
        <v>28</v>
      </c>
      <c r="K12" s="1469">
        <f t="shared" si="1"/>
        <v>25</v>
      </c>
      <c r="L12" s="1470">
        <f t="shared" si="1"/>
        <v>23</v>
      </c>
      <c r="M12" s="1470">
        <f t="shared" si="1"/>
        <v>20</v>
      </c>
      <c r="N12" s="1469">
        <f t="shared" si="1"/>
        <v>19</v>
      </c>
      <c r="O12" s="1471">
        <f>SUM(F12:J12)</f>
        <v>112</v>
      </c>
      <c r="P12" s="1472">
        <f>SUM(K12:N12)</f>
        <v>87</v>
      </c>
      <c r="Q12" s="315">
        <f>SUM(O12:P12)</f>
        <v>199</v>
      </c>
      <c r="R12" s="316">
        <f>SUM(R13:R14)</f>
        <v>0</v>
      </c>
      <c r="S12" s="316">
        <f>SUM(S13:S14)</f>
        <v>0</v>
      </c>
      <c r="T12" s="1473">
        <f>SUM(T13:T14)</f>
        <v>0</v>
      </c>
      <c r="U12" s="317"/>
    </row>
    <row r="13" spans="2:23" ht="14.25" customHeight="1" x14ac:dyDescent="0.2">
      <c r="B13" s="83"/>
      <c r="C13" s="84"/>
      <c r="D13" s="84"/>
      <c r="E13" s="318" t="s">
        <v>469</v>
      </c>
      <c r="F13" s="319">
        <f>SUM(F19:F30)</f>
        <v>0</v>
      </c>
      <c r="G13" s="319">
        <f t="shared" ref="G13:N13" si="2">SUM(G19:G30)</f>
        <v>0</v>
      </c>
      <c r="H13" s="320">
        <f t="shared" si="2"/>
        <v>0</v>
      </c>
      <c r="I13" s="319">
        <f t="shared" si="2"/>
        <v>0</v>
      </c>
      <c r="J13" s="321">
        <f t="shared" si="2"/>
        <v>0</v>
      </c>
      <c r="K13" s="322">
        <f t="shared" si="2"/>
        <v>0</v>
      </c>
      <c r="L13" s="323">
        <f t="shared" si="2"/>
        <v>0</v>
      </c>
      <c r="M13" s="323">
        <f t="shared" si="2"/>
        <v>0</v>
      </c>
      <c r="N13" s="324">
        <f t="shared" si="2"/>
        <v>0</v>
      </c>
      <c r="O13" s="1474">
        <f>SUM(F13:J13)</f>
        <v>0</v>
      </c>
      <c r="P13" s="1472">
        <f>SUM(K13:N13)</f>
        <v>0</v>
      </c>
      <c r="Q13" s="315">
        <f>SUM(O13:P13)</f>
        <v>0</v>
      </c>
      <c r="R13" s="316">
        <f>F13*$F$9+G13*$G$9+H13*$H$9+I13*$I$9+J13*$J$9</f>
        <v>0</v>
      </c>
      <c r="S13" s="1475">
        <f>K13*$K$9+L13*$L$9+M13*$M$9+N13*$N$9</f>
        <v>0</v>
      </c>
      <c r="T13" s="316">
        <f>SUM(R13:S13)</f>
        <v>0</v>
      </c>
      <c r="U13" s="317"/>
    </row>
    <row r="14" spans="2:23" ht="14.25" customHeight="1" x14ac:dyDescent="0.2">
      <c r="B14" s="83"/>
      <c r="C14" s="84"/>
      <c r="D14" s="84"/>
      <c r="E14" s="318" t="s">
        <v>470</v>
      </c>
      <c r="F14" s="319">
        <f t="shared" ref="F14:N14" si="3">SUM(F31:F50)</f>
        <v>19</v>
      </c>
      <c r="G14" s="319">
        <f t="shared" si="3"/>
        <v>20</v>
      </c>
      <c r="H14" s="320">
        <f t="shared" si="3"/>
        <v>19</v>
      </c>
      <c r="I14" s="319">
        <f t="shared" si="3"/>
        <v>26</v>
      </c>
      <c r="J14" s="321">
        <f t="shared" si="3"/>
        <v>28</v>
      </c>
      <c r="K14" s="322">
        <f t="shared" si="3"/>
        <v>25</v>
      </c>
      <c r="L14" s="323">
        <f t="shared" si="3"/>
        <v>23</v>
      </c>
      <c r="M14" s="323">
        <f t="shared" si="3"/>
        <v>20</v>
      </c>
      <c r="N14" s="324">
        <f t="shared" si="3"/>
        <v>19</v>
      </c>
      <c r="O14" s="1474">
        <f>SUM(F14:J14)</f>
        <v>112</v>
      </c>
      <c r="P14" s="1472">
        <f t="shared" ref="P14:P16" si="4">SUM(K14:N14)</f>
        <v>87</v>
      </c>
      <c r="Q14" s="315">
        <f>SUM(O14:P14)</f>
        <v>199</v>
      </c>
      <c r="R14" s="316">
        <f>F14*$F$9+G14*$G$9+H14*$H$9+I14*$I$9+J14*$J$9</f>
        <v>0</v>
      </c>
      <c r="S14" s="1475">
        <f t="shared" ref="S14:S17" si="5">K14*$K$9+L14*$L$9+M14*$M$9+N14*$N$9</f>
        <v>0</v>
      </c>
      <c r="T14" s="316">
        <f>SUM(R14:S14)</f>
        <v>0</v>
      </c>
      <c r="U14" s="317"/>
      <c r="W14" s="325"/>
    </row>
    <row r="15" spans="2:23" ht="14.25" customHeight="1" x14ac:dyDescent="0.2">
      <c r="B15" s="83"/>
      <c r="C15" s="84"/>
      <c r="D15" s="84"/>
      <c r="E15" s="318" t="s">
        <v>471</v>
      </c>
      <c r="F15" s="319">
        <f>F51</f>
        <v>0</v>
      </c>
      <c r="G15" s="319">
        <f t="shared" ref="G15:N15" si="6">G51</f>
        <v>0</v>
      </c>
      <c r="H15" s="319">
        <f t="shared" si="6"/>
        <v>0</v>
      </c>
      <c r="I15" s="319">
        <f t="shared" si="6"/>
        <v>0</v>
      </c>
      <c r="J15" s="321">
        <f t="shared" si="6"/>
        <v>0</v>
      </c>
      <c r="K15" s="322">
        <f t="shared" si="6"/>
        <v>0</v>
      </c>
      <c r="L15" s="323">
        <f t="shared" si="6"/>
        <v>0</v>
      </c>
      <c r="M15" s="323">
        <f t="shared" si="6"/>
        <v>0</v>
      </c>
      <c r="N15" s="322">
        <f t="shared" si="6"/>
        <v>0</v>
      </c>
      <c r="O15" s="1474">
        <f t="shared" ref="O15" si="7">SUM(F15:J15)</f>
        <v>0</v>
      </c>
      <c r="P15" s="1472">
        <f t="shared" si="4"/>
        <v>0</v>
      </c>
      <c r="Q15" s="315">
        <f t="shared" ref="Q15:Q16" si="8">SUM(O15:P15)</f>
        <v>0</v>
      </c>
      <c r="R15" s="316">
        <f t="shared" ref="R15:R17" si="9">F15*$F$9+G15*$G$9+H15*$H$9+I15*$I$9+J15*$J$9</f>
        <v>0</v>
      </c>
      <c r="S15" s="1475">
        <f t="shared" si="5"/>
        <v>0</v>
      </c>
      <c r="T15" s="316">
        <f t="shared" ref="T15:T16" si="10">SUM(R15:S15)</f>
        <v>0</v>
      </c>
      <c r="U15" s="317"/>
      <c r="W15" s="325"/>
    </row>
    <row r="16" spans="2:23" ht="14.25" customHeight="1" x14ac:dyDescent="0.2">
      <c r="B16" s="83"/>
      <c r="C16" s="84"/>
      <c r="D16" s="84"/>
      <c r="E16" s="318" t="s">
        <v>472</v>
      </c>
      <c r="F16" s="319">
        <f>F56</f>
        <v>0</v>
      </c>
      <c r="G16" s="319">
        <f t="shared" ref="G16:N16" si="11">G56</f>
        <v>0</v>
      </c>
      <c r="H16" s="319">
        <f t="shared" si="11"/>
        <v>0</v>
      </c>
      <c r="I16" s="319">
        <f t="shared" si="11"/>
        <v>0</v>
      </c>
      <c r="J16" s="321">
        <f t="shared" si="11"/>
        <v>0</v>
      </c>
      <c r="K16" s="322">
        <f t="shared" si="11"/>
        <v>0</v>
      </c>
      <c r="L16" s="323">
        <f t="shared" si="11"/>
        <v>0</v>
      </c>
      <c r="M16" s="323">
        <f t="shared" si="11"/>
        <v>0</v>
      </c>
      <c r="N16" s="322">
        <f t="shared" si="11"/>
        <v>0</v>
      </c>
      <c r="O16" s="1474">
        <f>SUM(F16:J16)</f>
        <v>0</v>
      </c>
      <c r="P16" s="1472">
        <f t="shared" si="4"/>
        <v>0</v>
      </c>
      <c r="Q16" s="315">
        <f t="shared" si="8"/>
        <v>0</v>
      </c>
      <c r="R16" s="326">
        <f>F16*$F$9+G16*$G$9+H16*$H$9+I16*$I$9+J16*$J$9</f>
        <v>0</v>
      </c>
      <c r="S16" s="1476">
        <f>K16*$K$9+L16*$L$9+M16*$M$9+N16*$N$9</f>
        <v>0</v>
      </c>
      <c r="T16" s="316">
        <f t="shared" si="10"/>
        <v>0</v>
      </c>
      <c r="U16" s="317"/>
      <c r="W16" s="325"/>
    </row>
    <row r="17" spans="2:21" ht="21" customHeight="1" thickBot="1" x14ac:dyDescent="0.25">
      <c r="B17" s="2427" t="s">
        <v>473</v>
      </c>
      <c r="C17" s="2428"/>
      <c r="D17" s="2428"/>
      <c r="E17" s="2429"/>
      <c r="F17" s="1477">
        <f>SUM(F65:F68)</f>
        <v>0</v>
      </c>
      <c r="G17" s="1477">
        <f t="shared" ref="G17:J17" si="12">SUM(G65:G68)</f>
        <v>0</v>
      </c>
      <c r="H17" s="1477">
        <f t="shared" si="12"/>
        <v>0</v>
      </c>
      <c r="I17" s="1477">
        <f>SUM(I65:I68)</f>
        <v>0</v>
      </c>
      <c r="J17" s="1478">
        <f t="shared" si="12"/>
        <v>0</v>
      </c>
      <c r="K17" s="1479">
        <f>SUM(K65:K68)</f>
        <v>0</v>
      </c>
      <c r="L17" s="1480">
        <f>SUM(L65:L68)</f>
        <v>0</v>
      </c>
      <c r="M17" s="1480">
        <f t="shared" ref="M17:N17" si="13">SUM(M65:M68)</f>
        <v>0</v>
      </c>
      <c r="N17" s="1479">
        <f t="shared" si="13"/>
        <v>0</v>
      </c>
      <c r="O17" s="1481">
        <f>SUM(F17:J17)</f>
        <v>0</v>
      </c>
      <c r="P17" s="1482">
        <f>SUM(K17:N17)</f>
        <v>0</v>
      </c>
      <c r="Q17" s="1483">
        <f>SUM(O17:P17)</f>
        <v>0</v>
      </c>
      <c r="R17" s="316">
        <f t="shared" si="9"/>
        <v>0</v>
      </c>
      <c r="S17" s="1475">
        <f t="shared" si="5"/>
        <v>0</v>
      </c>
      <c r="T17" s="1484">
        <f>SUM(R17:S17)</f>
        <v>0</v>
      </c>
      <c r="U17" s="1485"/>
    </row>
    <row r="18" spans="2:21" ht="27" customHeight="1" x14ac:dyDescent="0.2">
      <c r="B18" s="327"/>
      <c r="C18" s="328"/>
      <c r="D18" s="328"/>
      <c r="E18" s="256" t="s">
        <v>288</v>
      </c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1486"/>
      <c r="Q18" s="257"/>
      <c r="R18" s="257"/>
      <c r="S18" s="257"/>
      <c r="T18" s="258"/>
      <c r="U18" s="329"/>
    </row>
    <row r="19" spans="2:21" s="27" customFormat="1" ht="15.95" customHeight="1" x14ac:dyDescent="0.2">
      <c r="B19" s="2430" t="s">
        <v>339</v>
      </c>
      <c r="C19" s="2431"/>
      <c r="D19" s="86">
        <v>1</v>
      </c>
      <c r="E19" s="281" t="s">
        <v>474</v>
      </c>
      <c r="F19" s="366"/>
      <c r="G19" s="366"/>
      <c r="H19" s="366"/>
      <c r="I19" s="31"/>
      <c r="J19" s="30"/>
      <c r="K19" s="87"/>
      <c r="L19" s="88"/>
      <c r="M19" s="31"/>
      <c r="N19" s="30"/>
      <c r="O19" s="1487">
        <f>SUM(F19:J19)</f>
        <v>0</v>
      </c>
      <c r="P19" s="1488">
        <f>SUM(K19:N19)</f>
        <v>0</v>
      </c>
      <c r="Q19" s="260">
        <f t="shared" ref="Q19:Q69" si="14">SUM(F19:N19)</f>
        <v>0</v>
      </c>
      <c r="R19" s="330">
        <f>F19*$F$9+G19*$G$9+H19*$H$9+I19*$I$9+J19*$J$9</f>
        <v>0</v>
      </c>
      <c r="S19" s="1489">
        <f>K19*$K$9+L19*$L$9+M19*$M$9+N19*$N$9</f>
        <v>0</v>
      </c>
      <c r="T19" s="1341">
        <f t="shared" ref="T19" si="15">SUM(R19:S19)</f>
        <v>0</v>
      </c>
      <c r="U19" s="61"/>
    </row>
    <row r="20" spans="2:21" s="27" customFormat="1" ht="15.95" customHeight="1" x14ac:dyDescent="0.2">
      <c r="B20" s="2432"/>
      <c r="C20" s="2433"/>
      <c r="D20" s="78">
        <v>2</v>
      </c>
      <c r="E20" s="64" t="s">
        <v>458</v>
      </c>
      <c r="F20" s="367"/>
      <c r="G20" s="367"/>
      <c r="H20" s="367"/>
      <c r="I20" s="35"/>
      <c r="J20" s="34"/>
      <c r="K20" s="89"/>
      <c r="L20" s="39"/>
      <c r="M20" s="35"/>
      <c r="N20" s="34"/>
      <c r="O20" s="1487">
        <f t="shared" ref="O20:O69" si="16">SUM(F20:J20)</f>
        <v>0</v>
      </c>
      <c r="P20" s="1488">
        <f t="shared" ref="P20:P69" si="17">SUM(K20:N20)</f>
        <v>0</v>
      </c>
      <c r="Q20" s="260">
        <f t="shared" si="14"/>
        <v>0</v>
      </c>
      <c r="R20" s="330">
        <f t="shared" ref="R20:R69" si="18">F20*$F$9+G20*$G$9+H20*$H$9+I20*$I$9+J20*$J$9</f>
        <v>0</v>
      </c>
      <c r="S20" s="1489">
        <f t="shared" ref="S20:S69" si="19">K20*$K$9+L20*$L$9+M20*$M$9+N20*$N$9</f>
        <v>0</v>
      </c>
      <c r="T20" s="1341">
        <f t="shared" ref="T20:T69" si="20">SUM(R20:S20)</f>
        <v>0</v>
      </c>
      <c r="U20" s="32"/>
    </row>
    <row r="21" spans="2:21" s="27" customFormat="1" ht="15.95" customHeight="1" x14ac:dyDescent="0.2">
      <c r="B21" s="2432"/>
      <c r="C21" s="2433"/>
      <c r="D21" s="78">
        <v>3</v>
      </c>
      <c r="E21" s="64" t="s">
        <v>457</v>
      </c>
      <c r="F21" s="367"/>
      <c r="G21" s="367"/>
      <c r="H21" s="367"/>
      <c r="I21" s="35"/>
      <c r="J21" s="34"/>
      <c r="K21" s="89"/>
      <c r="L21" s="39"/>
      <c r="M21" s="35"/>
      <c r="N21" s="34"/>
      <c r="O21" s="1487">
        <f t="shared" si="16"/>
        <v>0</v>
      </c>
      <c r="P21" s="1488">
        <f t="shared" si="17"/>
        <v>0</v>
      </c>
      <c r="Q21" s="260">
        <f t="shared" si="14"/>
        <v>0</v>
      </c>
      <c r="R21" s="330">
        <f t="shared" si="18"/>
        <v>0</v>
      </c>
      <c r="S21" s="1489">
        <f t="shared" si="19"/>
        <v>0</v>
      </c>
      <c r="T21" s="1341">
        <f t="shared" si="20"/>
        <v>0</v>
      </c>
      <c r="U21" s="32"/>
    </row>
    <row r="22" spans="2:21" s="27" customFormat="1" ht="15.95" customHeight="1" x14ac:dyDescent="0.2">
      <c r="B22" s="2432"/>
      <c r="C22" s="2433"/>
      <c r="D22" s="78">
        <v>4</v>
      </c>
      <c r="E22" s="64" t="s">
        <v>455</v>
      </c>
      <c r="F22" s="367"/>
      <c r="G22" s="367"/>
      <c r="H22" s="367"/>
      <c r="I22" s="35"/>
      <c r="J22" s="34"/>
      <c r="K22" s="89"/>
      <c r="L22" s="39"/>
      <c r="M22" s="35"/>
      <c r="N22" s="34"/>
      <c r="O22" s="1487">
        <f t="shared" si="16"/>
        <v>0</v>
      </c>
      <c r="P22" s="1488">
        <f t="shared" si="17"/>
        <v>0</v>
      </c>
      <c r="Q22" s="260">
        <f t="shared" si="14"/>
        <v>0</v>
      </c>
      <c r="R22" s="330">
        <f t="shared" si="18"/>
        <v>0</v>
      </c>
      <c r="S22" s="1489">
        <f t="shared" si="19"/>
        <v>0</v>
      </c>
      <c r="T22" s="1341">
        <f t="shared" si="20"/>
        <v>0</v>
      </c>
      <c r="U22" s="32"/>
    </row>
    <row r="23" spans="2:21" s="27" customFormat="1" ht="15.95" customHeight="1" x14ac:dyDescent="0.2">
      <c r="B23" s="2432"/>
      <c r="C23" s="2433"/>
      <c r="D23" s="78">
        <v>5</v>
      </c>
      <c r="E23" s="64" t="s">
        <v>451</v>
      </c>
      <c r="F23" s="367"/>
      <c r="G23" s="367"/>
      <c r="H23" s="367"/>
      <c r="I23" s="35"/>
      <c r="J23" s="34"/>
      <c r="K23" s="89"/>
      <c r="L23" s="39"/>
      <c r="M23" s="35"/>
      <c r="N23" s="34"/>
      <c r="O23" s="1487">
        <f t="shared" si="16"/>
        <v>0</v>
      </c>
      <c r="P23" s="1488">
        <f t="shared" si="17"/>
        <v>0</v>
      </c>
      <c r="Q23" s="260">
        <f t="shared" si="14"/>
        <v>0</v>
      </c>
      <c r="R23" s="330">
        <f t="shared" si="18"/>
        <v>0</v>
      </c>
      <c r="S23" s="1489">
        <f t="shared" si="19"/>
        <v>0</v>
      </c>
      <c r="T23" s="1341">
        <f t="shared" si="20"/>
        <v>0</v>
      </c>
      <c r="U23" s="32"/>
    </row>
    <row r="24" spans="2:21" s="27" customFormat="1" ht="15.95" customHeight="1" x14ac:dyDescent="0.2">
      <c r="B24" s="2432"/>
      <c r="C24" s="2433"/>
      <c r="D24" s="78">
        <v>6</v>
      </c>
      <c r="E24" s="64" t="s">
        <v>454</v>
      </c>
      <c r="F24" s="367"/>
      <c r="G24" s="367"/>
      <c r="H24" s="367"/>
      <c r="I24" s="35"/>
      <c r="J24" s="34"/>
      <c r="K24" s="89"/>
      <c r="L24" s="39"/>
      <c r="M24" s="35"/>
      <c r="N24" s="34"/>
      <c r="O24" s="1487">
        <f t="shared" si="16"/>
        <v>0</v>
      </c>
      <c r="P24" s="1488">
        <f t="shared" si="17"/>
        <v>0</v>
      </c>
      <c r="Q24" s="260">
        <f t="shared" si="14"/>
        <v>0</v>
      </c>
      <c r="R24" s="330">
        <f t="shared" si="18"/>
        <v>0</v>
      </c>
      <c r="S24" s="1489">
        <f t="shared" si="19"/>
        <v>0</v>
      </c>
      <c r="T24" s="1341">
        <f t="shared" si="20"/>
        <v>0</v>
      </c>
      <c r="U24" s="32"/>
    </row>
    <row r="25" spans="2:21" s="27" customFormat="1" ht="15.95" customHeight="1" x14ac:dyDescent="0.2">
      <c r="B25" s="2432"/>
      <c r="C25" s="2433"/>
      <c r="D25" s="78">
        <v>7</v>
      </c>
      <c r="E25" s="64" t="s">
        <v>452</v>
      </c>
      <c r="F25" s="367"/>
      <c r="G25" s="367"/>
      <c r="H25" s="367"/>
      <c r="I25" s="35"/>
      <c r="J25" s="34"/>
      <c r="K25" s="89"/>
      <c r="L25" s="39"/>
      <c r="M25" s="35"/>
      <c r="N25" s="34"/>
      <c r="O25" s="1487">
        <f t="shared" si="16"/>
        <v>0</v>
      </c>
      <c r="P25" s="1488">
        <f t="shared" si="17"/>
        <v>0</v>
      </c>
      <c r="Q25" s="260">
        <f t="shared" si="14"/>
        <v>0</v>
      </c>
      <c r="R25" s="330">
        <f t="shared" si="18"/>
        <v>0</v>
      </c>
      <c r="S25" s="1489">
        <f t="shared" si="19"/>
        <v>0</v>
      </c>
      <c r="T25" s="1341">
        <f t="shared" si="20"/>
        <v>0</v>
      </c>
      <c r="U25" s="32"/>
    </row>
    <row r="26" spans="2:21" s="27" customFormat="1" ht="15.95" customHeight="1" x14ac:dyDescent="0.2">
      <c r="B26" s="2432"/>
      <c r="C26" s="2433"/>
      <c r="D26" s="78">
        <v>8</v>
      </c>
      <c r="E26" s="64" t="s">
        <v>232</v>
      </c>
      <c r="F26" s="367"/>
      <c r="G26" s="367"/>
      <c r="H26" s="367"/>
      <c r="I26" s="35"/>
      <c r="J26" s="34"/>
      <c r="K26" s="89"/>
      <c r="L26" s="39"/>
      <c r="M26" s="35"/>
      <c r="N26" s="34"/>
      <c r="O26" s="1487">
        <f t="shared" si="16"/>
        <v>0</v>
      </c>
      <c r="P26" s="1488">
        <f t="shared" si="17"/>
        <v>0</v>
      </c>
      <c r="Q26" s="260">
        <f t="shared" si="14"/>
        <v>0</v>
      </c>
      <c r="R26" s="330">
        <f t="shared" si="18"/>
        <v>0</v>
      </c>
      <c r="S26" s="1489">
        <f t="shared" si="19"/>
        <v>0</v>
      </c>
      <c r="T26" s="1341">
        <f t="shared" si="20"/>
        <v>0</v>
      </c>
      <c r="U26" s="32"/>
    </row>
    <row r="27" spans="2:21" s="27" customFormat="1" ht="15.95" customHeight="1" x14ac:dyDescent="0.2">
      <c r="B27" s="2432"/>
      <c r="C27" s="2433"/>
      <c r="D27" s="78">
        <v>9</v>
      </c>
      <c r="E27" s="64" t="s">
        <v>460</v>
      </c>
      <c r="F27" s="367"/>
      <c r="G27" s="367"/>
      <c r="H27" s="367"/>
      <c r="I27" s="35"/>
      <c r="J27" s="34"/>
      <c r="K27" s="89"/>
      <c r="L27" s="39"/>
      <c r="M27" s="35"/>
      <c r="N27" s="34"/>
      <c r="O27" s="1487">
        <f t="shared" si="16"/>
        <v>0</v>
      </c>
      <c r="P27" s="1488">
        <f t="shared" si="17"/>
        <v>0</v>
      </c>
      <c r="Q27" s="260">
        <f t="shared" si="14"/>
        <v>0</v>
      </c>
      <c r="R27" s="330">
        <f t="shared" si="18"/>
        <v>0</v>
      </c>
      <c r="S27" s="1489">
        <f t="shared" si="19"/>
        <v>0</v>
      </c>
      <c r="T27" s="1341">
        <f t="shared" si="20"/>
        <v>0</v>
      </c>
      <c r="U27" s="32"/>
    </row>
    <row r="28" spans="2:21" s="27" customFormat="1" ht="15.95" customHeight="1" x14ac:dyDescent="0.2">
      <c r="B28" s="2432"/>
      <c r="C28" s="2433"/>
      <c r="D28" s="78">
        <v>10</v>
      </c>
      <c r="E28" s="64" t="s">
        <v>202</v>
      </c>
      <c r="F28" s="367"/>
      <c r="G28" s="367"/>
      <c r="H28" s="367"/>
      <c r="I28" s="35"/>
      <c r="J28" s="34"/>
      <c r="K28" s="89"/>
      <c r="L28" s="39"/>
      <c r="M28" s="35"/>
      <c r="N28" s="34"/>
      <c r="O28" s="1487">
        <f t="shared" si="16"/>
        <v>0</v>
      </c>
      <c r="P28" s="1488">
        <f t="shared" si="17"/>
        <v>0</v>
      </c>
      <c r="Q28" s="260">
        <f t="shared" si="14"/>
        <v>0</v>
      </c>
      <c r="R28" s="330">
        <f t="shared" si="18"/>
        <v>0</v>
      </c>
      <c r="S28" s="1489">
        <f t="shared" si="19"/>
        <v>0</v>
      </c>
      <c r="T28" s="1341">
        <f t="shared" si="20"/>
        <v>0</v>
      </c>
      <c r="U28" s="32"/>
    </row>
    <row r="29" spans="2:21" s="27" customFormat="1" ht="15.95" customHeight="1" x14ac:dyDescent="0.2">
      <c r="B29" s="2432"/>
      <c r="C29" s="2433"/>
      <c r="D29" s="78">
        <v>11</v>
      </c>
      <c r="E29" s="282" t="s">
        <v>461</v>
      </c>
      <c r="F29" s="367"/>
      <c r="G29" s="367"/>
      <c r="H29" s="367"/>
      <c r="I29" s="35"/>
      <c r="J29" s="34"/>
      <c r="K29" s="89"/>
      <c r="L29" s="39"/>
      <c r="M29" s="35"/>
      <c r="N29" s="34"/>
      <c r="O29" s="1487">
        <f t="shared" si="16"/>
        <v>0</v>
      </c>
      <c r="P29" s="1488">
        <f t="shared" si="17"/>
        <v>0</v>
      </c>
      <c r="Q29" s="260">
        <f t="shared" si="14"/>
        <v>0</v>
      </c>
      <c r="R29" s="330">
        <f t="shared" si="18"/>
        <v>0</v>
      </c>
      <c r="S29" s="1489">
        <f t="shared" si="19"/>
        <v>0</v>
      </c>
      <c r="T29" s="1341">
        <f t="shared" si="20"/>
        <v>0</v>
      </c>
      <c r="U29" s="75"/>
    </row>
    <row r="30" spans="2:21" s="27" customFormat="1" ht="15.95" customHeight="1" x14ac:dyDescent="0.2">
      <c r="B30" s="2432"/>
      <c r="C30" s="2433"/>
      <c r="D30" s="78">
        <v>12</v>
      </c>
      <c r="E30" s="282" t="s">
        <v>447</v>
      </c>
      <c r="F30" s="367"/>
      <c r="G30" s="367"/>
      <c r="H30" s="367"/>
      <c r="I30" s="35"/>
      <c r="J30" s="34"/>
      <c r="K30" s="89"/>
      <c r="L30" s="39"/>
      <c r="M30" s="35"/>
      <c r="N30" s="34"/>
      <c r="O30" s="1487">
        <f t="shared" si="16"/>
        <v>0</v>
      </c>
      <c r="P30" s="1488">
        <f t="shared" si="17"/>
        <v>0</v>
      </c>
      <c r="Q30" s="260">
        <f t="shared" si="14"/>
        <v>0</v>
      </c>
      <c r="R30" s="330">
        <f t="shared" si="18"/>
        <v>0</v>
      </c>
      <c r="S30" s="1489">
        <f t="shared" si="19"/>
        <v>0</v>
      </c>
      <c r="T30" s="1341">
        <f t="shared" si="20"/>
        <v>0</v>
      </c>
      <c r="U30" s="75"/>
    </row>
    <row r="31" spans="2:21" s="27" customFormat="1" ht="15.95" customHeight="1" thickBot="1" x14ac:dyDescent="0.25">
      <c r="B31" s="2434"/>
      <c r="C31" s="2435"/>
      <c r="D31" s="1490">
        <v>13</v>
      </c>
      <c r="E31" s="333" t="s">
        <v>459</v>
      </c>
      <c r="F31" s="368"/>
      <c r="G31" s="368"/>
      <c r="H31" s="368"/>
      <c r="I31" s="81"/>
      <c r="J31" s="335"/>
      <c r="K31" s="1491"/>
      <c r="L31" s="334"/>
      <c r="M31" s="81"/>
      <c r="N31" s="335"/>
      <c r="O31" s="1492">
        <f t="shared" si="16"/>
        <v>0</v>
      </c>
      <c r="P31" s="1493">
        <f t="shared" si="17"/>
        <v>0</v>
      </c>
      <c r="Q31" s="1494">
        <f t="shared" si="14"/>
        <v>0</v>
      </c>
      <c r="R31" s="1495">
        <f t="shared" si="18"/>
        <v>0</v>
      </c>
      <c r="S31" s="1496">
        <f t="shared" si="19"/>
        <v>0</v>
      </c>
      <c r="T31" s="1497">
        <f t="shared" si="20"/>
        <v>0</v>
      </c>
      <c r="U31" s="336"/>
    </row>
    <row r="32" spans="2:21" s="27" customFormat="1" ht="15.95" customHeight="1" x14ac:dyDescent="0.2">
      <c r="B32" s="2432" t="s">
        <v>359</v>
      </c>
      <c r="C32" s="2436" t="s">
        <v>475</v>
      </c>
      <c r="D32" s="963">
        <v>1</v>
      </c>
      <c r="E32" s="938" t="s">
        <v>143</v>
      </c>
      <c r="F32" s="1498">
        <v>5</v>
      </c>
      <c r="G32" s="1498">
        <v>5</v>
      </c>
      <c r="H32" s="367">
        <v>5</v>
      </c>
      <c r="I32" s="35">
        <v>5</v>
      </c>
      <c r="J32" s="34">
        <v>5</v>
      </c>
      <c r="K32" s="89">
        <v>4</v>
      </c>
      <c r="L32" s="39">
        <v>4</v>
      </c>
      <c r="M32" s="35">
        <v>4</v>
      </c>
      <c r="N32" s="34">
        <v>4</v>
      </c>
      <c r="O32" s="1499">
        <f t="shared" si="16"/>
        <v>25</v>
      </c>
      <c r="P32" s="1500">
        <f t="shared" si="17"/>
        <v>16</v>
      </c>
      <c r="Q32" s="1501">
        <f t="shared" si="14"/>
        <v>41</v>
      </c>
      <c r="R32" s="345">
        <f t="shared" si="18"/>
        <v>0</v>
      </c>
      <c r="S32" s="1502">
        <f t="shared" si="19"/>
        <v>0</v>
      </c>
      <c r="T32" s="1503">
        <f t="shared" si="20"/>
        <v>0</v>
      </c>
      <c r="U32" s="32"/>
    </row>
    <row r="33" spans="2:21" s="27" customFormat="1" ht="15.95" customHeight="1" x14ac:dyDescent="0.2">
      <c r="B33" s="2432"/>
      <c r="C33" s="2436"/>
      <c r="D33" s="78">
        <v>2</v>
      </c>
      <c r="E33" s="64" t="s">
        <v>360</v>
      </c>
      <c r="F33" s="369">
        <v>3</v>
      </c>
      <c r="G33" s="369">
        <v>3</v>
      </c>
      <c r="H33" s="370">
        <v>3</v>
      </c>
      <c r="I33" s="37">
        <v>3</v>
      </c>
      <c r="J33" s="36">
        <v>3</v>
      </c>
      <c r="K33" s="92">
        <v>3</v>
      </c>
      <c r="L33" s="45">
        <v>3</v>
      </c>
      <c r="M33" s="37">
        <v>3</v>
      </c>
      <c r="N33" s="36">
        <v>3</v>
      </c>
      <c r="O33" s="1487">
        <f t="shared" si="16"/>
        <v>15</v>
      </c>
      <c r="P33" s="1488">
        <f t="shared" si="17"/>
        <v>12</v>
      </c>
      <c r="Q33" s="260">
        <f t="shared" si="14"/>
        <v>27</v>
      </c>
      <c r="R33" s="330">
        <f t="shared" si="18"/>
        <v>0</v>
      </c>
      <c r="S33" s="1489">
        <f t="shared" si="19"/>
        <v>0</v>
      </c>
      <c r="T33" s="1341">
        <f t="shared" si="20"/>
        <v>0</v>
      </c>
      <c r="U33" s="38"/>
    </row>
    <row r="34" spans="2:21" s="27" customFormat="1" ht="15.95" customHeight="1" x14ac:dyDescent="0.2">
      <c r="B34" s="2432"/>
      <c r="C34" s="2436"/>
      <c r="D34" s="78">
        <v>3</v>
      </c>
      <c r="E34" s="64" t="s">
        <v>361</v>
      </c>
      <c r="F34" s="369"/>
      <c r="G34" s="369"/>
      <c r="H34" s="370"/>
      <c r="I34" s="37">
        <v>2</v>
      </c>
      <c r="J34" s="36">
        <v>2</v>
      </c>
      <c r="K34" s="92">
        <v>2</v>
      </c>
      <c r="L34" s="45">
        <v>2</v>
      </c>
      <c r="M34" s="37">
        <v>2</v>
      </c>
      <c r="N34" s="36">
        <v>2</v>
      </c>
      <c r="O34" s="1487">
        <f t="shared" si="16"/>
        <v>4</v>
      </c>
      <c r="P34" s="1488">
        <f t="shared" si="17"/>
        <v>8</v>
      </c>
      <c r="Q34" s="260">
        <f t="shared" si="14"/>
        <v>12</v>
      </c>
      <c r="R34" s="330">
        <f t="shared" si="18"/>
        <v>0</v>
      </c>
      <c r="S34" s="1489">
        <f t="shared" si="19"/>
        <v>0</v>
      </c>
      <c r="T34" s="1341">
        <f t="shared" si="20"/>
        <v>0</v>
      </c>
      <c r="U34" s="38"/>
    </row>
    <row r="35" spans="2:21" s="27" customFormat="1" ht="15.95" customHeight="1" x14ac:dyDescent="0.2">
      <c r="B35" s="2432"/>
      <c r="C35" s="2436"/>
      <c r="D35" s="78">
        <v>4</v>
      </c>
      <c r="E35" s="77" t="s">
        <v>236</v>
      </c>
      <c r="F35" s="370">
        <v>1</v>
      </c>
      <c r="G35" s="370">
        <v>1</v>
      </c>
      <c r="H35" s="370">
        <v>1</v>
      </c>
      <c r="I35" s="37">
        <v>1</v>
      </c>
      <c r="J35" s="36"/>
      <c r="K35" s="1150"/>
      <c r="L35" s="1276"/>
      <c r="M35" s="93"/>
      <c r="N35" s="1151"/>
      <c r="O35" s="1487">
        <f t="shared" si="16"/>
        <v>4</v>
      </c>
      <c r="P35" s="1488">
        <f t="shared" si="17"/>
        <v>0</v>
      </c>
      <c r="Q35" s="260">
        <f t="shared" si="14"/>
        <v>4</v>
      </c>
      <c r="R35" s="330">
        <f t="shared" si="18"/>
        <v>0</v>
      </c>
      <c r="S35" s="1489">
        <f t="shared" si="19"/>
        <v>0</v>
      </c>
      <c r="T35" s="1341">
        <f t="shared" si="20"/>
        <v>0</v>
      </c>
      <c r="U35" s="38"/>
    </row>
    <row r="36" spans="2:21" s="27" customFormat="1" ht="15.95" customHeight="1" x14ac:dyDescent="0.2">
      <c r="B36" s="2432"/>
      <c r="C36" s="2436"/>
      <c r="D36" s="78">
        <v>5</v>
      </c>
      <c r="E36" s="1504" t="s">
        <v>362</v>
      </c>
      <c r="F36" s="1505"/>
      <c r="G36" s="1505"/>
      <c r="H36" s="1505"/>
      <c r="I36" s="93"/>
      <c r="J36" s="1151"/>
      <c r="K36" s="92">
        <v>1</v>
      </c>
      <c r="L36" s="45"/>
      <c r="M36" s="37"/>
      <c r="N36" s="36"/>
      <c r="O36" s="1487">
        <f t="shared" si="16"/>
        <v>0</v>
      </c>
      <c r="P36" s="1488">
        <f t="shared" si="17"/>
        <v>1</v>
      </c>
      <c r="Q36" s="260">
        <f t="shared" si="14"/>
        <v>1</v>
      </c>
      <c r="R36" s="330">
        <f t="shared" si="18"/>
        <v>0</v>
      </c>
      <c r="S36" s="1489">
        <f t="shared" si="19"/>
        <v>0</v>
      </c>
      <c r="T36" s="1341">
        <f t="shared" si="20"/>
        <v>0</v>
      </c>
      <c r="U36" s="38"/>
    </row>
    <row r="37" spans="2:21" s="27" customFormat="1" ht="15.95" customHeight="1" x14ac:dyDescent="0.2">
      <c r="B37" s="2432"/>
      <c r="C37" s="2436"/>
      <c r="D37" s="78">
        <v>6</v>
      </c>
      <c r="E37" s="77" t="s">
        <v>137</v>
      </c>
      <c r="F37" s="370">
        <v>1</v>
      </c>
      <c r="G37" s="370">
        <v>2</v>
      </c>
      <c r="H37" s="370">
        <v>2</v>
      </c>
      <c r="I37" s="37">
        <v>2</v>
      </c>
      <c r="J37" s="36">
        <v>2</v>
      </c>
      <c r="K37" s="92">
        <v>2</v>
      </c>
      <c r="L37" s="45">
        <v>2</v>
      </c>
      <c r="M37" s="37">
        <v>2</v>
      </c>
      <c r="N37" s="36">
        <v>1</v>
      </c>
      <c r="O37" s="1487">
        <f t="shared" si="16"/>
        <v>9</v>
      </c>
      <c r="P37" s="1488">
        <f t="shared" si="17"/>
        <v>7</v>
      </c>
      <c r="Q37" s="260">
        <f t="shared" si="14"/>
        <v>16</v>
      </c>
      <c r="R37" s="330">
        <f t="shared" si="18"/>
        <v>0</v>
      </c>
      <c r="S37" s="1489">
        <f t="shared" si="19"/>
        <v>0</v>
      </c>
      <c r="T37" s="1341">
        <f t="shared" si="20"/>
        <v>0</v>
      </c>
      <c r="U37" s="38"/>
    </row>
    <row r="38" spans="2:21" s="27" customFormat="1" ht="15.95" customHeight="1" x14ac:dyDescent="0.2">
      <c r="B38" s="2432"/>
      <c r="C38" s="2436"/>
      <c r="D38" s="78">
        <v>7</v>
      </c>
      <c r="E38" s="77" t="s">
        <v>256</v>
      </c>
      <c r="F38" s="370"/>
      <c r="G38" s="370"/>
      <c r="H38" s="370"/>
      <c r="I38" s="37"/>
      <c r="J38" s="36"/>
      <c r="K38" s="92">
        <v>2</v>
      </c>
      <c r="L38" s="45">
        <v>1</v>
      </c>
      <c r="M38" s="37"/>
      <c r="N38" s="36"/>
      <c r="O38" s="1487">
        <f t="shared" si="16"/>
        <v>0</v>
      </c>
      <c r="P38" s="1488">
        <f t="shared" si="17"/>
        <v>3</v>
      </c>
      <c r="Q38" s="260">
        <f t="shared" si="14"/>
        <v>3</v>
      </c>
      <c r="R38" s="330">
        <f t="shared" si="18"/>
        <v>0</v>
      </c>
      <c r="S38" s="1489">
        <f t="shared" si="19"/>
        <v>0</v>
      </c>
      <c r="T38" s="1341">
        <f t="shared" si="20"/>
        <v>0</v>
      </c>
      <c r="U38" s="38"/>
    </row>
    <row r="39" spans="2:21" s="27" customFormat="1" ht="15.95" customHeight="1" x14ac:dyDescent="0.2">
      <c r="B39" s="2432"/>
      <c r="C39" s="2436"/>
      <c r="D39" s="78">
        <v>8</v>
      </c>
      <c r="E39" s="948" t="s">
        <v>154</v>
      </c>
      <c r="F39" s="370"/>
      <c r="G39" s="370"/>
      <c r="H39" s="370"/>
      <c r="I39" s="37"/>
      <c r="J39" s="36">
        <v>2</v>
      </c>
      <c r="K39" s="92"/>
      <c r="L39" s="45"/>
      <c r="M39" s="37"/>
      <c r="N39" s="36"/>
      <c r="O39" s="1487">
        <f t="shared" si="16"/>
        <v>2</v>
      </c>
      <c r="P39" s="1488">
        <f t="shared" si="17"/>
        <v>0</v>
      </c>
      <c r="Q39" s="260">
        <f t="shared" si="14"/>
        <v>2</v>
      </c>
      <c r="R39" s="330">
        <f t="shared" si="18"/>
        <v>0</v>
      </c>
      <c r="S39" s="1489">
        <f t="shared" si="19"/>
        <v>0</v>
      </c>
      <c r="T39" s="1341">
        <f t="shared" si="20"/>
        <v>0</v>
      </c>
      <c r="U39" s="38"/>
    </row>
    <row r="40" spans="2:21" s="27" customFormat="1" ht="15.95" customHeight="1" x14ac:dyDescent="0.2">
      <c r="B40" s="2432"/>
      <c r="C40" s="2436"/>
      <c r="D40" s="78">
        <v>9</v>
      </c>
      <c r="E40" s="77" t="s">
        <v>252</v>
      </c>
      <c r="F40" s="1505"/>
      <c r="G40" s="1505"/>
      <c r="H40" s="1505"/>
      <c r="I40" s="93"/>
      <c r="J40" s="1151"/>
      <c r="K40" s="1066">
        <v>1</v>
      </c>
      <c r="L40" s="1506">
        <v>1</v>
      </c>
      <c r="M40" s="37"/>
      <c r="N40" s="36"/>
      <c r="O40" s="1487">
        <f t="shared" si="16"/>
        <v>0</v>
      </c>
      <c r="P40" s="1488">
        <f t="shared" si="17"/>
        <v>2</v>
      </c>
      <c r="Q40" s="260">
        <f t="shared" si="14"/>
        <v>2</v>
      </c>
      <c r="R40" s="330">
        <f t="shared" si="18"/>
        <v>0</v>
      </c>
      <c r="S40" s="1489">
        <f t="shared" si="19"/>
        <v>0</v>
      </c>
      <c r="T40" s="1341">
        <f t="shared" si="20"/>
        <v>0</v>
      </c>
      <c r="U40" s="38"/>
    </row>
    <row r="41" spans="2:21" s="27" customFormat="1" ht="15.95" customHeight="1" x14ac:dyDescent="0.2">
      <c r="B41" s="2432"/>
      <c r="C41" s="2436"/>
      <c r="D41" s="78">
        <v>10</v>
      </c>
      <c r="E41" s="77" t="s">
        <v>237</v>
      </c>
      <c r="F41" s="370">
        <v>2</v>
      </c>
      <c r="G41" s="1507"/>
      <c r="H41" s="1507"/>
      <c r="I41" s="1148"/>
      <c r="J41" s="1149"/>
      <c r="K41" s="1150"/>
      <c r="L41" s="1276"/>
      <c r="M41" s="93"/>
      <c r="N41" s="1151"/>
      <c r="O41" s="1487">
        <f t="shared" si="16"/>
        <v>2</v>
      </c>
      <c r="P41" s="1488">
        <f t="shared" si="17"/>
        <v>0</v>
      </c>
      <c r="Q41" s="260">
        <f t="shared" si="14"/>
        <v>2</v>
      </c>
      <c r="R41" s="330">
        <f t="shared" si="18"/>
        <v>0</v>
      </c>
      <c r="S41" s="1489">
        <f t="shared" si="19"/>
        <v>0</v>
      </c>
      <c r="T41" s="1341">
        <f t="shared" si="20"/>
        <v>0</v>
      </c>
      <c r="U41" s="38"/>
    </row>
    <row r="42" spans="2:21" s="27" customFormat="1" ht="15.95" customHeight="1" x14ac:dyDescent="0.2">
      <c r="B42" s="2432"/>
      <c r="C42" s="2436"/>
      <c r="D42" s="78">
        <v>11</v>
      </c>
      <c r="E42" s="77" t="s">
        <v>136</v>
      </c>
      <c r="F42" s="370"/>
      <c r="G42" s="370">
        <v>1</v>
      </c>
      <c r="H42" s="370">
        <v>1</v>
      </c>
      <c r="I42" s="37">
        <v>2</v>
      </c>
      <c r="J42" s="36">
        <v>1</v>
      </c>
      <c r="K42" s="92">
        <v>1</v>
      </c>
      <c r="L42" s="45">
        <v>1</v>
      </c>
      <c r="M42" s="37">
        <v>1</v>
      </c>
      <c r="N42" s="36">
        <v>1</v>
      </c>
      <c r="O42" s="1487">
        <f t="shared" si="16"/>
        <v>5</v>
      </c>
      <c r="P42" s="1488">
        <f t="shared" si="17"/>
        <v>4</v>
      </c>
      <c r="Q42" s="260">
        <f t="shared" si="14"/>
        <v>9</v>
      </c>
      <c r="R42" s="330">
        <f t="shared" si="18"/>
        <v>0</v>
      </c>
      <c r="S42" s="1489">
        <f t="shared" si="19"/>
        <v>0</v>
      </c>
      <c r="T42" s="1341">
        <f t="shared" si="20"/>
        <v>0</v>
      </c>
      <c r="U42" s="38"/>
    </row>
    <row r="43" spans="2:21" s="27" customFormat="1" ht="15.95" customHeight="1" x14ac:dyDescent="0.2">
      <c r="B43" s="2432"/>
      <c r="C43" s="2436"/>
      <c r="D43" s="78">
        <v>12</v>
      </c>
      <c r="E43" s="77" t="s">
        <v>132</v>
      </c>
      <c r="F43" s="370"/>
      <c r="G43" s="370">
        <v>1</v>
      </c>
      <c r="H43" s="370">
        <v>1</v>
      </c>
      <c r="I43" s="37">
        <v>1</v>
      </c>
      <c r="J43" s="36">
        <v>2</v>
      </c>
      <c r="K43" s="92">
        <v>1</v>
      </c>
      <c r="L43" s="45">
        <v>1</v>
      </c>
      <c r="M43" s="37">
        <v>1</v>
      </c>
      <c r="N43" s="36">
        <v>1</v>
      </c>
      <c r="O43" s="1487">
        <f t="shared" si="16"/>
        <v>5</v>
      </c>
      <c r="P43" s="1488">
        <f t="shared" si="17"/>
        <v>4</v>
      </c>
      <c r="Q43" s="260">
        <f t="shared" si="14"/>
        <v>9</v>
      </c>
      <c r="R43" s="330">
        <f t="shared" si="18"/>
        <v>0</v>
      </c>
      <c r="S43" s="1489">
        <f t="shared" si="19"/>
        <v>0</v>
      </c>
      <c r="T43" s="1341">
        <f t="shared" si="20"/>
        <v>0</v>
      </c>
      <c r="U43" s="38"/>
    </row>
    <row r="44" spans="2:21" s="27" customFormat="1" ht="15.95" customHeight="1" x14ac:dyDescent="0.2">
      <c r="B44" s="2432"/>
      <c r="C44" s="2436"/>
      <c r="D44" s="78">
        <v>13</v>
      </c>
      <c r="E44" s="77" t="s">
        <v>253</v>
      </c>
      <c r="F44" s="370"/>
      <c r="G44" s="370"/>
      <c r="H44" s="370"/>
      <c r="I44" s="37">
        <v>2</v>
      </c>
      <c r="J44" s="36">
        <v>2</v>
      </c>
      <c r="K44" s="92">
        <v>1</v>
      </c>
      <c r="L44" s="45">
        <v>1</v>
      </c>
      <c r="M44" s="37">
        <v>1</v>
      </c>
      <c r="N44" s="36">
        <v>1</v>
      </c>
      <c r="O44" s="1487">
        <f t="shared" si="16"/>
        <v>4</v>
      </c>
      <c r="P44" s="1488">
        <f t="shared" si="17"/>
        <v>4</v>
      </c>
      <c r="Q44" s="260">
        <f t="shared" si="14"/>
        <v>8</v>
      </c>
      <c r="R44" s="330">
        <f t="shared" si="18"/>
        <v>0</v>
      </c>
      <c r="S44" s="1489">
        <f t="shared" si="19"/>
        <v>0</v>
      </c>
      <c r="T44" s="1341">
        <f t="shared" si="20"/>
        <v>0</v>
      </c>
      <c r="U44" s="38"/>
    </row>
    <row r="45" spans="2:21" s="27" customFormat="1" ht="15.95" customHeight="1" x14ac:dyDescent="0.2">
      <c r="B45" s="2432"/>
      <c r="C45" s="2436"/>
      <c r="D45" s="78">
        <v>14</v>
      </c>
      <c r="E45" s="77" t="s">
        <v>135</v>
      </c>
      <c r="F45" s="370"/>
      <c r="G45" s="370"/>
      <c r="H45" s="370"/>
      <c r="I45" s="37">
        <v>2</v>
      </c>
      <c r="J45" s="36">
        <v>2</v>
      </c>
      <c r="K45" s="92">
        <v>1</v>
      </c>
      <c r="L45" s="45">
        <v>1</v>
      </c>
      <c r="M45" s="37">
        <v>1</v>
      </c>
      <c r="N45" s="36">
        <v>1</v>
      </c>
      <c r="O45" s="1487">
        <f t="shared" si="16"/>
        <v>4</v>
      </c>
      <c r="P45" s="1488">
        <f t="shared" si="17"/>
        <v>4</v>
      </c>
      <c r="Q45" s="260">
        <f t="shared" si="14"/>
        <v>8</v>
      </c>
      <c r="R45" s="330">
        <f t="shared" si="18"/>
        <v>0</v>
      </c>
      <c r="S45" s="1489">
        <f t="shared" si="19"/>
        <v>0</v>
      </c>
      <c r="T45" s="1341">
        <f t="shared" si="20"/>
        <v>0</v>
      </c>
      <c r="U45" s="38"/>
    </row>
    <row r="46" spans="2:21" s="27" customFormat="1" ht="15.95" customHeight="1" x14ac:dyDescent="0.2">
      <c r="B46" s="2432"/>
      <c r="C46" s="2436"/>
      <c r="D46" s="78">
        <v>15</v>
      </c>
      <c r="E46" s="77" t="s">
        <v>144</v>
      </c>
      <c r="F46" s="370">
        <v>4</v>
      </c>
      <c r="G46" s="370">
        <v>4</v>
      </c>
      <c r="H46" s="370">
        <v>4</v>
      </c>
      <c r="I46" s="37">
        <v>4</v>
      </c>
      <c r="J46" s="36">
        <v>4</v>
      </c>
      <c r="K46" s="92">
        <v>3</v>
      </c>
      <c r="L46" s="45">
        <v>4</v>
      </c>
      <c r="M46" s="37">
        <v>3</v>
      </c>
      <c r="N46" s="36">
        <v>4</v>
      </c>
      <c r="O46" s="1487">
        <f t="shared" si="16"/>
        <v>20</v>
      </c>
      <c r="P46" s="1488">
        <f t="shared" si="17"/>
        <v>14</v>
      </c>
      <c r="Q46" s="260">
        <f t="shared" si="14"/>
        <v>34</v>
      </c>
      <c r="R46" s="330">
        <f t="shared" si="18"/>
        <v>0</v>
      </c>
      <c r="S46" s="1489">
        <f t="shared" si="19"/>
        <v>0</v>
      </c>
      <c r="T46" s="1341">
        <f t="shared" si="20"/>
        <v>0</v>
      </c>
      <c r="U46" s="38"/>
    </row>
    <row r="47" spans="2:21" s="27" customFormat="1" ht="15.95" customHeight="1" x14ac:dyDescent="0.2">
      <c r="B47" s="2432"/>
      <c r="C47" s="2436"/>
      <c r="D47" s="78">
        <v>16</v>
      </c>
      <c r="E47" s="77" t="s">
        <v>140</v>
      </c>
      <c r="F47" s="370">
        <v>1</v>
      </c>
      <c r="G47" s="370">
        <v>1</v>
      </c>
      <c r="H47" s="370">
        <v>1</v>
      </c>
      <c r="I47" s="37">
        <v>1</v>
      </c>
      <c r="J47" s="36">
        <v>1</v>
      </c>
      <c r="K47" s="92">
        <v>1</v>
      </c>
      <c r="L47" s="45">
        <v>1</v>
      </c>
      <c r="M47" s="37">
        <v>1</v>
      </c>
      <c r="N47" s="36"/>
      <c r="O47" s="1487">
        <f t="shared" si="16"/>
        <v>5</v>
      </c>
      <c r="P47" s="1488">
        <f t="shared" si="17"/>
        <v>3</v>
      </c>
      <c r="Q47" s="260">
        <f t="shared" si="14"/>
        <v>8</v>
      </c>
      <c r="R47" s="330">
        <f t="shared" si="18"/>
        <v>0</v>
      </c>
      <c r="S47" s="1489">
        <f t="shared" si="19"/>
        <v>0</v>
      </c>
      <c r="T47" s="1341">
        <f t="shared" si="20"/>
        <v>0</v>
      </c>
      <c r="U47" s="38"/>
    </row>
    <row r="48" spans="2:21" s="27" customFormat="1" ht="15.95" customHeight="1" x14ac:dyDescent="0.2">
      <c r="B48" s="2432"/>
      <c r="C48" s="2436"/>
      <c r="D48" s="78">
        <v>17</v>
      </c>
      <c r="E48" s="77" t="s">
        <v>238</v>
      </c>
      <c r="F48" s="370">
        <v>1</v>
      </c>
      <c r="G48" s="370">
        <v>1</v>
      </c>
      <c r="H48" s="370"/>
      <c r="I48" s="37"/>
      <c r="J48" s="36"/>
      <c r="K48" s="1150"/>
      <c r="L48" s="1276"/>
      <c r="M48" s="93"/>
      <c r="N48" s="1151"/>
      <c r="O48" s="1487">
        <f t="shared" si="16"/>
        <v>2</v>
      </c>
      <c r="P48" s="1488">
        <f t="shared" si="17"/>
        <v>0</v>
      </c>
      <c r="Q48" s="260">
        <f t="shared" si="14"/>
        <v>2</v>
      </c>
      <c r="R48" s="330">
        <f t="shared" si="18"/>
        <v>0</v>
      </c>
      <c r="S48" s="1489">
        <f t="shared" si="19"/>
        <v>0</v>
      </c>
      <c r="T48" s="1341">
        <f t="shared" si="20"/>
        <v>0</v>
      </c>
      <c r="U48" s="38"/>
    </row>
    <row r="49" spans="2:21" s="27" customFormat="1" ht="15.95" customHeight="1" x14ac:dyDescent="0.2">
      <c r="B49" s="2432"/>
      <c r="C49" s="2436"/>
      <c r="D49" s="78">
        <v>18</v>
      </c>
      <c r="E49" s="77" t="s">
        <v>134</v>
      </c>
      <c r="F49" s="370"/>
      <c r="G49" s="370"/>
      <c r="H49" s="370"/>
      <c r="I49" s="37"/>
      <c r="J49" s="36">
        <v>1</v>
      </c>
      <c r="K49" s="92">
        <v>1</v>
      </c>
      <c r="L49" s="45"/>
      <c r="M49" s="37"/>
      <c r="N49" s="36"/>
      <c r="O49" s="1487">
        <f t="shared" si="16"/>
        <v>1</v>
      </c>
      <c r="P49" s="1488">
        <f t="shared" si="17"/>
        <v>1</v>
      </c>
      <c r="Q49" s="260">
        <f t="shared" si="14"/>
        <v>2</v>
      </c>
      <c r="R49" s="330">
        <f t="shared" si="18"/>
        <v>0</v>
      </c>
      <c r="S49" s="1489">
        <f t="shared" si="19"/>
        <v>0</v>
      </c>
      <c r="T49" s="1341">
        <f t="shared" si="20"/>
        <v>0</v>
      </c>
      <c r="U49" s="38"/>
    </row>
    <row r="50" spans="2:21" s="27" customFormat="1" ht="15.95" customHeight="1" x14ac:dyDescent="0.2">
      <c r="B50" s="2432"/>
      <c r="C50" s="2437"/>
      <c r="D50" s="78">
        <v>19</v>
      </c>
      <c r="E50" s="77" t="s">
        <v>157</v>
      </c>
      <c r="F50" s="371">
        <v>1</v>
      </c>
      <c r="G50" s="371">
        <v>1</v>
      </c>
      <c r="H50" s="371">
        <v>1</v>
      </c>
      <c r="I50" s="339">
        <v>1</v>
      </c>
      <c r="J50" s="340">
        <v>1</v>
      </c>
      <c r="K50" s="1508">
        <v>1</v>
      </c>
      <c r="L50" s="338">
        <v>1</v>
      </c>
      <c r="M50" s="339">
        <v>1</v>
      </c>
      <c r="N50" s="340">
        <v>1</v>
      </c>
      <c r="O50" s="1487">
        <f t="shared" si="16"/>
        <v>5</v>
      </c>
      <c r="P50" s="1488">
        <f t="shared" si="17"/>
        <v>4</v>
      </c>
      <c r="Q50" s="260">
        <f t="shared" si="14"/>
        <v>9</v>
      </c>
      <c r="R50" s="330">
        <f t="shared" si="18"/>
        <v>0</v>
      </c>
      <c r="S50" s="1489">
        <f t="shared" si="19"/>
        <v>0</v>
      </c>
      <c r="T50" s="1341">
        <f t="shared" si="20"/>
        <v>0</v>
      </c>
      <c r="U50" s="44"/>
    </row>
    <row r="51" spans="2:21" s="27" customFormat="1" ht="25.5" customHeight="1" thickBot="1" x14ac:dyDescent="0.25">
      <c r="B51" s="2434"/>
      <c r="C51" s="2438" t="s">
        <v>476</v>
      </c>
      <c r="D51" s="2439"/>
      <c r="E51" s="2440"/>
      <c r="F51" s="1509"/>
      <c r="G51" s="1509"/>
      <c r="H51" s="1509"/>
      <c r="I51" s="1510"/>
      <c r="J51" s="1511"/>
      <c r="K51" s="1512"/>
      <c r="L51" s="1513"/>
      <c r="M51" s="1514"/>
      <c r="N51" s="1515"/>
      <c r="O51" s="1492">
        <f t="shared" si="16"/>
        <v>0</v>
      </c>
      <c r="P51" s="1493">
        <f t="shared" si="17"/>
        <v>0</v>
      </c>
      <c r="Q51" s="1494">
        <f t="shared" si="14"/>
        <v>0</v>
      </c>
      <c r="R51" s="1495">
        <f t="shared" si="18"/>
        <v>0</v>
      </c>
      <c r="S51" s="1496">
        <f t="shared" si="19"/>
        <v>0</v>
      </c>
      <c r="T51" s="1497">
        <f t="shared" si="20"/>
        <v>0</v>
      </c>
      <c r="U51" s="1516"/>
    </row>
    <row r="52" spans="2:21" ht="27.75" customHeight="1" x14ac:dyDescent="0.2">
      <c r="B52" s="2415" t="s">
        <v>295</v>
      </c>
      <c r="C52" s="2416"/>
      <c r="D52" s="2416"/>
      <c r="E52" s="2417"/>
      <c r="F52" s="1517">
        <f>SUM(F53:F56)</f>
        <v>0</v>
      </c>
      <c r="G52" s="1517">
        <f t="shared" ref="G52:I52" si="21">SUM(G53:G56)</f>
        <v>0</v>
      </c>
      <c r="H52" s="1517">
        <f t="shared" si="21"/>
        <v>0</v>
      </c>
      <c r="I52" s="1517">
        <f t="shared" si="21"/>
        <v>0</v>
      </c>
      <c r="J52" s="1518">
        <f>SUM(J53:J56)</f>
        <v>0</v>
      </c>
      <c r="K52" s="1519">
        <f>SUM(K53:K56)</f>
        <v>0</v>
      </c>
      <c r="L52" s="342">
        <f>SUM(L53:L56)</f>
        <v>0</v>
      </c>
      <c r="M52" s="342">
        <f>SUM(M53:M56)</f>
        <v>0</v>
      </c>
      <c r="N52" s="343">
        <f>SUM(N53:N56)</f>
        <v>0</v>
      </c>
      <c r="O52" s="1499">
        <f t="shared" si="16"/>
        <v>0</v>
      </c>
      <c r="P52" s="1500">
        <f t="shared" si="17"/>
        <v>0</v>
      </c>
      <c r="Q52" s="1501">
        <f t="shared" si="14"/>
        <v>0</v>
      </c>
      <c r="R52" s="345">
        <f t="shared" si="18"/>
        <v>0</v>
      </c>
      <c r="S52" s="1502">
        <f t="shared" si="19"/>
        <v>0</v>
      </c>
      <c r="T52" s="1503">
        <f t="shared" si="20"/>
        <v>0</v>
      </c>
      <c r="U52" s="346"/>
    </row>
    <row r="53" spans="2:21" ht="15.95" customHeight="1" x14ac:dyDescent="0.2">
      <c r="B53" s="29"/>
      <c r="C53" s="86"/>
      <c r="D53" s="347">
        <v>1</v>
      </c>
      <c r="E53" s="1730"/>
      <c r="F53" s="1520"/>
      <c r="G53" s="372"/>
      <c r="H53" s="366"/>
      <c r="I53" s="31"/>
      <c r="J53" s="30"/>
      <c r="K53" s="87"/>
      <c r="L53" s="88"/>
      <c r="M53" s="31"/>
      <c r="N53" s="30"/>
      <c r="O53" s="1487">
        <f t="shared" si="16"/>
        <v>0</v>
      </c>
      <c r="P53" s="1488">
        <f t="shared" si="17"/>
        <v>0</v>
      </c>
      <c r="Q53" s="260">
        <f t="shared" si="14"/>
        <v>0</v>
      </c>
      <c r="R53" s="330">
        <f t="shared" si="18"/>
        <v>0</v>
      </c>
      <c r="S53" s="1489">
        <f t="shared" si="19"/>
        <v>0</v>
      </c>
      <c r="T53" s="1341">
        <f t="shared" si="20"/>
        <v>0</v>
      </c>
      <c r="U53" s="348"/>
    </row>
    <row r="54" spans="2:21" ht="15.95" customHeight="1" x14ac:dyDescent="0.2">
      <c r="B54" s="33"/>
      <c r="C54" s="78"/>
      <c r="D54" s="349">
        <v>2</v>
      </c>
      <c r="E54" s="1731"/>
      <c r="F54" s="1521"/>
      <c r="G54" s="369"/>
      <c r="H54" s="370"/>
      <c r="I54" s="37"/>
      <c r="J54" s="36"/>
      <c r="K54" s="92"/>
      <c r="L54" s="45"/>
      <c r="M54" s="37"/>
      <c r="N54" s="36"/>
      <c r="O54" s="1487">
        <f t="shared" si="16"/>
        <v>0</v>
      </c>
      <c r="P54" s="1488">
        <f t="shared" si="17"/>
        <v>0</v>
      </c>
      <c r="Q54" s="260">
        <f t="shared" si="14"/>
        <v>0</v>
      </c>
      <c r="R54" s="330">
        <f t="shared" si="18"/>
        <v>0</v>
      </c>
      <c r="S54" s="1489">
        <f t="shared" si="19"/>
        <v>0</v>
      </c>
      <c r="T54" s="1341">
        <f t="shared" si="20"/>
        <v>0</v>
      </c>
      <c r="U54" s="46"/>
    </row>
    <row r="55" spans="2:21" ht="15.95" customHeight="1" x14ac:dyDescent="0.2">
      <c r="B55" s="40"/>
      <c r="C55" s="79"/>
      <c r="D55" s="350">
        <v>3</v>
      </c>
      <c r="E55" s="1731"/>
      <c r="F55" s="1522"/>
      <c r="G55" s="373"/>
      <c r="H55" s="371"/>
      <c r="I55" s="47"/>
      <c r="J55" s="65"/>
      <c r="K55" s="1064"/>
      <c r="L55" s="48"/>
      <c r="M55" s="47"/>
      <c r="N55" s="65"/>
      <c r="O55" s="1487">
        <f t="shared" si="16"/>
        <v>0</v>
      </c>
      <c r="P55" s="1488">
        <f t="shared" si="17"/>
        <v>0</v>
      </c>
      <c r="Q55" s="260">
        <f t="shared" si="14"/>
        <v>0</v>
      </c>
      <c r="R55" s="330">
        <f t="shared" si="18"/>
        <v>0</v>
      </c>
      <c r="S55" s="1489">
        <f t="shared" si="19"/>
        <v>0</v>
      </c>
      <c r="T55" s="1341">
        <f t="shared" si="20"/>
        <v>0</v>
      </c>
      <c r="U55" s="46"/>
    </row>
    <row r="56" spans="2:21" ht="15.95" customHeight="1" thickBot="1" x14ac:dyDescent="0.25">
      <c r="B56" s="40"/>
      <c r="C56" s="79"/>
      <c r="D56" s="350">
        <v>4</v>
      </c>
      <c r="E56" s="1732"/>
      <c r="F56" s="1522"/>
      <c r="G56" s="373"/>
      <c r="H56" s="371"/>
      <c r="I56" s="47"/>
      <c r="J56" s="65"/>
      <c r="K56" s="1064"/>
      <c r="L56" s="48"/>
      <c r="M56" s="47"/>
      <c r="N56" s="65"/>
      <c r="O56" s="1487">
        <f t="shared" si="16"/>
        <v>0</v>
      </c>
      <c r="P56" s="1488">
        <f t="shared" si="17"/>
        <v>0</v>
      </c>
      <c r="Q56" s="260">
        <f t="shared" si="14"/>
        <v>0</v>
      </c>
      <c r="R56" s="330">
        <f t="shared" si="18"/>
        <v>0</v>
      </c>
      <c r="S56" s="1489">
        <f t="shared" si="19"/>
        <v>0</v>
      </c>
      <c r="T56" s="1341">
        <f t="shared" si="20"/>
        <v>0</v>
      </c>
      <c r="U56" s="289"/>
    </row>
    <row r="57" spans="2:21" ht="27" customHeight="1" thickTop="1" x14ac:dyDescent="0.2">
      <c r="B57" s="2403" t="s">
        <v>294</v>
      </c>
      <c r="C57" s="2404"/>
      <c r="D57" s="2404"/>
      <c r="E57" s="2405"/>
      <c r="F57" s="1523">
        <f>SUM(F58:F65)</f>
        <v>0</v>
      </c>
      <c r="G57" s="1523">
        <f t="shared" ref="G57:I57" si="22">SUM(G58:G65)</f>
        <v>0</v>
      </c>
      <c r="H57" s="1523">
        <f>SUM(H58:H65)</f>
        <v>0</v>
      </c>
      <c r="I57" s="1523">
        <f t="shared" si="22"/>
        <v>0</v>
      </c>
      <c r="J57" s="1524">
        <f>SUM(J58:J65)</f>
        <v>0</v>
      </c>
      <c r="K57" s="1525">
        <f>SUM(K58:K65)</f>
        <v>0</v>
      </c>
      <c r="L57" s="351">
        <f>SUM(L58:L65)</f>
        <v>0</v>
      </c>
      <c r="M57" s="351">
        <f>SUM(M58:M65)</f>
        <v>0</v>
      </c>
      <c r="N57" s="290">
        <f>SUM(N58:N69)</f>
        <v>0</v>
      </c>
      <c r="O57" s="1487">
        <f t="shared" si="16"/>
        <v>0</v>
      </c>
      <c r="P57" s="1488">
        <f t="shared" si="17"/>
        <v>0</v>
      </c>
      <c r="Q57" s="260">
        <f t="shared" si="14"/>
        <v>0</v>
      </c>
      <c r="R57" s="330">
        <f t="shared" si="18"/>
        <v>0</v>
      </c>
      <c r="S57" s="1489">
        <f t="shared" si="19"/>
        <v>0</v>
      </c>
      <c r="T57" s="1341">
        <f t="shared" si="20"/>
        <v>0</v>
      </c>
      <c r="U57" s="354"/>
    </row>
    <row r="58" spans="2:21" ht="15.95" customHeight="1" x14ac:dyDescent="0.2">
      <c r="B58" s="265"/>
      <c r="C58" s="277"/>
      <c r="D58" s="355">
        <v>1</v>
      </c>
      <c r="E58" s="1730"/>
      <c r="F58" s="1526"/>
      <c r="G58" s="374"/>
      <c r="H58" s="375"/>
      <c r="I58" s="43"/>
      <c r="J58" s="41"/>
      <c r="K58" s="1527"/>
      <c r="L58" s="42"/>
      <c r="M58" s="43"/>
      <c r="N58" s="41"/>
      <c r="O58" s="1487">
        <f t="shared" si="16"/>
        <v>0</v>
      </c>
      <c r="P58" s="1488">
        <f t="shared" si="17"/>
        <v>0</v>
      </c>
      <c r="Q58" s="260">
        <f t="shared" si="14"/>
        <v>0</v>
      </c>
      <c r="R58" s="330">
        <f t="shared" si="18"/>
        <v>0</v>
      </c>
      <c r="S58" s="1489">
        <f t="shared" si="19"/>
        <v>0</v>
      </c>
      <c r="T58" s="1341">
        <f t="shared" si="20"/>
        <v>0</v>
      </c>
      <c r="U58" s="67"/>
    </row>
    <row r="59" spans="2:21" ht="15.95" customHeight="1" x14ac:dyDescent="0.2">
      <c r="B59" s="40"/>
      <c r="C59" s="79"/>
      <c r="D59" s="349">
        <v>2</v>
      </c>
      <c r="E59" s="1731"/>
      <c r="F59" s="1522"/>
      <c r="G59" s="373"/>
      <c r="H59" s="371"/>
      <c r="I59" s="47"/>
      <c r="J59" s="65"/>
      <c r="K59" s="1064"/>
      <c r="L59" s="48"/>
      <c r="M59" s="47"/>
      <c r="N59" s="65"/>
      <c r="O59" s="1487">
        <f t="shared" si="16"/>
        <v>0</v>
      </c>
      <c r="P59" s="1488">
        <f t="shared" si="17"/>
        <v>0</v>
      </c>
      <c r="Q59" s="260">
        <f t="shared" si="14"/>
        <v>0</v>
      </c>
      <c r="R59" s="330">
        <f t="shared" si="18"/>
        <v>0</v>
      </c>
      <c r="S59" s="1489">
        <f t="shared" si="19"/>
        <v>0</v>
      </c>
      <c r="T59" s="1341">
        <f t="shared" si="20"/>
        <v>0</v>
      </c>
      <c r="U59" s="46"/>
    </row>
    <row r="60" spans="2:21" ht="15.95" customHeight="1" x14ac:dyDescent="0.2">
      <c r="B60" s="40"/>
      <c r="C60" s="79"/>
      <c r="D60" s="349">
        <v>3</v>
      </c>
      <c r="E60" s="1731"/>
      <c r="F60" s="1522"/>
      <c r="G60" s="373"/>
      <c r="H60" s="371"/>
      <c r="I60" s="47"/>
      <c r="J60" s="65"/>
      <c r="K60" s="1064"/>
      <c r="L60" s="48"/>
      <c r="M60" s="47"/>
      <c r="N60" s="65"/>
      <c r="O60" s="1487">
        <f t="shared" si="16"/>
        <v>0</v>
      </c>
      <c r="P60" s="1488">
        <f t="shared" si="17"/>
        <v>0</v>
      </c>
      <c r="Q60" s="260">
        <f t="shared" si="14"/>
        <v>0</v>
      </c>
      <c r="R60" s="330">
        <f t="shared" si="18"/>
        <v>0</v>
      </c>
      <c r="S60" s="1489">
        <f t="shared" si="19"/>
        <v>0</v>
      </c>
      <c r="T60" s="1341">
        <f t="shared" si="20"/>
        <v>0</v>
      </c>
      <c r="U60" s="46"/>
    </row>
    <row r="61" spans="2:21" ht="15.95" customHeight="1" x14ac:dyDescent="0.2">
      <c r="B61" s="40"/>
      <c r="C61" s="79"/>
      <c r="D61" s="349">
        <v>4</v>
      </c>
      <c r="E61" s="1731"/>
      <c r="F61" s="1522"/>
      <c r="G61" s="373"/>
      <c r="H61" s="371"/>
      <c r="I61" s="47"/>
      <c r="J61" s="65"/>
      <c r="K61" s="1064"/>
      <c r="L61" s="48"/>
      <c r="M61" s="47"/>
      <c r="N61" s="65"/>
      <c r="O61" s="1487">
        <f t="shared" si="16"/>
        <v>0</v>
      </c>
      <c r="P61" s="1488">
        <f t="shared" si="17"/>
        <v>0</v>
      </c>
      <c r="Q61" s="260">
        <f t="shared" si="14"/>
        <v>0</v>
      </c>
      <c r="R61" s="330">
        <f t="shared" si="18"/>
        <v>0</v>
      </c>
      <c r="S61" s="1489">
        <f t="shared" si="19"/>
        <v>0</v>
      </c>
      <c r="T61" s="1341">
        <f t="shared" si="20"/>
        <v>0</v>
      </c>
      <c r="U61" s="46"/>
    </row>
    <row r="62" spans="2:21" ht="15.95" customHeight="1" x14ac:dyDescent="0.2">
      <c r="B62" s="40"/>
      <c r="C62" s="79"/>
      <c r="D62" s="349">
        <v>5</v>
      </c>
      <c r="E62" s="1731"/>
      <c r="F62" s="1522"/>
      <c r="G62" s="373"/>
      <c r="H62" s="371"/>
      <c r="I62" s="47"/>
      <c r="J62" s="65"/>
      <c r="K62" s="1064"/>
      <c r="L62" s="48"/>
      <c r="M62" s="47"/>
      <c r="N62" s="65"/>
      <c r="O62" s="1487">
        <f t="shared" si="16"/>
        <v>0</v>
      </c>
      <c r="P62" s="1488">
        <f t="shared" si="17"/>
        <v>0</v>
      </c>
      <c r="Q62" s="260">
        <f t="shared" si="14"/>
        <v>0</v>
      </c>
      <c r="R62" s="330">
        <f t="shared" si="18"/>
        <v>0</v>
      </c>
      <c r="S62" s="1489">
        <f t="shared" si="19"/>
        <v>0</v>
      </c>
      <c r="T62" s="1341">
        <f t="shared" si="20"/>
        <v>0</v>
      </c>
      <c r="U62" s="46"/>
    </row>
    <row r="63" spans="2:21" ht="15.95" customHeight="1" x14ac:dyDescent="0.2">
      <c r="B63" s="40"/>
      <c r="C63" s="79"/>
      <c r="D63" s="349">
        <v>6</v>
      </c>
      <c r="E63" s="1731"/>
      <c r="F63" s="1522"/>
      <c r="G63" s="373"/>
      <c r="H63" s="371"/>
      <c r="I63" s="47"/>
      <c r="J63" s="65"/>
      <c r="K63" s="1064"/>
      <c r="L63" s="48"/>
      <c r="M63" s="47"/>
      <c r="N63" s="65"/>
      <c r="O63" s="1487">
        <f t="shared" si="16"/>
        <v>0</v>
      </c>
      <c r="P63" s="1488">
        <f t="shared" si="17"/>
        <v>0</v>
      </c>
      <c r="Q63" s="260">
        <f t="shared" si="14"/>
        <v>0</v>
      </c>
      <c r="R63" s="330">
        <f t="shared" si="18"/>
        <v>0</v>
      </c>
      <c r="S63" s="1489">
        <f t="shared" si="19"/>
        <v>0</v>
      </c>
      <c r="T63" s="1341">
        <f t="shared" si="20"/>
        <v>0</v>
      </c>
      <c r="U63" s="46"/>
    </row>
    <row r="64" spans="2:21" ht="15.95" customHeight="1" x14ac:dyDescent="0.2">
      <c r="B64" s="40"/>
      <c r="C64" s="79"/>
      <c r="D64" s="349">
        <v>7</v>
      </c>
      <c r="E64" s="1731"/>
      <c r="F64" s="1522"/>
      <c r="G64" s="373"/>
      <c r="H64" s="371"/>
      <c r="I64" s="47"/>
      <c r="J64" s="65"/>
      <c r="K64" s="1064"/>
      <c r="L64" s="48"/>
      <c r="M64" s="47"/>
      <c r="N64" s="65"/>
      <c r="O64" s="1487">
        <f t="shared" si="16"/>
        <v>0</v>
      </c>
      <c r="P64" s="1488">
        <f t="shared" si="17"/>
        <v>0</v>
      </c>
      <c r="Q64" s="260">
        <f t="shared" si="14"/>
        <v>0</v>
      </c>
      <c r="R64" s="330">
        <f t="shared" si="18"/>
        <v>0</v>
      </c>
      <c r="S64" s="1489">
        <f t="shared" si="19"/>
        <v>0</v>
      </c>
      <c r="T64" s="1341">
        <f t="shared" si="20"/>
        <v>0</v>
      </c>
      <c r="U64" s="46"/>
    </row>
    <row r="65" spans="2:21" ht="15.95" customHeight="1" thickBot="1" x14ac:dyDescent="0.25">
      <c r="B65" s="95"/>
      <c r="C65" s="356"/>
      <c r="D65" s="357">
        <v>8</v>
      </c>
      <c r="E65" s="1732"/>
      <c r="F65" s="1528"/>
      <c r="G65" s="376"/>
      <c r="H65" s="377"/>
      <c r="I65" s="80"/>
      <c r="J65" s="76"/>
      <c r="K65" s="1097"/>
      <c r="L65" s="96"/>
      <c r="M65" s="80"/>
      <c r="N65" s="76"/>
      <c r="O65" s="1487">
        <f t="shared" si="16"/>
        <v>0</v>
      </c>
      <c r="P65" s="1488">
        <f t="shared" si="17"/>
        <v>0</v>
      </c>
      <c r="Q65" s="260">
        <f t="shared" si="14"/>
        <v>0</v>
      </c>
      <c r="R65" s="330">
        <f t="shared" si="18"/>
        <v>0</v>
      </c>
      <c r="S65" s="1489">
        <f t="shared" si="19"/>
        <v>0</v>
      </c>
      <c r="T65" s="1341">
        <f t="shared" si="20"/>
        <v>0</v>
      </c>
      <c r="U65" s="97"/>
    </row>
    <row r="66" spans="2:21" ht="19.5" customHeight="1" thickTop="1" x14ac:dyDescent="0.2">
      <c r="B66" s="2406" t="s">
        <v>341</v>
      </c>
      <c r="C66" s="2407"/>
      <c r="D66" s="2407"/>
      <c r="E66" s="2408"/>
      <c r="F66" s="374"/>
      <c r="G66" s="374"/>
      <c r="H66" s="375"/>
      <c r="I66" s="43"/>
      <c r="J66" s="41"/>
      <c r="K66" s="1527"/>
      <c r="L66" s="42"/>
      <c r="M66" s="43"/>
      <c r="N66" s="41"/>
      <c r="O66" s="1487">
        <f t="shared" si="16"/>
        <v>0</v>
      </c>
      <c r="P66" s="1488">
        <f t="shared" si="17"/>
        <v>0</v>
      </c>
      <c r="Q66" s="260">
        <f t="shared" si="14"/>
        <v>0</v>
      </c>
      <c r="R66" s="330">
        <f t="shared" si="18"/>
        <v>0</v>
      </c>
      <c r="S66" s="1489">
        <f t="shared" si="19"/>
        <v>0</v>
      </c>
      <c r="T66" s="1341">
        <f t="shared" si="20"/>
        <v>0</v>
      </c>
      <c r="U66" s="67"/>
    </row>
    <row r="67" spans="2:21" ht="19.5" customHeight="1" x14ac:dyDescent="0.2">
      <c r="B67" s="2409" t="s">
        <v>155</v>
      </c>
      <c r="C67" s="2410"/>
      <c r="D67" s="2410"/>
      <c r="E67" s="2411"/>
      <c r="F67" s="373"/>
      <c r="G67" s="373"/>
      <c r="H67" s="371"/>
      <c r="I67" s="47"/>
      <c r="J67" s="65"/>
      <c r="K67" s="1064"/>
      <c r="L67" s="48"/>
      <c r="M67" s="47"/>
      <c r="N67" s="65"/>
      <c r="O67" s="1487">
        <f t="shared" si="16"/>
        <v>0</v>
      </c>
      <c r="P67" s="1488">
        <f t="shared" si="17"/>
        <v>0</v>
      </c>
      <c r="Q67" s="260">
        <f t="shared" si="14"/>
        <v>0</v>
      </c>
      <c r="R67" s="330">
        <f t="shared" si="18"/>
        <v>0</v>
      </c>
      <c r="S67" s="1489">
        <f t="shared" si="19"/>
        <v>0</v>
      </c>
      <c r="T67" s="1341">
        <f t="shared" si="20"/>
        <v>0</v>
      </c>
      <c r="U67" s="46"/>
    </row>
    <row r="68" spans="2:21" ht="19.5" customHeight="1" x14ac:dyDescent="0.2">
      <c r="B68" s="2409" t="s">
        <v>342</v>
      </c>
      <c r="C68" s="2410"/>
      <c r="D68" s="2410"/>
      <c r="E68" s="2411"/>
      <c r="F68" s="373"/>
      <c r="G68" s="373"/>
      <c r="H68" s="371"/>
      <c r="I68" s="47"/>
      <c r="J68" s="65"/>
      <c r="K68" s="1064"/>
      <c r="L68" s="48"/>
      <c r="M68" s="47"/>
      <c r="N68" s="65"/>
      <c r="O68" s="1487">
        <f t="shared" si="16"/>
        <v>0</v>
      </c>
      <c r="P68" s="1488">
        <f t="shared" si="17"/>
        <v>0</v>
      </c>
      <c r="Q68" s="260">
        <f t="shared" si="14"/>
        <v>0</v>
      </c>
      <c r="R68" s="330">
        <f t="shared" si="18"/>
        <v>0</v>
      </c>
      <c r="S68" s="1489">
        <f t="shared" si="19"/>
        <v>0</v>
      </c>
      <c r="T68" s="1341">
        <f t="shared" si="20"/>
        <v>0</v>
      </c>
      <c r="U68" s="46"/>
    </row>
    <row r="69" spans="2:21" ht="19.5" customHeight="1" thickBot="1" x14ac:dyDescent="0.25">
      <c r="B69" s="2412" t="s">
        <v>364</v>
      </c>
      <c r="C69" s="2413"/>
      <c r="D69" s="2413"/>
      <c r="E69" s="2414"/>
      <c r="F69" s="373"/>
      <c r="G69" s="373"/>
      <c r="H69" s="371"/>
      <c r="I69" s="50"/>
      <c r="J69" s="65"/>
      <c r="K69" s="360"/>
      <c r="L69" s="48"/>
      <c r="M69" s="47"/>
      <c r="N69" s="65"/>
      <c r="O69" s="1487">
        <f t="shared" si="16"/>
        <v>0</v>
      </c>
      <c r="P69" s="1488">
        <f t="shared" si="17"/>
        <v>0</v>
      </c>
      <c r="Q69" s="260">
        <f t="shared" si="14"/>
        <v>0</v>
      </c>
      <c r="R69" s="330">
        <f t="shared" si="18"/>
        <v>0</v>
      </c>
      <c r="S69" s="1489">
        <f t="shared" si="19"/>
        <v>0</v>
      </c>
      <c r="T69" s="1341">
        <f t="shared" si="20"/>
        <v>0</v>
      </c>
      <c r="U69" s="1355"/>
    </row>
    <row r="70" spans="2:21" x14ac:dyDescent="0.2">
      <c r="D70" s="1384"/>
      <c r="E70" s="509"/>
      <c r="F70" s="68"/>
      <c r="G70" s="68"/>
      <c r="H70" s="68"/>
      <c r="I70" s="503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2:21" x14ac:dyDescent="0.2">
      <c r="E71" s="301"/>
      <c r="F71" s="301"/>
      <c r="G71" s="301"/>
      <c r="H71" s="301"/>
      <c r="I71" s="300"/>
      <c r="J71" s="300"/>
      <c r="K71" s="300"/>
      <c r="L71" s="300"/>
      <c r="M71" s="300"/>
      <c r="N71" s="300"/>
      <c r="O71" s="300"/>
      <c r="P71" s="300"/>
      <c r="Q71" s="302"/>
      <c r="R71" s="302"/>
      <c r="S71" s="302"/>
      <c r="T71" s="302"/>
    </row>
    <row r="72" spans="2:21" ht="15.75" x14ac:dyDescent="0.25">
      <c r="B72" s="1529"/>
      <c r="C72" s="1530"/>
      <c r="D72" s="1530"/>
      <c r="E72" s="1531"/>
      <c r="F72" s="72"/>
      <c r="G72" s="72"/>
      <c r="H72" s="72"/>
      <c r="I72" s="99"/>
      <c r="J72" s="99"/>
      <c r="K72" s="99"/>
      <c r="L72" s="72"/>
      <c r="M72" s="72"/>
      <c r="N72" s="73"/>
      <c r="O72" s="73"/>
      <c r="P72" s="73"/>
      <c r="Q72" s="72"/>
      <c r="R72" s="72"/>
      <c r="S72" s="72"/>
      <c r="T72" s="72"/>
    </row>
    <row r="73" spans="2:21" x14ac:dyDescent="0.2">
      <c r="E73" s="72"/>
      <c r="F73" s="72"/>
      <c r="G73" s="72"/>
      <c r="H73" s="72"/>
      <c r="I73" s="98"/>
      <c r="J73" s="99"/>
      <c r="K73" s="99"/>
      <c r="L73" s="72"/>
      <c r="M73" s="72"/>
      <c r="N73" s="73"/>
      <c r="O73" s="73"/>
      <c r="P73" s="73"/>
      <c r="Q73" s="72"/>
      <c r="R73" s="72"/>
      <c r="S73" s="72"/>
      <c r="T73" s="72"/>
    </row>
    <row r="74" spans="2:21" x14ac:dyDescent="0.2">
      <c r="E74" s="72"/>
      <c r="F74" s="72"/>
      <c r="G74" s="72"/>
      <c r="H74" s="72"/>
      <c r="I74" s="99"/>
      <c r="J74" s="99"/>
      <c r="K74" s="99"/>
      <c r="L74" s="72"/>
      <c r="M74" s="72"/>
      <c r="N74" s="73"/>
      <c r="O74" s="73"/>
      <c r="P74" s="73"/>
      <c r="Q74" s="72"/>
      <c r="R74" s="72"/>
      <c r="S74" s="72"/>
      <c r="T74" s="72"/>
    </row>
  </sheetData>
  <mergeCells count="28">
    <mergeCell ref="S8:S10"/>
    <mergeCell ref="T8:T10"/>
    <mergeCell ref="F10:N10"/>
    <mergeCell ref="E2:O2"/>
    <mergeCell ref="B3:U3"/>
    <mergeCell ref="N4:Q4"/>
    <mergeCell ref="B5:E10"/>
    <mergeCell ref="F5:N5"/>
    <mergeCell ref="O5:O10"/>
    <mergeCell ref="P5:P10"/>
    <mergeCell ref="Q5:Q10"/>
    <mergeCell ref="R5:T7"/>
    <mergeCell ref="U5:U10"/>
    <mergeCell ref="B52:E52"/>
    <mergeCell ref="F7:J7"/>
    <mergeCell ref="K7:N7"/>
    <mergeCell ref="F8:N8"/>
    <mergeCell ref="R8:R10"/>
    <mergeCell ref="B17:E17"/>
    <mergeCell ref="B19:C31"/>
    <mergeCell ref="B32:B51"/>
    <mergeCell ref="C32:C50"/>
    <mergeCell ref="C51:E51"/>
    <mergeCell ref="B57:E57"/>
    <mergeCell ref="B66:E66"/>
    <mergeCell ref="B67:E67"/>
    <mergeCell ref="B68:E68"/>
    <mergeCell ref="B69:E69"/>
  </mergeCells>
  <dataValidations count="1">
    <dataValidation allowBlank="1" showInputMessage="1" showErrorMessage="1" sqref="E58:E65 E53:E56 N4 E36" xr:uid="{B2A03622-D2C1-4F7F-9B7B-BA73AE5C02B7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0E6C-DB92-41D6-99C6-458BF932BF77}">
  <dimension ref="B1:W70"/>
  <sheetViews>
    <sheetView view="pageBreakPreview" topLeftCell="A30" zoomScale="80" zoomScaleNormal="100" zoomScaleSheetLayoutView="80" workbookViewId="0">
      <selection activeCell="E57" sqref="E57:E64"/>
    </sheetView>
  </sheetViews>
  <sheetFormatPr defaultColWidth="8.125" defaultRowHeight="12.75" x14ac:dyDescent="0.2"/>
  <cols>
    <col min="1" max="1" width="4" style="20" customWidth="1"/>
    <col min="2" max="2" width="3.875" style="20" customWidth="1"/>
    <col min="3" max="3" width="4.75" style="20" customWidth="1"/>
    <col min="4" max="4" width="5.75" style="20" customWidth="1"/>
    <col min="5" max="5" width="31.125" style="20" customWidth="1"/>
    <col min="6" max="14" width="5" style="20" customWidth="1"/>
    <col min="15" max="16" width="6.75" style="20" customWidth="1"/>
    <col min="17" max="17" width="8.25" style="20" customWidth="1"/>
    <col min="18" max="19" width="6.75" style="20" customWidth="1"/>
    <col min="20" max="20" width="8.75" style="20" customWidth="1"/>
    <col min="21" max="21" width="12.125" style="20" customWidth="1"/>
    <col min="22" max="16384" width="8.125" style="20"/>
  </cols>
  <sheetData>
    <row r="1" spans="2:23" ht="23.25" x14ac:dyDescent="0.35">
      <c r="B1" s="21"/>
      <c r="C1" s="21"/>
      <c r="D1" s="21"/>
      <c r="E1" s="299">
        <f>'Strona Tytułowa'!$G$5</f>
        <v>0</v>
      </c>
      <c r="F1" s="22"/>
      <c r="G1" s="22"/>
      <c r="H1" s="2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304"/>
      <c r="U1" s="305"/>
    </row>
    <row r="2" spans="2:23" ht="20.25" x14ac:dyDescent="0.2">
      <c r="B2" s="23"/>
      <c r="C2" s="23"/>
      <c r="D2" s="23"/>
      <c r="E2" s="1928" t="s">
        <v>279</v>
      </c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301" t="str">
        <f>'Strona Tytułowa'!$D$2</f>
        <v>2023/2024</v>
      </c>
      <c r="Q2" s="53"/>
      <c r="R2" s="53"/>
      <c r="S2" s="53"/>
      <c r="T2" s="25"/>
      <c r="U2" s="23"/>
    </row>
    <row r="3" spans="2:23" ht="18.75" customHeight="1" x14ac:dyDescent="0.2"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1901"/>
      <c r="O3" s="1901"/>
      <c r="P3" s="1901"/>
      <c r="Q3" s="1901"/>
      <c r="R3" s="1901"/>
      <c r="S3" s="1901"/>
      <c r="T3" s="1901"/>
      <c r="U3" s="1901"/>
    </row>
    <row r="4" spans="2:23" ht="22.5" customHeight="1" thickBot="1" x14ac:dyDescent="0.25">
      <c r="B4" s="25"/>
      <c r="C4" s="25"/>
      <c r="D4" s="25"/>
      <c r="E4" s="1532" t="s">
        <v>477</v>
      </c>
      <c r="F4" s="1462"/>
      <c r="G4" s="25"/>
      <c r="H4" s="25"/>
      <c r="I4" s="55"/>
      <c r="J4" s="55"/>
      <c r="K4" s="82"/>
      <c r="L4" s="55"/>
      <c r="M4" s="55" t="s">
        <v>463</v>
      </c>
      <c r="N4" s="2354" t="s">
        <v>464</v>
      </c>
      <c r="O4" s="2354"/>
      <c r="P4" s="2354"/>
      <c r="Q4" s="2354"/>
      <c r="R4" s="55"/>
      <c r="S4" s="55"/>
      <c r="T4" s="25"/>
      <c r="U4" s="23"/>
    </row>
    <row r="5" spans="2:23" ht="12.75" customHeight="1" x14ac:dyDescent="0.2">
      <c r="B5" s="1929" t="s">
        <v>161</v>
      </c>
      <c r="C5" s="1930"/>
      <c r="D5" s="1930"/>
      <c r="E5" s="1931"/>
      <c r="F5" s="1908" t="s">
        <v>162</v>
      </c>
      <c r="G5" s="1909"/>
      <c r="H5" s="1909"/>
      <c r="I5" s="1909"/>
      <c r="J5" s="1909"/>
      <c r="K5" s="1909"/>
      <c r="L5" s="1909"/>
      <c r="M5" s="1909"/>
      <c r="N5" s="1910"/>
      <c r="O5" s="2444" t="s">
        <v>465</v>
      </c>
      <c r="P5" s="2447" t="s">
        <v>181</v>
      </c>
      <c r="Q5" s="1932" t="s">
        <v>163</v>
      </c>
      <c r="R5" s="2450" t="s">
        <v>280</v>
      </c>
      <c r="S5" s="2451"/>
      <c r="T5" s="2452"/>
      <c r="U5" s="2156" t="s">
        <v>164</v>
      </c>
    </row>
    <row r="6" spans="2:23" ht="12.75" customHeight="1" x14ac:dyDescent="0.2">
      <c r="B6" s="1902"/>
      <c r="C6" s="1903"/>
      <c r="D6" s="1903"/>
      <c r="E6" s="1904"/>
      <c r="F6" s="227" t="s">
        <v>33</v>
      </c>
      <c r="G6" s="227" t="s">
        <v>34</v>
      </c>
      <c r="H6" s="26" t="s">
        <v>35</v>
      </c>
      <c r="I6" s="306" t="s">
        <v>36</v>
      </c>
      <c r="J6" s="307" t="s">
        <v>37</v>
      </c>
      <c r="K6" s="308" t="s">
        <v>38</v>
      </c>
      <c r="L6" s="306" t="s">
        <v>39</v>
      </c>
      <c r="M6" s="307" t="s">
        <v>40</v>
      </c>
      <c r="N6" s="309" t="s">
        <v>41</v>
      </c>
      <c r="O6" s="2445"/>
      <c r="P6" s="2448"/>
      <c r="Q6" s="1933"/>
      <c r="R6" s="2453"/>
      <c r="S6" s="2454"/>
      <c r="T6" s="2455"/>
      <c r="U6" s="2157"/>
    </row>
    <row r="7" spans="2:23" ht="12.75" customHeight="1" x14ac:dyDescent="0.2">
      <c r="B7" s="1902"/>
      <c r="C7" s="1903"/>
      <c r="D7" s="1903"/>
      <c r="E7" s="1904"/>
      <c r="F7" s="2418" t="s">
        <v>465</v>
      </c>
      <c r="G7" s="2419"/>
      <c r="H7" s="2419"/>
      <c r="I7" s="2419"/>
      <c r="J7" s="2420"/>
      <c r="K7" s="2421" t="s">
        <v>181</v>
      </c>
      <c r="L7" s="2422"/>
      <c r="M7" s="2422"/>
      <c r="N7" s="2423"/>
      <c r="O7" s="2445"/>
      <c r="P7" s="2448"/>
      <c r="Q7" s="1933"/>
      <c r="R7" s="2453"/>
      <c r="S7" s="2454"/>
      <c r="T7" s="2455"/>
      <c r="U7" s="2157"/>
    </row>
    <row r="8" spans="2:23" ht="12.75" customHeight="1" x14ac:dyDescent="0.2">
      <c r="B8" s="1902"/>
      <c r="C8" s="1903"/>
      <c r="D8" s="1903"/>
      <c r="E8" s="1904"/>
      <c r="F8" s="1890" t="s">
        <v>166</v>
      </c>
      <c r="G8" s="1891"/>
      <c r="H8" s="1891"/>
      <c r="I8" s="1891"/>
      <c r="J8" s="1891"/>
      <c r="K8" s="1891"/>
      <c r="L8" s="1891"/>
      <c r="M8" s="1891"/>
      <c r="N8" s="1892"/>
      <c r="O8" s="2445"/>
      <c r="P8" s="2448"/>
      <c r="Q8" s="1933"/>
      <c r="R8" s="2424" t="s">
        <v>466</v>
      </c>
      <c r="S8" s="2424" t="s">
        <v>467</v>
      </c>
      <c r="T8" s="2441" t="s">
        <v>268</v>
      </c>
      <c r="U8" s="2157"/>
    </row>
    <row r="9" spans="2:23" ht="12.75" customHeight="1" x14ac:dyDescent="0.2">
      <c r="B9" s="1902"/>
      <c r="C9" s="1903"/>
      <c r="D9" s="1903"/>
      <c r="E9" s="1904"/>
      <c r="F9" s="1621"/>
      <c r="G9" s="1621"/>
      <c r="H9" s="1621"/>
      <c r="I9" s="1621"/>
      <c r="J9" s="1621"/>
      <c r="K9" s="1621"/>
      <c r="L9" s="1621"/>
      <c r="M9" s="1621"/>
      <c r="N9" s="1621"/>
      <c r="O9" s="2445"/>
      <c r="P9" s="2448"/>
      <c r="Q9" s="1933"/>
      <c r="R9" s="2425"/>
      <c r="S9" s="2425"/>
      <c r="T9" s="2442"/>
      <c r="U9" s="2157"/>
      <c r="W9" s="27"/>
    </row>
    <row r="10" spans="2:23" ht="16.5" customHeight="1" thickBot="1" x14ac:dyDescent="0.25">
      <c r="B10" s="1905"/>
      <c r="C10" s="1906"/>
      <c r="D10" s="1906"/>
      <c r="E10" s="1907"/>
      <c r="F10" s="1893" t="s">
        <v>167</v>
      </c>
      <c r="G10" s="1894"/>
      <c r="H10" s="1894"/>
      <c r="I10" s="1894"/>
      <c r="J10" s="1894"/>
      <c r="K10" s="1894"/>
      <c r="L10" s="1894"/>
      <c r="M10" s="1894"/>
      <c r="N10" s="1895"/>
      <c r="O10" s="2446"/>
      <c r="P10" s="2449"/>
      <c r="Q10" s="1934"/>
      <c r="R10" s="2426"/>
      <c r="S10" s="2426"/>
      <c r="T10" s="2443"/>
      <c r="U10" s="2158"/>
    </row>
    <row r="11" spans="2:23" ht="27" customHeight="1" thickBot="1" x14ac:dyDescent="0.25">
      <c r="B11" s="272"/>
      <c r="C11" s="273"/>
      <c r="D11" s="273"/>
      <c r="E11" s="303" t="s">
        <v>171</v>
      </c>
      <c r="F11" s="310">
        <f>F17+F12+F16+F15</f>
        <v>19</v>
      </c>
      <c r="G11" s="310">
        <f t="shared" ref="G11:M11" si="0">G17+G12+G16+G15</f>
        <v>20</v>
      </c>
      <c r="H11" s="310">
        <f t="shared" si="0"/>
        <v>19</v>
      </c>
      <c r="I11" s="310">
        <f t="shared" si="0"/>
        <v>26</v>
      </c>
      <c r="J11" s="1463">
        <f t="shared" si="0"/>
        <v>28</v>
      </c>
      <c r="K11" s="311">
        <f>K17+K12+K16+K15</f>
        <v>25</v>
      </c>
      <c r="L11" s="274">
        <f>L17+L12+L16+L15</f>
        <v>23</v>
      </c>
      <c r="M11" s="274">
        <f t="shared" si="0"/>
        <v>20</v>
      </c>
      <c r="N11" s="312">
        <f>N17+N12+N16+N15</f>
        <v>19</v>
      </c>
      <c r="O11" s="1464">
        <f>O17+O12+O15+O16</f>
        <v>112</v>
      </c>
      <c r="P11" s="1465">
        <f>P17+P12+P16+P15</f>
        <v>87</v>
      </c>
      <c r="Q11" s="56">
        <f>Q17+Q12+Q16+Q15</f>
        <v>199</v>
      </c>
      <c r="R11" s="313">
        <f>R17+R12+R16+R15</f>
        <v>0</v>
      </c>
      <c r="S11" s="313">
        <f>SUM(S15:S17)+S12</f>
        <v>0</v>
      </c>
      <c r="T11" s="313">
        <f>T17+T12+T15+T16</f>
        <v>0</v>
      </c>
      <c r="U11" s="314"/>
    </row>
    <row r="12" spans="2:23" ht="23.25" customHeight="1" x14ac:dyDescent="0.2">
      <c r="B12" s="252"/>
      <c r="C12" s="1323"/>
      <c r="D12" s="1323"/>
      <c r="E12" s="1466" t="s">
        <v>468</v>
      </c>
      <c r="F12" s="1467">
        <f>SUM(F13:F14)</f>
        <v>19</v>
      </c>
      <c r="G12" s="1467">
        <f t="shared" ref="G12:N12" si="1">SUM(G13:G14)</f>
        <v>20</v>
      </c>
      <c r="H12" s="1467">
        <f t="shared" si="1"/>
        <v>19</v>
      </c>
      <c r="I12" s="1467">
        <f t="shared" si="1"/>
        <v>26</v>
      </c>
      <c r="J12" s="1468">
        <f t="shared" si="1"/>
        <v>28</v>
      </c>
      <c r="K12" s="1469">
        <f t="shared" si="1"/>
        <v>25</v>
      </c>
      <c r="L12" s="1470">
        <f t="shared" si="1"/>
        <v>23</v>
      </c>
      <c r="M12" s="1470">
        <f t="shared" si="1"/>
        <v>20</v>
      </c>
      <c r="N12" s="1469">
        <f t="shared" si="1"/>
        <v>19</v>
      </c>
      <c r="O12" s="1471">
        <f>SUM(F12:J12)</f>
        <v>112</v>
      </c>
      <c r="P12" s="1472">
        <f>SUM(K12:N12)</f>
        <v>87</v>
      </c>
      <c r="Q12" s="315">
        <f>SUM(O12:P12)</f>
        <v>199</v>
      </c>
      <c r="R12" s="316">
        <f>SUM(R13:R14)</f>
        <v>0</v>
      </c>
      <c r="S12" s="316">
        <f>SUM(S13:S14)</f>
        <v>0</v>
      </c>
      <c r="T12" s="1473">
        <f>SUM(T13:T14)</f>
        <v>0</v>
      </c>
      <c r="U12" s="317"/>
    </row>
    <row r="13" spans="2:23" ht="14.25" customHeight="1" x14ac:dyDescent="0.2">
      <c r="B13" s="83"/>
      <c r="C13" s="84"/>
      <c r="D13" s="84"/>
      <c r="E13" s="318" t="s">
        <v>469</v>
      </c>
      <c r="F13" s="319">
        <f>SUM(F19:F30)</f>
        <v>0</v>
      </c>
      <c r="G13" s="319">
        <f t="shared" ref="G13:N13" si="2">SUM(G19:G30)</f>
        <v>0</v>
      </c>
      <c r="H13" s="320">
        <f t="shared" si="2"/>
        <v>0</v>
      </c>
      <c r="I13" s="319">
        <f t="shared" si="2"/>
        <v>0</v>
      </c>
      <c r="J13" s="321">
        <f t="shared" si="2"/>
        <v>0</v>
      </c>
      <c r="K13" s="322">
        <f t="shared" si="2"/>
        <v>0</v>
      </c>
      <c r="L13" s="323">
        <f t="shared" si="2"/>
        <v>0</v>
      </c>
      <c r="M13" s="323">
        <f t="shared" si="2"/>
        <v>0</v>
      </c>
      <c r="N13" s="324">
        <f t="shared" si="2"/>
        <v>0</v>
      </c>
      <c r="O13" s="1474">
        <f>SUM(F13:J13)</f>
        <v>0</v>
      </c>
      <c r="P13" s="1472">
        <f>SUM(K13:N13)</f>
        <v>0</v>
      </c>
      <c r="Q13" s="315">
        <f>SUM(O13:P13)</f>
        <v>0</v>
      </c>
      <c r="R13" s="316">
        <f>F13*$F$9+G13*$G$9+H13*$H$9+I13*$I$9+J13*$J$9</f>
        <v>0</v>
      </c>
      <c r="S13" s="1475">
        <f>K13*$K$9+L13*$L$9+M13*$M$9+N13*$N$9</f>
        <v>0</v>
      </c>
      <c r="T13" s="316">
        <f>SUM(R13:S13)</f>
        <v>0</v>
      </c>
      <c r="U13" s="317"/>
    </row>
    <row r="14" spans="2:23" ht="14.25" customHeight="1" x14ac:dyDescent="0.2">
      <c r="B14" s="83"/>
      <c r="C14" s="84"/>
      <c r="D14" s="84"/>
      <c r="E14" s="318" t="s">
        <v>470</v>
      </c>
      <c r="F14" s="319">
        <f t="shared" ref="F14:N14" si="3">SUM(F31:F50)</f>
        <v>19</v>
      </c>
      <c r="G14" s="319">
        <f t="shared" si="3"/>
        <v>20</v>
      </c>
      <c r="H14" s="320">
        <f t="shared" si="3"/>
        <v>19</v>
      </c>
      <c r="I14" s="319">
        <f t="shared" si="3"/>
        <v>26</v>
      </c>
      <c r="J14" s="321">
        <f t="shared" si="3"/>
        <v>28</v>
      </c>
      <c r="K14" s="322">
        <f t="shared" si="3"/>
        <v>25</v>
      </c>
      <c r="L14" s="323">
        <f t="shared" si="3"/>
        <v>23</v>
      </c>
      <c r="M14" s="323">
        <f t="shared" si="3"/>
        <v>20</v>
      </c>
      <c r="N14" s="324">
        <f t="shared" si="3"/>
        <v>19</v>
      </c>
      <c r="O14" s="1474">
        <f>SUM(F14:J14)</f>
        <v>112</v>
      </c>
      <c r="P14" s="1472">
        <f t="shared" ref="P14:P16" si="4">SUM(K14:N14)</f>
        <v>87</v>
      </c>
      <c r="Q14" s="315">
        <f>SUM(O14:P14)</f>
        <v>199</v>
      </c>
      <c r="R14" s="316">
        <f>F14*$F$9+G14*$G$9+H14*$H$9+I14*$I$9+J14*$J$9</f>
        <v>0</v>
      </c>
      <c r="S14" s="1475">
        <f t="shared" ref="S14:S17" si="5">K14*$K$9+L14*$L$9+M14*$M$9+N14*$N$9</f>
        <v>0</v>
      </c>
      <c r="T14" s="316">
        <f>SUM(R14:S14)</f>
        <v>0</v>
      </c>
      <c r="U14" s="317"/>
      <c r="W14" s="325"/>
    </row>
    <row r="15" spans="2:23" ht="14.25" customHeight="1" x14ac:dyDescent="0.2">
      <c r="B15" s="83"/>
      <c r="C15" s="84"/>
      <c r="D15" s="84"/>
      <c r="E15" s="318" t="s">
        <v>471</v>
      </c>
      <c r="F15" s="319">
        <f>F51</f>
        <v>0</v>
      </c>
      <c r="G15" s="319">
        <f t="shared" ref="G15:N15" si="6">G51</f>
        <v>0</v>
      </c>
      <c r="H15" s="319">
        <f t="shared" si="6"/>
        <v>0</v>
      </c>
      <c r="I15" s="319">
        <f t="shared" si="6"/>
        <v>0</v>
      </c>
      <c r="J15" s="321">
        <f t="shared" si="6"/>
        <v>0</v>
      </c>
      <c r="K15" s="322">
        <f t="shared" si="6"/>
        <v>0</v>
      </c>
      <c r="L15" s="323">
        <f t="shared" si="6"/>
        <v>0</v>
      </c>
      <c r="M15" s="323">
        <f t="shared" si="6"/>
        <v>0</v>
      </c>
      <c r="N15" s="322">
        <f t="shared" si="6"/>
        <v>0</v>
      </c>
      <c r="O15" s="1474">
        <f t="shared" ref="O15" si="7">SUM(F15:J15)</f>
        <v>0</v>
      </c>
      <c r="P15" s="1472">
        <f t="shared" si="4"/>
        <v>0</v>
      </c>
      <c r="Q15" s="315">
        <f t="shared" ref="Q15:Q16" si="8">SUM(O15:P15)</f>
        <v>0</v>
      </c>
      <c r="R15" s="316">
        <f t="shared" ref="R15:R17" si="9">F15*$F$9+G15*$G$9+H15*$H$9+I15*$I$9+J15*$J$9</f>
        <v>0</v>
      </c>
      <c r="S15" s="1475">
        <f t="shared" si="5"/>
        <v>0</v>
      </c>
      <c r="T15" s="316">
        <f t="shared" ref="T15:T16" si="10">SUM(R15:S15)</f>
        <v>0</v>
      </c>
      <c r="U15" s="317"/>
      <c r="W15" s="325"/>
    </row>
    <row r="16" spans="2:23" ht="14.25" customHeight="1" x14ac:dyDescent="0.2">
      <c r="B16" s="83"/>
      <c r="C16" s="84"/>
      <c r="D16" s="84"/>
      <c r="E16" s="318" t="s">
        <v>472</v>
      </c>
      <c r="F16" s="319">
        <f>F56</f>
        <v>0</v>
      </c>
      <c r="G16" s="319">
        <f t="shared" ref="G16:N16" si="11">G56</f>
        <v>0</v>
      </c>
      <c r="H16" s="319">
        <f t="shared" si="11"/>
        <v>0</v>
      </c>
      <c r="I16" s="319">
        <f t="shared" si="11"/>
        <v>0</v>
      </c>
      <c r="J16" s="321">
        <f t="shared" si="11"/>
        <v>0</v>
      </c>
      <c r="K16" s="322">
        <f t="shared" si="11"/>
        <v>0</v>
      </c>
      <c r="L16" s="323">
        <f t="shared" si="11"/>
        <v>0</v>
      </c>
      <c r="M16" s="323">
        <f t="shared" si="11"/>
        <v>0</v>
      </c>
      <c r="N16" s="322">
        <f t="shared" si="11"/>
        <v>0</v>
      </c>
      <c r="O16" s="1474">
        <f>SUM(F16:J16)</f>
        <v>0</v>
      </c>
      <c r="P16" s="1472">
        <f t="shared" si="4"/>
        <v>0</v>
      </c>
      <c r="Q16" s="315">
        <f t="shared" si="8"/>
        <v>0</v>
      </c>
      <c r="R16" s="326">
        <f>F16*$F$9+G16*$G$9+H16*$H$9+I16*$I$9+J16*$J$9</f>
        <v>0</v>
      </c>
      <c r="S16" s="1476">
        <f>K16*$K$9+L16*$L$9+M16*$M$9+N16*$N$9</f>
        <v>0</v>
      </c>
      <c r="T16" s="316">
        <f t="shared" si="10"/>
        <v>0</v>
      </c>
      <c r="U16" s="317"/>
      <c r="W16" s="325"/>
    </row>
    <row r="17" spans="2:21" ht="21" customHeight="1" thickBot="1" x14ac:dyDescent="0.25">
      <c r="B17" s="2427" t="s">
        <v>473</v>
      </c>
      <c r="C17" s="2428"/>
      <c r="D17" s="2428"/>
      <c r="E17" s="2429"/>
      <c r="F17" s="1477">
        <f>SUM(F65:F68)</f>
        <v>0</v>
      </c>
      <c r="G17" s="1477">
        <f t="shared" ref="G17:J17" si="12">SUM(G65:G68)</f>
        <v>0</v>
      </c>
      <c r="H17" s="1477">
        <f t="shared" si="12"/>
        <v>0</v>
      </c>
      <c r="I17" s="1477">
        <f>SUM(I65:I68)</f>
        <v>0</v>
      </c>
      <c r="J17" s="1478">
        <f t="shared" si="12"/>
        <v>0</v>
      </c>
      <c r="K17" s="1479">
        <f>SUM(K65:K68)</f>
        <v>0</v>
      </c>
      <c r="L17" s="1480">
        <f>SUM(L65:L68)</f>
        <v>0</v>
      </c>
      <c r="M17" s="1480">
        <f t="shared" ref="M17:N17" si="13">SUM(M65:M68)</f>
        <v>0</v>
      </c>
      <c r="N17" s="1479">
        <f t="shared" si="13"/>
        <v>0</v>
      </c>
      <c r="O17" s="1481">
        <f>SUM(F17:J17)</f>
        <v>0</v>
      </c>
      <c r="P17" s="1482">
        <f>SUM(K17:N17)</f>
        <v>0</v>
      </c>
      <c r="Q17" s="1483">
        <f>SUM(O17:P17)</f>
        <v>0</v>
      </c>
      <c r="R17" s="316">
        <f t="shared" si="9"/>
        <v>0</v>
      </c>
      <c r="S17" s="1475">
        <f t="shared" si="5"/>
        <v>0</v>
      </c>
      <c r="T17" s="1484">
        <f>SUM(R17:S17)</f>
        <v>0</v>
      </c>
      <c r="U17" s="1485"/>
    </row>
    <row r="18" spans="2:21" ht="27" customHeight="1" x14ac:dyDescent="0.2">
      <c r="B18" s="327"/>
      <c r="C18" s="328"/>
      <c r="D18" s="328"/>
      <c r="E18" s="256" t="s">
        <v>288</v>
      </c>
      <c r="F18" s="1533"/>
      <c r="G18" s="257"/>
      <c r="H18" s="257"/>
      <c r="I18" s="257"/>
      <c r="J18" s="257"/>
      <c r="K18" s="257"/>
      <c r="L18" s="257"/>
      <c r="M18" s="257"/>
      <c r="N18" s="257"/>
      <c r="O18" s="257"/>
      <c r="P18" s="1486"/>
      <c r="Q18" s="257"/>
      <c r="R18" s="257"/>
      <c r="S18" s="257"/>
      <c r="T18" s="258"/>
      <c r="U18" s="329"/>
    </row>
    <row r="19" spans="2:21" s="27" customFormat="1" ht="15.95" customHeight="1" x14ac:dyDescent="0.2">
      <c r="B19" s="2430" t="s">
        <v>339</v>
      </c>
      <c r="C19" s="2431"/>
      <c r="D19" s="86">
        <v>1</v>
      </c>
      <c r="E19" s="281" t="s">
        <v>456</v>
      </c>
      <c r="F19" s="1534"/>
      <c r="G19" s="1535"/>
      <c r="H19" s="366"/>
      <c r="I19" s="31"/>
      <c r="J19" s="30"/>
      <c r="K19" s="87"/>
      <c r="L19" s="88"/>
      <c r="M19" s="31"/>
      <c r="N19" s="30"/>
      <c r="O19" s="1487">
        <f>SUM(F19:J19)</f>
        <v>0</v>
      </c>
      <c r="P19" s="1488">
        <f>SUM(K19:N19)</f>
        <v>0</v>
      </c>
      <c r="Q19" s="260">
        <f t="shared" ref="Q19:Q68" si="14">SUM(F19:N19)</f>
        <v>0</v>
      </c>
      <c r="R19" s="330">
        <f>F19*$F$9+G19*$G$9+H19*$H$9+I19*$I$9+J19*$J$9</f>
        <v>0</v>
      </c>
      <c r="S19" s="1489">
        <f>K19*$K$9+L19*$L$9+M19*$M$9+N19*$N$9</f>
        <v>0</v>
      </c>
      <c r="T19" s="1341">
        <f t="shared" ref="T19:T68" si="15">SUM(R19:S19)</f>
        <v>0</v>
      </c>
      <c r="U19" s="61"/>
    </row>
    <row r="20" spans="2:21" s="27" customFormat="1" ht="15.95" customHeight="1" x14ac:dyDescent="0.2">
      <c r="B20" s="2432"/>
      <c r="C20" s="2433"/>
      <c r="D20" s="78">
        <v>2</v>
      </c>
      <c r="E20" s="64" t="s">
        <v>458</v>
      </c>
      <c r="F20" s="1536"/>
      <c r="G20" s="1537"/>
      <c r="H20" s="367"/>
      <c r="I20" s="35"/>
      <c r="J20" s="34"/>
      <c r="K20" s="89"/>
      <c r="L20" s="39"/>
      <c r="M20" s="35"/>
      <c r="N20" s="34"/>
      <c r="O20" s="1538">
        <f>SUM(F20:J20)</f>
        <v>0</v>
      </c>
      <c r="P20" s="1539">
        <f>SUM(K20:N20)</f>
        <v>0</v>
      </c>
      <c r="Q20" s="262">
        <f t="shared" si="14"/>
        <v>0</v>
      </c>
      <c r="R20" s="331">
        <f t="shared" ref="R20:R68" si="16">F20*$F$9+G20*$G$9+H20*$H$9+I20*$I$9+J20*$J$9</f>
        <v>0</v>
      </c>
      <c r="S20" s="1540">
        <f t="shared" ref="S20:S68" si="17">K20*$K$9+L20*$L$9+M20*$M$9+N20*$N$9</f>
        <v>0</v>
      </c>
      <c r="T20" s="263">
        <f t="shared" si="15"/>
        <v>0</v>
      </c>
      <c r="U20" s="32"/>
    </row>
    <row r="21" spans="2:21" s="27" customFormat="1" ht="15.95" customHeight="1" x14ac:dyDescent="0.2">
      <c r="B21" s="2432"/>
      <c r="C21" s="2433"/>
      <c r="D21" s="78">
        <v>3</v>
      </c>
      <c r="E21" s="64" t="s">
        <v>457</v>
      </c>
      <c r="F21" s="1536"/>
      <c r="G21" s="1537"/>
      <c r="H21" s="367"/>
      <c r="I21" s="35"/>
      <c r="J21" s="34"/>
      <c r="K21" s="89"/>
      <c r="L21" s="39"/>
      <c r="M21" s="35"/>
      <c r="N21" s="34"/>
      <c r="O21" s="1538">
        <f t="shared" ref="O21:O29" si="18">SUM(F21:J21)</f>
        <v>0</v>
      </c>
      <c r="P21" s="1539">
        <f t="shared" ref="P21:P29" si="19">SUM(K21:N21)</f>
        <v>0</v>
      </c>
      <c r="Q21" s="262">
        <f t="shared" si="14"/>
        <v>0</v>
      </c>
      <c r="R21" s="331">
        <f t="shared" si="16"/>
        <v>0</v>
      </c>
      <c r="S21" s="1540">
        <f t="shared" si="17"/>
        <v>0</v>
      </c>
      <c r="T21" s="263">
        <f t="shared" si="15"/>
        <v>0</v>
      </c>
      <c r="U21" s="32"/>
    </row>
    <row r="22" spans="2:21" s="27" customFormat="1" ht="15.95" customHeight="1" x14ac:dyDescent="0.2">
      <c r="B22" s="2432"/>
      <c r="C22" s="2433"/>
      <c r="D22" s="78">
        <v>4</v>
      </c>
      <c r="E22" s="64" t="s">
        <v>455</v>
      </c>
      <c r="F22" s="1536"/>
      <c r="G22" s="1537"/>
      <c r="H22" s="367"/>
      <c r="I22" s="35"/>
      <c r="J22" s="34"/>
      <c r="K22" s="89"/>
      <c r="L22" s="39"/>
      <c r="M22" s="35"/>
      <c r="N22" s="34"/>
      <c r="O22" s="1538">
        <f t="shared" si="18"/>
        <v>0</v>
      </c>
      <c r="P22" s="1539">
        <f t="shared" si="19"/>
        <v>0</v>
      </c>
      <c r="Q22" s="262">
        <f t="shared" si="14"/>
        <v>0</v>
      </c>
      <c r="R22" s="331">
        <f t="shared" si="16"/>
        <v>0</v>
      </c>
      <c r="S22" s="1540">
        <f>K22*$K$9+L22*$L$9+M22*$M$9+N22*$N$9</f>
        <v>0</v>
      </c>
      <c r="T22" s="263">
        <f>SUM(R22:S22)</f>
        <v>0</v>
      </c>
      <c r="U22" s="32"/>
    </row>
    <row r="23" spans="2:21" s="27" customFormat="1" ht="15.95" customHeight="1" x14ac:dyDescent="0.2">
      <c r="B23" s="2432"/>
      <c r="C23" s="2433"/>
      <c r="D23" s="78">
        <v>5</v>
      </c>
      <c r="E23" s="64" t="s">
        <v>451</v>
      </c>
      <c r="F23" s="1536"/>
      <c r="G23" s="1537"/>
      <c r="H23" s="367"/>
      <c r="I23" s="35"/>
      <c r="J23" s="34"/>
      <c r="K23" s="89"/>
      <c r="L23" s="39"/>
      <c r="M23" s="35"/>
      <c r="N23" s="34"/>
      <c r="O23" s="1538">
        <f t="shared" si="18"/>
        <v>0</v>
      </c>
      <c r="P23" s="1539">
        <f t="shared" si="19"/>
        <v>0</v>
      </c>
      <c r="Q23" s="262">
        <f t="shared" si="14"/>
        <v>0</v>
      </c>
      <c r="R23" s="331">
        <f t="shared" si="16"/>
        <v>0</v>
      </c>
      <c r="S23" s="1540">
        <f t="shared" si="17"/>
        <v>0</v>
      </c>
      <c r="T23" s="263">
        <f t="shared" si="15"/>
        <v>0</v>
      </c>
      <c r="U23" s="32"/>
    </row>
    <row r="24" spans="2:21" s="27" customFormat="1" ht="15.95" customHeight="1" x14ac:dyDescent="0.2">
      <c r="B24" s="2432"/>
      <c r="C24" s="2433"/>
      <c r="D24" s="78">
        <v>6</v>
      </c>
      <c r="E24" s="64" t="s">
        <v>454</v>
      </c>
      <c r="F24" s="1536"/>
      <c r="G24" s="1537"/>
      <c r="H24" s="367"/>
      <c r="I24" s="35"/>
      <c r="J24" s="34"/>
      <c r="K24" s="89"/>
      <c r="L24" s="39"/>
      <c r="M24" s="35"/>
      <c r="N24" s="34"/>
      <c r="O24" s="1538">
        <f t="shared" si="18"/>
        <v>0</v>
      </c>
      <c r="P24" s="1539">
        <f t="shared" si="19"/>
        <v>0</v>
      </c>
      <c r="Q24" s="262">
        <f t="shared" si="14"/>
        <v>0</v>
      </c>
      <c r="R24" s="331">
        <f t="shared" si="16"/>
        <v>0</v>
      </c>
      <c r="S24" s="1540">
        <f t="shared" si="17"/>
        <v>0</v>
      </c>
      <c r="T24" s="263">
        <f t="shared" si="15"/>
        <v>0</v>
      </c>
      <c r="U24" s="32"/>
    </row>
    <row r="25" spans="2:21" s="27" customFormat="1" ht="15.95" customHeight="1" x14ac:dyDescent="0.2">
      <c r="B25" s="2432"/>
      <c r="C25" s="2433"/>
      <c r="D25" s="78">
        <v>7</v>
      </c>
      <c r="E25" s="64" t="s">
        <v>452</v>
      </c>
      <c r="F25" s="1536"/>
      <c r="G25" s="1537"/>
      <c r="H25" s="367"/>
      <c r="I25" s="35"/>
      <c r="J25" s="34"/>
      <c r="K25" s="89"/>
      <c r="L25" s="39"/>
      <c r="M25" s="35"/>
      <c r="N25" s="34"/>
      <c r="O25" s="1538">
        <f t="shared" si="18"/>
        <v>0</v>
      </c>
      <c r="P25" s="1539">
        <f t="shared" si="19"/>
        <v>0</v>
      </c>
      <c r="Q25" s="262">
        <f t="shared" si="14"/>
        <v>0</v>
      </c>
      <c r="R25" s="331">
        <f t="shared" si="16"/>
        <v>0</v>
      </c>
      <c r="S25" s="1540">
        <f t="shared" si="17"/>
        <v>0</v>
      </c>
      <c r="T25" s="263">
        <f t="shared" si="15"/>
        <v>0</v>
      </c>
      <c r="U25" s="32"/>
    </row>
    <row r="26" spans="2:21" s="27" customFormat="1" ht="15.95" customHeight="1" x14ac:dyDescent="0.2">
      <c r="B26" s="2432"/>
      <c r="C26" s="2433"/>
      <c r="D26" s="78">
        <v>8</v>
      </c>
      <c r="E26" s="64" t="s">
        <v>232</v>
      </c>
      <c r="F26" s="1536"/>
      <c r="G26" s="1537"/>
      <c r="H26" s="367"/>
      <c r="I26" s="35"/>
      <c r="J26" s="34"/>
      <c r="K26" s="89"/>
      <c r="L26" s="39"/>
      <c r="M26" s="35"/>
      <c r="N26" s="34"/>
      <c r="O26" s="1538">
        <f t="shared" si="18"/>
        <v>0</v>
      </c>
      <c r="P26" s="1539">
        <f t="shared" si="19"/>
        <v>0</v>
      </c>
      <c r="Q26" s="262">
        <f t="shared" si="14"/>
        <v>0</v>
      </c>
      <c r="R26" s="331">
        <f t="shared" si="16"/>
        <v>0</v>
      </c>
      <c r="S26" s="1540">
        <f t="shared" si="17"/>
        <v>0</v>
      </c>
      <c r="T26" s="263">
        <f t="shared" si="15"/>
        <v>0</v>
      </c>
      <c r="U26" s="32"/>
    </row>
    <row r="27" spans="2:21" s="27" customFormat="1" ht="15.95" customHeight="1" x14ac:dyDescent="0.2">
      <c r="B27" s="2432"/>
      <c r="C27" s="2433"/>
      <c r="D27" s="78">
        <v>9</v>
      </c>
      <c r="E27" s="64" t="s">
        <v>460</v>
      </c>
      <c r="F27" s="1536"/>
      <c r="G27" s="1537"/>
      <c r="H27" s="367"/>
      <c r="I27" s="35"/>
      <c r="J27" s="34"/>
      <c r="K27" s="89"/>
      <c r="L27" s="39"/>
      <c r="M27" s="35"/>
      <c r="N27" s="34"/>
      <c r="O27" s="1538">
        <f t="shared" si="18"/>
        <v>0</v>
      </c>
      <c r="P27" s="1539">
        <f t="shared" si="19"/>
        <v>0</v>
      </c>
      <c r="Q27" s="262">
        <f t="shared" si="14"/>
        <v>0</v>
      </c>
      <c r="R27" s="331">
        <f>F27*$F$9+G27*$G$9+H27*$H$9+I27*$I$9+J27*$J$9</f>
        <v>0</v>
      </c>
      <c r="S27" s="1540">
        <f t="shared" si="17"/>
        <v>0</v>
      </c>
      <c r="T27" s="263">
        <f t="shared" si="15"/>
        <v>0</v>
      </c>
      <c r="U27" s="32"/>
    </row>
    <row r="28" spans="2:21" s="27" customFormat="1" ht="15.95" customHeight="1" x14ac:dyDescent="0.2">
      <c r="B28" s="2432"/>
      <c r="C28" s="2433"/>
      <c r="D28" s="78">
        <v>10</v>
      </c>
      <c r="E28" s="64" t="s">
        <v>202</v>
      </c>
      <c r="F28" s="1536"/>
      <c r="G28" s="1537"/>
      <c r="H28" s="367"/>
      <c r="I28" s="35"/>
      <c r="J28" s="34"/>
      <c r="K28" s="89"/>
      <c r="L28" s="39"/>
      <c r="M28" s="35"/>
      <c r="N28" s="34"/>
      <c r="O28" s="1538">
        <f t="shared" si="18"/>
        <v>0</v>
      </c>
      <c r="P28" s="1539">
        <f t="shared" si="19"/>
        <v>0</v>
      </c>
      <c r="Q28" s="262">
        <f t="shared" si="14"/>
        <v>0</v>
      </c>
      <c r="R28" s="331">
        <f t="shared" si="16"/>
        <v>0</v>
      </c>
      <c r="S28" s="1540">
        <f t="shared" si="17"/>
        <v>0</v>
      </c>
      <c r="T28" s="263">
        <f t="shared" si="15"/>
        <v>0</v>
      </c>
      <c r="U28" s="32"/>
    </row>
    <row r="29" spans="2:21" s="27" customFormat="1" ht="15.95" customHeight="1" x14ac:dyDescent="0.2">
      <c r="B29" s="2432"/>
      <c r="C29" s="2433"/>
      <c r="D29" s="78">
        <v>11</v>
      </c>
      <c r="E29" s="282" t="s">
        <v>447</v>
      </c>
      <c r="F29" s="1536"/>
      <c r="G29" s="1537"/>
      <c r="H29" s="367"/>
      <c r="I29" s="35"/>
      <c r="J29" s="34"/>
      <c r="K29" s="89"/>
      <c r="L29" s="39"/>
      <c r="M29" s="35"/>
      <c r="N29" s="34"/>
      <c r="O29" s="1538">
        <f t="shared" si="18"/>
        <v>0</v>
      </c>
      <c r="P29" s="1539">
        <f t="shared" si="19"/>
        <v>0</v>
      </c>
      <c r="Q29" s="283">
        <f t="shared" si="14"/>
        <v>0</v>
      </c>
      <c r="R29" s="331">
        <f t="shared" si="16"/>
        <v>0</v>
      </c>
      <c r="S29" s="1540">
        <f t="shared" si="17"/>
        <v>0</v>
      </c>
      <c r="T29" s="1541">
        <f t="shared" si="15"/>
        <v>0</v>
      </c>
      <c r="U29" s="75"/>
    </row>
    <row r="30" spans="2:21" s="27" customFormat="1" ht="15.95" customHeight="1" thickBot="1" x14ac:dyDescent="0.25">
      <c r="B30" s="2434"/>
      <c r="C30" s="2435"/>
      <c r="D30" s="332">
        <v>12</v>
      </c>
      <c r="E30" s="333" t="s">
        <v>459</v>
      </c>
      <c r="F30" s="1542"/>
      <c r="G30" s="1543"/>
      <c r="H30" s="368"/>
      <c r="I30" s="81"/>
      <c r="J30" s="335"/>
      <c r="K30" s="1491"/>
      <c r="L30" s="334"/>
      <c r="M30" s="81"/>
      <c r="N30" s="335"/>
      <c r="O30" s="1544">
        <f>SUM(F30:J30)</f>
        <v>0</v>
      </c>
      <c r="P30" s="1544">
        <f>SUM(K30:N30)</f>
        <v>0</v>
      </c>
      <c r="Q30" s="285">
        <f t="shared" si="14"/>
        <v>0</v>
      </c>
      <c r="R30" s="1484">
        <f t="shared" si="16"/>
        <v>0</v>
      </c>
      <c r="S30" s="1545">
        <f t="shared" si="17"/>
        <v>0</v>
      </c>
      <c r="T30" s="1400">
        <f t="shared" si="15"/>
        <v>0</v>
      </c>
      <c r="U30" s="336"/>
    </row>
    <row r="31" spans="2:21" s="27" customFormat="1" ht="15.95" customHeight="1" x14ac:dyDescent="0.2">
      <c r="B31" s="2432" t="s">
        <v>359</v>
      </c>
      <c r="C31" s="2436" t="s">
        <v>475</v>
      </c>
      <c r="D31" s="963">
        <v>1</v>
      </c>
      <c r="E31" s="938" t="s">
        <v>143</v>
      </c>
      <c r="F31" s="1546">
        <v>5</v>
      </c>
      <c r="G31" s="1547">
        <v>5</v>
      </c>
      <c r="H31" s="367">
        <v>5</v>
      </c>
      <c r="I31" s="35">
        <v>5</v>
      </c>
      <c r="J31" s="34">
        <v>5</v>
      </c>
      <c r="K31" s="89">
        <v>4</v>
      </c>
      <c r="L31" s="39">
        <v>4</v>
      </c>
      <c r="M31" s="35">
        <v>4</v>
      </c>
      <c r="N31" s="34">
        <v>4</v>
      </c>
      <c r="O31" s="1548">
        <f>SUM(F31:J31)</f>
        <v>25</v>
      </c>
      <c r="P31" s="1549">
        <f>SUM(K31:N31)</f>
        <v>16</v>
      </c>
      <c r="Q31" s="286">
        <f t="shared" si="14"/>
        <v>41</v>
      </c>
      <c r="R31" s="1550">
        <f t="shared" si="16"/>
        <v>0</v>
      </c>
      <c r="S31" s="1551">
        <f t="shared" si="17"/>
        <v>0</v>
      </c>
      <c r="T31" s="266">
        <f t="shared" si="15"/>
        <v>0</v>
      </c>
      <c r="U31" s="32"/>
    </row>
    <row r="32" spans="2:21" s="27" customFormat="1" ht="15.95" customHeight="1" x14ac:dyDescent="0.2">
      <c r="B32" s="2432"/>
      <c r="C32" s="2436"/>
      <c r="D32" s="78">
        <v>2</v>
      </c>
      <c r="E32" s="64" t="s">
        <v>360</v>
      </c>
      <c r="F32" s="1552">
        <v>3</v>
      </c>
      <c r="G32" s="1553">
        <v>3</v>
      </c>
      <c r="H32" s="370">
        <v>3</v>
      </c>
      <c r="I32" s="37">
        <v>3</v>
      </c>
      <c r="J32" s="36">
        <v>3</v>
      </c>
      <c r="K32" s="92">
        <v>3</v>
      </c>
      <c r="L32" s="45">
        <v>3</v>
      </c>
      <c r="M32" s="37">
        <v>3</v>
      </c>
      <c r="N32" s="36">
        <v>3</v>
      </c>
      <c r="O32" s="1548">
        <f>SUM(F32:J32)</f>
        <v>15</v>
      </c>
      <c r="P32" s="1539">
        <f>SUM(K32:N32)</f>
        <v>12</v>
      </c>
      <c r="Q32" s="262">
        <f t="shared" si="14"/>
        <v>27</v>
      </c>
      <c r="R32" s="331">
        <f t="shared" si="16"/>
        <v>0</v>
      </c>
      <c r="S32" s="1540">
        <f t="shared" si="17"/>
        <v>0</v>
      </c>
      <c r="T32" s="263">
        <f t="shared" si="15"/>
        <v>0</v>
      </c>
      <c r="U32" s="38"/>
    </row>
    <row r="33" spans="2:21" s="27" customFormat="1" ht="15.95" customHeight="1" x14ac:dyDescent="0.2">
      <c r="B33" s="2432"/>
      <c r="C33" s="2436"/>
      <c r="D33" s="78">
        <v>3</v>
      </c>
      <c r="E33" s="64" t="s">
        <v>361</v>
      </c>
      <c r="F33" s="1552"/>
      <c r="G33" s="1553"/>
      <c r="H33" s="370"/>
      <c r="I33" s="37">
        <v>2</v>
      </c>
      <c r="J33" s="36">
        <v>2</v>
      </c>
      <c r="K33" s="92">
        <v>2</v>
      </c>
      <c r="L33" s="45">
        <v>2</v>
      </c>
      <c r="M33" s="37">
        <v>2</v>
      </c>
      <c r="N33" s="36">
        <v>2</v>
      </c>
      <c r="O33" s="1548">
        <f t="shared" ref="O33:O48" si="20">SUM(F33:J33)</f>
        <v>4</v>
      </c>
      <c r="P33" s="1539">
        <f t="shared" ref="P33:P48" si="21">SUM(K33:N33)</f>
        <v>8</v>
      </c>
      <c r="Q33" s="262">
        <f t="shared" si="14"/>
        <v>12</v>
      </c>
      <c r="R33" s="331">
        <f t="shared" si="16"/>
        <v>0</v>
      </c>
      <c r="S33" s="1540">
        <f t="shared" si="17"/>
        <v>0</v>
      </c>
      <c r="T33" s="263">
        <f t="shared" si="15"/>
        <v>0</v>
      </c>
      <c r="U33" s="38"/>
    </row>
    <row r="34" spans="2:21" s="27" customFormat="1" ht="15.95" customHeight="1" x14ac:dyDescent="0.2">
      <c r="B34" s="2432"/>
      <c r="C34" s="2436"/>
      <c r="D34" s="78">
        <v>4</v>
      </c>
      <c r="E34" s="77" t="s">
        <v>236</v>
      </c>
      <c r="F34" s="1554">
        <v>1</v>
      </c>
      <c r="G34" s="1555">
        <v>1</v>
      </c>
      <c r="H34" s="370">
        <v>1</v>
      </c>
      <c r="I34" s="37">
        <v>1</v>
      </c>
      <c r="J34" s="36"/>
      <c r="K34" s="1150"/>
      <c r="L34" s="1276"/>
      <c r="M34" s="93"/>
      <c r="N34" s="1151"/>
      <c r="O34" s="1548">
        <f t="shared" si="20"/>
        <v>4</v>
      </c>
      <c r="P34" s="1539">
        <f t="shared" si="21"/>
        <v>0</v>
      </c>
      <c r="Q34" s="262">
        <f t="shared" si="14"/>
        <v>4</v>
      </c>
      <c r="R34" s="331">
        <f t="shared" si="16"/>
        <v>0</v>
      </c>
      <c r="S34" s="1540">
        <f t="shared" si="17"/>
        <v>0</v>
      </c>
      <c r="T34" s="263">
        <f t="shared" ref="T34:T46" si="22">SUM(R34:S34)</f>
        <v>0</v>
      </c>
      <c r="U34" s="38"/>
    </row>
    <row r="35" spans="2:21" s="27" customFormat="1" ht="15.95" customHeight="1" x14ac:dyDescent="0.2">
      <c r="B35" s="2432"/>
      <c r="C35" s="2436"/>
      <c r="D35" s="78">
        <v>5</v>
      </c>
      <c r="E35" s="1504"/>
      <c r="F35" s="1556"/>
      <c r="G35" s="1505"/>
      <c r="H35" s="1505"/>
      <c r="I35" s="93"/>
      <c r="J35" s="1151"/>
      <c r="K35" s="92">
        <v>1</v>
      </c>
      <c r="L35" s="45"/>
      <c r="M35" s="37"/>
      <c r="N35" s="36"/>
      <c r="O35" s="1548">
        <f t="shared" si="20"/>
        <v>0</v>
      </c>
      <c r="P35" s="1539">
        <f t="shared" si="21"/>
        <v>1</v>
      </c>
      <c r="Q35" s="262">
        <f t="shared" si="14"/>
        <v>1</v>
      </c>
      <c r="R35" s="331">
        <f t="shared" si="16"/>
        <v>0</v>
      </c>
      <c r="S35" s="1540">
        <f t="shared" si="17"/>
        <v>0</v>
      </c>
      <c r="T35" s="263">
        <f t="shared" si="22"/>
        <v>0</v>
      </c>
      <c r="U35" s="38"/>
    </row>
    <row r="36" spans="2:21" s="27" customFormat="1" ht="15.95" customHeight="1" x14ac:dyDescent="0.2">
      <c r="B36" s="2432"/>
      <c r="C36" s="2436"/>
      <c r="D36" s="78">
        <v>6</v>
      </c>
      <c r="E36" s="77" t="s">
        <v>137</v>
      </c>
      <c r="F36" s="1554">
        <v>1</v>
      </c>
      <c r="G36" s="1555">
        <v>2</v>
      </c>
      <c r="H36" s="370">
        <v>2</v>
      </c>
      <c r="I36" s="37">
        <v>2</v>
      </c>
      <c r="J36" s="36">
        <v>2</v>
      </c>
      <c r="K36" s="92">
        <v>2</v>
      </c>
      <c r="L36" s="45">
        <v>2</v>
      </c>
      <c r="M36" s="37">
        <v>2</v>
      </c>
      <c r="N36" s="36">
        <v>1</v>
      </c>
      <c r="O36" s="1548">
        <f t="shared" si="20"/>
        <v>9</v>
      </c>
      <c r="P36" s="1539">
        <f t="shared" si="21"/>
        <v>7</v>
      </c>
      <c r="Q36" s="262">
        <f t="shared" si="14"/>
        <v>16</v>
      </c>
      <c r="R36" s="331">
        <f t="shared" si="16"/>
        <v>0</v>
      </c>
      <c r="S36" s="1540">
        <f t="shared" si="17"/>
        <v>0</v>
      </c>
      <c r="T36" s="263">
        <f t="shared" si="22"/>
        <v>0</v>
      </c>
      <c r="U36" s="38"/>
    </row>
    <row r="37" spans="2:21" s="27" customFormat="1" ht="15.95" customHeight="1" x14ac:dyDescent="0.2">
      <c r="B37" s="2432"/>
      <c r="C37" s="2436"/>
      <c r="D37" s="78">
        <v>7</v>
      </c>
      <c r="E37" s="77" t="s">
        <v>256</v>
      </c>
      <c r="F37" s="1554"/>
      <c r="G37" s="1555"/>
      <c r="H37" s="370"/>
      <c r="I37" s="37"/>
      <c r="J37" s="36"/>
      <c r="K37" s="92">
        <v>2</v>
      </c>
      <c r="L37" s="45">
        <v>1</v>
      </c>
      <c r="M37" s="37"/>
      <c r="N37" s="36"/>
      <c r="O37" s="1548">
        <f t="shared" si="20"/>
        <v>0</v>
      </c>
      <c r="P37" s="1539">
        <f t="shared" si="21"/>
        <v>3</v>
      </c>
      <c r="Q37" s="262">
        <f t="shared" si="14"/>
        <v>3</v>
      </c>
      <c r="R37" s="331">
        <f t="shared" si="16"/>
        <v>0</v>
      </c>
      <c r="S37" s="1540">
        <f t="shared" si="17"/>
        <v>0</v>
      </c>
      <c r="T37" s="263">
        <f t="shared" si="22"/>
        <v>0</v>
      </c>
      <c r="U37" s="38"/>
    </row>
    <row r="38" spans="2:21" s="27" customFormat="1" ht="15.95" customHeight="1" x14ac:dyDescent="0.2">
      <c r="B38" s="2432"/>
      <c r="C38" s="2436"/>
      <c r="D38" s="78">
        <v>8</v>
      </c>
      <c r="E38" s="948" t="s">
        <v>154</v>
      </c>
      <c r="F38" s="1554"/>
      <c r="G38" s="1555"/>
      <c r="H38" s="370"/>
      <c r="I38" s="37"/>
      <c r="J38" s="36">
        <v>2</v>
      </c>
      <c r="K38" s="92"/>
      <c r="L38" s="45"/>
      <c r="M38" s="37"/>
      <c r="N38" s="36"/>
      <c r="O38" s="1548">
        <f t="shared" si="20"/>
        <v>2</v>
      </c>
      <c r="P38" s="1539">
        <f t="shared" si="21"/>
        <v>0</v>
      </c>
      <c r="Q38" s="262">
        <f t="shared" si="14"/>
        <v>2</v>
      </c>
      <c r="R38" s="331">
        <f t="shared" si="16"/>
        <v>0</v>
      </c>
      <c r="S38" s="1540">
        <f t="shared" si="17"/>
        <v>0</v>
      </c>
      <c r="T38" s="263">
        <f t="shared" si="22"/>
        <v>0</v>
      </c>
      <c r="U38" s="38"/>
    </row>
    <row r="39" spans="2:21" s="27" customFormat="1" ht="15.95" customHeight="1" x14ac:dyDescent="0.2">
      <c r="B39" s="2432"/>
      <c r="C39" s="2436"/>
      <c r="D39" s="78">
        <v>9</v>
      </c>
      <c r="E39" s="77" t="s">
        <v>252</v>
      </c>
      <c r="F39" s="1556"/>
      <c r="G39" s="1505"/>
      <c r="H39" s="1505"/>
      <c r="I39" s="93"/>
      <c r="J39" s="1151"/>
      <c r="K39" s="1152">
        <v>1</v>
      </c>
      <c r="L39" s="1153">
        <v>1</v>
      </c>
      <c r="M39" s="37"/>
      <c r="N39" s="36"/>
      <c r="O39" s="1548">
        <f t="shared" si="20"/>
        <v>0</v>
      </c>
      <c r="P39" s="1539">
        <f t="shared" si="21"/>
        <v>2</v>
      </c>
      <c r="Q39" s="262">
        <f t="shared" si="14"/>
        <v>2</v>
      </c>
      <c r="R39" s="331">
        <f t="shared" si="16"/>
        <v>0</v>
      </c>
      <c r="S39" s="1540">
        <f t="shared" si="17"/>
        <v>0</v>
      </c>
      <c r="T39" s="263">
        <f t="shared" si="22"/>
        <v>0</v>
      </c>
      <c r="U39" s="38"/>
    </row>
    <row r="40" spans="2:21" s="27" customFormat="1" ht="15.95" customHeight="1" x14ac:dyDescent="0.2">
      <c r="B40" s="2432"/>
      <c r="C40" s="2436"/>
      <c r="D40" s="78">
        <v>10</v>
      </c>
      <c r="E40" s="77" t="s">
        <v>237</v>
      </c>
      <c r="F40" s="1554">
        <v>2</v>
      </c>
      <c r="G40" s="1507"/>
      <c r="H40" s="1507"/>
      <c r="I40" s="1148"/>
      <c r="J40" s="1149"/>
      <c r="K40" s="1150"/>
      <c r="L40" s="1276"/>
      <c r="M40" s="93"/>
      <c r="N40" s="1151"/>
      <c r="O40" s="1548">
        <f t="shared" si="20"/>
        <v>2</v>
      </c>
      <c r="P40" s="1539">
        <f t="shared" si="21"/>
        <v>0</v>
      </c>
      <c r="Q40" s="262">
        <f t="shared" si="14"/>
        <v>2</v>
      </c>
      <c r="R40" s="331">
        <f t="shared" si="16"/>
        <v>0</v>
      </c>
      <c r="S40" s="1540">
        <f t="shared" si="17"/>
        <v>0</v>
      </c>
      <c r="T40" s="263">
        <f t="shared" si="22"/>
        <v>0</v>
      </c>
      <c r="U40" s="38"/>
    </row>
    <row r="41" spans="2:21" s="27" customFormat="1" ht="15.95" customHeight="1" x14ac:dyDescent="0.2">
      <c r="B41" s="2432"/>
      <c r="C41" s="2436"/>
      <c r="D41" s="78">
        <v>11</v>
      </c>
      <c r="E41" s="77" t="s">
        <v>136</v>
      </c>
      <c r="F41" s="1554"/>
      <c r="G41" s="1555">
        <v>1</v>
      </c>
      <c r="H41" s="370">
        <v>1</v>
      </c>
      <c r="I41" s="37">
        <v>2</v>
      </c>
      <c r="J41" s="36">
        <v>1</v>
      </c>
      <c r="K41" s="92">
        <v>1</v>
      </c>
      <c r="L41" s="45">
        <v>1</v>
      </c>
      <c r="M41" s="37">
        <v>1</v>
      </c>
      <c r="N41" s="36">
        <v>1</v>
      </c>
      <c r="O41" s="1548">
        <f t="shared" si="20"/>
        <v>5</v>
      </c>
      <c r="P41" s="1539">
        <f t="shared" si="21"/>
        <v>4</v>
      </c>
      <c r="Q41" s="262">
        <f t="shared" si="14"/>
        <v>9</v>
      </c>
      <c r="R41" s="331">
        <f t="shared" si="16"/>
        <v>0</v>
      </c>
      <c r="S41" s="1540">
        <f t="shared" si="17"/>
        <v>0</v>
      </c>
      <c r="T41" s="263">
        <f t="shared" si="22"/>
        <v>0</v>
      </c>
      <c r="U41" s="38"/>
    </row>
    <row r="42" spans="2:21" s="27" customFormat="1" ht="15.95" customHeight="1" x14ac:dyDescent="0.2">
      <c r="B42" s="2432"/>
      <c r="C42" s="2436"/>
      <c r="D42" s="78">
        <v>12</v>
      </c>
      <c r="E42" s="77" t="s">
        <v>132</v>
      </c>
      <c r="F42" s="1554"/>
      <c r="G42" s="1555">
        <v>1</v>
      </c>
      <c r="H42" s="370">
        <v>1</v>
      </c>
      <c r="I42" s="37">
        <v>1</v>
      </c>
      <c r="J42" s="36">
        <v>2</v>
      </c>
      <c r="K42" s="92">
        <v>1</v>
      </c>
      <c r="L42" s="45">
        <v>1</v>
      </c>
      <c r="M42" s="37">
        <v>1</v>
      </c>
      <c r="N42" s="36">
        <v>1</v>
      </c>
      <c r="O42" s="1548">
        <f t="shared" si="20"/>
        <v>5</v>
      </c>
      <c r="P42" s="1539">
        <f t="shared" si="21"/>
        <v>4</v>
      </c>
      <c r="Q42" s="262">
        <f t="shared" si="14"/>
        <v>9</v>
      </c>
      <c r="R42" s="331">
        <f t="shared" si="16"/>
        <v>0</v>
      </c>
      <c r="S42" s="1540">
        <f t="shared" si="17"/>
        <v>0</v>
      </c>
      <c r="T42" s="263">
        <f t="shared" si="22"/>
        <v>0</v>
      </c>
      <c r="U42" s="38"/>
    </row>
    <row r="43" spans="2:21" s="27" customFormat="1" ht="15.95" customHeight="1" x14ac:dyDescent="0.2">
      <c r="B43" s="2432"/>
      <c r="C43" s="2436"/>
      <c r="D43" s="78">
        <v>13</v>
      </c>
      <c r="E43" s="77" t="s">
        <v>253</v>
      </c>
      <c r="F43" s="1554"/>
      <c r="G43" s="1555"/>
      <c r="H43" s="370"/>
      <c r="I43" s="37">
        <v>2</v>
      </c>
      <c r="J43" s="36">
        <v>2</v>
      </c>
      <c r="K43" s="92">
        <v>1</v>
      </c>
      <c r="L43" s="45">
        <v>1</v>
      </c>
      <c r="M43" s="37">
        <v>1</v>
      </c>
      <c r="N43" s="36">
        <v>1</v>
      </c>
      <c r="O43" s="1548">
        <f t="shared" si="20"/>
        <v>4</v>
      </c>
      <c r="P43" s="1539">
        <f t="shared" si="21"/>
        <v>4</v>
      </c>
      <c r="Q43" s="262">
        <f t="shared" si="14"/>
        <v>8</v>
      </c>
      <c r="R43" s="331">
        <f t="shared" si="16"/>
        <v>0</v>
      </c>
      <c r="S43" s="1540">
        <f t="shared" si="17"/>
        <v>0</v>
      </c>
      <c r="T43" s="263">
        <f t="shared" si="22"/>
        <v>0</v>
      </c>
      <c r="U43" s="38"/>
    </row>
    <row r="44" spans="2:21" s="27" customFormat="1" ht="15.95" customHeight="1" x14ac:dyDescent="0.2">
      <c r="B44" s="2432"/>
      <c r="C44" s="2436"/>
      <c r="D44" s="78">
        <v>14</v>
      </c>
      <c r="E44" s="77" t="s">
        <v>135</v>
      </c>
      <c r="F44" s="1554"/>
      <c r="G44" s="1555"/>
      <c r="H44" s="370"/>
      <c r="I44" s="37">
        <v>2</v>
      </c>
      <c r="J44" s="36">
        <v>2</v>
      </c>
      <c r="K44" s="92">
        <v>1</v>
      </c>
      <c r="L44" s="45">
        <v>1</v>
      </c>
      <c r="M44" s="37">
        <v>1</v>
      </c>
      <c r="N44" s="36">
        <v>1</v>
      </c>
      <c r="O44" s="1548">
        <f t="shared" si="20"/>
        <v>4</v>
      </c>
      <c r="P44" s="1539">
        <f t="shared" si="21"/>
        <v>4</v>
      </c>
      <c r="Q44" s="262">
        <f t="shared" si="14"/>
        <v>8</v>
      </c>
      <c r="R44" s="331">
        <f t="shared" si="16"/>
        <v>0</v>
      </c>
      <c r="S44" s="1540">
        <f t="shared" si="17"/>
        <v>0</v>
      </c>
      <c r="T44" s="263">
        <f t="shared" si="22"/>
        <v>0</v>
      </c>
      <c r="U44" s="38"/>
    </row>
    <row r="45" spans="2:21" s="27" customFormat="1" ht="15.95" customHeight="1" x14ac:dyDescent="0.2">
      <c r="B45" s="2432"/>
      <c r="C45" s="2436"/>
      <c r="D45" s="78">
        <v>15</v>
      </c>
      <c r="E45" s="77" t="s">
        <v>144</v>
      </c>
      <c r="F45" s="1554">
        <v>4</v>
      </c>
      <c r="G45" s="1555">
        <v>4</v>
      </c>
      <c r="H45" s="370">
        <v>4</v>
      </c>
      <c r="I45" s="37">
        <v>4</v>
      </c>
      <c r="J45" s="36">
        <v>4</v>
      </c>
      <c r="K45" s="92">
        <v>3</v>
      </c>
      <c r="L45" s="45">
        <v>4</v>
      </c>
      <c r="M45" s="37">
        <v>3</v>
      </c>
      <c r="N45" s="36">
        <v>4</v>
      </c>
      <c r="O45" s="1548">
        <f t="shared" si="20"/>
        <v>20</v>
      </c>
      <c r="P45" s="1539">
        <f t="shared" si="21"/>
        <v>14</v>
      </c>
      <c r="Q45" s="262">
        <f t="shared" si="14"/>
        <v>34</v>
      </c>
      <c r="R45" s="331">
        <f t="shared" si="16"/>
        <v>0</v>
      </c>
      <c r="S45" s="1540">
        <f t="shared" si="17"/>
        <v>0</v>
      </c>
      <c r="T45" s="263">
        <f t="shared" si="22"/>
        <v>0</v>
      </c>
      <c r="U45" s="38"/>
    </row>
    <row r="46" spans="2:21" s="27" customFormat="1" ht="15.95" customHeight="1" x14ac:dyDescent="0.2">
      <c r="B46" s="2432"/>
      <c r="C46" s="2436"/>
      <c r="D46" s="78">
        <v>16</v>
      </c>
      <c r="E46" s="77" t="s">
        <v>140</v>
      </c>
      <c r="F46" s="1554">
        <v>1</v>
      </c>
      <c r="G46" s="1555">
        <v>1</v>
      </c>
      <c r="H46" s="370">
        <v>1</v>
      </c>
      <c r="I46" s="37">
        <v>1</v>
      </c>
      <c r="J46" s="36">
        <v>1</v>
      </c>
      <c r="K46" s="92">
        <v>1</v>
      </c>
      <c r="L46" s="45">
        <v>1</v>
      </c>
      <c r="M46" s="37">
        <v>1</v>
      </c>
      <c r="N46" s="36"/>
      <c r="O46" s="1548">
        <f t="shared" si="20"/>
        <v>5</v>
      </c>
      <c r="P46" s="1539">
        <f t="shared" si="21"/>
        <v>3</v>
      </c>
      <c r="Q46" s="262">
        <f t="shared" si="14"/>
        <v>8</v>
      </c>
      <c r="R46" s="331">
        <f t="shared" si="16"/>
        <v>0</v>
      </c>
      <c r="S46" s="1540">
        <f t="shared" si="17"/>
        <v>0</v>
      </c>
      <c r="T46" s="263">
        <f t="shared" si="22"/>
        <v>0</v>
      </c>
      <c r="U46" s="38"/>
    </row>
    <row r="47" spans="2:21" s="27" customFormat="1" ht="15.95" customHeight="1" x14ac:dyDescent="0.2">
      <c r="B47" s="2432"/>
      <c r="C47" s="2436"/>
      <c r="D47" s="78">
        <v>17</v>
      </c>
      <c r="E47" s="77" t="s">
        <v>238</v>
      </c>
      <c r="F47" s="1554">
        <v>1</v>
      </c>
      <c r="G47" s="1555">
        <v>1</v>
      </c>
      <c r="H47" s="370"/>
      <c r="I47" s="37"/>
      <c r="J47" s="36"/>
      <c r="K47" s="1150"/>
      <c r="L47" s="1276"/>
      <c r="M47" s="93"/>
      <c r="N47" s="1151"/>
      <c r="O47" s="1548">
        <f t="shared" si="20"/>
        <v>2</v>
      </c>
      <c r="P47" s="1539">
        <f t="shared" si="21"/>
        <v>0</v>
      </c>
      <c r="Q47" s="262">
        <f t="shared" si="14"/>
        <v>2</v>
      </c>
      <c r="R47" s="331">
        <f t="shared" si="16"/>
        <v>0</v>
      </c>
      <c r="S47" s="1540">
        <f t="shared" si="17"/>
        <v>0</v>
      </c>
      <c r="T47" s="263">
        <f t="shared" si="15"/>
        <v>0</v>
      </c>
      <c r="U47" s="38"/>
    </row>
    <row r="48" spans="2:21" s="27" customFormat="1" ht="15.95" customHeight="1" x14ac:dyDescent="0.2">
      <c r="B48" s="2432"/>
      <c r="C48" s="2436"/>
      <c r="D48" s="78">
        <v>18</v>
      </c>
      <c r="E48" s="77" t="s">
        <v>134</v>
      </c>
      <c r="F48" s="1554"/>
      <c r="G48" s="1555"/>
      <c r="H48" s="370"/>
      <c r="I48" s="37"/>
      <c r="J48" s="36">
        <v>1</v>
      </c>
      <c r="K48" s="92">
        <v>1</v>
      </c>
      <c r="L48" s="45"/>
      <c r="M48" s="37"/>
      <c r="N48" s="36"/>
      <c r="O48" s="1548">
        <f t="shared" si="20"/>
        <v>1</v>
      </c>
      <c r="P48" s="1539">
        <f t="shared" si="21"/>
        <v>1</v>
      </c>
      <c r="Q48" s="262">
        <f t="shared" si="14"/>
        <v>2</v>
      </c>
      <c r="R48" s="331">
        <f t="shared" si="16"/>
        <v>0</v>
      </c>
      <c r="S48" s="1540">
        <f t="shared" si="17"/>
        <v>0</v>
      </c>
      <c r="T48" s="263">
        <f t="shared" si="15"/>
        <v>0</v>
      </c>
      <c r="U48" s="38"/>
    </row>
    <row r="49" spans="2:21" s="27" customFormat="1" ht="15.95" customHeight="1" x14ac:dyDescent="0.2">
      <c r="B49" s="2432"/>
      <c r="C49" s="2437"/>
      <c r="D49" s="78">
        <v>19</v>
      </c>
      <c r="E49" s="77" t="s">
        <v>157</v>
      </c>
      <c r="F49" s="1557">
        <v>1</v>
      </c>
      <c r="G49" s="1558">
        <v>1</v>
      </c>
      <c r="H49" s="371">
        <v>1</v>
      </c>
      <c r="I49" s="339">
        <v>1</v>
      </c>
      <c r="J49" s="340">
        <v>1</v>
      </c>
      <c r="K49" s="1508">
        <v>1</v>
      </c>
      <c r="L49" s="338">
        <v>1</v>
      </c>
      <c r="M49" s="339">
        <v>1</v>
      </c>
      <c r="N49" s="340">
        <v>1</v>
      </c>
      <c r="O49" s="1559">
        <f>SUM(F49:J49)</f>
        <v>5</v>
      </c>
      <c r="P49" s="1560">
        <f>SUM(K49:N49)</f>
        <v>4</v>
      </c>
      <c r="Q49" s="283">
        <f t="shared" si="14"/>
        <v>9</v>
      </c>
      <c r="R49" s="341">
        <f t="shared" si="16"/>
        <v>0</v>
      </c>
      <c r="S49" s="1561">
        <f t="shared" si="17"/>
        <v>0</v>
      </c>
      <c r="T49" s="1541">
        <f t="shared" si="15"/>
        <v>0</v>
      </c>
      <c r="U49" s="44"/>
    </row>
    <row r="50" spans="2:21" s="27" customFormat="1" ht="25.5" customHeight="1" thickBot="1" x14ac:dyDescent="0.25">
      <c r="B50" s="2434"/>
      <c r="C50" s="2438" t="s">
        <v>476</v>
      </c>
      <c r="D50" s="2439"/>
      <c r="E50" s="2440"/>
      <c r="F50" s="1562"/>
      <c r="G50" s="1509"/>
      <c r="H50" s="1509"/>
      <c r="I50" s="1510"/>
      <c r="J50" s="1511"/>
      <c r="K50" s="1512"/>
      <c r="L50" s="1513"/>
      <c r="M50" s="1514"/>
      <c r="N50" s="1515"/>
      <c r="O50" s="1492"/>
      <c r="P50" s="1493">
        <f>SUM(K50:N50)</f>
        <v>0</v>
      </c>
      <c r="Q50" s="1494">
        <f t="shared" si="14"/>
        <v>0</v>
      </c>
      <c r="R50" s="1484">
        <f t="shared" si="16"/>
        <v>0</v>
      </c>
      <c r="S50" s="1545">
        <f t="shared" si="17"/>
        <v>0</v>
      </c>
      <c r="T50" s="1497">
        <f t="shared" si="15"/>
        <v>0</v>
      </c>
      <c r="U50" s="1516"/>
    </row>
    <row r="51" spans="2:21" ht="27.75" customHeight="1" x14ac:dyDescent="0.2">
      <c r="B51" s="2415" t="s">
        <v>295</v>
      </c>
      <c r="C51" s="2416"/>
      <c r="D51" s="2416"/>
      <c r="E51" s="2417"/>
      <c r="F51" s="1563">
        <f>SUM(F52:F55)</f>
        <v>0</v>
      </c>
      <c r="G51" s="1517">
        <f t="shared" ref="G51:I51" si="23">SUM(G52:G55)</f>
        <v>0</v>
      </c>
      <c r="H51" s="1517">
        <f t="shared" si="23"/>
        <v>0</v>
      </c>
      <c r="I51" s="1517">
        <f t="shared" si="23"/>
        <v>0</v>
      </c>
      <c r="J51" s="1518">
        <f>SUM(J52:J55)</f>
        <v>0</v>
      </c>
      <c r="K51" s="1519">
        <f>SUM(K52:K55)</f>
        <v>0</v>
      </c>
      <c r="L51" s="342">
        <f>SUM(L52:L55)</f>
        <v>0</v>
      </c>
      <c r="M51" s="342">
        <f>SUM(M52:M55)</f>
        <v>0</v>
      </c>
      <c r="N51" s="343">
        <f>SUM(N52:N55)</f>
        <v>0</v>
      </c>
      <c r="O51" s="1564">
        <f>SUM(F51:J51)</f>
        <v>0</v>
      </c>
      <c r="P51" s="1564">
        <f>SUM(K51:N51)</f>
        <v>0</v>
      </c>
      <c r="Q51" s="344">
        <f t="shared" si="14"/>
        <v>0</v>
      </c>
      <c r="R51" s="345">
        <f t="shared" si="16"/>
        <v>0</v>
      </c>
      <c r="S51" s="1502">
        <f t="shared" si="17"/>
        <v>0</v>
      </c>
      <c r="T51" s="1565">
        <f t="shared" si="15"/>
        <v>0</v>
      </c>
      <c r="U51" s="346"/>
    </row>
    <row r="52" spans="2:21" ht="15.95" customHeight="1" x14ac:dyDescent="0.2">
      <c r="B52" s="29"/>
      <c r="C52" s="86"/>
      <c r="D52" s="347">
        <v>1</v>
      </c>
      <c r="E52" s="1731"/>
      <c r="F52" s="1566"/>
      <c r="G52" s="1567"/>
      <c r="H52" s="366"/>
      <c r="I52" s="31"/>
      <c r="J52" s="30"/>
      <c r="K52" s="87"/>
      <c r="L52" s="88"/>
      <c r="M52" s="31"/>
      <c r="N52" s="30"/>
      <c r="O52" s="1487">
        <f t="shared" ref="O52:O68" si="24">SUM(F52:H52)</f>
        <v>0</v>
      </c>
      <c r="P52" s="1487">
        <f>SUM(L52:N52)</f>
        <v>0</v>
      </c>
      <c r="Q52" s="260">
        <f t="shared" si="14"/>
        <v>0</v>
      </c>
      <c r="R52" s="326">
        <f t="shared" si="16"/>
        <v>0</v>
      </c>
      <c r="S52" s="1476">
        <f t="shared" si="17"/>
        <v>0</v>
      </c>
      <c r="T52" s="1341">
        <f t="shared" si="15"/>
        <v>0</v>
      </c>
      <c r="U52" s="348"/>
    </row>
    <row r="53" spans="2:21" ht="15.95" customHeight="1" x14ac:dyDescent="0.2">
      <c r="B53" s="33"/>
      <c r="C53" s="78"/>
      <c r="D53" s="349">
        <v>2</v>
      </c>
      <c r="E53" s="1731"/>
      <c r="F53" s="1552"/>
      <c r="G53" s="1553"/>
      <c r="H53" s="370"/>
      <c r="I53" s="37"/>
      <c r="J53" s="36"/>
      <c r="K53" s="92"/>
      <c r="L53" s="45"/>
      <c r="M53" s="37"/>
      <c r="N53" s="36"/>
      <c r="O53" s="1548">
        <f t="shared" si="24"/>
        <v>0</v>
      </c>
      <c r="P53" s="1538">
        <f>SUM(L53:N53)</f>
        <v>0</v>
      </c>
      <c r="Q53" s="262">
        <f t="shared" si="14"/>
        <v>0</v>
      </c>
      <c r="R53" s="331">
        <f t="shared" si="16"/>
        <v>0</v>
      </c>
      <c r="S53" s="1540">
        <f t="shared" si="17"/>
        <v>0</v>
      </c>
      <c r="T53" s="263">
        <f t="shared" si="15"/>
        <v>0</v>
      </c>
      <c r="U53" s="46"/>
    </row>
    <row r="54" spans="2:21" ht="15.95" customHeight="1" x14ac:dyDescent="0.2">
      <c r="B54" s="40"/>
      <c r="C54" s="79"/>
      <c r="D54" s="350">
        <v>3</v>
      </c>
      <c r="E54" s="1731"/>
      <c r="F54" s="1568"/>
      <c r="G54" s="1569"/>
      <c r="H54" s="371"/>
      <c r="I54" s="47"/>
      <c r="J54" s="65"/>
      <c r="K54" s="1064"/>
      <c r="L54" s="48"/>
      <c r="M54" s="47"/>
      <c r="N54" s="65"/>
      <c r="O54" s="1548">
        <f t="shared" si="24"/>
        <v>0</v>
      </c>
      <c r="P54" s="1538">
        <f>SUM(L54:N54)</f>
        <v>0</v>
      </c>
      <c r="Q54" s="262">
        <f t="shared" si="14"/>
        <v>0</v>
      </c>
      <c r="R54" s="331">
        <f t="shared" si="16"/>
        <v>0</v>
      </c>
      <c r="S54" s="1540">
        <f t="shared" si="17"/>
        <v>0</v>
      </c>
      <c r="T54" s="263">
        <f t="shared" si="15"/>
        <v>0</v>
      </c>
      <c r="U54" s="46"/>
    </row>
    <row r="55" spans="2:21" ht="15.95" customHeight="1" x14ac:dyDescent="0.2">
      <c r="B55" s="40"/>
      <c r="C55" s="79"/>
      <c r="D55" s="350">
        <v>4</v>
      </c>
      <c r="E55" s="1731"/>
      <c r="F55" s="1568"/>
      <c r="G55" s="1569"/>
      <c r="H55" s="371"/>
      <c r="I55" s="47"/>
      <c r="J55" s="65"/>
      <c r="K55" s="1064"/>
      <c r="L55" s="48"/>
      <c r="M55" s="47"/>
      <c r="N55" s="65"/>
      <c r="O55" s="1559">
        <f t="shared" si="24"/>
        <v>0</v>
      </c>
      <c r="P55" s="1570">
        <f>SUM(L55:N55)</f>
        <v>0</v>
      </c>
      <c r="Q55" s="283">
        <f t="shared" si="14"/>
        <v>0</v>
      </c>
      <c r="R55" s="1484">
        <f t="shared" si="16"/>
        <v>0</v>
      </c>
      <c r="S55" s="1545">
        <f t="shared" si="17"/>
        <v>0</v>
      </c>
      <c r="T55" s="1541">
        <f t="shared" si="15"/>
        <v>0</v>
      </c>
      <c r="U55" s="289"/>
    </row>
    <row r="56" spans="2:21" ht="27" customHeight="1" x14ac:dyDescent="0.2">
      <c r="B56" s="2403" t="s">
        <v>294</v>
      </c>
      <c r="C56" s="2404"/>
      <c r="D56" s="2404"/>
      <c r="E56" s="2456"/>
      <c r="F56" s="1571">
        <f>SUM(F57:F64)</f>
        <v>0</v>
      </c>
      <c r="G56" s="1523">
        <f t="shared" ref="G56:I56" si="25">SUM(G57:G64)</f>
        <v>0</v>
      </c>
      <c r="H56" s="1523">
        <f>SUM(H57:H64)</f>
        <v>0</v>
      </c>
      <c r="I56" s="1523">
        <f t="shared" si="25"/>
        <v>0</v>
      </c>
      <c r="J56" s="1524">
        <f>SUM(J57:J64)</f>
        <v>0</v>
      </c>
      <c r="K56" s="1525">
        <f>SUM(K57:K64)</f>
        <v>0</v>
      </c>
      <c r="L56" s="351">
        <f>SUM(L57:L64)</f>
        <v>0</v>
      </c>
      <c r="M56" s="351">
        <f>SUM(M57:M64)</f>
        <v>0</v>
      </c>
      <c r="N56" s="290">
        <f>SUM(N57:N68)</f>
        <v>0</v>
      </c>
      <c r="O56" s="1572">
        <f>SUM(F56:J56)</f>
        <v>0</v>
      </c>
      <c r="P56" s="1572">
        <f>SUM(K56:N56)</f>
        <v>0</v>
      </c>
      <c r="Q56" s="352">
        <f t="shared" si="14"/>
        <v>0</v>
      </c>
      <c r="R56" s="353">
        <f>F56*$F$9+G56*$G$9+H56*$H$9+I56*$I$9+J56*$J$9</f>
        <v>0</v>
      </c>
      <c r="S56" s="353">
        <f>K56*$K$9+L56*$L$9+M56*$M$9+N56*$N$9</f>
        <v>0</v>
      </c>
      <c r="T56" s="1573">
        <f t="shared" si="15"/>
        <v>0</v>
      </c>
      <c r="U56" s="354"/>
    </row>
    <row r="57" spans="2:21" ht="15.95" customHeight="1" x14ac:dyDescent="0.2">
      <c r="B57" s="265"/>
      <c r="C57" s="277"/>
      <c r="D57" s="355">
        <v>1</v>
      </c>
      <c r="E57" s="1730"/>
      <c r="F57" s="1574"/>
      <c r="G57" s="1575"/>
      <c r="H57" s="375"/>
      <c r="I57" s="43"/>
      <c r="J57" s="41"/>
      <c r="K57" s="1527"/>
      <c r="L57" s="42"/>
      <c r="M57" s="43"/>
      <c r="N57" s="41"/>
      <c r="O57" s="1548">
        <f t="shared" si="24"/>
        <v>0</v>
      </c>
      <c r="P57" s="1548">
        <f t="shared" ref="P57:P68" si="26">SUM(L57:N57)</f>
        <v>0</v>
      </c>
      <c r="Q57" s="286">
        <f t="shared" si="14"/>
        <v>0</v>
      </c>
      <c r="R57" s="326">
        <f t="shared" si="16"/>
        <v>0</v>
      </c>
      <c r="S57" s="1476">
        <f t="shared" si="17"/>
        <v>0</v>
      </c>
      <c r="T57" s="266">
        <f t="shared" si="15"/>
        <v>0</v>
      </c>
      <c r="U57" s="67"/>
    </row>
    <row r="58" spans="2:21" ht="15.95" customHeight="1" x14ac:dyDescent="0.2">
      <c r="B58" s="40"/>
      <c r="C58" s="79"/>
      <c r="D58" s="349">
        <v>2</v>
      </c>
      <c r="E58" s="1731"/>
      <c r="F58" s="1568"/>
      <c r="G58" s="1569"/>
      <c r="H58" s="371"/>
      <c r="I58" s="47"/>
      <c r="J58" s="65"/>
      <c r="K58" s="1064"/>
      <c r="L58" s="48"/>
      <c r="M58" s="47"/>
      <c r="N58" s="65"/>
      <c r="O58" s="1548">
        <f t="shared" si="24"/>
        <v>0</v>
      </c>
      <c r="P58" s="1538">
        <f t="shared" si="26"/>
        <v>0</v>
      </c>
      <c r="Q58" s="262">
        <f t="shared" si="14"/>
        <v>0</v>
      </c>
      <c r="R58" s="331">
        <f t="shared" si="16"/>
        <v>0</v>
      </c>
      <c r="S58" s="1540">
        <f t="shared" si="17"/>
        <v>0</v>
      </c>
      <c r="T58" s="263">
        <f t="shared" si="15"/>
        <v>0</v>
      </c>
      <c r="U58" s="46"/>
    </row>
    <row r="59" spans="2:21" ht="15.95" customHeight="1" x14ac:dyDescent="0.2">
      <c r="B59" s="40"/>
      <c r="C59" s="79"/>
      <c r="D59" s="349">
        <v>3</v>
      </c>
      <c r="E59" s="1731"/>
      <c r="F59" s="1568"/>
      <c r="G59" s="1569"/>
      <c r="H59" s="371"/>
      <c r="I59" s="47"/>
      <c r="J59" s="65"/>
      <c r="K59" s="1064"/>
      <c r="L59" s="48"/>
      <c r="M59" s="47"/>
      <c r="N59" s="65"/>
      <c r="O59" s="1548">
        <f t="shared" si="24"/>
        <v>0</v>
      </c>
      <c r="P59" s="1538">
        <f t="shared" si="26"/>
        <v>0</v>
      </c>
      <c r="Q59" s="262">
        <f t="shared" si="14"/>
        <v>0</v>
      </c>
      <c r="R59" s="331">
        <f t="shared" si="16"/>
        <v>0</v>
      </c>
      <c r="S59" s="1540">
        <f t="shared" si="17"/>
        <v>0</v>
      </c>
      <c r="T59" s="263">
        <f t="shared" si="15"/>
        <v>0</v>
      </c>
      <c r="U59" s="46"/>
    </row>
    <row r="60" spans="2:21" ht="15.95" customHeight="1" x14ac:dyDescent="0.2">
      <c r="B60" s="40"/>
      <c r="C60" s="79"/>
      <c r="D60" s="349">
        <v>4</v>
      </c>
      <c r="E60" s="1731"/>
      <c r="F60" s="1568"/>
      <c r="G60" s="1569"/>
      <c r="H60" s="371"/>
      <c r="I60" s="47"/>
      <c r="J60" s="65"/>
      <c r="K60" s="1064"/>
      <c r="L60" s="48"/>
      <c r="M60" s="47"/>
      <c r="N60" s="65"/>
      <c r="O60" s="1548">
        <f t="shared" si="24"/>
        <v>0</v>
      </c>
      <c r="P60" s="1538">
        <f t="shared" si="26"/>
        <v>0</v>
      </c>
      <c r="Q60" s="262">
        <f t="shared" si="14"/>
        <v>0</v>
      </c>
      <c r="R60" s="331">
        <f>F60*$F$9+G60*$G$9+H60*$H$9+I60*$I$9+J60*$J$9</f>
        <v>0</v>
      </c>
      <c r="S60" s="1540">
        <f t="shared" si="17"/>
        <v>0</v>
      </c>
      <c r="T60" s="263">
        <f t="shared" si="15"/>
        <v>0</v>
      </c>
      <c r="U60" s="46"/>
    </row>
    <row r="61" spans="2:21" ht="15.95" customHeight="1" x14ac:dyDescent="0.2">
      <c r="B61" s="40"/>
      <c r="C61" s="79"/>
      <c r="D61" s="349">
        <v>5</v>
      </c>
      <c r="E61" s="1731"/>
      <c r="F61" s="1568"/>
      <c r="G61" s="1569"/>
      <c r="H61" s="371"/>
      <c r="I61" s="47"/>
      <c r="J61" s="65"/>
      <c r="K61" s="1064"/>
      <c r="L61" s="48"/>
      <c r="M61" s="47"/>
      <c r="N61" s="65"/>
      <c r="O61" s="1548">
        <f t="shared" si="24"/>
        <v>0</v>
      </c>
      <c r="P61" s="1538">
        <f t="shared" si="26"/>
        <v>0</v>
      </c>
      <c r="Q61" s="262">
        <f t="shared" si="14"/>
        <v>0</v>
      </c>
      <c r="R61" s="331">
        <f t="shared" si="16"/>
        <v>0</v>
      </c>
      <c r="S61" s="1540">
        <f t="shared" si="17"/>
        <v>0</v>
      </c>
      <c r="T61" s="263">
        <f t="shared" si="15"/>
        <v>0</v>
      </c>
      <c r="U61" s="46"/>
    </row>
    <row r="62" spans="2:21" ht="15.95" customHeight="1" x14ac:dyDescent="0.2">
      <c r="B62" s="40"/>
      <c r="C62" s="79"/>
      <c r="D62" s="349">
        <v>6</v>
      </c>
      <c r="E62" s="1731"/>
      <c r="F62" s="1568"/>
      <c r="G62" s="1569"/>
      <c r="H62" s="371"/>
      <c r="I62" s="47"/>
      <c r="J62" s="65"/>
      <c r="K62" s="1064"/>
      <c r="L62" s="48"/>
      <c r="M62" s="47"/>
      <c r="N62" s="65"/>
      <c r="O62" s="1548">
        <f t="shared" si="24"/>
        <v>0</v>
      </c>
      <c r="P62" s="1538">
        <f t="shared" si="26"/>
        <v>0</v>
      </c>
      <c r="Q62" s="262">
        <f t="shared" si="14"/>
        <v>0</v>
      </c>
      <c r="R62" s="331">
        <f t="shared" si="16"/>
        <v>0</v>
      </c>
      <c r="S62" s="1540">
        <f t="shared" si="17"/>
        <v>0</v>
      </c>
      <c r="T62" s="263">
        <f t="shared" si="15"/>
        <v>0</v>
      </c>
      <c r="U62" s="46"/>
    </row>
    <row r="63" spans="2:21" ht="15.95" customHeight="1" x14ac:dyDescent="0.2">
      <c r="B63" s="40"/>
      <c r="C63" s="79"/>
      <c r="D63" s="349">
        <v>7</v>
      </c>
      <c r="E63" s="1731"/>
      <c r="F63" s="1568"/>
      <c r="G63" s="1569"/>
      <c r="H63" s="371"/>
      <c r="I63" s="47"/>
      <c r="J63" s="65"/>
      <c r="K63" s="1064"/>
      <c r="L63" s="48"/>
      <c r="M63" s="47"/>
      <c r="N63" s="65"/>
      <c r="O63" s="1548">
        <f t="shared" si="24"/>
        <v>0</v>
      </c>
      <c r="P63" s="1538">
        <f t="shared" si="26"/>
        <v>0</v>
      </c>
      <c r="Q63" s="262">
        <f t="shared" si="14"/>
        <v>0</v>
      </c>
      <c r="R63" s="331">
        <f t="shared" si="16"/>
        <v>0</v>
      </c>
      <c r="S63" s="1540">
        <f t="shared" si="17"/>
        <v>0</v>
      </c>
      <c r="T63" s="263">
        <f t="shared" si="15"/>
        <v>0</v>
      </c>
      <c r="U63" s="46"/>
    </row>
    <row r="64" spans="2:21" ht="15.95" customHeight="1" thickBot="1" x14ac:dyDescent="0.25">
      <c r="B64" s="95"/>
      <c r="C64" s="356"/>
      <c r="D64" s="357">
        <v>8</v>
      </c>
      <c r="E64" s="1732"/>
      <c r="F64" s="1576"/>
      <c r="G64" s="1577"/>
      <c r="H64" s="377"/>
      <c r="I64" s="80"/>
      <c r="J64" s="76"/>
      <c r="K64" s="1097"/>
      <c r="L64" s="96"/>
      <c r="M64" s="80"/>
      <c r="N64" s="76"/>
      <c r="O64" s="1578">
        <f t="shared" si="24"/>
        <v>0</v>
      </c>
      <c r="P64" s="1578">
        <f t="shared" si="26"/>
        <v>0</v>
      </c>
      <c r="Q64" s="358">
        <f t="shared" si="14"/>
        <v>0</v>
      </c>
      <c r="R64" s="359">
        <f t="shared" si="16"/>
        <v>0</v>
      </c>
      <c r="S64" s="1579">
        <f t="shared" si="17"/>
        <v>0</v>
      </c>
      <c r="T64" s="1580">
        <f t="shared" si="15"/>
        <v>0</v>
      </c>
      <c r="U64" s="97"/>
    </row>
    <row r="65" spans="2:21" ht="19.5" customHeight="1" thickTop="1" x14ac:dyDescent="0.2">
      <c r="B65" s="2406" t="s">
        <v>341</v>
      </c>
      <c r="C65" s="2407"/>
      <c r="D65" s="2407"/>
      <c r="E65" s="2408"/>
      <c r="F65" s="1574"/>
      <c r="G65" s="1575"/>
      <c r="H65" s="375"/>
      <c r="I65" s="43"/>
      <c r="J65" s="41"/>
      <c r="K65" s="1527"/>
      <c r="L65" s="42"/>
      <c r="M65" s="43"/>
      <c r="N65" s="41"/>
      <c r="O65" s="1548">
        <f t="shared" si="24"/>
        <v>0</v>
      </c>
      <c r="P65" s="1548">
        <f t="shared" si="26"/>
        <v>0</v>
      </c>
      <c r="Q65" s="286">
        <f t="shared" si="14"/>
        <v>0</v>
      </c>
      <c r="R65" s="326">
        <f t="shared" si="16"/>
        <v>0</v>
      </c>
      <c r="S65" s="1476">
        <f t="shared" si="17"/>
        <v>0</v>
      </c>
      <c r="T65" s="266">
        <f t="shared" si="15"/>
        <v>0</v>
      </c>
      <c r="U65" s="67"/>
    </row>
    <row r="66" spans="2:21" ht="19.5" customHeight="1" x14ac:dyDescent="0.2">
      <c r="B66" s="2409" t="s">
        <v>155</v>
      </c>
      <c r="C66" s="2410"/>
      <c r="D66" s="2410"/>
      <c r="E66" s="2411"/>
      <c r="F66" s="1568"/>
      <c r="G66" s="1569"/>
      <c r="H66" s="371"/>
      <c r="I66" s="47"/>
      <c r="J66" s="65"/>
      <c r="K66" s="1064"/>
      <c r="L66" s="48"/>
      <c r="M66" s="47"/>
      <c r="N66" s="65"/>
      <c r="O66" s="1548">
        <f t="shared" si="24"/>
        <v>0</v>
      </c>
      <c r="P66" s="1538">
        <f t="shared" si="26"/>
        <v>0</v>
      </c>
      <c r="Q66" s="262">
        <f t="shared" si="14"/>
        <v>0</v>
      </c>
      <c r="R66" s="331">
        <f t="shared" si="16"/>
        <v>0</v>
      </c>
      <c r="S66" s="1540">
        <f>K66*$K$9+L66*$L$9+M66*$M$9+N66*$N$9</f>
        <v>0</v>
      </c>
      <c r="T66" s="263">
        <f>SUM(R66:S66)</f>
        <v>0</v>
      </c>
      <c r="U66" s="46"/>
    </row>
    <row r="67" spans="2:21" ht="19.5" customHeight="1" x14ac:dyDescent="0.2">
      <c r="B67" s="2409" t="s">
        <v>342</v>
      </c>
      <c r="C67" s="2410"/>
      <c r="D67" s="2410"/>
      <c r="E67" s="2411"/>
      <c r="F67" s="1568"/>
      <c r="G67" s="1569"/>
      <c r="H67" s="371"/>
      <c r="I67" s="47"/>
      <c r="J67" s="65"/>
      <c r="K67" s="1064"/>
      <c r="L67" s="48"/>
      <c r="M67" s="47"/>
      <c r="N67" s="65"/>
      <c r="O67" s="1548">
        <f t="shared" si="24"/>
        <v>0</v>
      </c>
      <c r="P67" s="1538">
        <f t="shared" si="26"/>
        <v>0</v>
      </c>
      <c r="Q67" s="262">
        <f t="shared" si="14"/>
        <v>0</v>
      </c>
      <c r="R67" s="331">
        <f t="shared" si="16"/>
        <v>0</v>
      </c>
      <c r="S67" s="1540">
        <f>K67*$K$9+L67*$L$9+M67*$M$9+N67*$N$9</f>
        <v>0</v>
      </c>
      <c r="T67" s="263">
        <f t="shared" si="15"/>
        <v>0</v>
      </c>
      <c r="U67" s="46"/>
    </row>
    <row r="68" spans="2:21" ht="19.5" customHeight="1" thickBot="1" x14ac:dyDescent="0.25">
      <c r="B68" s="2412" t="s">
        <v>364</v>
      </c>
      <c r="C68" s="2413"/>
      <c r="D68" s="2413"/>
      <c r="E68" s="2414"/>
      <c r="F68" s="1568"/>
      <c r="G68" s="1569"/>
      <c r="H68" s="371"/>
      <c r="I68" s="50"/>
      <c r="J68" s="65"/>
      <c r="K68" s="360"/>
      <c r="L68" s="48"/>
      <c r="M68" s="47"/>
      <c r="N68" s="65"/>
      <c r="O68" s="1548">
        <f t="shared" si="24"/>
        <v>0</v>
      </c>
      <c r="P68" s="1538">
        <f t="shared" si="26"/>
        <v>0</v>
      </c>
      <c r="Q68" s="262">
        <f t="shared" si="14"/>
        <v>0</v>
      </c>
      <c r="R68" s="361">
        <f t="shared" si="16"/>
        <v>0</v>
      </c>
      <c r="S68" s="1581">
        <f t="shared" si="17"/>
        <v>0</v>
      </c>
      <c r="T68" s="263">
        <f t="shared" si="15"/>
        <v>0</v>
      </c>
      <c r="U68" s="1355"/>
    </row>
    <row r="69" spans="2:21" x14ac:dyDescent="0.2">
      <c r="D69" s="1384"/>
      <c r="E69" s="509"/>
      <c r="F69" s="68"/>
      <c r="G69" s="68"/>
      <c r="H69" s="68"/>
      <c r="I69" s="503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2:21" x14ac:dyDescent="0.2">
      <c r="E70" s="72"/>
      <c r="F70" s="72"/>
      <c r="G70" s="72"/>
      <c r="H70" s="72"/>
      <c r="I70" s="99"/>
      <c r="J70" s="99"/>
      <c r="K70" s="99"/>
      <c r="L70" s="72"/>
      <c r="M70" s="72"/>
      <c r="N70" s="73"/>
      <c r="O70" s="73"/>
      <c r="P70" s="73"/>
      <c r="Q70" s="72"/>
      <c r="R70" s="72"/>
      <c r="S70" s="72"/>
      <c r="T70" s="72"/>
    </row>
  </sheetData>
  <mergeCells count="28">
    <mergeCell ref="S8:S10"/>
    <mergeCell ref="T8:T10"/>
    <mergeCell ref="F10:N10"/>
    <mergeCell ref="E2:O2"/>
    <mergeCell ref="B3:U3"/>
    <mergeCell ref="N4:Q4"/>
    <mergeCell ref="B5:E10"/>
    <mergeCell ref="F5:N5"/>
    <mergeCell ref="O5:O10"/>
    <mergeCell ref="P5:P10"/>
    <mergeCell ref="Q5:Q10"/>
    <mergeCell ref="R5:T7"/>
    <mergeCell ref="U5:U10"/>
    <mergeCell ref="B51:E51"/>
    <mergeCell ref="F7:J7"/>
    <mergeCell ref="K7:N7"/>
    <mergeCell ref="F8:N8"/>
    <mergeCell ref="R8:R10"/>
    <mergeCell ref="B17:E17"/>
    <mergeCell ref="B19:C30"/>
    <mergeCell ref="B31:B50"/>
    <mergeCell ref="C31:C49"/>
    <mergeCell ref="C50:E50"/>
    <mergeCell ref="B56:E56"/>
    <mergeCell ref="B65:E65"/>
    <mergeCell ref="B66:E66"/>
    <mergeCell ref="B67:E67"/>
    <mergeCell ref="B68:E68"/>
  </mergeCells>
  <dataValidations count="1">
    <dataValidation allowBlank="1" showInputMessage="1" showErrorMessage="1" sqref="E57:E64 E52:E55 E35" xr:uid="{BBA3A4FE-C26B-4926-90BB-13AF36E8BE24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E9C4-2F76-4646-AE6E-6D2442779A17}">
  <sheetPr>
    <tabColor rgb="FFFF0000"/>
  </sheetPr>
  <dimension ref="B1:W73"/>
  <sheetViews>
    <sheetView showGridLines="0" view="pageBreakPreview" topLeftCell="A25" zoomScale="80" zoomScaleNormal="80" zoomScaleSheetLayoutView="80" workbookViewId="0">
      <selection activeCell="E59" sqref="E59"/>
    </sheetView>
  </sheetViews>
  <sheetFormatPr defaultColWidth="8.125" defaultRowHeight="12.75" x14ac:dyDescent="0.2"/>
  <cols>
    <col min="1" max="1" width="4" style="20" customWidth="1"/>
    <col min="2" max="2" width="3.875" style="20" customWidth="1"/>
    <col min="3" max="3" width="4.75" style="20" customWidth="1"/>
    <col min="4" max="4" width="5.75" style="20" customWidth="1"/>
    <col min="5" max="5" width="31.125" style="20" customWidth="1"/>
    <col min="6" max="14" width="5" style="20" customWidth="1"/>
    <col min="15" max="16" width="6.75" style="20" customWidth="1"/>
    <col min="17" max="17" width="8.25" style="20" customWidth="1"/>
    <col min="18" max="19" width="6.75" style="20" customWidth="1"/>
    <col min="20" max="20" width="8.75" style="20" customWidth="1"/>
    <col min="21" max="21" width="12.125" style="20" customWidth="1"/>
    <col min="22" max="16384" width="8.125" style="20"/>
  </cols>
  <sheetData>
    <row r="1" spans="2:23" ht="23.25" x14ac:dyDescent="0.35">
      <c r="B1" s="21"/>
      <c r="C1" s="21"/>
      <c r="D1" s="21"/>
      <c r="E1" s="299">
        <f>'Strona Tytułowa'!$G$5</f>
        <v>0</v>
      </c>
      <c r="F1" s="22"/>
      <c r="G1" s="22"/>
      <c r="H1" s="2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304"/>
      <c r="U1" s="305"/>
    </row>
    <row r="2" spans="2:23" ht="20.25" x14ac:dyDescent="0.2">
      <c r="B2" s="23"/>
      <c r="C2" s="23"/>
      <c r="D2" s="23"/>
      <c r="E2" s="1928" t="s">
        <v>279</v>
      </c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301" t="str">
        <f>'Strona Tytułowa'!$D$2</f>
        <v>2023/2024</v>
      </c>
      <c r="Q2" s="53"/>
      <c r="R2" s="53"/>
      <c r="S2" s="53"/>
      <c r="T2" s="25"/>
      <c r="U2" s="23"/>
    </row>
    <row r="3" spans="2:23" ht="18.75" customHeight="1" x14ac:dyDescent="0.2"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1901"/>
      <c r="O3" s="1901"/>
      <c r="P3" s="1901"/>
      <c r="Q3" s="1901"/>
      <c r="R3" s="1901"/>
      <c r="S3" s="1901"/>
      <c r="T3" s="1901"/>
      <c r="U3" s="1901"/>
    </row>
    <row r="4" spans="2:23" ht="22.5" customHeight="1" thickBot="1" x14ac:dyDescent="0.25">
      <c r="B4" s="25"/>
      <c r="C4" s="25"/>
      <c r="D4" s="25"/>
      <c r="E4" s="25"/>
      <c r="F4" s="1462" t="s">
        <v>478</v>
      </c>
      <c r="G4" s="25"/>
      <c r="H4" s="25"/>
      <c r="I4" s="55"/>
      <c r="J4" s="55"/>
      <c r="K4" s="82"/>
      <c r="L4" s="55"/>
      <c r="M4" s="55" t="s">
        <v>463</v>
      </c>
      <c r="N4" s="2354" t="s">
        <v>464</v>
      </c>
      <c r="O4" s="2354"/>
      <c r="P4" s="2354"/>
      <c r="Q4" s="2354"/>
      <c r="R4" s="55"/>
      <c r="S4" s="55"/>
      <c r="T4" s="25"/>
      <c r="U4" s="23"/>
    </row>
    <row r="5" spans="2:23" ht="12.75" customHeight="1" x14ac:dyDescent="0.2">
      <c r="B5" s="1929" t="s">
        <v>161</v>
      </c>
      <c r="C5" s="1930"/>
      <c r="D5" s="1930"/>
      <c r="E5" s="1931"/>
      <c r="F5" s="1908" t="s">
        <v>162</v>
      </c>
      <c r="G5" s="1909"/>
      <c r="H5" s="1909"/>
      <c r="I5" s="1909"/>
      <c r="J5" s="1909"/>
      <c r="K5" s="1909"/>
      <c r="L5" s="1909"/>
      <c r="M5" s="1909"/>
      <c r="N5" s="1910"/>
      <c r="O5" s="2444" t="s">
        <v>465</v>
      </c>
      <c r="P5" s="2447" t="s">
        <v>181</v>
      </c>
      <c r="Q5" s="1932" t="s">
        <v>163</v>
      </c>
      <c r="R5" s="2450" t="s">
        <v>280</v>
      </c>
      <c r="S5" s="2451"/>
      <c r="T5" s="2452"/>
      <c r="U5" s="2156" t="s">
        <v>164</v>
      </c>
    </row>
    <row r="6" spans="2:23" ht="12.75" customHeight="1" x14ac:dyDescent="0.2">
      <c r="B6" s="1902"/>
      <c r="C6" s="1903"/>
      <c r="D6" s="1903"/>
      <c r="E6" s="1904"/>
      <c r="F6" s="227" t="s">
        <v>33</v>
      </c>
      <c r="G6" s="227" t="s">
        <v>34</v>
      </c>
      <c r="H6" s="26" t="s">
        <v>35</v>
      </c>
      <c r="I6" s="306" t="s">
        <v>36</v>
      </c>
      <c r="J6" s="307" t="s">
        <v>37</v>
      </c>
      <c r="K6" s="308" t="s">
        <v>38</v>
      </c>
      <c r="L6" s="306" t="s">
        <v>39</v>
      </c>
      <c r="M6" s="307" t="s">
        <v>40</v>
      </c>
      <c r="N6" s="309" t="s">
        <v>41</v>
      </c>
      <c r="O6" s="2445"/>
      <c r="P6" s="2448"/>
      <c r="Q6" s="1933"/>
      <c r="R6" s="2453"/>
      <c r="S6" s="2454"/>
      <c r="T6" s="2455"/>
      <c r="U6" s="2157"/>
    </row>
    <row r="7" spans="2:23" ht="12.75" customHeight="1" x14ac:dyDescent="0.2">
      <c r="B7" s="1902"/>
      <c r="C7" s="1903"/>
      <c r="D7" s="1903"/>
      <c r="E7" s="1904"/>
      <c r="F7" s="2418" t="s">
        <v>465</v>
      </c>
      <c r="G7" s="2419"/>
      <c r="H7" s="2419"/>
      <c r="I7" s="2419"/>
      <c r="J7" s="2420"/>
      <c r="K7" s="2421" t="s">
        <v>181</v>
      </c>
      <c r="L7" s="2422"/>
      <c r="M7" s="2422"/>
      <c r="N7" s="2423"/>
      <c r="O7" s="2445"/>
      <c r="P7" s="2448"/>
      <c r="Q7" s="1933"/>
      <c r="R7" s="2453"/>
      <c r="S7" s="2454"/>
      <c r="T7" s="2455"/>
      <c r="U7" s="2157"/>
    </row>
    <row r="8" spans="2:23" ht="12.75" customHeight="1" x14ac:dyDescent="0.2">
      <c r="B8" s="1902"/>
      <c r="C8" s="1903"/>
      <c r="D8" s="1903"/>
      <c r="E8" s="1904"/>
      <c r="F8" s="1890" t="s">
        <v>166</v>
      </c>
      <c r="G8" s="1891"/>
      <c r="H8" s="1891"/>
      <c r="I8" s="1891"/>
      <c r="J8" s="1891"/>
      <c r="K8" s="1891"/>
      <c r="L8" s="1891"/>
      <c r="M8" s="1891"/>
      <c r="N8" s="1892"/>
      <c r="O8" s="2445"/>
      <c r="P8" s="2448"/>
      <c r="Q8" s="1933"/>
      <c r="R8" s="2424" t="s">
        <v>466</v>
      </c>
      <c r="S8" s="2424" t="s">
        <v>467</v>
      </c>
      <c r="T8" s="2441" t="s">
        <v>268</v>
      </c>
      <c r="U8" s="2157"/>
    </row>
    <row r="9" spans="2:23" ht="12.75" customHeight="1" x14ac:dyDescent="0.2">
      <c r="B9" s="1902"/>
      <c r="C9" s="1903"/>
      <c r="D9" s="1903"/>
      <c r="E9" s="1904"/>
      <c r="F9" s="1621"/>
      <c r="G9" s="1621"/>
      <c r="H9" s="1621"/>
      <c r="I9" s="1621"/>
      <c r="J9" s="1621"/>
      <c r="K9" s="1621"/>
      <c r="L9" s="1621"/>
      <c r="M9" s="1621"/>
      <c r="N9" s="1621"/>
      <c r="O9" s="2445"/>
      <c r="P9" s="2448"/>
      <c r="Q9" s="1933"/>
      <c r="R9" s="2425"/>
      <c r="S9" s="2425"/>
      <c r="T9" s="2442"/>
      <c r="U9" s="2157"/>
      <c r="W9" s="27"/>
    </row>
    <row r="10" spans="2:23" ht="16.5" customHeight="1" thickBot="1" x14ac:dyDescent="0.25">
      <c r="B10" s="1905"/>
      <c r="C10" s="1906"/>
      <c r="D10" s="1906"/>
      <c r="E10" s="1907"/>
      <c r="F10" s="1893" t="s">
        <v>167</v>
      </c>
      <c r="G10" s="1894"/>
      <c r="H10" s="1894"/>
      <c r="I10" s="1894"/>
      <c r="J10" s="1894"/>
      <c r="K10" s="1894"/>
      <c r="L10" s="1894"/>
      <c r="M10" s="1894"/>
      <c r="N10" s="1895"/>
      <c r="O10" s="2446"/>
      <c r="P10" s="2449"/>
      <c r="Q10" s="1934"/>
      <c r="R10" s="2426"/>
      <c r="S10" s="2426"/>
      <c r="T10" s="2443"/>
      <c r="U10" s="2158"/>
    </row>
    <row r="11" spans="2:23" ht="27" customHeight="1" thickBot="1" x14ac:dyDescent="0.25">
      <c r="B11" s="272"/>
      <c r="C11" s="273"/>
      <c r="D11" s="273"/>
      <c r="E11" s="303" t="s">
        <v>171</v>
      </c>
      <c r="F11" s="310">
        <f>F17+F12+F16+F15</f>
        <v>19</v>
      </c>
      <c r="G11" s="310">
        <f t="shared" ref="G11:M11" si="0">G17+G12+G16+G15</f>
        <v>20</v>
      </c>
      <c r="H11" s="310">
        <f t="shared" si="0"/>
        <v>19</v>
      </c>
      <c r="I11" s="310">
        <f t="shared" si="0"/>
        <v>26</v>
      </c>
      <c r="J11" s="1463">
        <f t="shared" si="0"/>
        <v>28</v>
      </c>
      <c r="K11" s="311">
        <f>K17+K12+K16+K15</f>
        <v>25</v>
      </c>
      <c r="L11" s="274">
        <f>L17+L12+L16+L15</f>
        <v>23</v>
      </c>
      <c r="M11" s="274">
        <f t="shared" si="0"/>
        <v>20</v>
      </c>
      <c r="N11" s="312">
        <f>N17+N12+N16+N15</f>
        <v>19</v>
      </c>
      <c r="O11" s="1464">
        <f>O17+O12+O15+O16</f>
        <v>112</v>
      </c>
      <c r="P11" s="1465">
        <f>P17+P12+P16+P15</f>
        <v>87</v>
      </c>
      <c r="Q11" s="56">
        <f>Q17+Q12+Q16+Q15</f>
        <v>199</v>
      </c>
      <c r="R11" s="313">
        <f>R17+R12+R16+R15</f>
        <v>0</v>
      </c>
      <c r="S11" s="313">
        <f>SUM(S15:S17)+S12</f>
        <v>0</v>
      </c>
      <c r="T11" s="313">
        <f>T17+T12+T15+T16</f>
        <v>0</v>
      </c>
      <c r="U11" s="314"/>
    </row>
    <row r="12" spans="2:23" ht="23.25" customHeight="1" x14ac:dyDescent="0.2">
      <c r="B12" s="252"/>
      <c r="C12" s="1323"/>
      <c r="D12" s="1323"/>
      <c r="E12" s="1466" t="s">
        <v>468</v>
      </c>
      <c r="F12" s="1467">
        <f>SUM(F13:F14)</f>
        <v>19</v>
      </c>
      <c r="G12" s="1467">
        <f t="shared" ref="G12:N12" si="1">SUM(G13:G14)</f>
        <v>20</v>
      </c>
      <c r="H12" s="1467">
        <f t="shared" si="1"/>
        <v>19</v>
      </c>
      <c r="I12" s="1467">
        <f t="shared" si="1"/>
        <v>26</v>
      </c>
      <c r="J12" s="1468">
        <f t="shared" si="1"/>
        <v>28</v>
      </c>
      <c r="K12" s="1469">
        <f t="shared" si="1"/>
        <v>25</v>
      </c>
      <c r="L12" s="1470">
        <f t="shared" si="1"/>
        <v>23</v>
      </c>
      <c r="M12" s="1470">
        <f t="shared" si="1"/>
        <v>20</v>
      </c>
      <c r="N12" s="1469">
        <f t="shared" si="1"/>
        <v>19</v>
      </c>
      <c r="O12" s="1471">
        <f>SUM(F12:J12)</f>
        <v>112</v>
      </c>
      <c r="P12" s="1472">
        <f>SUM(K12:N12)</f>
        <v>87</v>
      </c>
      <c r="Q12" s="315">
        <f>SUM(O12:P12)</f>
        <v>199</v>
      </c>
      <c r="R12" s="316">
        <f>SUM(R13:R14)</f>
        <v>0</v>
      </c>
      <c r="S12" s="316">
        <f>SUM(S13:S14)</f>
        <v>0</v>
      </c>
      <c r="T12" s="1473">
        <f>SUM(T13:T14)</f>
        <v>0</v>
      </c>
      <c r="U12" s="317"/>
    </row>
    <row r="13" spans="2:23" ht="14.25" customHeight="1" x14ac:dyDescent="0.2">
      <c r="B13" s="83"/>
      <c r="C13" s="84"/>
      <c r="D13" s="84"/>
      <c r="E13" s="318" t="s">
        <v>469</v>
      </c>
      <c r="F13" s="319">
        <f>SUM(F19:F30)</f>
        <v>0</v>
      </c>
      <c r="G13" s="319">
        <f t="shared" ref="G13:N13" si="2">SUM(G19:G30)</f>
        <v>0</v>
      </c>
      <c r="H13" s="320">
        <f t="shared" si="2"/>
        <v>0</v>
      </c>
      <c r="I13" s="319">
        <f t="shared" si="2"/>
        <v>0</v>
      </c>
      <c r="J13" s="321">
        <f t="shared" si="2"/>
        <v>0</v>
      </c>
      <c r="K13" s="322">
        <f t="shared" si="2"/>
        <v>0</v>
      </c>
      <c r="L13" s="323">
        <f t="shared" si="2"/>
        <v>0</v>
      </c>
      <c r="M13" s="323">
        <f t="shared" si="2"/>
        <v>0</v>
      </c>
      <c r="N13" s="324">
        <f t="shared" si="2"/>
        <v>0</v>
      </c>
      <c r="O13" s="1474">
        <f>SUM(F13:J13)</f>
        <v>0</v>
      </c>
      <c r="P13" s="1472">
        <f>SUM(K13:N13)</f>
        <v>0</v>
      </c>
      <c r="Q13" s="315">
        <f>SUM(O13:P13)</f>
        <v>0</v>
      </c>
      <c r="R13" s="316">
        <f>F13*$F$9+G13*$G$9+H13*$H$9+I13*$I$9+J13*$J$9</f>
        <v>0</v>
      </c>
      <c r="S13" s="1475">
        <f>K13*$K$9+L13*$L$9+M13*$M$9+N13*$N$9</f>
        <v>0</v>
      </c>
      <c r="T13" s="316">
        <f>SUM(R13:S13)</f>
        <v>0</v>
      </c>
      <c r="U13" s="317"/>
    </row>
    <row r="14" spans="2:23" ht="14.25" customHeight="1" x14ac:dyDescent="0.2">
      <c r="B14" s="83"/>
      <c r="C14" s="84"/>
      <c r="D14" s="84"/>
      <c r="E14" s="318" t="s">
        <v>470</v>
      </c>
      <c r="F14" s="319">
        <f t="shared" ref="F14:N14" si="3">SUM(F31:F50)</f>
        <v>19</v>
      </c>
      <c r="G14" s="319">
        <f t="shared" si="3"/>
        <v>20</v>
      </c>
      <c r="H14" s="320">
        <f t="shared" si="3"/>
        <v>19</v>
      </c>
      <c r="I14" s="319">
        <f t="shared" si="3"/>
        <v>26</v>
      </c>
      <c r="J14" s="321">
        <f t="shared" si="3"/>
        <v>28</v>
      </c>
      <c r="K14" s="322">
        <f t="shared" si="3"/>
        <v>25</v>
      </c>
      <c r="L14" s="323">
        <f t="shared" si="3"/>
        <v>23</v>
      </c>
      <c r="M14" s="323">
        <f t="shared" si="3"/>
        <v>20</v>
      </c>
      <c r="N14" s="324">
        <f t="shared" si="3"/>
        <v>19</v>
      </c>
      <c r="O14" s="1474">
        <f>SUM(F14:J14)</f>
        <v>112</v>
      </c>
      <c r="P14" s="1472">
        <f t="shared" ref="P14:P16" si="4">SUM(K14:N14)</f>
        <v>87</v>
      </c>
      <c r="Q14" s="315">
        <f>SUM(O14:P14)</f>
        <v>199</v>
      </c>
      <c r="R14" s="316">
        <f>F14*$F$9+G14*$G$9+H14*$H$9+I14*$I$9+J14*$J$9</f>
        <v>0</v>
      </c>
      <c r="S14" s="1475">
        <f t="shared" ref="S14:S17" si="5">K14*$K$9+L14*$L$9+M14*$M$9+N14*$N$9</f>
        <v>0</v>
      </c>
      <c r="T14" s="316">
        <f>SUM(R14:S14)</f>
        <v>0</v>
      </c>
      <c r="U14" s="317"/>
      <c r="W14" s="325"/>
    </row>
    <row r="15" spans="2:23" ht="14.25" customHeight="1" x14ac:dyDescent="0.2">
      <c r="B15" s="83"/>
      <c r="C15" s="84"/>
      <c r="D15" s="84"/>
      <c r="E15" s="318" t="s">
        <v>471</v>
      </c>
      <c r="F15" s="319">
        <f>F51</f>
        <v>0</v>
      </c>
      <c r="G15" s="319">
        <f t="shared" ref="G15:N15" si="6">G51</f>
        <v>0</v>
      </c>
      <c r="H15" s="319">
        <f t="shared" si="6"/>
        <v>0</v>
      </c>
      <c r="I15" s="319">
        <f t="shared" si="6"/>
        <v>0</v>
      </c>
      <c r="J15" s="321">
        <f t="shared" si="6"/>
        <v>0</v>
      </c>
      <c r="K15" s="322">
        <f t="shared" si="6"/>
        <v>0</v>
      </c>
      <c r="L15" s="323">
        <f t="shared" si="6"/>
        <v>0</v>
      </c>
      <c r="M15" s="323">
        <f t="shared" si="6"/>
        <v>0</v>
      </c>
      <c r="N15" s="322">
        <f t="shared" si="6"/>
        <v>0</v>
      </c>
      <c r="O15" s="1474">
        <f t="shared" ref="O15" si="7">SUM(F15:J15)</f>
        <v>0</v>
      </c>
      <c r="P15" s="1472">
        <f t="shared" si="4"/>
        <v>0</v>
      </c>
      <c r="Q15" s="315">
        <f t="shared" ref="Q15:Q16" si="8">SUM(O15:P15)</f>
        <v>0</v>
      </c>
      <c r="R15" s="316">
        <f t="shared" ref="R15:R17" si="9">F15*$F$9+G15*$G$9+H15*$H$9+I15*$I$9+J15*$J$9</f>
        <v>0</v>
      </c>
      <c r="S15" s="1475">
        <f t="shared" si="5"/>
        <v>0</v>
      </c>
      <c r="T15" s="316">
        <f t="shared" ref="T15:T16" si="10">SUM(R15:S15)</f>
        <v>0</v>
      </c>
      <c r="U15" s="317"/>
      <c r="W15" s="325"/>
    </row>
    <row r="16" spans="2:23" ht="14.25" customHeight="1" x14ac:dyDescent="0.2">
      <c r="B16" s="83"/>
      <c r="C16" s="84"/>
      <c r="D16" s="84"/>
      <c r="E16" s="318" t="s">
        <v>472</v>
      </c>
      <c r="F16" s="319">
        <f>F56</f>
        <v>0</v>
      </c>
      <c r="G16" s="319">
        <f t="shared" ref="G16:N16" si="11">G56</f>
        <v>0</v>
      </c>
      <c r="H16" s="319">
        <f t="shared" si="11"/>
        <v>0</v>
      </c>
      <c r="I16" s="319">
        <f t="shared" si="11"/>
        <v>0</v>
      </c>
      <c r="J16" s="321">
        <f t="shared" si="11"/>
        <v>0</v>
      </c>
      <c r="K16" s="322">
        <f t="shared" si="11"/>
        <v>0</v>
      </c>
      <c r="L16" s="323">
        <f t="shared" si="11"/>
        <v>0</v>
      </c>
      <c r="M16" s="323">
        <f t="shared" si="11"/>
        <v>0</v>
      </c>
      <c r="N16" s="322">
        <f t="shared" si="11"/>
        <v>0</v>
      </c>
      <c r="O16" s="1474">
        <f>SUM(F16:J16)</f>
        <v>0</v>
      </c>
      <c r="P16" s="1472">
        <f t="shared" si="4"/>
        <v>0</v>
      </c>
      <c r="Q16" s="315">
        <f t="shared" si="8"/>
        <v>0</v>
      </c>
      <c r="R16" s="326">
        <f>F16*$F$9+G16*$G$9+H16*$H$9+I16*$I$9+J16*$J$9</f>
        <v>0</v>
      </c>
      <c r="S16" s="1476">
        <f>K16*$K$9+L16*$L$9+M16*$M$9+N16*$N$9</f>
        <v>0</v>
      </c>
      <c r="T16" s="316">
        <f t="shared" si="10"/>
        <v>0</v>
      </c>
      <c r="U16" s="317"/>
      <c r="W16" s="325"/>
    </row>
    <row r="17" spans="2:21" ht="21" customHeight="1" thickBot="1" x14ac:dyDescent="0.25">
      <c r="B17" s="2427" t="s">
        <v>473</v>
      </c>
      <c r="C17" s="2428"/>
      <c r="D17" s="2428"/>
      <c r="E17" s="2429"/>
      <c r="F17" s="1477">
        <f>SUM(F65:F68)</f>
        <v>0</v>
      </c>
      <c r="G17" s="1477">
        <f t="shared" ref="G17:J17" si="12">SUM(G65:G68)</f>
        <v>0</v>
      </c>
      <c r="H17" s="1477">
        <f t="shared" si="12"/>
        <v>0</v>
      </c>
      <c r="I17" s="1477">
        <f>SUM(I65:I68)</f>
        <v>0</v>
      </c>
      <c r="J17" s="1478">
        <f t="shared" si="12"/>
        <v>0</v>
      </c>
      <c r="K17" s="1479">
        <f>SUM(K65:K68)</f>
        <v>0</v>
      </c>
      <c r="L17" s="1480">
        <f>SUM(L65:L68)</f>
        <v>0</v>
      </c>
      <c r="M17" s="1480">
        <f t="shared" ref="M17:N17" si="13">SUM(M65:M68)</f>
        <v>0</v>
      </c>
      <c r="N17" s="1479">
        <f t="shared" si="13"/>
        <v>0</v>
      </c>
      <c r="O17" s="1481">
        <f>SUM(F17:J17)</f>
        <v>0</v>
      </c>
      <c r="P17" s="1482">
        <f>SUM(K17:N17)</f>
        <v>0</v>
      </c>
      <c r="Q17" s="1483">
        <f>SUM(O17:P17)</f>
        <v>0</v>
      </c>
      <c r="R17" s="316">
        <f t="shared" si="9"/>
        <v>0</v>
      </c>
      <c r="S17" s="1475">
        <f t="shared" si="5"/>
        <v>0</v>
      </c>
      <c r="T17" s="1484">
        <f>SUM(R17:S17)</f>
        <v>0</v>
      </c>
      <c r="U17" s="1485"/>
    </row>
    <row r="18" spans="2:21" ht="27" customHeight="1" x14ac:dyDescent="0.2">
      <c r="B18" s="327"/>
      <c r="C18" s="328"/>
      <c r="D18" s="328"/>
      <c r="E18" s="256" t="s">
        <v>288</v>
      </c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1486"/>
      <c r="Q18" s="257"/>
      <c r="R18" s="257"/>
      <c r="S18" s="257"/>
      <c r="T18" s="258"/>
      <c r="U18" s="329"/>
    </row>
    <row r="19" spans="2:21" s="27" customFormat="1" ht="15.95" customHeight="1" x14ac:dyDescent="0.2">
      <c r="B19" s="2430" t="s">
        <v>339</v>
      </c>
      <c r="C19" s="2431"/>
      <c r="D19" s="86">
        <v>1</v>
      </c>
      <c r="E19" s="281" t="s">
        <v>456</v>
      </c>
      <c r="F19" s="1534"/>
      <c r="G19" s="1534"/>
      <c r="H19" s="1534"/>
      <c r="I19" s="762"/>
      <c r="J19" s="761"/>
      <c r="K19" s="1121"/>
      <c r="L19" s="88"/>
      <c r="M19" s="31"/>
      <c r="N19" s="30"/>
      <c r="O19" s="1487">
        <f>SUM(F19:J19)</f>
        <v>0</v>
      </c>
      <c r="P19" s="1488">
        <f>SUM(K19:N19)</f>
        <v>0</v>
      </c>
      <c r="Q19" s="260">
        <f t="shared" ref="Q19:Q68" si="14">SUM(F19:N19)</f>
        <v>0</v>
      </c>
      <c r="R19" s="330">
        <f>F19*$F$9+G19*$G$9+H19*$H$9+I19*$I$9+J19*$J$9</f>
        <v>0</v>
      </c>
      <c r="S19" s="1489">
        <f>K19*$K$9+L19*$L$9+M19*$M$9+N19*$N$9</f>
        <v>0</v>
      </c>
      <c r="T19" s="1341">
        <f t="shared" ref="T19:T68" si="15">SUM(R19:S19)</f>
        <v>0</v>
      </c>
      <c r="U19" s="61"/>
    </row>
    <row r="20" spans="2:21" s="27" customFormat="1" ht="15.95" customHeight="1" x14ac:dyDescent="0.2">
      <c r="B20" s="2432"/>
      <c r="C20" s="2433"/>
      <c r="D20" s="78">
        <v>2</v>
      </c>
      <c r="E20" s="64" t="s">
        <v>458</v>
      </c>
      <c r="F20" s="1536"/>
      <c r="G20" s="1536"/>
      <c r="H20" s="1536"/>
      <c r="I20" s="766"/>
      <c r="J20" s="765"/>
      <c r="K20" s="1122"/>
      <c r="L20" s="39"/>
      <c r="M20" s="35"/>
      <c r="N20" s="34"/>
      <c r="O20" s="1538">
        <f>SUM(F20:J20)</f>
        <v>0</v>
      </c>
      <c r="P20" s="1539">
        <f>SUM(K20:N20)</f>
        <v>0</v>
      </c>
      <c r="Q20" s="262">
        <f t="shared" si="14"/>
        <v>0</v>
      </c>
      <c r="R20" s="331">
        <f t="shared" ref="R20:R68" si="16">F20*$F$9+G20*$G$9+H20*$H$9+I20*$I$9+J20*$J$9</f>
        <v>0</v>
      </c>
      <c r="S20" s="1540">
        <f t="shared" ref="S20:S68" si="17">K20*$K$9+L20*$L$9+M20*$M$9+N20*$N$9</f>
        <v>0</v>
      </c>
      <c r="T20" s="263">
        <f t="shared" si="15"/>
        <v>0</v>
      </c>
      <c r="U20" s="32"/>
    </row>
    <row r="21" spans="2:21" s="27" customFormat="1" ht="15.95" customHeight="1" x14ac:dyDescent="0.2">
      <c r="B21" s="2432"/>
      <c r="C21" s="2433"/>
      <c r="D21" s="78">
        <v>3</v>
      </c>
      <c r="E21" s="64" t="s">
        <v>457</v>
      </c>
      <c r="F21" s="1536"/>
      <c r="G21" s="1536"/>
      <c r="H21" s="1536"/>
      <c r="I21" s="766"/>
      <c r="J21" s="765"/>
      <c r="K21" s="1122"/>
      <c r="L21" s="39"/>
      <c r="M21" s="35"/>
      <c r="N21" s="34"/>
      <c r="O21" s="1538">
        <f t="shared" ref="O21:O29" si="18">SUM(F21:J21)</f>
        <v>0</v>
      </c>
      <c r="P21" s="1539">
        <f t="shared" ref="P21:P29" si="19">SUM(K21:N21)</f>
        <v>0</v>
      </c>
      <c r="Q21" s="262">
        <f t="shared" si="14"/>
        <v>0</v>
      </c>
      <c r="R21" s="331">
        <f t="shared" si="16"/>
        <v>0</v>
      </c>
      <c r="S21" s="1540">
        <f t="shared" si="17"/>
        <v>0</v>
      </c>
      <c r="T21" s="263">
        <f t="shared" si="15"/>
        <v>0</v>
      </c>
      <c r="U21" s="32"/>
    </row>
    <row r="22" spans="2:21" s="27" customFormat="1" ht="15.95" customHeight="1" x14ac:dyDescent="0.2">
      <c r="B22" s="2432"/>
      <c r="C22" s="2433"/>
      <c r="D22" s="78">
        <v>4</v>
      </c>
      <c r="E22" s="64" t="s">
        <v>455</v>
      </c>
      <c r="F22" s="1536"/>
      <c r="G22" s="1536"/>
      <c r="H22" s="1536"/>
      <c r="I22" s="766"/>
      <c r="J22" s="765"/>
      <c r="K22" s="1122"/>
      <c r="L22" s="39"/>
      <c r="M22" s="35"/>
      <c r="N22" s="34"/>
      <c r="O22" s="1538">
        <f t="shared" si="18"/>
        <v>0</v>
      </c>
      <c r="P22" s="1539">
        <f t="shared" si="19"/>
        <v>0</v>
      </c>
      <c r="Q22" s="262">
        <f t="shared" si="14"/>
        <v>0</v>
      </c>
      <c r="R22" s="331">
        <f t="shared" si="16"/>
        <v>0</v>
      </c>
      <c r="S22" s="1540">
        <f>K22*$K$9+L22*$L$9+M22*$M$9+N22*$N$9</f>
        <v>0</v>
      </c>
      <c r="T22" s="263">
        <f>SUM(R22:S22)</f>
        <v>0</v>
      </c>
      <c r="U22" s="32"/>
    </row>
    <row r="23" spans="2:21" s="27" customFormat="1" ht="15.95" customHeight="1" x14ac:dyDescent="0.2">
      <c r="B23" s="2432"/>
      <c r="C23" s="2433"/>
      <c r="D23" s="78">
        <v>5</v>
      </c>
      <c r="E23" s="64" t="s">
        <v>451</v>
      </c>
      <c r="F23" s="1536"/>
      <c r="G23" s="1536"/>
      <c r="H23" s="1536"/>
      <c r="I23" s="766"/>
      <c r="J23" s="765"/>
      <c r="K23" s="1122"/>
      <c r="L23" s="39"/>
      <c r="M23" s="35"/>
      <c r="N23" s="34"/>
      <c r="O23" s="1538">
        <f t="shared" si="18"/>
        <v>0</v>
      </c>
      <c r="P23" s="1539">
        <f t="shared" si="19"/>
        <v>0</v>
      </c>
      <c r="Q23" s="262">
        <f t="shared" si="14"/>
        <v>0</v>
      </c>
      <c r="R23" s="331">
        <f t="shared" si="16"/>
        <v>0</v>
      </c>
      <c r="S23" s="1540">
        <f t="shared" si="17"/>
        <v>0</v>
      </c>
      <c r="T23" s="263">
        <f t="shared" si="15"/>
        <v>0</v>
      </c>
      <c r="U23" s="32"/>
    </row>
    <row r="24" spans="2:21" s="27" customFormat="1" ht="15.95" customHeight="1" x14ac:dyDescent="0.2">
      <c r="B24" s="2432"/>
      <c r="C24" s="2433"/>
      <c r="D24" s="78">
        <v>6</v>
      </c>
      <c r="E24" s="64" t="s">
        <v>454</v>
      </c>
      <c r="F24" s="1536"/>
      <c r="G24" s="1536"/>
      <c r="H24" s="1536"/>
      <c r="I24" s="766"/>
      <c r="J24" s="765"/>
      <c r="K24" s="1122"/>
      <c r="L24" s="39"/>
      <c r="M24" s="35"/>
      <c r="N24" s="34"/>
      <c r="O24" s="1538">
        <f t="shared" si="18"/>
        <v>0</v>
      </c>
      <c r="P24" s="1539">
        <f t="shared" si="19"/>
        <v>0</v>
      </c>
      <c r="Q24" s="262">
        <f t="shared" si="14"/>
        <v>0</v>
      </c>
      <c r="R24" s="331">
        <f t="shared" si="16"/>
        <v>0</v>
      </c>
      <c r="S24" s="1540">
        <f t="shared" si="17"/>
        <v>0</v>
      </c>
      <c r="T24" s="263">
        <f t="shared" si="15"/>
        <v>0</v>
      </c>
      <c r="U24" s="32"/>
    </row>
    <row r="25" spans="2:21" s="27" customFormat="1" ht="15.95" customHeight="1" x14ac:dyDescent="0.2">
      <c r="B25" s="2432"/>
      <c r="C25" s="2433"/>
      <c r="D25" s="78">
        <v>7</v>
      </c>
      <c r="E25" s="64" t="s">
        <v>452</v>
      </c>
      <c r="F25" s="1536"/>
      <c r="G25" s="1536"/>
      <c r="H25" s="1536"/>
      <c r="I25" s="766"/>
      <c r="J25" s="765"/>
      <c r="K25" s="1122"/>
      <c r="L25" s="39"/>
      <c r="M25" s="35"/>
      <c r="N25" s="34"/>
      <c r="O25" s="1538">
        <f t="shared" si="18"/>
        <v>0</v>
      </c>
      <c r="P25" s="1539">
        <f t="shared" si="19"/>
        <v>0</v>
      </c>
      <c r="Q25" s="262">
        <f t="shared" si="14"/>
        <v>0</v>
      </c>
      <c r="R25" s="331">
        <f t="shared" si="16"/>
        <v>0</v>
      </c>
      <c r="S25" s="1540">
        <f t="shared" si="17"/>
        <v>0</v>
      </c>
      <c r="T25" s="263">
        <f t="shared" si="15"/>
        <v>0</v>
      </c>
      <c r="U25" s="32"/>
    </row>
    <row r="26" spans="2:21" s="27" customFormat="1" ht="15.95" customHeight="1" x14ac:dyDescent="0.2">
      <c r="B26" s="2432"/>
      <c r="C26" s="2433"/>
      <c r="D26" s="78">
        <v>8</v>
      </c>
      <c r="E26" s="64" t="s">
        <v>232</v>
      </c>
      <c r="F26" s="1536"/>
      <c r="G26" s="1536"/>
      <c r="H26" s="1536"/>
      <c r="I26" s="766"/>
      <c r="J26" s="765"/>
      <c r="K26" s="1122"/>
      <c r="L26" s="39"/>
      <c r="M26" s="35"/>
      <c r="N26" s="34"/>
      <c r="O26" s="1538">
        <f t="shared" si="18"/>
        <v>0</v>
      </c>
      <c r="P26" s="1539">
        <f t="shared" si="19"/>
        <v>0</v>
      </c>
      <c r="Q26" s="262">
        <f t="shared" si="14"/>
        <v>0</v>
      </c>
      <c r="R26" s="331">
        <f t="shared" si="16"/>
        <v>0</v>
      </c>
      <c r="S26" s="1540">
        <f t="shared" si="17"/>
        <v>0</v>
      </c>
      <c r="T26" s="263">
        <f t="shared" si="15"/>
        <v>0</v>
      </c>
      <c r="U26" s="32"/>
    </row>
    <row r="27" spans="2:21" s="27" customFormat="1" ht="15.95" customHeight="1" x14ac:dyDescent="0.2">
      <c r="B27" s="2432"/>
      <c r="C27" s="2433"/>
      <c r="D27" s="78">
        <v>9</v>
      </c>
      <c r="E27" s="64" t="s">
        <v>460</v>
      </c>
      <c r="F27" s="1536"/>
      <c r="G27" s="1536"/>
      <c r="H27" s="1536"/>
      <c r="I27" s="766"/>
      <c r="J27" s="765"/>
      <c r="K27" s="1122"/>
      <c r="L27" s="39"/>
      <c r="M27" s="35"/>
      <c r="N27" s="34"/>
      <c r="O27" s="1538">
        <f t="shared" si="18"/>
        <v>0</v>
      </c>
      <c r="P27" s="1539">
        <f t="shared" si="19"/>
        <v>0</v>
      </c>
      <c r="Q27" s="262">
        <f t="shared" si="14"/>
        <v>0</v>
      </c>
      <c r="R27" s="331">
        <f>F27*$F$9+G27*$G$9+H27*$H$9+I27*$I$9+J27*$J$9</f>
        <v>0</v>
      </c>
      <c r="S27" s="1540">
        <f t="shared" si="17"/>
        <v>0</v>
      </c>
      <c r="T27" s="263">
        <f t="shared" si="15"/>
        <v>0</v>
      </c>
      <c r="U27" s="32"/>
    </row>
    <row r="28" spans="2:21" s="27" customFormat="1" ht="15.95" customHeight="1" x14ac:dyDescent="0.2">
      <c r="B28" s="2432"/>
      <c r="C28" s="2433"/>
      <c r="D28" s="78">
        <v>10</v>
      </c>
      <c r="E28" s="64" t="s">
        <v>202</v>
      </c>
      <c r="F28" s="1536"/>
      <c r="G28" s="1536"/>
      <c r="H28" s="1536"/>
      <c r="I28" s="766"/>
      <c r="J28" s="765"/>
      <c r="K28" s="1122"/>
      <c r="L28" s="39"/>
      <c r="M28" s="35"/>
      <c r="N28" s="34"/>
      <c r="O28" s="1538">
        <f t="shared" si="18"/>
        <v>0</v>
      </c>
      <c r="P28" s="1539">
        <f t="shared" si="19"/>
        <v>0</v>
      </c>
      <c r="Q28" s="262">
        <f t="shared" si="14"/>
        <v>0</v>
      </c>
      <c r="R28" s="331">
        <f t="shared" si="16"/>
        <v>0</v>
      </c>
      <c r="S28" s="1540">
        <f t="shared" si="17"/>
        <v>0</v>
      </c>
      <c r="T28" s="263">
        <f t="shared" si="15"/>
        <v>0</v>
      </c>
      <c r="U28" s="32"/>
    </row>
    <row r="29" spans="2:21" s="27" customFormat="1" ht="15.95" customHeight="1" x14ac:dyDescent="0.2">
      <c r="B29" s="2432"/>
      <c r="C29" s="2433"/>
      <c r="D29" s="78">
        <v>11</v>
      </c>
      <c r="E29" s="282" t="s">
        <v>447</v>
      </c>
      <c r="F29" s="1536"/>
      <c r="G29" s="1536"/>
      <c r="H29" s="1536"/>
      <c r="I29" s="766"/>
      <c r="J29" s="765"/>
      <c r="K29" s="1122"/>
      <c r="L29" s="39"/>
      <c r="M29" s="35"/>
      <c r="N29" s="34"/>
      <c r="O29" s="1538">
        <f t="shared" si="18"/>
        <v>0</v>
      </c>
      <c r="P29" s="1539">
        <f t="shared" si="19"/>
        <v>0</v>
      </c>
      <c r="Q29" s="283">
        <f t="shared" si="14"/>
        <v>0</v>
      </c>
      <c r="R29" s="331">
        <f t="shared" si="16"/>
        <v>0</v>
      </c>
      <c r="S29" s="1540">
        <f t="shared" si="17"/>
        <v>0</v>
      </c>
      <c r="T29" s="1541">
        <f t="shared" si="15"/>
        <v>0</v>
      </c>
      <c r="U29" s="75"/>
    </row>
    <row r="30" spans="2:21" s="27" customFormat="1" ht="15.95" customHeight="1" thickBot="1" x14ac:dyDescent="0.25">
      <c r="B30" s="2434"/>
      <c r="C30" s="2435"/>
      <c r="D30" s="332">
        <v>12</v>
      </c>
      <c r="E30" s="333" t="s">
        <v>459</v>
      </c>
      <c r="F30" s="1542"/>
      <c r="G30" s="1542"/>
      <c r="H30" s="1542"/>
      <c r="I30" s="1014"/>
      <c r="J30" s="1582"/>
      <c r="K30" s="1583"/>
      <c r="L30" s="334"/>
      <c r="M30" s="81"/>
      <c r="N30" s="335"/>
      <c r="O30" s="1544">
        <f>SUM(F30:J30)</f>
        <v>0</v>
      </c>
      <c r="P30" s="1544">
        <f>SUM(K30:N30)</f>
        <v>0</v>
      </c>
      <c r="Q30" s="285">
        <f t="shared" si="14"/>
        <v>0</v>
      </c>
      <c r="R30" s="1484">
        <f t="shared" si="16"/>
        <v>0</v>
      </c>
      <c r="S30" s="1545">
        <f t="shared" si="17"/>
        <v>0</v>
      </c>
      <c r="T30" s="1400">
        <f t="shared" si="15"/>
        <v>0</v>
      </c>
      <c r="U30" s="336"/>
    </row>
    <row r="31" spans="2:21" s="27" customFormat="1" ht="15.95" customHeight="1" x14ac:dyDescent="0.2">
      <c r="B31" s="2432" t="s">
        <v>359</v>
      </c>
      <c r="C31" s="2436" t="s">
        <v>475</v>
      </c>
      <c r="D31" s="963">
        <v>1</v>
      </c>
      <c r="E31" s="938" t="s">
        <v>143</v>
      </c>
      <c r="F31" s="1546">
        <v>5</v>
      </c>
      <c r="G31" s="1546">
        <v>5</v>
      </c>
      <c r="H31" s="1536">
        <v>5</v>
      </c>
      <c r="I31" s="766">
        <v>5</v>
      </c>
      <c r="J31" s="765">
        <v>5</v>
      </c>
      <c r="K31" s="1122">
        <v>4</v>
      </c>
      <c r="L31" s="39">
        <v>4</v>
      </c>
      <c r="M31" s="35">
        <v>4</v>
      </c>
      <c r="N31" s="34">
        <v>4</v>
      </c>
      <c r="O31" s="1548">
        <f>SUM(F31:J31)</f>
        <v>25</v>
      </c>
      <c r="P31" s="1549">
        <f>SUM(K31:N31)</f>
        <v>16</v>
      </c>
      <c r="Q31" s="286">
        <f t="shared" si="14"/>
        <v>41</v>
      </c>
      <c r="R31" s="1550">
        <f t="shared" si="16"/>
        <v>0</v>
      </c>
      <c r="S31" s="1551">
        <f t="shared" si="17"/>
        <v>0</v>
      </c>
      <c r="T31" s="266">
        <f t="shared" si="15"/>
        <v>0</v>
      </c>
      <c r="U31" s="32"/>
    </row>
    <row r="32" spans="2:21" s="27" customFormat="1" ht="15.95" customHeight="1" x14ac:dyDescent="0.2">
      <c r="B32" s="2432"/>
      <c r="C32" s="2436"/>
      <c r="D32" s="78">
        <v>2</v>
      </c>
      <c r="E32" s="64" t="s">
        <v>360</v>
      </c>
      <c r="F32" s="1552">
        <v>3</v>
      </c>
      <c r="G32" s="1552">
        <v>3</v>
      </c>
      <c r="H32" s="1554">
        <v>3</v>
      </c>
      <c r="I32" s="770">
        <v>3</v>
      </c>
      <c r="J32" s="769">
        <v>3</v>
      </c>
      <c r="K32" s="1125">
        <v>3</v>
      </c>
      <c r="L32" s="45">
        <v>3</v>
      </c>
      <c r="M32" s="37">
        <v>3</v>
      </c>
      <c r="N32" s="36">
        <v>3</v>
      </c>
      <c r="O32" s="1548">
        <f>SUM(F32:J32)</f>
        <v>15</v>
      </c>
      <c r="P32" s="1539">
        <f>SUM(K32:N32)</f>
        <v>12</v>
      </c>
      <c r="Q32" s="262">
        <f t="shared" si="14"/>
        <v>27</v>
      </c>
      <c r="R32" s="331">
        <f t="shared" si="16"/>
        <v>0</v>
      </c>
      <c r="S32" s="1540">
        <f t="shared" si="17"/>
        <v>0</v>
      </c>
      <c r="T32" s="263">
        <f t="shared" si="15"/>
        <v>0</v>
      </c>
      <c r="U32" s="38"/>
    </row>
    <row r="33" spans="2:21" s="27" customFormat="1" ht="15.95" customHeight="1" x14ac:dyDescent="0.2">
      <c r="B33" s="2432"/>
      <c r="C33" s="2436"/>
      <c r="D33" s="78">
        <v>3</v>
      </c>
      <c r="E33" s="64" t="s">
        <v>361</v>
      </c>
      <c r="F33" s="1552"/>
      <c r="G33" s="1552"/>
      <c r="H33" s="1554"/>
      <c r="I33" s="770">
        <v>2</v>
      </c>
      <c r="J33" s="769">
        <v>2</v>
      </c>
      <c r="K33" s="1125">
        <v>2</v>
      </c>
      <c r="L33" s="45">
        <v>2</v>
      </c>
      <c r="M33" s="37">
        <v>2</v>
      </c>
      <c r="N33" s="36">
        <v>2</v>
      </c>
      <c r="O33" s="1548">
        <f t="shared" ref="O33:O48" si="20">SUM(F33:J33)</f>
        <v>4</v>
      </c>
      <c r="P33" s="1539">
        <f t="shared" ref="P33:P48" si="21">SUM(K33:N33)</f>
        <v>8</v>
      </c>
      <c r="Q33" s="262">
        <f t="shared" si="14"/>
        <v>12</v>
      </c>
      <c r="R33" s="331">
        <f t="shared" si="16"/>
        <v>0</v>
      </c>
      <c r="S33" s="1540">
        <f t="shared" si="17"/>
        <v>0</v>
      </c>
      <c r="T33" s="263">
        <f t="shared" si="15"/>
        <v>0</v>
      </c>
      <c r="U33" s="38"/>
    </row>
    <row r="34" spans="2:21" s="27" customFormat="1" ht="15.95" customHeight="1" x14ac:dyDescent="0.2">
      <c r="B34" s="2432"/>
      <c r="C34" s="2436"/>
      <c r="D34" s="78">
        <v>4</v>
      </c>
      <c r="E34" s="77" t="s">
        <v>236</v>
      </c>
      <c r="F34" s="1554">
        <v>1</v>
      </c>
      <c r="G34" s="1554">
        <v>1</v>
      </c>
      <c r="H34" s="1554">
        <v>1</v>
      </c>
      <c r="I34" s="770">
        <v>1</v>
      </c>
      <c r="J34" s="769"/>
      <c r="K34" s="1277"/>
      <c r="L34" s="1276"/>
      <c r="M34" s="93"/>
      <c r="N34" s="1151"/>
      <c r="O34" s="1548">
        <f t="shared" si="20"/>
        <v>4</v>
      </c>
      <c r="P34" s="1539">
        <f t="shared" si="21"/>
        <v>0</v>
      </c>
      <c r="Q34" s="262">
        <f t="shared" si="14"/>
        <v>4</v>
      </c>
      <c r="R34" s="331">
        <f t="shared" si="16"/>
        <v>0</v>
      </c>
      <c r="S34" s="1540">
        <f t="shared" si="17"/>
        <v>0</v>
      </c>
      <c r="T34" s="263">
        <f t="shared" ref="T34:T46" si="22">SUM(R34:S34)</f>
        <v>0</v>
      </c>
      <c r="U34" s="38"/>
    </row>
    <row r="35" spans="2:21" s="27" customFormat="1" ht="15.95" customHeight="1" x14ac:dyDescent="0.2">
      <c r="B35" s="2432"/>
      <c r="C35" s="2436"/>
      <c r="D35" s="78">
        <v>5</v>
      </c>
      <c r="E35" s="1504" t="s">
        <v>362</v>
      </c>
      <c r="F35" s="1556"/>
      <c r="G35" s="1556"/>
      <c r="H35" s="1556"/>
      <c r="I35" s="1278"/>
      <c r="J35" s="1279"/>
      <c r="K35" s="1125">
        <v>1</v>
      </c>
      <c r="L35" s="45"/>
      <c r="M35" s="37"/>
      <c r="N35" s="36"/>
      <c r="O35" s="1548">
        <f t="shared" si="20"/>
        <v>0</v>
      </c>
      <c r="P35" s="1539">
        <f t="shared" si="21"/>
        <v>1</v>
      </c>
      <c r="Q35" s="262">
        <f t="shared" si="14"/>
        <v>1</v>
      </c>
      <c r="R35" s="331">
        <f t="shared" si="16"/>
        <v>0</v>
      </c>
      <c r="S35" s="1540">
        <f t="shared" si="17"/>
        <v>0</v>
      </c>
      <c r="T35" s="263">
        <f t="shared" si="22"/>
        <v>0</v>
      </c>
      <c r="U35" s="38"/>
    </row>
    <row r="36" spans="2:21" s="27" customFormat="1" ht="15.95" customHeight="1" x14ac:dyDescent="0.2">
      <c r="B36" s="2432"/>
      <c r="C36" s="2436"/>
      <c r="D36" s="78">
        <v>6</v>
      </c>
      <c r="E36" s="77" t="s">
        <v>137</v>
      </c>
      <c r="F36" s="1554">
        <v>1</v>
      </c>
      <c r="G36" s="1554">
        <v>2</v>
      </c>
      <c r="H36" s="1554">
        <v>2</v>
      </c>
      <c r="I36" s="770">
        <v>2</v>
      </c>
      <c r="J36" s="769">
        <v>2</v>
      </c>
      <c r="K36" s="1125">
        <v>2</v>
      </c>
      <c r="L36" s="45">
        <v>2</v>
      </c>
      <c r="M36" s="37">
        <v>2</v>
      </c>
      <c r="N36" s="36">
        <v>1</v>
      </c>
      <c r="O36" s="1548">
        <f t="shared" si="20"/>
        <v>9</v>
      </c>
      <c r="P36" s="1539">
        <f t="shared" si="21"/>
        <v>7</v>
      </c>
      <c r="Q36" s="262">
        <f t="shared" si="14"/>
        <v>16</v>
      </c>
      <c r="R36" s="331">
        <f t="shared" si="16"/>
        <v>0</v>
      </c>
      <c r="S36" s="1540">
        <f t="shared" si="17"/>
        <v>0</v>
      </c>
      <c r="T36" s="263">
        <f t="shared" si="22"/>
        <v>0</v>
      </c>
      <c r="U36" s="38"/>
    </row>
    <row r="37" spans="2:21" s="27" customFormat="1" ht="15.95" customHeight="1" x14ac:dyDescent="0.2">
      <c r="B37" s="2432"/>
      <c r="C37" s="2436"/>
      <c r="D37" s="78"/>
      <c r="E37" s="77" t="s">
        <v>256</v>
      </c>
      <c r="F37" s="1554"/>
      <c r="G37" s="1554"/>
      <c r="H37" s="1554"/>
      <c r="I37" s="770"/>
      <c r="J37" s="769"/>
      <c r="K37" s="1125">
        <v>2</v>
      </c>
      <c r="L37" s="45">
        <v>1</v>
      </c>
      <c r="M37" s="37"/>
      <c r="N37" s="36"/>
      <c r="O37" s="1548">
        <f t="shared" si="20"/>
        <v>0</v>
      </c>
      <c r="P37" s="1539">
        <f t="shared" si="21"/>
        <v>3</v>
      </c>
      <c r="Q37" s="262">
        <f t="shared" si="14"/>
        <v>3</v>
      </c>
      <c r="R37" s="331">
        <f t="shared" si="16"/>
        <v>0</v>
      </c>
      <c r="S37" s="1540">
        <f t="shared" si="17"/>
        <v>0</v>
      </c>
      <c r="T37" s="263">
        <f t="shared" si="22"/>
        <v>0</v>
      </c>
      <c r="U37" s="38"/>
    </row>
    <row r="38" spans="2:21" s="27" customFormat="1" ht="15.95" customHeight="1" x14ac:dyDescent="0.2">
      <c r="B38" s="2432"/>
      <c r="C38" s="2436"/>
      <c r="D38" s="78">
        <v>7</v>
      </c>
      <c r="E38" s="948" t="s">
        <v>154</v>
      </c>
      <c r="F38" s="1554"/>
      <c r="G38" s="1554"/>
      <c r="H38" s="1554"/>
      <c r="I38" s="770"/>
      <c r="J38" s="769">
        <v>2</v>
      </c>
      <c r="K38" s="1125"/>
      <c r="L38" s="45"/>
      <c r="M38" s="37"/>
      <c r="N38" s="36"/>
      <c r="O38" s="1548">
        <f t="shared" si="20"/>
        <v>2</v>
      </c>
      <c r="P38" s="1539">
        <f t="shared" si="21"/>
        <v>0</v>
      </c>
      <c r="Q38" s="262">
        <f t="shared" si="14"/>
        <v>2</v>
      </c>
      <c r="R38" s="331">
        <f t="shared" si="16"/>
        <v>0</v>
      </c>
      <c r="S38" s="1540">
        <f t="shared" si="17"/>
        <v>0</v>
      </c>
      <c r="T38" s="263">
        <f t="shared" si="22"/>
        <v>0</v>
      </c>
      <c r="U38" s="38"/>
    </row>
    <row r="39" spans="2:21" s="27" customFormat="1" ht="15.95" customHeight="1" x14ac:dyDescent="0.2">
      <c r="B39" s="2432"/>
      <c r="C39" s="2436"/>
      <c r="D39" s="78">
        <v>8</v>
      </c>
      <c r="E39" s="77" t="s">
        <v>147</v>
      </c>
      <c r="F39" s="1556"/>
      <c r="G39" s="1556"/>
      <c r="H39" s="1556"/>
      <c r="I39" s="1278"/>
      <c r="J39" s="1279"/>
      <c r="K39" s="1125">
        <v>1</v>
      </c>
      <c r="L39" s="45">
        <v>1</v>
      </c>
      <c r="M39" s="37"/>
      <c r="N39" s="36"/>
      <c r="O39" s="1548">
        <f t="shared" si="20"/>
        <v>0</v>
      </c>
      <c r="P39" s="1539">
        <f t="shared" si="21"/>
        <v>2</v>
      </c>
      <c r="Q39" s="262">
        <f t="shared" si="14"/>
        <v>2</v>
      </c>
      <c r="R39" s="331">
        <f t="shared" si="16"/>
        <v>0</v>
      </c>
      <c r="S39" s="1540">
        <f t="shared" si="17"/>
        <v>0</v>
      </c>
      <c r="T39" s="263">
        <f t="shared" si="22"/>
        <v>0</v>
      </c>
      <c r="U39" s="38"/>
    </row>
    <row r="40" spans="2:21" s="27" customFormat="1" ht="15.95" customHeight="1" x14ac:dyDescent="0.2">
      <c r="B40" s="2432"/>
      <c r="C40" s="2436"/>
      <c r="D40" s="78">
        <v>9</v>
      </c>
      <c r="E40" s="77" t="s">
        <v>237</v>
      </c>
      <c r="F40" s="1554">
        <v>2</v>
      </c>
      <c r="G40" s="1554"/>
      <c r="H40" s="1554"/>
      <c r="I40" s="770"/>
      <c r="J40" s="769"/>
      <c r="K40" s="1277"/>
      <c r="L40" s="1276"/>
      <c r="M40" s="93"/>
      <c r="N40" s="1151"/>
      <c r="O40" s="1548">
        <f t="shared" si="20"/>
        <v>2</v>
      </c>
      <c r="P40" s="1539">
        <f t="shared" si="21"/>
        <v>0</v>
      </c>
      <c r="Q40" s="262">
        <f t="shared" si="14"/>
        <v>2</v>
      </c>
      <c r="R40" s="331">
        <f t="shared" si="16"/>
        <v>0</v>
      </c>
      <c r="S40" s="1540">
        <f t="shared" si="17"/>
        <v>0</v>
      </c>
      <c r="T40" s="263">
        <f t="shared" si="22"/>
        <v>0</v>
      </c>
      <c r="U40" s="38"/>
    </row>
    <row r="41" spans="2:21" s="27" customFormat="1" ht="15.95" customHeight="1" x14ac:dyDescent="0.2">
      <c r="B41" s="2432"/>
      <c r="C41" s="2436"/>
      <c r="D41" s="78">
        <v>10</v>
      </c>
      <c r="E41" s="77" t="s">
        <v>136</v>
      </c>
      <c r="F41" s="1554"/>
      <c r="G41" s="1554">
        <v>1</v>
      </c>
      <c r="H41" s="1554">
        <v>1</v>
      </c>
      <c r="I41" s="770">
        <v>2</v>
      </c>
      <c r="J41" s="769">
        <v>1</v>
      </c>
      <c r="K41" s="1125">
        <v>1</v>
      </c>
      <c r="L41" s="45">
        <v>1</v>
      </c>
      <c r="M41" s="37">
        <v>1</v>
      </c>
      <c r="N41" s="36">
        <v>1</v>
      </c>
      <c r="O41" s="1548">
        <f t="shared" si="20"/>
        <v>5</v>
      </c>
      <c r="P41" s="1539">
        <f t="shared" si="21"/>
        <v>4</v>
      </c>
      <c r="Q41" s="262">
        <f t="shared" si="14"/>
        <v>9</v>
      </c>
      <c r="R41" s="331">
        <f t="shared" si="16"/>
        <v>0</v>
      </c>
      <c r="S41" s="1540">
        <f t="shared" si="17"/>
        <v>0</v>
      </c>
      <c r="T41" s="263">
        <f t="shared" si="22"/>
        <v>0</v>
      </c>
      <c r="U41" s="38"/>
    </row>
    <row r="42" spans="2:21" s="27" customFormat="1" ht="15.95" customHeight="1" x14ac:dyDescent="0.2">
      <c r="B42" s="2432"/>
      <c r="C42" s="2436"/>
      <c r="D42" s="78">
        <v>11</v>
      </c>
      <c r="E42" s="77" t="s">
        <v>132</v>
      </c>
      <c r="F42" s="1554"/>
      <c r="G42" s="1554">
        <v>1</v>
      </c>
      <c r="H42" s="1554">
        <v>1</v>
      </c>
      <c r="I42" s="770">
        <v>1</v>
      </c>
      <c r="J42" s="769">
        <v>2</v>
      </c>
      <c r="K42" s="1125">
        <v>1</v>
      </c>
      <c r="L42" s="45">
        <v>1</v>
      </c>
      <c r="M42" s="37">
        <v>1</v>
      </c>
      <c r="N42" s="36">
        <v>1</v>
      </c>
      <c r="O42" s="1548">
        <f t="shared" si="20"/>
        <v>5</v>
      </c>
      <c r="P42" s="1539">
        <f t="shared" si="21"/>
        <v>4</v>
      </c>
      <c r="Q42" s="262">
        <f t="shared" si="14"/>
        <v>9</v>
      </c>
      <c r="R42" s="331">
        <f t="shared" si="16"/>
        <v>0</v>
      </c>
      <c r="S42" s="1540">
        <f t="shared" si="17"/>
        <v>0</v>
      </c>
      <c r="T42" s="263">
        <f t="shared" si="22"/>
        <v>0</v>
      </c>
      <c r="U42" s="38"/>
    </row>
    <row r="43" spans="2:21" s="27" customFormat="1" ht="15.95" customHeight="1" x14ac:dyDescent="0.2">
      <c r="B43" s="2432"/>
      <c r="C43" s="2436"/>
      <c r="D43" s="78">
        <v>12</v>
      </c>
      <c r="E43" s="77" t="s">
        <v>253</v>
      </c>
      <c r="F43" s="1554"/>
      <c r="G43" s="1554"/>
      <c r="H43" s="1554"/>
      <c r="I43" s="770">
        <v>2</v>
      </c>
      <c r="J43" s="769">
        <v>2</v>
      </c>
      <c r="K43" s="1125">
        <v>1</v>
      </c>
      <c r="L43" s="45">
        <v>1</v>
      </c>
      <c r="M43" s="37">
        <v>1</v>
      </c>
      <c r="N43" s="36">
        <v>1</v>
      </c>
      <c r="O43" s="1548">
        <f t="shared" si="20"/>
        <v>4</v>
      </c>
      <c r="P43" s="1539">
        <f t="shared" si="21"/>
        <v>4</v>
      </c>
      <c r="Q43" s="262">
        <f t="shared" si="14"/>
        <v>8</v>
      </c>
      <c r="R43" s="331">
        <f t="shared" si="16"/>
        <v>0</v>
      </c>
      <c r="S43" s="1540">
        <f t="shared" si="17"/>
        <v>0</v>
      </c>
      <c r="T43" s="263">
        <f t="shared" si="22"/>
        <v>0</v>
      </c>
      <c r="U43" s="38"/>
    </row>
    <row r="44" spans="2:21" s="27" customFormat="1" ht="15.95" customHeight="1" x14ac:dyDescent="0.2">
      <c r="B44" s="2432"/>
      <c r="C44" s="2436"/>
      <c r="D44" s="78">
        <v>13</v>
      </c>
      <c r="E44" s="77" t="s">
        <v>135</v>
      </c>
      <c r="F44" s="1554"/>
      <c r="G44" s="1554"/>
      <c r="H44" s="1554"/>
      <c r="I44" s="770">
        <v>2</v>
      </c>
      <c r="J44" s="769">
        <v>2</v>
      </c>
      <c r="K44" s="1125">
        <v>1</v>
      </c>
      <c r="L44" s="45">
        <v>1</v>
      </c>
      <c r="M44" s="37">
        <v>1</v>
      </c>
      <c r="N44" s="36">
        <v>1</v>
      </c>
      <c r="O44" s="1548">
        <f t="shared" si="20"/>
        <v>4</v>
      </c>
      <c r="P44" s="1539">
        <f t="shared" si="21"/>
        <v>4</v>
      </c>
      <c r="Q44" s="262">
        <f t="shared" si="14"/>
        <v>8</v>
      </c>
      <c r="R44" s="331">
        <f t="shared" si="16"/>
        <v>0</v>
      </c>
      <c r="S44" s="1540">
        <f t="shared" si="17"/>
        <v>0</v>
      </c>
      <c r="T44" s="263">
        <f t="shared" si="22"/>
        <v>0</v>
      </c>
      <c r="U44" s="38"/>
    </row>
    <row r="45" spans="2:21" s="27" customFormat="1" ht="15.95" customHeight="1" x14ac:dyDescent="0.2">
      <c r="B45" s="2432"/>
      <c r="C45" s="2436"/>
      <c r="D45" s="78">
        <v>14</v>
      </c>
      <c r="E45" s="77" t="s">
        <v>144</v>
      </c>
      <c r="F45" s="1554">
        <v>4</v>
      </c>
      <c r="G45" s="1554">
        <v>4</v>
      </c>
      <c r="H45" s="1554">
        <v>4</v>
      </c>
      <c r="I45" s="770">
        <v>4</v>
      </c>
      <c r="J45" s="769">
        <v>4</v>
      </c>
      <c r="K45" s="1125">
        <v>3</v>
      </c>
      <c r="L45" s="45">
        <v>4</v>
      </c>
      <c r="M45" s="37">
        <v>3</v>
      </c>
      <c r="N45" s="36">
        <v>4</v>
      </c>
      <c r="O45" s="1548">
        <f t="shared" si="20"/>
        <v>20</v>
      </c>
      <c r="P45" s="1539">
        <f t="shared" si="21"/>
        <v>14</v>
      </c>
      <c r="Q45" s="262">
        <f t="shared" si="14"/>
        <v>34</v>
      </c>
      <c r="R45" s="331">
        <f t="shared" si="16"/>
        <v>0</v>
      </c>
      <c r="S45" s="1540">
        <f t="shared" si="17"/>
        <v>0</v>
      </c>
      <c r="T45" s="263">
        <f t="shared" si="22"/>
        <v>0</v>
      </c>
      <c r="U45" s="38"/>
    </row>
    <row r="46" spans="2:21" s="27" customFormat="1" ht="15.95" customHeight="1" x14ac:dyDescent="0.2">
      <c r="B46" s="2432"/>
      <c r="C46" s="2436"/>
      <c r="D46" s="78">
        <v>15</v>
      </c>
      <c r="E46" s="77" t="s">
        <v>140</v>
      </c>
      <c r="F46" s="1554">
        <v>1</v>
      </c>
      <c r="G46" s="1554">
        <v>1</v>
      </c>
      <c r="H46" s="1554">
        <v>1</v>
      </c>
      <c r="I46" s="770">
        <v>1</v>
      </c>
      <c r="J46" s="769">
        <v>1</v>
      </c>
      <c r="K46" s="1125">
        <v>1</v>
      </c>
      <c r="L46" s="45">
        <v>1</v>
      </c>
      <c r="M46" s="37">
        <v>1</v>
      </c>
      <c r="N46" s="36"/>
      <c r="O46" s="1548">
        <f t="shared" si="20"/>
        <v>5</v>
      </c>
      <c r="P46" s="1539">
        <f t="shared" si="21"/>
        <v>3</v>
      </c>
      <c r="Q46" s="262">
        <f t="shared" si="14"/>
        <v>8</v>
      </c>
      <c r="R46" s="331">
        <f t="shared" si="16"/>
        <v>0</v>
      </c>
      <c r="S46" s="1540">
        <f t="shared" si="17"/>
        <v>0</v>
      </c>
      <c r="T46" s="263">
        <f t="shared" si="22"/>
        <v>0</v>
      </c>
      <c r="U46" s="38"/>
    </row>
    <row r="47" spans="2:21" s="27" customFormat="1" ht="15.95" customHeight="1" x14ac:dyDescent="0.2">
      <c r="B47" s="2432"/>
      <c r="C47" s="2436"/>
      <c r="D47" s="78">
        <v>16</v>
      </c>
      <c r="E47" s="77" t="s">
        <v>238</v>
      </c>
      <c r="F47" s="1554">
        <v>1</v>
      </c>
      <c r="G47" s="1554">
        <v>1</v>
      </c>
      <c r="H47" s="1554"/>
      <c r="I47" s="770"/>
      <c r="J47" s="769"/>
      <c r="K47" s="1277"/>
      <c r="L47" s="1276"/>
      <c r="M47" s="93"/>
      <c r="N47" s="1151"/>
      <c r="O47" s="1548">
        <f t="shared" si="20"/>
        <v>2</v>
      </c>
      <c r="P47" s="1539">
        <f t="shared" si="21"/>
        <v>0</v>
      </c>
      <c r="Q47" s="262">
        <f t="shared" si="14"/>
        <v>2</v>
      </c>
      <c r="R47" s="331">
        <f t="shared" si="16"/>
        <v>0</v>
      </c>
      <c r="S47" s="1540">
        <f t="shared" si="17"/>
        <v>0</v>
      </c>
      <c r="T47" s="263">
        <f t="shared" si="15"/>
        <v>0</v>
      </c>
      <c r="U47" s="38"/>
    </row>
    <row r="48" spans="2:21" s="27" customFormat="1" ht="15.95" customHeight="1" x14ac:dyDescent="0.2">
      <c r="B48" s="2432"/>
      <c r="C48" s="2436"/>
      <c r="D48" s="78">
        <v>17</v>
      </c>
      <c r="E48" s="77" t="s">
        <v>134</v>
      </c>
      <c r="F48" s="1554"/>
      <c r="G48" s="1554"/>
      <c r="H48" s="1554"/>
      <c r="I48" s="770"/>
      <c r="J48" s="769">
        <v>1</v>
      </c>
      <c r="K48" s="1125">
        <v>1</v>
      </c>
      <c r="L48" s="45"/>
      <c r="M48" s="37"/>
      <c r="N48" s="36"/>
      <c r="O48" s="1548">
        <f t="shared" si="20"/>
        <v>1</v>
      </c>
      <c r="P48" s="1539">
        <f t="shared" si="21"/>
        <v>1</v>
      </c>
      <c r="Q48" s="262">
        <f t="shared" si="14"/>
        <v>2</v>
      </c>
      <c r="R48" s="331">
        <f t="shared" si="16"/>
        <v>0</v>
      </c>
      <c r="S48" s="1540">
        <f t="shared" si="17"/>
        <v>0</v>
      </c>
      <c r="T48" s="263">
        <f t="shared" si="15"/>
        <v>0</v>
      </c>
      <c r="U48" s="38"/>
    </row>
    <row r="49" spans="2:21" s="27" customFormat="1" ht="15.95" customHeight="1" x14ac:dyDescent="0.2">
      <c r="B49" s="2432"/>
      <c r="C49" s="2437"/>
      <c r="D49" s="78">
        <v>18</v>
      </c>
      <c r="E49" s="77" t="s">
        <v>157</v>
      </c>
      <c r="F49" s="1557">
        <v>1</v>
      </c>
      <c r="G49" s="1557">
        <v>1</v>
      </c>
      <c r="H49" s="1557">
        <v>1</v>
      </c>
      <c r="I49" s="337">
        <v>1</v>
      </c>
      <c r="J49" s="1584">
        <v>1</v>
      </c>
      <c r="K49" s="364">
        <v>1</v>
      </c>
      <c r="L49" s="338">
        <v>1</v>
      </c>
      <c r="M49" s="339">
        <v>1</v>
      </c>
      <c r="N49" s="340">
        <v>1</v>
      </c>
      <c r="O49" s="1559">
        <f>SUM(F49:J49)</f>
        <v>5</v>
      </c>
      <c r="P49" s="1560">
        <f>SUM(K49:N49)</f>
        <v>4</v>
      </c>
      <c r="Q49" s="283">
        <f t="shared" si="14"/>
        <v>9</v>
      </c>
      <c r="R49" s="341">
        <f t="shared" si="16"/>
        <v>0</v>
      </c>
      <c r="S49" s="1561">
        <f t="shared" si="17"/>
        <v>0</v>
      </c>
      <c r="T49" s="1541">
        <f t="shared" si="15"/>
        <v>0</v>
      </c>
      <c r="U49" s="44"/>
    </row>
    <row r="50" spans="2:21" s="27" customFormat="1" ht="25.5" customHeight="1" thickBot="1" x14ac:dyDescent="0.25">
      <c r="B50" s="2434"/>
      <c r="C50" s="2438" t="s">
        <v>476</v>
      </c>
      <c r="D50" s="2439"/>
      <c r="E50" s="2440"/>
      <c r="F50" s="1585"/>
      <c r="G50" s="1585"/>
      <c r="H50" s="1585"/>
      <c r="I50" s="1586"/>
      <c r="J50" s="1587"/>
      <c r="K50" s="1588"/>
      <c r="L50" s="1513"/>
      <c r="M50" s="1514"/>
      <c r="N50" s="1515"/>
      <c r="O50" s="1492"/>
      <c r="P50" s="1493">
        <f>SUM(K50:N50)</f>
        <v>0</v>
      </c>
      <c r="Q50" s="1494">
        <f t="shared" si="14"/>
        <v>0</v>
      </c>
      <c r="R50" s="1484">
        <f t="shared" si="16"/>
        <v>0</v>
      </c>
      <c r="S50" s="1545">
        <f t="shared" si="17"/>
        <v>0</v>
      </c>
      <c r="T50" s="1497">
        <f t="shared" si="15"/>
        <v>0</v>
      </c>
      <c r="U50" s="1516"/>
    </row>
    <row r="51" spans="2:21" ht="27.75" customHeight="1" x14ac:dyDescent="0.2">
      <c r="B51" s="2415" t="s">
        <v>295</v>
      </c>
      <c r="C51" s="2416"/>
      <c r="D51" s="2416"/>
      <c r="E51" s="2417"/>
      <c r="F51" s="1589">
        <f>SUM(F52:F55)</f>
        <v>0</v>
      </c>
      <c r="G51" s="1589">
        <f t="shared" ref="G51:I51" si="23">SUM(G52:G55)</f>
        <v>0</v>
      </c>
      <c r="H51" s="1589">
        <f t="shared" si="23"/>
        <v>0</v>
      </c>
      <c r="I51" s="1589">
        <f t="shared" si="23"/>
        <v>0</v>
      </c>
      <c r="J51" s="1590">
        <f>SUM(J52:J55)</f>
        <v>0</v>
      </c>
      <c r="K51" s="1591">
        <f>SUM(K52:K55)</f>
        <v>0</v>
      </c>
      <c r="L51" s="342">
        <f>SUM(L52:L55)</f>
        <v>0</v>
      </c>
      <c r="M51" s="342">
        <f>SUM(M52:M55)</f>
        <v>0</v>
      </c>
      <c r="N51" s="343">
        <f>SUM(N52:N55)</f>
        <v>0</v>
      </c>
      <c r="O51" s="1564">
        <f>SUM(F51:J51)</f>
        <v>0</v>
      </c>
      <c r="P51" s="1564">
        <f>SUM(K51:N51)</f>
        <v>0</v>
      </c>
      <c r="Q51" s="344">
        <f t="shared" si="14"/>
        <v>0</v>
      </c>
      <c r="R51" s="345">
        <f t="shared" si="16"/>
        <v>0</v>
      </c>
      <c r="S51" s="1502">
        <f t="shared" si="17"/>
        <v>0</v>
      </c>
      <c r="T51" s="1565">
        <f t="shared" si="15"/>
        <v>0</v>
      </c>
      <c r="U51" s="346"/>
    </row>
    <row r="52" spans="2:21" ht="15.95" customHeight="1" x14ac:dyDescent="0.2">
      <c r="B52" s="29"/>
      <c r="C52" s="86"/>
      <c r="D52" s="1592">
        <v>1</v>
      </c>
      <c r="E52" s="1727"/>
      <c r="F52" s="1566"/>
      <c r="G52" s="1566"/>
      <c r="H52" s="1534"/>
      <c r="I52" s="762"/>
      <c r="J52" s="761"/>
      <c r="K52" s="1121"/>
      <c r="L52" s="88"/>
      <c r="M52" s="31"/>
      <c r="N52" s="30"/>
      <c r="O52" s="1487">
        <f t="shared" ref="O52:O68" si="24">SUM(F52:H52)</f>
        <v>0</v>
      </c>
      <c r="P52" s="1487">
        <f>SUM(L52:N52)</f>
        <v>0</v>
      </c>
      <c r="Q52" s="260">
        <f t="shared" si="14"/>
        <v>0</v>
      </c>
      <c r="R52" s="326">
        <f t="shared" si="16"/>
        <v>0</v>
      </c>
      <c r="S52" s="1476">
        <f t="shared" si="17"/>
        <v>0</v>
      </c>
      <c r="T52" s="1341">
        <f t="shared" si="15"/>
        <v>0</v>
      </c>
      <c r="U52" s="348"/>
    </row>
    <row r="53" spans="2:21" ht="15.95" customHeight="1" x14ac:dyDescent="0.2">
      <c r="B53" s="33"/>
      <c r="C53" s="78"/>
      <c r="D53" s="1593">
        <v>2</v>
      </c>
      <c r="E53" s="1728"/>
      <c r="F53" s="1552"/>
      <c r="G53" s="1552"/>
      <c r="H53" s="1554"/>
      <c r="I53" s="770"/>
      <c r="J53" s="769"/>
      <c r="K53" s="1125"/>
      <c r="L53" s="45"/>
      <c r="M53" s="37"/>
      <c r="N53" s="36"/>
      <c r="O53" s="1548">
        <f t="shared" si="24"/>
        <v>0</v>
      </c>
      <c r="P53" s="1538">
        <f>SUM(L53:N53)</f>
        <v>0</v>
      </c>
      <c r="Q53" s="262">
        <f t="shared" si="14"/>
        <v>0</v>
      </c>
      <c r="R53" s="331">
        <f t="shared" si="16"/>
        <v>0</v>
      </c>
      <c r="S53" s="1540">
        <f t="shared" si="17"/>
        <v>0</v>
      </c>
      <c r="T53" s="263">
        <f t="shared" si="15"/>
        <v>0</v>
      </c>
      <c r="U53" s="46"/>
    </row>
    <row r="54" spans="2:21" ht="15.95" customHeight="1" x14ac:dyDescent="0.2">
      <c r="B54" s="40"/>
      <c r="C54" s="79"/>
      <c r="D54" s="1594">
        <v>3</v>
      </c>
      <c r="E54" s="1728"/>
      <c r="F54" s="1568"/>
      <c r="G54" s="1568"/>
      <c r="H54" s="1557"/>
      <c r="I54" s="778"/>
      <c r="J54" s="1003"/>
      <c r="K54" s="1126"/>
      <c r="L54" s="48"/>
      <c r="M54" s="47"/>
      <c r="N54" s="65"/>
      <c r="O54" s="1548">
        <f t="shared" si="24"/>
        <v>0</v>
      </c>
      <c r="P54" s="1538">
        <f>SUM(L54:N54)</f>
        <v>0</v>
      </c>
      <c r="Q54" s="262">
        <f t="shared" si="14"/>
        <v>0</v>
      </c>
      <c r="R54" s="331">
        <f t="shared" si="16"/>
        <v>0</v>
      </c>
      <c r="S54" s="1540">
        <f t="shared" si="17"/>
        <v>0</v>
      </c>
      <c r="T54" s="263">
        <f t="shared" si="15"/>
        <v>0</v>
      </c>
      <c r="U54" s="46"/>
    </row>
    <row r="55" spans="2:21" ht="15.95" customHeight="1" x14ac:dyDescent="0.2">
      <c r="B55" s="40"/>
      <c r="C55" s="79"/>
      <c r="D55" s="1594">
        <v>4</v>
      </c>
      <c r="E55" s="1729"/>
      <c r="F55" s="1568"/>
      <c r="G55" s="1568"/>
      <c r="H55" s="1557"/>
      <c r="I55" s="778"/>
      <c r="J55" s="1003"/>
      <c r="K55" s="1126"/>
      <c r="L55" s="48"/>
      <c r="M55" s="47"/>
      <c r="N55" s="65"/>
      <c r="O55" s="1559">
        <f t="shared" si="24"/>
        <v>0</v>
      </c>
      <c r="P55" s="1570">
        <f>SUM(L55:N55)</f>
        <v>0</v>
      </c>
      <c r="Q55" s="283">
        <f t="shared" si="14"/>
        <v>0</v>
      </c>
      <c r="R55" s="1484">
        <f t="shared" si="16"/>
        <v>0</v>
      </c>
      <c r="S55" s="1545">
        <f t="shared" si="17"/>
        <v>0</v>
      </c>
      <c r="T55" s="1541">
        <f t="shared" si="15"/>
        <v>0</v>
      </c>
      <c r="U55" s="289"/>
    </row>
    <row r="56" spans="2:21" ht="27" customHeight="1" x14ac:dyDescent="0.2">
      <c r="B56" s="2403" t="s">
        <v>294</v>
      </c>
      <c r="C56" s="2404"/>
      <c r="D56" s="2404"/>
      <c r="E56" s="2405"/>
      <c r="F56" s="1595">
        <f>SUM(F57:F64)</f>
        <v>0</v>
      </c>
      <c r="G56" s="1595">
        <f t="shared" ref="G56:I56" si="25">SUM(G57:G64)</f>
        <v>0</v>
      </c>
      <c r="H56" s="1595">
        <f>SUM(H57:H64)</f>
        <v>0</v>
      </c>
      <c r="I56" s="1595">
        <f t="shared" si="25"/>
        <v>0</v>
      </c>
      <c r="J56" s="1596">
        <f>SUM(J57:J64)</f>
        <v>0</v>
      </c>
      <c r="K56" s="1597">
        <f>SUM(K57:K64)</f>
        <v>0</v>
      </c>
      <c r="L56" s="351">
        <f>SUM(L57:L64)</f>
        <v>0</v>
      </c>
      <c r="M56" s="351">
        <f>SUM(M57:M64)</f>
        <v>0</v>
      </c>
      <c r="N56" s="290">
        <f>SUM(N57:N68)</f>
        <v>0</v>
      </c>
      <c r="O56" s="1572">
        <f>SUM(F56:J56)</f>
        <v>0</v>
      </c>
      <c r="P56" s="1572">
        <f>SUM(K56:N56)</f>
        <v>0</v>
      </c>
      <c r="Q56" s="352">
        <f t="shared" si="14"/>
        <v>0</v>
      </c>
      <c r="R56" s="353">
        <f>F56*$F$9+G56*$G$9+H56*$H$9+I56*$I$9+J56*$J$9</f>
        <v>0</v>
      </c>
      <c r="S56" s="353">
        <f>K56*$K$9+L56*$L$9+M56*$M$9+N56*$N$9</f>
        <v>0</v>
      </c>
      <c r="T56" s="1573">
        <f t="shared" si="15"/>
        <v>0</v>
      </c>
      <c r="U56" s="354"/>
    </row>
    <row r="57" spans="2:21" ht="15.95" customHeight="1" x14ac:dyDescent="0.2">
      <c r="B57" s="265"/>
      <c r="C57" s="277"/>
      <c r="D57" s="1376">
        <v>1</v>
      </c>
      <c r="E57" s="1730"/>
      <c r="F57" s="1574"/>
      <c r="G57" s="1574"/>
      <c r="H57" s="1598"/>
      <c r="I57" s="776"/>
      <c r="J57" s="774"/>
      <c r="K57" s="1127"/>
      <c r="L57" s="42"/>
      <c r="M57" s="43"/>
      <c r="N57" s="41"/>
      <c r="O57" s="1548">
        <f t="shared" si="24"/>
        <v>0</v>
      </c>
      <c r="P57" s="1548">
        <f t="shared" ref="P57:P68" si="26">SUM(L57:N57)</f>
        <v>0</v>
      </c>
      <c r="Q57" s="286">
        <f t="shared" si="14"/>
        <v>0</v>
      </c>
      <c r="R57" s="326">
        <f t="shared" si="16"/>
        <v>0</v>
      </c>
      <c r="S57" s="1476">
        <f t="shared" si="17"/>
        <v>0</v>
      </c>
      <c r="T57" s="266">
        <f t="shared" si="15"/>
        <v>0</v>
      </c>
      <c r="U57" s="67"/>
    </row>
    <row r="58" spans="2:21" ht="15.95" customHeight="1" x14ac:dyDescent="0.2">
      <c r="B58" s="40"/>
      <c r="C58" s="79"/>
      <c r="D58" s="1593">
        <v>2</v>
      </c>
      <c r="E58" s="1731"/>
      <c r="F58" s="1568"/>
      <c r="G58" s="1568"/>
      <c r="H58" s="1557"/>
      <c r="I58" s="778"/>
      <c r="J58" s="1003"/>
      <c r="K58" s="1126"/>
      <c r="L58" s="48"/>
      <c r="M58" s="47"/>
      <c r="N58" s="65"/>
      <c r="O58" s="1548">
        <f t="shared" si="24"/>
        <v>0</v>
      </c>
      <c r="P58" s="1538">
        <f t="shared" si="26"/>
        <v>0</v>
      </c>
      <c r="Q58" s="262">
        <f t="shared" si="14"/>
        <v>0</v>
      </c>
      <c r="R58" s="331">
        <f t="shared" si="16"/>
        <v>0</v>
      </c>
      <c r="S58" s="1540">
        <f t="shared" si="17"/>
        <v>0</v>
      </c>
      <c r="T58" s="263">
        <f t="shared" si="15"/>
        <v>0</v>
      </c>
      <c r="U58" s="46"/>
    </row>
    <row r="59" spans="2:21" ht="15.95" customHeight="1" x14ac:dyDescent="0.2">
      <c r="B59" s="40"/>
      <c r="C59" s="79"/>
      <c r="D59" s="1593">
        <v>3</v>
      </c>
      <c r="E59" s="1731"/>
      <c r="F59" s="1568"/>
      <c r="G59" s="1568"/>
      <c r="H59" s="1557"/>
      <c r="I59" s="778"/>
      <c r="J59" s="1003"/>
      <c r="K59" s="1126"/>
      <c r="L59" s="48"/>
      <c r="M59" s="47"/>
      <c r="N59" s="65"/>
      <c r="O59" s="1548">
        <f t="shared" si="24"/>
        <v>0</v>
      </c>
      <c r="P59" s="1538">
        <f t="shared" si="26"/>
        <v>0</v>
      </c>
      <c r="Q59" s="262">
        <f t="shared" si="14"/>
        <v>0</v>
      </c>
      <c r="R59" s="331">
        <f t="shared" si="16"/>
        <v>0</v>
      </c>
      <c r="S59" s="1540">
        <f t="shared" si="17"/>
        <v>0</v>
      </c>
      <c r="T59" s="263">
        <f t="shared" si="15"/>
        <v>0</v>
      </c>
      <c r="U59" s="46"/>
    </row>
    <row r="60" spans="2:21" ht="15.95" customHeight="1" x14ac:dyDescent="0.2">
      <c r="B60" s="40"/>
      <c r="C60" s="79"/>
      <c r="D60" s="1593">
        <v>4</v>
      </c>
      <c r="E60" s="1731"/>
      <c r="F60" s="1568"/>
      <c r="G60" s="1568"/>
      <c r="H60" s="1557"/>
      <c r="I60" s="778"/>
      <c r="J60" s="1003"/>
      <c r="K60" s="1126"/>
      <c r="L60" s="48"/>
      <c r="M60" s="47"/>
      <c r="N60" s="65"/>
      <c r="O60" s="1548">
        <f t="shared" si="24"/>
        <v>0</v>
      </c>
      <c r="P60" s="1538">
        <f t="shared" si="26"/>
        <v>0</v>
      </c>
      <c r="Q60" s="262">
        <f t="shared" si="14"/>
        <v>0</v>
      </c>
      <c r="R60" s="331">
        <f>F60*$F$9+G60*$G$9+H60*$H$9+I60*$I$9+J60*$J$9</f>
        <v>0</v>
      </c>
      <c r="S60" s="1540">
        <f t="shared" si="17"/>
        <v>0</v>
      </c>
      <c r="T60" s="263">
        <f t="shared" si="15"/>
        <v>0</v>
      </c>
      <c r="U60" s="46"/>
    </row>
    <row r="61" spans="2:21" ht="15.95" customHeight="1" x14ac:dyDescent="0.2">
      <c r="B61" s="40"/>
      <c r="C61" s="79"/>
      <c r="D61" s="1593">
        <v>5</v>
      </c>
      <c r="E61" s="1731"/>
      <c r="F61" s="1568"/>
      <c r="G61" s="1568"/>
      <c r="H61" s="1557"/>
      <c r="I61" s="778"/>
      <c r="J61" s="1003"/>
      <c r="K61" s="1126"/>
      <c r="L61" s="48"/>
      <c r="M61" s="47"/>
      <c r="N61" s="65"/>
      <c r="O61" s="1548">
        <f t="shared" si="24"/>
        <v>0</v>
      </c>
      <c r="P61" s="1538">
        <f t="shared" si="26"/>
        <v>0</v>
      </c>
      <c r="Q61" s="262">
        <f t="shared" si="14"/>
        <v>0</v>
      </c>
      <c r="R61" s="331">
        <f t="shared" si="16"/>
        <v>0</v>
      </c>
      <c r="S61" s="1540">
        <f t="shared" si="17"/>
        <v>0</v>
      </c>
      <c r="T61" s="263">
        <f t="shared" si="15"/>
        <v>0</v>
      </c>
      <c r="U61" s="46"/>
    </row>
    <row r="62" spans="2:21" ht="15.95" customHeight="1" x14ac:dyDescent="0.2">
      <c r="B62" s="40"/>
      <c r="C62" s="79"/>
      <c r="D62" s="1593">
        <v>6</v>
      </c>
      <c r="E62" s="1731"/>
      <c r="F62" s="1568"/>
      <c r="G62" s="1568"/>
      <c r="H62" s="1557"/>
      <c r="I62" s="778"/>
      <c r="J62" s="1003"/>
      <c r="K62" s="1126"/>
      <c r="L62" s="48"/>
      <c r="M62" s="47"/>
      <c r="N62" s="65"/>
      <c r="O62" s="1548">
        <f t="shared" si="24"/>
        <v>0</v>
      </c>
      <c r="P62" s="1538">
        <f t="shared" si="26"/>
        <v>0</v>
      </c>
      <c r="Q62" s="262">
        <f t="shared" si="14"/>
        <v>0</v>
      </c>
      <c r="R62" s="331">
        <f t="shared" si="16"/>
        <v>0</v>
      </c>
      <c r="S62" s="1540">
        <f t="shared" si="17"/>
        <v>0</v>
      </c>
      <c r="T62" s="263">
        <f t="shared" si="15"/>
        <v>0</v>
      </c>
      <c r="U62" s="46"/>
    </row>
    <row r="63" spans="2:21" ht="15.95" customHeight="1" x14ac:dyDescent="0.2">
      <c r="B63" s="40"/>
      <c r="C63" s="79"/>
      <c r="D63" s="1593">
        <v>7</v>
      </c>
      <c r="E63" s="1731"/>
      <c r="F63" s="1568"/>
      <c r="G63" s="1568"/>
      <c r="H63" s="1557"/>
      <c r="I63" s="778"/>
      <c r="J63" s="1003"/>
      <c r="K63" s="1126"/>
      <c r="L63" s="48"/>
      <c r="M63" s="47"/>
      <c r="N63" s="65"/>
      <c r="O63" s="1548">
        <f t="shared" si="24"/>
        <v>0</v>
      </c>
      <c r="P63" s="1538">
        <f t="shared" si="26"/>
        <v>0</v>
      </c>
      <c r="Q63" s="262">
        <f t="shared" si="14"/>
        <v>0</v>
      </c>
      <c r="R63" s="331">
        <f t="shared" si="16"/>
        <v>0</v>
      </c>
      <c r="S63" s="1540">
        <f t="shared" si="17"/>
        <v>0</v>
      </c>
      <c r="T63" s="263">
        <f t="shared" si="15"/>
        <v>0</v>
      </c>
      <c r="U63" s="46"/>
    </row>
    <row r="64" spans="2:21" ht="15.95" customHeight="1" thickBot="1" x14ac:dyDescent="0.25">
      <c r="B64" s="95"/>
      <c r="C64" s="356"/>
      <c r="D64" s="1599">
        <v>8</v>
      </c>
      <c r="E64" s="1732"/>
      <c r="F64" s="1576"/>
      <c r="G64" s="1576"/>
      <c r="H64" s="1600"/>
      <c r="I64" s="1008"/>
      <c r="J64" s="1001"/>
      <c r="K64" s="1128"/>
      <c r="L64" s="96"/>
      <c r="M64" s="80"/>
      <c r="N64" s="76"/>
      <c r="O64" s="1578">
        <f t="shared" si="24"/>
        <v>0</v>
      </c>
      <c r="P64" s="1578">
        <f t="shared" si="26"/>
        <v>0</v>
      </c>
      <c r="Q64" s="358">
        <f t="shared" si="14"/>
        <v>0</v>
      </c>
      <c r="R64" s="359">
        <f t="shared" si="16"/>
        <v>0</v>
      </c>
      <c r="S64" s="1579">
        <f t="shared" si="17"/>
        <v>0</v>
      </c>
      <c r="T64" s="1580">
        <f t="shared" si="15"/>
        <v>0</v>
      </c>
      <c r="U64" s="97"/>
    </row>
    <row r="65" spans="2:21" ht="19.5" customHeight="1" thickTop="1" x14ac:dyDescent="0.2">
      <c r="B65" s="2406" t="s">
        <v>341</v>
      </c>
      <c r="C65" s="2407"/>
      <c r="D65" s="2407"/>
      <c r="E65" s="2408"/>
      <c r="F65" s="1574"/>
      <c r="G65" s="1574"/>
      <c r="H65" s="1598"/>
      <c r="I65" s="776"/>
      <c r="J65" s="774"/>
      <c r="K65" s="1127"/>
      <c r="L65" s="42"/>
      <c r="M65" s="43"/>
      <c r="N65" s="41"/>
      <c r="O65" s="1548">
        <f t="shared" si="24"/>
        <v>0</v>
      </c>
      <c r="P65" s="1548">
        <f t="shared" si="26"/>
        <v>0</v>
      </c>
      <c r="Q65" s="286">
        <f t="shared" si="14"/>
        <v>0</v>
      </c>
      <c r="R65" s="326">
        <f t="shared" si="16"/>
        <v>0</v>
      </c>
      <c r="S65" s="1476">
        <f t="shared" si="17"/>
        <v>0</v>
      </c>
      <c r="T65" s="266">
        <f t="shared" si="15"/>
        <v>0</v>
      </c>
      <c r="U65" s="67"/>
    </row>
    <row r="66" spans="2:21" ht="19.5" customHeight="1" x14ac:dyDescent="0.2">
      <c r="B66" s="2409" t="s">
        <v>155</v>
      </c>
      <c r="C66" s="2410"/>
      <c r="D66" s="2410"/>
      <c r="E66" s="2411"/>
      <c r="F66" s="1568"/>
      <c r="G66" s="1568"/>
      <c r="H66" s="1557"/>
      <c r="I66" s="778"/>
      <c r="J66" s="1003"/>
      <c r="K66" s="1126"/>
      <c r="L66" s="48"/>
      <c r="M66" s="47"/>
      <c r="N66" s="65"/>
      <c r="O66" s="1548">
        <f t="shared" si="24"/>
        <v>0</v>
      </c>
      <c r="P66" s="1538">
        <f t="shared" si="26"/>
        <v>0</v>
      </c>
      <c r="Q66" s="262">
        <f t="shared" si="14"/>
        <v>0</v>
      </c>
      <c r="R66" s="331">
        <f t="shared" si="16"/>
        <v>0</v>
      </c>
      <c r="S66" s="1540">
        <f>K66*$K$9+L66*$L$9+M66*$M$9+N66*$N$9</f>
        <v>0</v>
      </c>
      <c r="T66" s="263">
        <f>SUM(R66:S66)</f>
        <v>0</v>
      </c>
      <c r="U66" s="46"/>
    </row>
    <row r="67" spans="2:21" ht="19.5" customHeight="1" x14ac:dyDescent="0.2">
      <c r="B67" s="2409" t="s">
        <v>342</v>
      </c>
      <c r="C67" s="2410"/>
      <c r="D67" s="2410"/>
      <c r="E67" s="2411"/>
      <c r="F67" s="1568"/>
      <c r="G67" s="1568"/>
      <c r="H67" s="1557"/>
      <c r="I67" s="778"/>
      <c r="J67" s="1003"/>
      <c r="K67" s="1126"/>
      <c r="L67" s="48"/>
      <c r="M67" s="47"/>
      <c r="N67" s="65"/>
      <c r="O67" s="1548">
        <f t="shared" si="24"/>
        <v>0</v>
      </c>
      <c r="P67" s="1538">
        <f t="shared" si="26"/>
        <v>0</v>
      </c>
      <c r="Q67" s="262">
        <f t="shared" si="14"/>
        <v>0</v>
      </c>
      <c r="R67" s="331">
        <f t="shared" si="16"/>
        <v>0</v>
      </c>
      <c r="S67" s="1540">
        <f>K67*$K$9+L67*$L$9+M67*$M$9+N67*$N$9</f>
        <v>0</v>
      </c>
      <c r="T67" s="263">
        <f t="shared" si="15"/>
        <v>0</v>
      </c>
      <c r="U67" s="46"/>
    </row>
    <row r="68" spans="2:21" ht="19.5" customHeight="1" thickBot="1" x14ac:dyDescent="0.25">
      <c r="B68" s="2412" t="s">
        <v>364</v>
      </c>
      <c r="C68" s="2413"/>
      <c r="D68" s="2413"/>
      <c r="E68" s="2414"/>
      <c r="F68" s="1568"/>
      <c r="G68" s="1568"/>
      <c r="H68" s="1557"/>
      <c r="I68" s="284"/>
      <c r="J68" s="1003"/>
      <c r="K68" s="365"/>
      <c r="L68" s="48"/>
      <c r="M68" s="47"/>
      <c r="N68" s="65"/>
      <c r="O68" s="1548">
        <f t="shared" si="24"/>
        <v>0</v>
      </c>
      <c r="P68" s="1538">
        <f t="shared" si="26"/>
        <v>0</v>
      </c>
      <c r="Q68" s="262">
        <f t="shared" si="14"/>
        <v>0</v>
      </c>
      <c r="R68" s="361">
        <f t="shared" si="16"/>
        <v>0</v>
      </c>
      <c r="S68" s="1581">
        <f t="shared" si="17"/>
        <v>0</v>
      </c>
      <c r="T68" s="263">
        <f t="shared" si="15"/>
        <v>0</v>
      </c>
      <c r="U68" s="1355"/>
    </row>
    <row r="69" spans="2:21" x14ac:dyDescent="0.2">
      <c r="D69" s="1384" t="s">
        <v>91</v>
      </c>
      <c r="E69" s="509" t="s">
        <v>479</v>
      </c>
      <c r="F69" s="68"/>
      <c r="G69" s="68"/>
      <c r="H69" s="68"/>
      <c r="I69" s="503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2:21" x14ac:dyDescent="0.2">
      <c r="E70" s="301"/>
      <c r="F70" s="301"/>
      <c r="G70" s="301"/>
      <c r="H70" s="301"/>
      <c r="I70" s="300"/>
      <c r="J70" s="300"/>
      <c r="K70" s="300"/>
      <c r="L70" s="300"/>
      <c r="M70" s="300"/>
      <c r="N70" s="300"/>
      <c r="O70" s="300"/>
      <c r="P70" s="300"/>
      <c r="Q70" s="302"/>
      <c r="R70" s="302"/>
      <c r="S70" s="302"/>
      <c r="T70" s="302"/>
    </row>
    <row r="71" spans="2:21" ht="15.75" x14ac:dyDescent="0.25">
      <c r="B71" s="1601" t="s">
        <v>480</v>
      </c>
      <c r="C71" s="362"/>
      <c r="D71" s="362"/>
      <c r="E71" s="363"/>
      <c r="F71" s="72"/>
      <c r="G71" s="72"/>
      <c r="H71" s="72"/>
      <c r="I71" s="99"/>
      <c r="J71" s="99"/>
      <c r="K71" s="99"/>
      <c r="L71" s="72"/>
      <c r="M71" s="72"/>
      <c r="N71" s="73"/>
      <c r="O71" s="73"/>
      <c r="P71" s="73"/>
      <c r="Q71" s="72"/>
      <c r="R71" s="72"/>
      <c r="S71" s="72"/>
      <c r="T71" s="72"/>
    </row>
    <row r="72" spans="2:21" x14ac:dyDescent="0.2">
      <c r="E72" s="72"/>
      <c r="F72" s="72"/>
      <c r="G72" s="72"/>
      <c r="H72" s="72"/>
      <c r="I72" s="98"/>
      <c r="J72" s="99"/>
      <c r="K72" s="99"/>
      <c r="L72" s="72"/>
      <c r="M72" s="72"/>
      <c r="N72" s="73"/>
      <c r="O72" s="73"/>
      <c r="P72" s="73"/>
      <c r="Q72" s="72"/>
      <c r="R72" s="72"/>
      <c r="S72" s="72"/>
      <c r="T72" s="72"/>
    </row>
    <row r="73" spans="2:21" x14ac:dyDescent="0.2">
      <c r="E73" s="72"/>
      <c r="F73" s="72"/>
      <c r="G73" s="72"/>
      <c r="H73" s="72"/>
      <c r="I73" s="99"/>
      <c r="J73" s="99"/>
      <c r="K73" s="99"/>
      <c r="L73" s="72"/>
      <c r="M73" s="72"/>
      <c r="N73" s="73"/>
      <c r="O73" s="73"/>
      <c r="P73" s="73"/>
      <c r="Q73" s="72"/>
      <c r="R73" s="72"/>
      <c r="S73" s="72"/>
      <c r="T73" s="72"/>
    </row>
  </sheetData>
  <sheetProtection formatRows="0"/>
  <mergeCells count="28">
    <mergeCell ref="S8:S10"/>
    <mergeCell ref="T8:T10"/>
    <mergeCell ref="F10:N10"/>
    <mergeCell ref="E2:O2"/>
    <mergeCell ref="B3:U3"/>
    <mergeCell ref="N4:Q4"/>
    <mergeCell ref="B5:E10"/>
    <mergeCell ref="F5:N5"/>
    <mergeCell ref="O5:O10"/>
    <mergeCell ref="P5:P10"/>
    <mergeCell ref="Q5:Q10"/>
    <mergeCell ref="R5:T7"/>
    <mergeCell ref="U5:U10"/>
    <mergeCell ref="B51:E51"/>
    <mergeCell ref="F7:J7"/>
    <mergeCell ref="K7:N7"/>
    <mergeCell ref="F8:N8"/>
    <mergeCell ref="R8:R10"/>
    <mergeCell ref="B17:E17"/>
    <mergeCell ref="B19:C30"/>
    <mergeCell ref="B31:B50"/>
    <mergeCell ref="C31:C49"/>
    <mergeCell ref="C50:E50"/>
    <mergeCell ref="B56:E56"/>
    <mergeCell ref="B65:E65"/>
    <mergeCell ref="B66:E66"/>
    <mergeCell ref="B67:E67"/>
    <mergeCell ref="B68:E68"/>
  </mergeCells>
  <dataValidations count="1">
    <dataValidation allowBlank="1" showInputMessage="1" showErrorMessage="1" sqref="E57:E64 E52:E55 E35" xr:uid="{BCD3AD36-5EDE-4F79-AAA1-002C370B0FCF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horizontalDpi="4294967293" verticalDpi="4294967293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D1AB-04B4-4C1C-926D-827F6647A6F5}">
  <sheetPr>
    <tabColor rgb="FFFF0000"/>
  </sheetPr>
  <dimension ref="B1:W72"/>
  <sheetViews>
    <sheetView showGridLines="0" view="pageBreakPreview" topLeftCell="A28" zoomScale="80" zoomScaleNormal="80" zoomScaleSheetLayoutView="80" workbookViewId="0">
      <selection activeCell="E53" sqref="E53"/>
    </sheetView>
  </sheetViews>
  <sheetFormatPr defaultColWidth="8.125" defaultRowHeight="12.75" x14ac:dyDescent="0.2"/>
  <cols>
    <col min="1" max="1" width="4" style="20" customWidth="1"/>
    <col min="2" max="2" width="3.875" style="20" customWidth="1"/>
    <col min="3" max="3" width="4.75" style="20" customWidth="1"/>
    <col min="4" max="4" width="5.75" style="20" customWidth="1"/>
    <col min="5" max="5" width="31.125" style="20" customWidth="1"/>
    <col min="6" max="14" width="5" style="20" customWidth="1"/>
    <col min="15" max="16" width="6.75" style="20" customWidth="1"/>
    <col min="17" max="17" width="8.25" style="20" customWidth="1"/>
    <col min="18" max="19" width="6.75" style="20" customWidth="1"/>
    <col min="20" max="20" width="8.75" style="20" customWidth="1"/>
    <col min="21" max="21" width="12.125" style="20" customWidth="1"/>
    <col min="22" max="16384" width="8.125" style="20"/>
  </cols>
  <sheetData>
    <row r="1" spans="2:23" ht="23.25" x14ac:dyDescent="0.35">
      <c r="B1" s="21"/>
      <c r="C1" s="21"/>
      <c r="D1" s="21"/>
      <c r="E1" s="299">
        <f>'Strona Tytułowa'!$G$5</f>
        <v>0</v>
      </c>
      <c r="F1" s="22"/>
      <c r="G1" s="22"/>
      <c r="H1" s="2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304"/>
      <c r="U1" s="305"/>
    </row>
    <row r="2" spans="2:23" ht="20.25" x14ac:dyDescent="0.2">
      <c r="B2" s="23"/>
      <c r="C2" s="23"/>
      <c r="D2" s="23"/>
      <c r="E2" s="1928" t="s">
        <v>279</v>
      </c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301" t="str">
        <f>'Strona Tytułowa'!$D$2</f>
        <v>2023/2024</v>
      </c>
      <c r="Q2" s="53"/>
      <c r="R2" s="53"/>
      <c r="S2" s="53"/>
      <c r="T2" s="25"/>
      <c r="U2" s="23"/>
    </row>
    <row r="3" spans="2:23" ht="18.75" customHeight="1" x14ac:dyDescent="0.2"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1901"/>
      <c r="O3" s="1901"/>
      <c r="P3" s="1901"/>
      <c r="Q3" s="1901"/>
      <c r="R3" s="1901"/>
      <c r="S3" s="1901"/>
      <c r="T3" s="1901"/>
      <c r="U3" s="1901"/>
    </row>
    <row r="4" spans="2:23" ht="22.5" customHeight="1" thickBot="1" x14ac:dyDescent="0.25">
      <c r="B4" s="25"/>
      <c r="C4" s="25"/>
      <c r="D4" s="25"/>
      <c r="E4" s="25"/>
      <c r="F4" s="1462" t="s">
        <v>481</v>
      </c>
      <c r="G4" s="25"/>
      <c r="H4" s="25"/>
      <c r="I4" s="55"/>
      <c r="J4" s="55"/>
      <c r="K4" s="82"/>
      <c r="L4" s="55"/>
      <c r="M4" s="55" t="s">
        <v>463</v>
      </c>
      <c r="N4" s="2354" t="s">
        <v>464</v>
      </c>
      <c r="O4" s="2354"/>
      <c r="P4" s="2354"/>
      <c r="Q4" s="2354"/>
      <c r="R4" s="55"/>
      <c r="S4" s="55"/>
      <c r="T4" s="25"/>
      <c r="U4" s="23"/>
    </row>
    <row r="5" spans="2:23" ht="12.75" customHeight="1" x14ac:dyDescent="0.2">
      <c r="B5" s="1929" t="s">
        <v>161</v>
      </c>
      <c r="C5" s="1930"/>
      <c r="D5" s="1930"/>
      <c r="E5" s="1931"/>
      <c r="F5" s="1908" t="s">
        <v>162</v>
      </c>
      <c r="G5" s="1909"/>
      <c r="H5" s="1909"/>
      <c r="I5" s="1909"/>
      <c r="J5" s="1909"/>
      <c r="K5" s="1909"/>
      <c r="L5" s="1909"/>
      <c r="M5" s="1909"/>
      <c r="N5" s="1910"/>
      <c r="O5" s="2444" t="s">
        <v>465</v>
      </c>
      <c r="P5" s="2447" t="s">
        <v>181</v>
      </c>
      <c r="Q5" s="1932" t="s">
        <v>163</v>
      </c>
      <c r="R5" s="2450" t="s">
        <v>280</v>
      </c>
      <c r="S5" s="2451"/>
      <c r="T5" s="2452"/>
      <c r="U5" s="2156" t="s">
        <v>164</v>
      </c>
    </row>
    <row r="6" spans="2:23" ht="12.75" customHeight="1" x14ac:dyDescent="0.2">
      <c r="B6" s="1902"/>
      <c r="C6" s="1903"/>
      <c r="D6" s="1903"/>
      <c r="E6" s="1904"/>
      <c r="F6" s="227" t="s">
        <v>33</v>
      </c>
      <c r="G6" s="227" t="s">
        <v>34</v>
      </c>
      <c r="H6" s="26" t="s">
        <v>35</v>
      </c>
      <c r="I6" s="306" t="s">
        <v>36</v>
      </c>
      <c r="J6" s="307" t="s">
        <v>37</v>
      </c>
      <c r="K6" s="308" t="s">
        <v>38</v>
      </c>
      <c r="L6" s="306" t="s">
        <v>39</v>
      </c>
      <c r="M6" s="307" t="s">
        <v>40</v>
      </c>
      <c r="N6" s="309" t="s">
        <v>41</v>
      </c>
      <c r="O6" s="2445"/>
      <c r="P6" s="2448"/>
      <c r="Q6" s="1933"/>
      <c r="R6" s="2453"/>
      <c r="S6" s="2454"/>
      <c r="T6" s="2455"/>
      <c r="U6" s="2157"/>
    </row>
    <row r="7" spans="2:23" ht="12.75" customHeight="1" x14ac:dyDescent="0.2">
      <c r="B7" s="1902"/>
      <c r="C7" s="1903"/>
      <c r="D7" s="1903"/>
      <c r="E7" s="1904"/>
      <c r="F7" s="2418" t="s">
        <v>465</v>
      </c>
      <c r="G7" s="2419"/>
      <c r="H7" s="2419"/>
      <c r="I7" s="2419"/>
      <c r="J7" s="2420"/>
      <c r="K7" s="2421" t="s">
        <v>181</v>
      </c>
      <c r="L7" s="2422"/>
      <c r="M7" s="2422"/>
      <c r="N7" s="2423"/>
      <c r="O7" s="2445"/>
      <c r="P7" s="2448"/>
      <c r="Q7" s="1933"/>
      <c r="R7" s="2453"/>
      <c r="S7" s="2454"/>
      <c r="T7" s="2455"/>
      <c r="U7" s="2157"/>
    </row>
    <row r="8" spans="2:23" ht="12.75" customHeight="1" x14ac:dyDescent="0.2">
      <c r="B8" s="1902"/>
      <c r="C8" s="1903"/>
      <c r="D8" s="1903"/>
      <c r="E8" s="1904"/>
      <c r="F8" s="1890" t="s">
        <v>166</v>
      </c>
      <c r="G8" s="1891"/>
      <c r="H8" s="1891"/>
      <c r="I8" s="1891"/>
      <c r="J8" s="1891"/>
      <c r="K8" s="1891"/>
      <c r="L8" s="1891"/>
      <c r="M8" s="1891"/>
      <c r="N8" s="1892"/>
      <c r="O8" s="2445"/>
      <c r="P8" s="2448"/>
      <c r="Q8" s="1933"/>
      <c r="R8" s="2424" t="s">
        <v>466</v>
      </c>
      <c r="S8" s="2424" t="s">
        <v>467</v>
      </c>
      <c r="T8" s="2441" t="s">
        <v>268</v>
      </c>
      <c r="U8" s="2157"/>
    </row>
    <row r="9" spans="2:23" ht="12.75" customHeight="1" x14ac:dyDescent="0.2">
      <c r="B9" s="1902"/>
      <c r="C9" s="1903"/>
      <c r="D9" s="1903"/>
      <c r="E9" s="1904"/>
      <c r="F9" s="1621"/>
      <c r="G9" s="1621"/>
      <c r="H9" s="1621"/>
      <c r="I9" s="1621"/>
      <c r="J9" s="1621"/>
      <c r="K9" s="1621"/>
      <c r="L9" s="1621"/>
      <c r="M9" s="1621"/>
      <c r="N9" s="1621"/>
      <c r="O9" s="2445"/>
      <c r="P9" s="2448"/>
      <c r="Q9" s="1933"/>
      <c r="R9" s="2425"/>
      <c r="S9" s="2425"/>
      <c r="T9" s="2442"/>
      <c r="U9" s="2157"/>
      <c r="W9" s="27"/>
    </row>
    <row r="10" spans="2:23" ht="16.5" customHeight="1" thickBot="1" x14ac:dyDescent="0.25">
      <c r="B10" s="1905"/>
      <c r="C10" s="1906"/>
      <c r="D10" s="1906"/>
      <c r="E10" s="1907"/>
      <c r="F10" s="1893" t="s">
        <v>167</v>
      </c>
      <c r="G10" s="1894"/>
      <c r="H10" s="1894"/>
      <c r="I10" s="1894"/>
      <c r="J10" s="1894"/>
      <c r="K10" s="1894"/>
      <c r="L10" s="1894"/>
      <c r="M10" s="1894"/>
      <c r="N10" s="1895"/>
      <c r="O10" s="2446"/>
      <c r="P10" s="2449"/>
      <c r="Q10" s="1934"/>
      <c r="R10" s="2426"/>
      <c r="S10" s="2426"/>
      <c r="T10" s="2443"/>
      <c r="U10" s="2158"/>
    </row>
    <row r="11" spans="2:23" ht="27" customHeight="1" thickBot="1" x14ac:dyDescent="0.25">
      <c r="B11" s="272"/>
      <c r="C11" s="273"/>
      <c r="D11" s="273"/>
      <c r="E11" s="303" t="s">
        <v>171</v>
      </c>
      <c r="F11" s="310">
        <f>F17+F12+F16+F15</f>
        <v>19</v>
      </c>
      <c r="G11" s="310">
        <f t="shared" ref="G11:M11" si="0">G17+G12+G16+G15</f>
        <v>20</v>
      </c>
      <c r="H11" s="310">
        <f t="shared" si="0"/>
        <v>19</v>
      </c>
      <c r="I11" s="310">
        <f t="shared" si="0"/>
        <v>26</v>
      </c>
      <c r="J11" s="1463">
        <f t="shared" si="0"/>
        <v>28</v>
      </c>
      <c r="K11" s="311">
        <f>K17+K12+K16+K15</f>
        <v>24</v>
      </c>
      <c r="L11" s="274">
        <f>L17+L12+L16+L15</f>
        <v>23</v>
      </c>
      <c r="M11" s="274">
        <f t="shared" si="0"/>
        <v>20</v>
      </c>
      <c r="N11" s="312">
        <f>N17+N12+N16+N15</f>
        <v>20</v>
      </c>
      <c r="O11" s="1464">
        <f>O17+O12+O15+O16</f>
        <v>112</v>
      </c>
      <c r="P11" s="1465">
        <f>P17+P12+P16+P15</f>
        <v>87</v>
      </c>
      <c r="Q11" s="56">
        <f>Q17+Q12+Q16+Q15</f>
        <v>199</v>
      </c>
      <c r="R11" s="313">
        <f>R17+R12+R16+R15</f>
        <v>0</v>
      </c>
      <c r="S11" s="313">
        <f>SUM(S15:S17)+S12</f>
        <v>0</v>
      </c>
      <c r="T11" s="313">
        <f>T17+T12+T15+T16</f>
        <v>0</v>
      </c>
      <c r="U11" s="314"/>
    </row>
    <row r="12" spans="2:23" ht="23.25" customHeight="1" x14ac:dyDescent="0.2">
      <c r="B12" s="252"/>
      <c r="C12" s="1323"/>
      <c r="D12" s="1323"/>
      <c r="E12" s="1466" t="s">
        <v>468</v>
      </c>
      <c r="F12" s="1467">
        <f>SUM(F13:F14)</f>
        <v>19</v>
      </c>
      <c r="G12" s="1467">
        <f t="shared" ref="G12:N12" si="1">SUM(G13:G14)</f>
        <v>20</v>
      </c>
      <c r="H12" s="1467">
        <f t="shared" si="1"/>
        <v>19</v>
      </c>
      <c r="I12" s="1467">
        <f t="shared" si="1"/>
        <v>26</v>
      </c>
      <c r="J12" s="1468">
        <f t="shared" si="1"/>
        <v>28</v>
      </c>
      <c r="K12" s="1469">
        <f t="shared" si="1"/>
        <v>24</v>
      </c>
      <c r="L12" s="1470">
        <f t="shared" si="1"/>
        <v>23</v>
      </c>
      <c r="M12" s="1470">
        <f t="shared" si="1"/>
        <v>20</v>
      </c>
      <c r="N12" s="1469">
        <f t="shared" si="1"/>
        <v>20</v>
      </c>
      <c r="O12" s="1471">
        <f>SUM(F12:J12)</f>
        <v>112</v>
      </c>
      <c r="P12" s="1472">
        <f>SUM(K12:N12)</f>
        <v>87</v>
      </c>
      <c r="Q12" s="315">
        <f>SUM(O12:P12)</f>
        <v>199</v>
      </c>
      <c r="R12" s="316">
        <f>SUM(R13:R14)</f>
        <v>0</v>
      </c>
      <c r="S12" s="316">
        <f>SUM(S13:S14)</f>
        <v>0</v>
      </c>
      <c r="T12" s="1473">
        <f>SUM(T13:T14)</f>
        <v>0</v>
      </c>
      <c r="U12" s="317"/>
    </row>
    <row r="13" spans="2:23" ht="14.25" customHeight="1" x14ac:dyDescent="0.2">
      <c r="B13" s="83"/>
      <c r="C13" s="84"/>
      <c r="D13" s="84"/>
      <c r="E13" s="318" t="s">
        <v>469</v>
      </c>
      <c r="F13" s="319">
        <f>SUM(F19:F30)</f>
        <v>0</v>
      </c>
      <c r="G13" s="319">
        <f t="shared" ref="G13:N13" si="2">SUM(G19:G30)</f>
        <v>0</v>
      </c>
      <c r="H13" s="320">
        <f t="shared" si="2"/>
        <v>0</v>
      </c>
      <c r="I13" s="319">
        <f t="shared" si="2"/>
        <v>0</v>
      </c>
      <c r="J13" s="321">
        <f t="shared" si="2"/>
        <v>0</v>
      </c>
      <c r="K13" s="322">
        <f t="shared" si="2"/>
        <v>0</v>
      </c>
      <c r="L13" s="323">
        <f t="shared" si="2"/>
        <v>0</v>
      </c>
      <c r="M13" s="323">
        <f t="shared" si="2"/>
        <v>0</v>
      </c>
      <c r="N13" s="324">
        <f t="shared" si="2"/>
        <v>0</v>
      </c>
      <c r="O13" s="1474">
        <f>SUM(F13:J13)</f>
        <v>0</v>
      </c>
      <c r="P13" s="1472">
        <f>SUM(K13:N13)</f>
        <v>0</v>
      </c>
      <c r="Q13" s="315">
        <f>SUM(O13:P13)</f>
        <v>0</v>
      </c>
      <c r="R13" s="316">
        <f>F13*$F$9+G13*$G$9+H13*$H$9+I13*$I$9+J13*$J$9</f>
        <v>0</v>
      </c>
      <c r="S13" s="1475">
        <f>K13*$K$9+L13*$L$9+M13*$M$9+N13*$N$9</f>
        <v>0</v>
      </c>
      <c r="T13" s="316">
        <f>SUM(R13:S13)</f>
        <v>0</v>
      </c>
      <c r="U13" s="317"/>
    </row>
    <row r="14" spans="2:23" ht="14.25" customHeight="1" x14ac:dyDescent="0.2">
      <c r="B14" s="83"/>
      <c r="C14" s="84"/>
      <c r="D14" s="84"/>
      <c r="E14" s="318" t="s">
        <v>470</v>
      </c>
      <c r="F14" s="319">
        <f t="shared" ref="F14:N14" si="3">SUM(F31:F49)</f>
        <v>19</v>
      </c>
      <c r="G14" s="319">
        <f t="shared" si="3"/>
        <v>20</v>
      </c>
      <c r="H14" s="320">
        <f t="shared" si="3"/>
        <v>19</v>
      </c>
      <c r="I14" s="319">
        <f t="shared" si="3"/>
        <v>26</v>
      </c>
      <c r="J14" s="321">
        <f t="shared" si="3"/>
        <v>28</v>
      </c>
      <c r="K14" s="322">
        <f t="shared" si="3"/>
        <v>24</v>
      </c>
      <c r="L14" s="323">
        <f t="shared" si="3"/>
        <v>23</v>
      </c>
      <c r="M14" s="323">
        <f t="shared" si="3"/>
        <v>20</v>
      </c>
      <c r="N14" s="324">
        <f t="shared" si="3"/>
        <v>20</v>
      </c>
      <c r="O14" s="1474">
        <f>SUM(F14:J14)</f>
        <v>112</v>
      </c>
      <c r="P14" s="1472">
        <f t="shared" ref="P14:P16" si="4">SUM(K14:N14)</f>
        <v>87</v>
      </c>
      <c r="Q14" s="315">
        <f>SUM(O14:P14)</f>
        <v>199</v>
      </c>
      <c r="R14" s="316">
        <f>F14*$F$9+G14*$G$9+H14*$H$9+I14*$I$9+J14*$J$9</f>
        <v>0</v>
      </c>
      <c r="S14" s="1475">
        <f t="shared" ref="S14:S17" si="5">K14*$K$9+L14*$L$9+M14*$M$9+N14*$N$9</f>
        <v>0</v>
      </c>
      <c r="T14" s="316">
        <f>SUM(R14:S14)</f>
        <v>0</v>
      </c>
      <c r="U14" s="317"/>
      <c r="W14" s="325"/>
    </row>
    <row r="15" spans="2:23" ht="14.25" customHeight="1" x14ac:dyDescent="0.2">
      <c r="B15" s="83"/>
      <c r="C15" s="84"/>
      <c r="D15" s="84"/>
      <c r="E15" s="318" t="s">
        <v>471</v>
      </c>
      <c r="F15" s="319">
        <f>F50</f>
        <v>0</v>
      </c>
      <c r="G15" s="319">
        <f t="shared" ref="G15:N15" si="6">G50</f>
        <v>0</v>
      </c>
      <c r="H15" s="319">
        <f t="shared" si="6"/>
        <v>0</v>
      </c>
      <c r="I15" s="319">
        <f t="shared" si="6"/>
        <v>0</v>
      </c>
      <c r="J15" s="321">
        <f t="shared" si="6"/>
        <v>0</v>
      </c>
      <c r="K15" s="322">
        <f t="shared" si="6"/>
        <v>0</v>
      </c>
      <c r="L15" s="323">
        <f t="shared" si="6"/>
        <v>0</v>
      </c>
      <c r="M15" s="323">
        <f t="shared" si="6"/>
        <v>0</v>
      </c>
      <c r="N15" s="322">
        <f t="shared" si="6"/>
        <v>0</v>
      </c>
      <c r="O15" s="1474">
        <f t="shared" ref="O15" si="7">SUM(F15:J15)</f>
        <v>0</v>
      </c>
      <c r="P15" s="1472">
        <f t="shared" si="4"/>
        <v>0</v>
      </c>
      <c r="Q15" s="315">
        <f t="shared" ref="Q15:Q16" si="8">SUM(O15:P15)</f>
        <v>0</v>
      </c>
      <c r="R15" s="316">
        <f t="shared" ref="R15:R17" si="9">F15*$F$9+G15*$G$9+H15*$H$9+I15*$I$9+J15*$J$9</f>
        <v>0</v>
      </c>
      <c r="S15" s="1475">
        <f t="shared" si="5"/>
        <v>0</v>
      </c>
      <c r="T15" s="316">
        <f t="shared" ref="T15:T16" si="10">SUM(R15:S15)</f>
        <v>0</v>
      </c>
      <c r="U15" s="317"/>
      <c r="W15" s="325"/>
    </row>
    <row r="16" spans="2:23" ht="14.25" customHeight="1" x14ac:dyDescent="0.2">
      <c r="B16" s="83"/>
      <c r="C16" s="84"/>
      <c r="D16" s="84"/>
      <c r="E16" s="318" t="s">
        <v>472</v>
      </c>
      <c r="F16" s="319">
        <f>F55</f>
        <v>0</v>
      </c>
      <c r="G16" s="319">
        <f t="shared" ref="G16:N16" si="11">G55</f>
        <v>0</v>
      </c>
      <c r="H16" s="319">
        <f t="shared" si="11"/>
        <v>0</v>
      </c>
      <c r="I16" s="319">
        <f t="shared" si="11"/>
        <v>0</v>
      </c>
      <c r="J16" s="321">
        <f t="shared" si="11"/>
        <v>0</v>
      </c>
      <c r="K16" s="322">
        <f t="shared" si="11"/>
        <v>0</v>
      </c>
      <c r="L16" s="323">
        <f t="shared" si="11"/>
        <v>0</v>
      </c>
      <c r="M16" s="323">
        <f t="shared" si="11"/>
        <v>0</v>
      </c>
      <c r="N16" s="322">
        <f t="shared" si="11"/>
        <v>0</v>
      </c>
      <c r="O16" s="1474">
        <f>SUM(F16:J16)</f>
        <v>0</v>
      </c>
      <c r="P16" s="1472">
        <f t="shared" si="4"/>
        <v>0</v>
      </c>
      <c r="Q16" s="315">
        <f t="shared" si="8"/>
        <v>0</v>
      </c>
      <c r="R16" s="326">
        <f>F16*$F$9+G16*$G$9+H16*$H$9+I16*$I$9+J16*$J$9</f>
        <v>0</v>
      </c>
      <c r="S16" s="1476">
        <f>K16*$K$9+L16*$L$9+M16*$M$9+N16*$N$9</f>
        <v>0</v>
      </c>
      <c r="T16" s="316">
        <f t="shared" si="10"/>
        <v>0</v>
      </c>
      <c r="U16" s="317"/>
      <c r="W16" s="325"/>
    </row>
    <row r="17" spans="2:21" ht="21" customHeight="1" thickBot="1" x14ac:dyDescent="0.25">
      <c r="B17" s="2427" t="s">
        <v>473</v>
      </c>
      <c r="C17" s="2428"/>
      <c r="D17" s="2428"/>
      <c r="E17" s="2429"/>
      <c r="F17" s="1477">
        <f>SUM(F64:F67)</f>
        <v>0</v>
      </c>
      <c r="G17" s="1477">
        <f t="shared" ref="G17:J17" si="12">SUM(G64:G67)</f>
        <v>0</v>
      </c>
      <c r="H17" s="1477">
        <f t="shared" si="12"/>
        <v>0</v>
      </c>
      <c r="I17" s="1477">
        <f>SUM(I64:I67)</f>
        <v>0</v>
      </c>
      <c r="J17" s="1478">
        <f t="shared" si="12"/>
        <v>0</v>
      </c>
      <c r="K17" s="1479">
        <f>SUM(K64:K67)</f>
        <v>0</v>
      </c>
      <c r="L17" s="1480">
        <f>SUM(L64:L67)</f>
        <v>0</v>
      </c>
      <c r="M17" s="1480">
        <f t="shared" ref="M17:N17" si="13">SUM(M64:M67)</f>
        <v>0</v>
      </c>
      <c r="N17" s="1479">
        <f t="shared" si="13"/>
        <v>0</v>
      </c>
      <c r="O17" s="1481">
        <f>SUM(F17:J17)</f>
        <v>0</v>
      </c>
      <c r="P17" s="1482">
        <f>SUM(K17:N17)</f>
        <v>0</v>
      </c>
      <c r="Q17" s="1483">
        <f>SUM(O17:P17)</f>
        <v>0</v>
      </c>
      <c r="R17" s="316">
        <f t="shared" si="9"/>
        <v>0</v>
      </c>
      <c r="S17" s="1475">
        <f t="shared" si="5"/>
        <v>0</v>
      </c>
      <c r="T17" s="1484">
        <f>SUM(R17:S17)</f>
        <v>0</v>
      </c>
      <c r="U17" s="1485"/>
    </row>
    <row r="18" spans="2:21" ht="27" customHeight="1" x14ac:dyDescent="0.2">
      <c r="B18" s="327"/>
      <c r="C18" s="328"/>
      <c r="D18" s="328"/>
      <c r="E18" s="256" t="s">
        <v>288</v>
      </c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1486"/>
      <c r="Q18" s="257"/>
      <c r="R18" s="257"/>
      <c r="S18" s="257"/>
      <c r="T18" s="258"/>
      <c r="U18" s="329"/>
    </row>
    <row r="19" spans="2:21" s="27" customFormat="1" ht="15.95" customHeight="1" x14ac:dyDescent="0.2">
      <c r="B19" s="2430" t="s">
        <v>339</v>
      </c>
      <c r="C19" s="2431"/>
      <c r="D19" s="86">
        <v>1</v>
      </c>
      <c r="E19" s="281" t="s">
        <v>456</v>
      </c>
      <c r="F19" s="1534"/>
      <c r="G19" s="1534"/>
      <c r="H19" s="1534"/>
      <c r="I19" s="762"/>
      <c r="J19" s="761"/>
      <c r="K19" s="1121"/>
      <c r="L19" s="1293"/>
      <c r="M19" s="31"/>
      <c r="N19" s="30"/>
      <c r="O19" s="1487">
        <f>SUM(F19:J19)</f>
        <v>0</v>
      </c>
      <c r="P19" s="1488">
        <f>SUM(K19:N19)</f>
        <v>0</v>
      </c>
      <c r="Q19" s="260">
        <f t="shared" ref="Q19:Q67" si="14">SUM(F19:N19)</f>
        <v>0</v>
      </c>
      <c r="R19" s="330">
        <f>F19*$F$9+G19*$G$9+H19*$H$9+I19*$I$9+J19*$J$9</f>
        <v>0</v>
      </c>
      <c r="S19" s="1489">
        <f>K19*$K$9+L19*$L$9+M19*$M$9+N19*$N$9</f>
        <v>0</v>
      </c>
      <c r="T19" s="1341">
        <f t="shared" ref="T19:T67" si="15">SUM(R19:S19)</f>
        <v>0</v>
      </c>
      <c r="U19" s="61"/>
    </row>
    <row r="20" spans="2:21" s="27" customFormat="1" ht="15.95" customHeight="1" x14ac:dyDescent="0.2">
      <c r="B20" s="2432"/>
      <c r="C20" s="2433"/>
      <c r="D20" s="78">
        <v>2</v>
      </c>
      <c r="E20" s="64" t="s">
        <v>458</v>
      </c>
      <c r="F20" s="1536"/>
      <c r="G20" s="1536"/>
      <c r="H20" s="1536"/>
      <c r="I20" s="766"/>
      <c r="J20" s="765"/>
      <c r="K20" s="1122"/>
      <c r="L20" s="771"/>
      <c r="M20" s="35"/>
      <c r="N20" s="34"/>
      <c r="O20" s="1538">
        <f>SUM(F20:J20)</f>
        <v>0</v>
      </c>
      <c r="P20" s="1539">
        <f>SUM(K20:N20)</f>
        <v>0</v>
      </c>
      <c r="Q20" s="262">
        <f t="shared" si="14"/>
        <v>0</v>
      </c>
      <c r="R20" s="331">
        <f t="shared" ref="R20:R67" si="16">F20*$F$9+G20*$G$9+H20*$H$9+I20*$I$9+J20*$J$9</f>
        <v>0</v>
      </c>
      <c r="S20" s="1540">
        <f t="shared" ref="S20:S67" si="17">K20*$K$9+L20*$L$9+M20*$M$9+N20*$N$9</f>
        <v>0</v>
      </c>
      <c r="T20" s="263">
        <f t="shared" si="15"/>
        <v>0</v>
      </c>
      <c r="U20" s="32"/>
    </row>
    <row r="21" spans="2:21" s="27" customFormat="1" ht="15.95" customHeight="1" x14ac:dyDescent="0.2">
      <c r="B21" s="2432"/>
      <c r="C21" s="2433"/>
      <c r="D21" s="78">
        <v>3</v>
      </c>
      <c r="E21" s="64" t="s">
        <v>457</v>
      </c>
      <c r="F21" s="1536"/>
      <c r="G21" s="1536"/>
      <c r="H21" s="1536"/>
      <c r="I21" s="766"/>
      <c r="J21" s="765"/>
      <c r="K21" s="1122"/>
      <c r="L21" s="771"/>
      <c r="M21" s="35"/>
      <c r="N21" s="34"/>
      <c r="O21" s="1538">
        <f t="shared" ref="O21:O29" si="18">SUM(F21:J21)</f>
        <v>0</v>
      </c>
      <c r="P21" s="1539">
        <f t="shared" ref="P21:P29" si="19">SUM(K21:N21)</f>
        <v>0</v>
      </c>
      <c r="Q21" s="262">
        <f t="shared" si="14"/>
        <v>0</v>
      </c>
      <c r="R21" s="331">
        <f t="shared" si="16"/>
        <v>0</v>
      </c>
      <c r="S21" s="1540">
        <f t="shared" si="17"/>
        <v>0</v>
      </c>
      <c r="T21" s="263">
        <f t="shared" si="15"/>
        <v>0</v>
      </c>
      <c r="U21" s="32"/>
    </row>
    <row r="22" spans="2:21" s="27" customFormat="1" ht="15.95" customHeight="1" x14ac:dyDescent="0.2">
      <c r="B22" s="2432"/>
      <c r="C22" s="2433"/>
      <c r="D22" s="78">
        <v>4</v>
      </c>
      <c r="E22" s="64" t="s">
        <v>455</v>
      </c>
      <c r="F22" s="1536"/>
      <c r="G22" s="1536"/>
      <c r="H22" s="1536"/>
      <c r="I22" s="766"/>
      <c r="J22" s="765"/>
      <c r="K22" s="1122"/>
      <c r="L22" s="771"/>
      <c r="M22" s="35"/>
      <c r="N22" s="34"/>
      <c r="O22" s="1538">
        <f t="shared" si="18"/>
        <v>0</v>
      </c>
      <c r="P22" s="1539">
        <f t="shared" si="19"/>
        <v>0</v>
      </c>
      <c r="Q22" s="262">
        <f t="shared" si="14"/>
        <v>0</v>
      </c>
      <c r="R22" s="331">
        <f t="shared" si="16"/>
        <v>0</v>
      </c>
      <c r="S22" s="1540">
        <f>K22*$K$9+L22*$L$9+M22*$M$9+N22*$N$9</f>
        <v>0</v>
      </c>
      <c r="T22" s="263">
        <f>SUM(R22:S22)</f>
        <v>0</v>
      </c>
      <c r="U22" s="32"/>
    </row>
    <row r="23" spans="2:21" s="27" customFormat="1" ht="15.95" customHeight="1" x14ac:dyDescent="0.2">
      <c r="B23" s="2432"/>
      <c r="C23" s="2433"/>
      <c r="D23" s="78">
        <v>5</v>
      </c>
      <c r="E23" s="64" t="s">
        <v>451</v>
      </c>
      <c r="F23" s="1536"/>
      <c r="G23" s="1536"/>
      <c r="H23" s="1536"/>
      <c r="I23" s="766"/>
      <c r="J23" s="765"/>
      <c r="K23" s="1122"/>
      <c r="L23" s="771"/>
      <c r="M23" s="35"/>
      <c r="N23" s="34"/>
      <c r="O23" s="1538">
        <f t="shared" si="18"/>
        <v>0</v>
      </c>
      <c r="P23" s="1539">
        <f t="shared" si="19"/>
        <v>0</v>
      </c>
      <c r="Q23" s="262">
        <f t="shared" si="14"/>
        <v>0</v>
      </c>
      <c r="R23" s="331">
        <f t="shared" si="16"/>
        <v>0</v>
      </c>
      <c r="S23" s="1540">
        <f t="shared" si="17"/>
        <v>0</v>
      </c>
      <c r="T23" s="263">
        <f t="shared" si="15"/>
        <v>0</v>
      </c>
      <c r="U23" s="32"/>
    </row>
    <row r="24" spans="2:21" s="27" customFormat="1" ht="15.95" customHeight="1" x14ac:dyDescent="0.2">
      <c r="B24" s="2432"/>
      <c r="C24" s="2433"/>
      <c r="D24" s="78">
        <v>6</v>
      </c>
      <c r="E24" s="64" t="s">
        <v>454</v>
      </c>
      <c r="F24" s="1536"/>
      <c r="G24" s="1536"/>
      <c r="H24" s="1536"/>
      <c r="I24" s="766"/>
      <c r="J24" s="765"/>
      <c r="K24" s="1122"/>
      <c r="L24" s="771"/>
      <c r="M24" s="35"/>
      <c r="N24" s="34"/>
      <c r="O24" s="1538">
        <f t="shared" si="18"/>
        <v>0</v>
      </c>
      <c r="P24" s="1539">
        <f t="shared" si="19"/>
        <v>0</v>
      </c>
      <c r="Q24" s="262">
        <f t="shared" si="14"/>
        <v>0</v>
      </c>
      <c r="R24" s="331">
        <f t="shared" si="16"/>
        <v>0</v>
      </c>
      <c r="S24" s="1540">
        <f t="shared" si="17"/>
        <v>0</v>
      </c>
      <c r="T24" s="263">
        <f t="shared" si="15"/>
        <v>0</v>
      </c>
      <c r="U24" s="32"/>
    </row>
    <row r="25" spans="2:21" s="27" customFormat="1" ht="15.95" customHeight="1" x14ac:dyDescent="0.2">
      <c r="B25" s="2432"/>
      <c r="C25" s="2433"/>
      <c r="D25" s="78">
        <v>7</v>
      </c>
      <c r="E25" s="64" t="s">
        <v>452</v>
      </c>
      <c r="F25" s="1536"/>
      <c r="G25" s="1536"/>
      <c r="H25" s="1536"/>
      <c r="I25" s="766"/>
      <c r="J25" s="765"/>
      <c r="K25" s="1122"/>
      <c r="L25" s="771"/>
      <c r="M25" s="35"/>
      <c r="N25" s="34"/>
      <c r="O25" s="1538">
        <f t="shared" si="18"/>
        <v>0</v>
      </c>
      <c r="P25" s="1539">
        <f t="shared" si="19"/>
        <v>0</v>
      </c>
      <c r="Q25" s="262">
        <f t="shared" si="14"/>
        <v>0</v>
      </c>
      <c r="R25" s="331">
        <f t="shared" si="16"/>
        <v>0</v>
      </c>
      <c r="S25" s="1540">
        <f t="shared" si="17"/>
        <v>0</v>
      </c>
      <c r="T25" s="263">
        <f t="shared" si="15"/>
        <v>0</v>
      </c>
      <c r="U25" s="32"/>
    </row>
    <row r="26" spans="2:21" s="27" customFormat="1" ht="15.95" customHeight="1" x14ac:dyDescent="0.2">
      <c r="B26" s="2432"/>
      <c r="C26" s="2433"/>
      <c r="D26" s="78">
        <v>8</v>
      </c>
      <c r="E26" s="64" t="s">
        <v>232</v>
      </c>
      <c r="F26" s="1536"/>
      <c r="G26" s="1536"/>
      <c r="H26" s="1536"/>
      <c r="I26" s="766"/>
      <c r="J26" s="765"/>
      <c r="K26" s="1122"/>
      <c r="L26" s="771"/>
      <c r="M26" s="35"/>
      <c r="N26" s="34"/>
      <c r="O26" s="1538">
        <f t="shared" si="18"/>
        <v>0</v>
      </c>
      <c r="P26" s="1539">
        <f t="shared" si="19"/>
        <v>0</v>
      </c>
      <c r="Q26" s="262">
        <f t="shared" si="14"/>
        <v>0</v>
      </c>
      <c r="R26" s="331">
        <f t="shared" si="16"/>
        <v>0</v>
      </c>
      <c r="S26" s="1540">
        <f t="shared" si="17"/>
        <v>0</v>
      </c>
      <c r="T26" s="263">
        <f t="shared" si="15"/>
        <v>0</v>
      </c>
      <c r="U26" s="32"/>
    </row>
    <row r="27" spans="2:21" s="27" customFormat="1" ht="15.95" customHeight="1" x14ac:dyDescent="0.2">
      <c r="B27" s="2432"/>
      <c r="C27" s="2433"/>
      <c r="D27" s="78">
        <v>9</v>
      </c>
      <c r="E27" s="64" t="s">
        <v>460</v>
      </c>
      <c r="F27" s="1536"/>
      <c r="G27" s="1536"/>
      <c r="H27" s="1536"/>
      <c r="I27" s="766"/>
      <c r="J27" s="765"/>
      <c r="K27" s="1122"/>
      <c r="L27" s="771"/>
      <c r="M27" s="35"/>
      <c r="N27" s="34"/>
      <c r="O27" s="1538">
        <f t="shared" si="18"/>
        <v>0</v>
      </c>
      <c r="P27" s="1539">
        <f t="shared" si="19"/>
        <v>0</v>
      </c>
      <c r="Q27" s="262">
        <f t="shared" si="14"/>
        <v>0</v>
      </c>
      <c r="R27" s="331">
        <f>F27*$F$9+G27*$G$9+H27*$H$9+I27*$I$9+J27*$J$9</f>
        <v>0</v>
      </c>
      <c r="S27" s="1540">
        <f t="shared" si="17"/>
        <v>0</v>
      </c>
      <c r="T27" s="263">
        <f t="shared" si="15"/>
        <v>0</v>
      </c>
      <c r="U27" s="32"/>
    </row>
    <row r="28" spans="2:21" s="27" customFormat="1" ht="15.95" customHeight="1" x14ac:dyDescent="0.2">
      <c r="B28" s="2432"/>
      <c r="C28" s="2433"/>
      <c r="D28" s="78">
        <v>10</v>
      </c>
      <c r="E28" s="64" t="s">
        <v>202</v>
      </c>
      <c r="F28" s="1536"/>
      <c r="G28" s="1536"/>
      <c r="H28" s="1536"/>
      <c r="I28" s="766"/>
      <c r="J28" s="765"/>
      <c r="K28" s="1122"/>
      <c r="L28" s="771"/>
      <c r="M28" s="35"/>
      <c r="N28" s="34"/>
      <c r="O28" s="1538">
        <f t="shared" si="18"/>
        <v>0</v>
      </c>
      <c r="P28" s="1539">
        <f t="shared" si="19"/>
        <v>0</v>
      </c>
      <c r="Q28" s="262">
        <f t="shared" si="14"/>
        <v>0</v>
      </c>
      <c r="R28" s="331">
        <f t="shared" si="16"/>
        <v>0</v>
      </c>
      <c r="S28" s="1540">
        <f t="shared" si="17"/>
        <v>0</v>
      </c>
      <c r="T28" s="263">
        <f t="shared" si="15"/>
        <v>0</v>
      </c>
      <c r="U28" s="32"/>
    </row>
    <row r="29" spans="2:21" s="27" customFormat="1" ht="15.95" customHeight="1" x14ac:dyDescent="0.2">
      <c r="B29" s="2432"/>
      <c r="C29" s="2433"/>
      <c r="D29" s="78">
        <v>11</v>
      </c>
      <c r="E29" s="282" t="s">
        <v>447</v>
      </c>
      <c r="F29" s="1536"/>
      <c r="G29" s="1536"/>
      <c r="H29" s="1536"/>
      <c r="I29" s="766"/>
      <c r="J29" s="765"/>
      <c r="K29" s="1122"/>
      <c r="L29" s="771"/>
      <c r="M29" s="35"/>
      <c r="N29" s="34"/>
      <c r="O29" s="1538">
        <f t="shared" si="18"/>
        <v>0</v>
      </c>
      <c r="P29" s="1539">
        <f t="shared" si="19"/>
        <v>0</v>
      </c>
      <c r="Q29" s="283">
        <f t="shared" si="14"/>
        <v>0</v>
      </c>
      <c r="R29" s="331">
        <f t="shared" si="16"/>
        <v>0</v>
      </c>
      <c r="S29" s="1540">
        <f t="shared" si="17"/>
        <v>0</v>
      </c>
      <c r="T29" s="1541">
        <f t="shared" si="15"/>
        <v>0</v>
      </c>
      <c r="U29" s="75"/>
    </row>
    <row r="30" spans="2:21" s="27" customFormat="1" ht="15.95" customHeight="1" thickBot="1" x14ac:dyDescent="0.25">
      <c r="B30" s="2434"/>
      <c r="C30" s="2435"/>
      <c r="D30" s="332">
        <v>12</v>
      </c>
      <c r="E30" s="333" t="s">
        <v>459</v>
      </c>
      <c r="F30" s="1542"/>
      <c r="G30" s="1542"/>
      <c r="H30" s="1542"/>
      <c r="I30" s="1014"/>
      <c r="J30" s="1582"/>
      <c r="K30" s="1583"/>
      <c r="L30" s="1602"/>
      <c r="M30" s="81"/>
      <c r="N30" s="335"/>
      <c r="O30" s="1544">
        <f>SUM(F30:J30)</f>
        <v>0</v>
      </c>
      <c r="P30" s="1544">
        <f>SUM(K30:N30)</f>
        <v>0</v>
      </c>
      <c r="Q30" s="285">
        <f t="shared" si="14"/>
        <v>0</v>
      </c>
      <c r="R30" s="1484">
        <f t="shared" si="16"/>
        <v>0</v>
      </c>
      <c r="S30" s="1545">
        <f t="shared" si="17"/>
        <v>0</v>
      </c>
      <c r="T30" s="1400">
        <f t="shared" si="15"/>
        <v>0</v>
      </c>
      <c r="U30" s="336"/>
    </row>
    <row r="31" spans="2:21" s="27" customFormat="1" ht="15.95" customHeight="1" x14ac:dyDescent="0.2">
      <c r="B31" s="2432" t="s">
        <v>359</v>
      </c>
      <c r="C31" s="2436" t="s">
        <v>475</v>
      </c>
      <c r="D31" s="963">
        <v>1</v>
      </c>
      <c r="E31" s="938" t="s">
        <v>143</v>
      </c>
      <c r="F31" s="1546">
        <v>5</v>
      </c>
      <c r="G31" s="1546">
        <v>5</v>
      </c>
      <c r="H31" s="1536">
        <v>5</v>
      </c>
      <c r="I31" s="766">
        <v>5</v>
      </c>
      <c r="J31" s="765">
        <v>5</v>
      </c>
      <c r="K31" s="1122">
        <v>4</v>
      </c>
      <c r="L31" s="771">
        <v>4</v>
      </c>
      <c r="M31" s="35">
        <v>4</v>
      </c>
      <c r="N31" s="34">
        <v>4</v>
      </c>
      <c r="O31" s="1548">
        <f>SUM(F31:J31)</f>
        <v>25</v>
      </c>
      <c r="P31" s="1549">
        <f>SUM(K31:N31)</f>
        <v>16</v>
      </c>
      <c r="Q31" s="286">
        <f t="shared" si="14"/>
        <v>41</v>
      </c>
      <c r="R31" s="1550">
        <f t="shared" si="16"/>
        <v>0</v>
      </c>
      <c r="S31" s="1551">
        <f t="shared" si="17"/>
        <v>0</v>
      </c>
      <c r="T31" s="266">
        <f t="shared" si="15"/>
        <v>0</v>
      </c>
      <c r="U31" s="32"/>
    </row>
    <row r="32" spans="2:21" s="27" customFormat="1" ht="15.95" customHeight="1" x14ac:dyDescent="0.2">
      <c r="B32" s="2432"/>
      <c r="C32" s="2436"/>
      <c r="D32" s="78">
        <v>2</v>
      </c>
      <c r="E32" s="64" t="s">
        <v>360</v>
      </c>
      <c r="F32" s="1552">
        <v>3</v>
      </c>
      <c r="G32" s="1552">
        <v>3</v>
      </c>
      <c r="H32" s="1554">
        <v>3</v>
      </c>
      <c r="I32" s="770">
        <v>3</v>
      </c>
      <c r="J32" s="769">
        <v>3</v>
      </c>
      <c r="K32" s="1125">
        <v>3</v>
      </c>
      <c r="L32" s="777">
        <v>3</v>
      </c>
      <c r="M32" s="37">
        <v>3</v>
      </c>
      <c r="N32" s="36">
        <v>3</v>
      </c>
      <c r="O32" s="1548">
        <f>SUM(F32:J32)</f>
        <v>15</v>
      </c>
      <c r="P32" s="1539">
        <f>SUM(K32:N32)</f>
        <v>12</v>
      </c>
      <c r="Q32" s="262">
        <f t="shared" si="14"/>
        <v>27</v>
      </c>
      <c r="R32" s="331">
        <f t="shared" si="16"/>
        <v>0</v>
      </c>
      <c r="S32" s="1540">
        <f t="shared" si="17"/>
        <v>0</v>
      </c>
      <c r="T32" s="263">
        <f t="shared" si="15"/>
        <v>0</v>
      </c>
      <c r="U32" s="38"/>
    </row>
    <row r="33" spans="2:21" s="27" customFormat="1" ht="15.95" customHeight="1" x14ac:dyDescent="0.2">
      <c r="B33" s="2432"/>
      <c r="C33" s="2436"/>
      <c r="D33" s="78">
        <v>3</v>
      </c>
      <c r="E33" s="64" t="s">
        <v>361</v>
      </c>
      <c r="F33" s="1552"/>
      <c r="G33" s="1552"/>
      <c r="H33" s="1554"/>
      <c r="I33" s="770">
        <v>2</v>
      </c>
      <c r="J33" s="769">
        <v>2</v>
      </c>
      <c r="K33" s="1125">
        <v>2</v>
      </c>
      <c r="L33" s="777">
        <v>2</v>
      </c>
      <c r="M33" s="37">
        <v>2</v>
      </c>
      <c r="N33" s="36">
        <v>2</v>
      </c>
      <c r="O33" s="1548">
        <f t="shared" ref="O33:O47" si="20">SUM(F33:J33)</f>
        <v>4</v>
      </c>
      <c r="P33" s="1539">
        <f t="shared" ref="P33:P47" si="21">SUM(K33:N33)</f>
        <v>8</v>
      </c>
      <c r="Q33" s="262">
        <f t="shared" si="14"/>
        <v>12</v>
      </c>
      <c r="R33" s="331">
        <f t="shared" si="16"/>
        <v>0</v>
      </c>
      <c r="S33" s="1540">
        <f t="shared" si="17"/>
        <v>0</v>
      </c>
      <c r="T33" s="263">
        <f t="shared" si="15"/>
        <v>0</v>
      </c>
      <c r="U33" s="38"/>
    </row>
    <row r="34" spans="2:21" s="27" customFormat="1" ht="15.95" customHeight="1" x14ac:dyDescent="0.2">
      <c r="B34" s="2432"/>
      <c r="C34" s="2436"/>
      <c r="D34" s="78">
        <v>4</v>
      </c>
      <c r="E34" s="77" t="s">
        <v>236</v>
      </c>
      <c r="F34" s="1554">
        <v>1</v>
      </c>
      <c r="G34" s="1554">
        <v>1</v>
      </c>
      <c r="H34" s="1554">
        <v>1</v>
      </c>
      <c r="I34" s="770">
        <v>1</v>
      </c>
      <c r="J34" s="769"/>
      <c r="K34" s="1277"/>
      <c r="L34" s="1236"/>
      <c r="M34" s="93"/>
      <c r="N34" s="1151"/>
      <c r="O34" s="1548">
        <f t="shared" si="20"/>
        <v>4</v>
      </c>
      <c r="P34" s="1539">
        <f t="shared" si="21"/>
        <v>0</v>
      </c>
      <c r="Q34" s="262">
        <f t="shared" si="14"/>
        <v>4</v>
      </c>
      <c r="R34" s="331">
        <f t="shared" si="16"/>
        <v>0</v>
      </c>
      <c r="S34" s="1540">
        <f t="shared" si="17"/>
        <v>0</v>
      </c>
      <c r="T34" s="263">
        <f t="shared" ref="T34:T45" si="22">SUM(R34:S34)</f>
        <v>0</v>
      </c>
      <c r="U34" s="38"/>
    </row>
    <row r="35" spans="2:21" s="27" customFormat="1" ht="15.95" customHeight="1" x14ac:dyDescent="0.2">
      <c r="B35" s="2432"/>
      <c r="C35" s="2436"/>
      <c r="D35" s="78">
        <v>5</v>
      </c>
      <c r="E35" s="77" t="s">
        <v>482</v>
      </c>
      <c r="F35" s="1556"/>
      <c r="G35" s="1556"/>
      <c r="H35" s="1556"/>
      <c r="I35" s="1278"/>
      <c r="J35" s="1279"/>
      <c r="K35" s="1125">
        <v>1</v>
      </c>
      <c r="L35" s="777"/>
      <c r="M35" s="37"/>
      <c r="N35" s="36"/>
      <c r="O35" s="1548">
        <f t="shared" si="20"/>
        <v>0</v>
      </c>
      <c r="P35" s="1539">
        <f t="shared" si="21"/>
        <v>1</v>
      </c>
      <c r="Q35" s="262">
        <f t="shared" si="14"/>
        <v>1</v>
      </c>
      <c r="R35" s="331">
        <f t="shared" si="16"/>
        <v>0</v>
      </c>
      <c r="S35" s="1540">
        <f t="shared" si="17"/>
        <v>0</v>
      </c>
      <c r="T35" s="263">
        <f t="shared" si="22"/>
        <v>0</v>
      </c>
      <c r="U35" s="38"/>
    </row>
    <row r="36" spans="2:21" s="27" customFormat="1" ht="15.95" customHeight="1" x14ac:dyDescent="0.2">
      <c r="B36" s="2432"/>
      <c r="C36" s="2436"/>
      <c r="D36" s="78">
        <v>6</v>
      </c>
      <c r="E36" s="77" t="s">
        <v>137</v>
      </c>
      <c r="F36" s="1554">
        <v>1</v>
      </c>
      <c r="G36" s="1554">
        <v>2</v>
      </c>
      <c r="H36" s="1554">
        <v>2</v>
      </c>
      <c r="I36" s="770">
        <v>2</v>
      </c>
      <c r="J36" s="769">
        <v>2</v>
      </c>
      <c r="K36" s="1125">
        <v>2</v>
      </c>
      <c r="L36" s="777">
        <v>2</v>
      </c>
      <c r="M36" s="37">
        <v>2</v>
      </c>
      <c r="N36" s="36">
        <v>2</v>
      </c>
      <c r="O36" s="1548">
        <f t="shared" si="20"/>
        <v>9</v>
      </c>
      <c r="P36" s="1539">
        <f t="shared" si="21"/>
        <v>8</v>
      </c>
      <c r="Q36" s="262">
        <f t="shared" si="14"/>
        <v>17</v>
      </c>
      <c r="R36" s="331">
        <f t="shared" si="16"/>
        <v>0</v>
      </c>
      <c r="S36" s="1540">
        <f t="shared" si="17"/>
        <v>0</v>
      </c>
      <c r="T36" s="263">
        <f t="shared" si="22"/>
        <v>0</v>
      </c>
      <c r="U36" s="38"/>
    </row>
    <row r="37" spans="2:21" s="27" customFormat="1" ht="15.95" customHeight="1" x14ac:dyDescent="0.2">
      <c r="B37" s="2432"/>
      <c r="C37" s="2436"/>
      <c r="D37" s="78">
        <v>8</v>
      </c>
      <c r="E37" s="948" t="s">
        <v>154</v>
      </c>
      <c r="F37" s="1554"/>
      <c r="G37" s="1554"/>
      <c r="H37" s="1554"/>
      <c r="I37" s="770"/>
      <c r="J37" s="769">
        <v>2</v>
      </c>
      <c r="K37" s="1125">
        <v>1</v>
      </c>
      <c r="L37" s="777">
        <v>1</v>
      </c>
      <c r="M37" s="37"/>
      <c r="N37" s="36"/>
      <c r="O37" s="1548">
        <f t="shared" si="20"/>
        <v>2</v>
      </c>
      <c r="P37" s="1539">
        <f t="shared" si="21"/>
        <v>2</v>
      </c>
      <c r="Q37" s="262">
        <f t="shared" si="14"/>
        <v>4</v>
      </c>
      <c r="R37" s="331">
        <f t="shared" si="16"/>
        <v>0</v>
      </c>
      <c r="S37" s="1540">
        <f t="shared" si="17"/>
        <v>0</v>
      </c>
      <c r="T37" s="263">
        <f t="shared" si="22"/>
        <v>0</v>
      </c>
      <c r="U37" s="38"/>
    </row>
    <row r="38" spans="2:21" s="27" customFormat="1" ht="15.95" customHeight="1" x14ac:dyDescent="0.2">
      <c r="B38" s="2432"/>
      <c r="C38" s="2436"/>
      <c r="D38" s="78">
        <v>9</v>
      </c>
      <c r="E38" s="77" t="s">
        <v>147</v>
      </c>
      <c r="F38" s="1556"/>
      <c r="G38" s="1556"/>
      <c r="H38" s="1556"/>
      <c r="I38" s="1278"/>
      <c r="J38" s="1279"/>
      <c r="K38" s="1125">
        <v>1</v>
      </c>
      <c r="L38" s="777">
        <v>1</v>
      </c>
      <c r="M38" s="37"/>
      <c r="N38" s="36"/>
      <c r="O38" s="1548">
        <f t="shared" si="20"/>
        <v>0</v>
      </c>
      <c r="P38" s="1539">
        <f t="shared" si="21"/>
        <v>2</v>
      </c>
      <c r="Q38" s="262">
        <f t="shared" si="14"/>
        <v>2</v>
      </c>
      <c r="R38" s="331">
        <f t="shared" si="16"/>
        <v>0</v>
      </c>
      <c r="S38" s="1540">
        <f t="shared" si="17"/>
        <v>0</v>
      </c>
      <c r="T38" s="263">
        <f t="shared" si="22"/>
        <v>0</v>
      </c>
      <c r="U38" s="38"/>
    </row>
    <row r="39" spans="2:21" s="27" customFormat="1" ht="15.95" customHeight="1" x14ac:dyDescent="0.2">
      <c r="B39" s="2432"/>
      <c r="C39" s="2436"/>
      <c r="D39" s="78">
        <v>10</v>
      </c>
      <c r="E39" s="77" t="s">
        <v>237</v>
      </c>
      <c r="F39" s="1554">
        <v>2</v>
      </c>
      <c r="G39" s="1554"/>
      <c r="H39" s="1554"/>
      <c r="I39" s="770"/>
      <c r="J39" s="769"/>
      <c r="K39" s="1277"/>
      <c r="L39" s="1236"/>
      <c r="M39" s="93"/>
      <c r="N39" s="1151"/>
      <c r="O39" s="1548">
        <f t="shared" si="20"/>
        <v>2</v>
      </c>
      <c r="P39" s="1539">
        <f t="shared" si="21"/>
        <v>0</v>
      </c>
      <c r="Q39" s="262">
        <f t="shared" si="14"/>
        <v>2</v>
      </c>
      <c r="R39" s="331">
        <f t="shared" si="16"/>
        <v>0</v>
      </c>
      <c r="S39" s="1540">
        <f t="shared" si="17"/>
        <v>0</v>
      </c>
      <c r="T39" s="263">
        <f t="shared" si="22"/>
        <v>0</v>
      </c>
      <c r="U39" s="38"/>
    </row>
    <row r="40" spans="2:21" s="27" customFormat="1" ht="15.95" customHeight="1" x14ac:dyDescent="0.2">
      <c r="B40" s="2432"/>
      <c r="C40" s="2436"/>
      <c r="D40" s="78">
        <v>11</v>
      </c>
      <c r="E40" s="77" t="s">
        <v>136</v>
      </c>
      <c r="F40" s="1554"/>
      <c r="G40" s="1554">
        <v>1</v>
      </c>
      <c r="H40" s="1554">
        <v>1</v>
      </c>
      <c r="I40" s="770">
        <v>2</v>
      </c>
      <c r="J40" s="769">
        <v>1</v>
      </c>
      <c r="K40" s="1125">
        <v>1</v>
      </c>
      <c r="L40" s="777">
        <v>1</v>
      </c>
      <c r="M40" s="37">
        <v>1</v>
      </c>
      <c r="N40" s="36">
        <v>1</v>
      </c>
      <c r="O40" s="1548">
        <f t="shared" si="20"/>
        <v>5</v>
      </c>
      <c r="P40" s="1539">
        <f t="shared" si="21"/>
        <v>4</v>
      </c>
      <c r="Q40" s="262">
        <f t="shared" si="14"/>
        <v>9</v>
      </c>
      <c r="R40" s="331">
        <f t="shared" si="16"/>
        <v>0</v>
      </c>
      <c r="S40" s="1540">
        <f t="shared" si="17"/>
        <v>0</v>
      </c>
      <c r="T40" s="263">
        <f t="shared" si="22"/>
        <v>0</v>
      </c>
      <c r="U40" s="38"/>
    </row>
    <row r="41" spans="2:21" s="27" customFormat="1" ht="15.95" customHeight="1" x14ac:dyDescent="0.2">
      <c r="B41" s="2432"/>
      <c r="C41" s="2436"/>
      <c r="D41" s="78">
        <v>12</v>
      </c>
      <c r="E41" s="77" t="s">
        <v>132</v>
      </c>
      <c r="F41" s="1554"/>
      <c r="G41" s="1554">
        <v>1</v>
      </c>
      <c r="H41" s="1554">
        <v>1</v>
      </c>
      <c r="I41" s="770">
        <v>1</v>
      </c>
      <c r="J41" s="769">
        <v>2</v>
      </c>
      <c r="K41" s="1125">
        <v>1</v>
      </c>
      <c r="L41" s="777">
        <v>1</v>
      </c>
      <c r="M41" s="37">
        <v>1</v>
      </c>
      <c r="N41" s="36">
        <v>1</v>
      </c>
      <c r="O41" s="1548">
        <f t="shared" si="20"/>
        <v>5</v>
      </c>
      <c r="P41" s="1539">
        <f t="shared" si="21"/>
        <v>4</v>
      </c>
      <c r="Q41" s="262">
        <f t="shared" si="14"/>
        <v>9</v>
      </c>
      <c r="R41" s="331">
        <f t="shared" si="16"/>
        <v>0</v>
      </c>
      <c r="S41" s="1540">
        <f t="shared" si="17"/>
        <v>0</v>
      </c>
      <c r="T41" s="263">
        <f t="shared" si="22"/>
        <v>0</v>
      </c>
      <c r="U41" s="38"/>
    </row>
    <row r="42" spans="2:21" s="27" customFormat="1" ht="15.95" customHeight="1" x14ac:dyDescent="0.2">
      <c r="B42" s="2432"/>
      <c r="C42" s="2436"/>
      <c r="D42" s="78">
        <v>13</v>
      </c>
      <c r="E42" s="77" t="s">
        <v>253</v>
      </c>
      <c r="F42" s="1554"/>
      <c r="G42" s="1554"/>
      <c r="H42" s="1554"/>
      <c r="I42" s="770">
        <v>2</v>
      </c>
      <c r="J42" s="769">
        <v>2</v>
      </c>
      <c r="K42" s="1125">
        <v>1</v>
      </c>
      <c r="L42" s="777">
        <v>1</v>
      </c>
      <c r="M42" s="37">
        <v>1</v>
      </c>
      <c r="N42" s="36">
        <v>1</v>
      </c>
      <c r="O42" s="1548">
        <f t="shared" si="20"/>
        <v>4</v>
      </c>
      <c r="P42" s="1539">
        <f t="shared" si="21"/>
        <v>4</v>
      </c>
      <c r="Q42" s="262">
        <f t="shared" si="14"/>
        <v>8</v>
      </c>
      <c r="R42" s="331">
        <f t="shared" si="16"/>
        <v>0</v>
      </c>
      <c r="S42" s="1540">
        <f t="shared" si="17"/>
        <v>0</v>
      </c>
      <c r="T42" s="263">
        <f t="shared" si="22"/>
        <v>0</v>
      </c>
      <c r="U42" s="38"/>
    </row>
    <row r="43" spans="2:21" s="27" customFormat="1" ht="15.95" customHeight="1" x14ac:dyDescent="0.2">
      <c r="B43" s="2432"/>
      <c r="C43" s="2436"/>
      <c r="D43" s="78">
        <v>14</v>
      </c>
      <c r="E43" s="77" t="s">
        <v>135</v>
      </c>
      <c r="F43" s="1554"/>
      <c r="G43" s="1554"/>
      <c r="H43" s="1554"/>
      <c r="I43" s="770">
        <v>2</v>
      </c>
      <c r="J43" s="769">
        <v>2</v>
      </c>
      <c r="K43" s="1125">
        <v>1</v>
      </c>
      <c r="L43" s="777">
        <v>1</v>
      </c>
      <c r="M43" s="37">
        <v>1</v>
      </c>
      <c r="N43" s="36">
        <v>1</v>
      </c>
      <c r="O43" s="1548">
        <f t="shared" si="20"/>
        <v>4</v>
      </c>
      <c r="P43" s="1539">
        <f t="shared" si="21"/>
        <v>4</v>
      </c>
      <c r="Q43" s="262">
        <f t="shared" si="14"/>
        <v>8</v>
      </c>
      <c r="R43" s="331">
        <f t="shared" si="16"/>
        <v>0</v>
      </c>
      <c r="S43" s="1540">
        <f t="shared" si="17"/>
        <v>0</v>
      </c>
      <c r="T43" s="263">
        <f t="shared" si="22"/>
        <v>0</v>
      </c>
      <c r="U43" s="38"/>
    </row>
    <row r="44" spans="2:21" s="27" customFormat="1" ht="15.95" customHeight="1" x14ac:dyDescent="0.2">
      <c r="B44" s="2432"/>
      <c r="C44" s="2436"/>
      <c r="D44" s="78">
        <v>15</v>
      </c>
      <c r="E44" s="77" t="s">
        <v>144</v>
      </c>
      <c r="F44" s="1554">
        <v>4</v>
      </c>
      <c r="G44" s="1554">
        <v>4</v>
      </c>
      <c r="H44" s="1554">
        <v>4</v>
      </c>
      <c r="I44" s="770">
        <v>4</v>
      </c>
      <c r="J44" s="769">
        <v>4</v>
      </c>
      <c r="K44" s="1125">
        <v>3</v>
      </c>
      <c r="L44" s="777">
        <v>4</v>
      </c>
      <c r="M44" s="37">
        <v>3</v>
      </c>
      <c r="N44" s="36">
        <v>4</v>
      </c>
      <c r="O44" s="1548">
        <f t="shared" si="20"/>
        <v>20</v>
      </c>
      <c r="P44" s="1539">
        <f t="shared" si="21"/>
        <v>14</v>
      </c>
      <c r="Q44" s="262">
        <f t="shared" si="14"/>
        <v>34</v>
      </c>
      <c r="R44" s="331">
        <f t="shared" si="16"/>
        <v>0</v>
      </c>
      <c r="S44" s="1540">
        <f t="shared" si="17"/>
        <v>0</v>
      </c>
      <c r="T44" s="263">
        <f t="shared" si="22"/>
        <v>0</v>
      </c>
      <c r="U44" s="38"/>
    </row>
    <row r="45" spans="2:21" s="27" customFormat="1" ht="15.95" customHeight="1" x14ac:dyDescent="0.2">
      <c r="B45" s="2432"/>
      <c r="C45" s="2436"/>
      <c r="D45" s="78">
        <v>16</v>
      </c>
      <c r="E45" s="77" t="s">
        <v>140</v>
      </c>
      <c r="F45" s="1554">
        <v>1</v>
      </c>
      <c r="G45" s="1554">
        <v>1</v>
      </c>
      <c r="H45" s="1554">
        <v>1</v>
      </c>
      <c r="I45" s="770">
        <v>1</v>
      </c>
      <c r="J45" s="769">
        <v>1</v>
      </c>
      <c r="K45" s="1125">
        <v>1</v>
      </c>
      <c r="L45" s="777">
        <v>1</v>
      </c>
      <c r="M45" s="37">
        <v>1</v>
      </c>
      <c r="N45" s="36"/>
      <c r="O45" s="1548">
        <f t="shared" si="20"/>
        <v>5</v>
      </c>
      <c r="P45" s="1539">
        <f t="shared" si="21"/>
        <v>3</v>
      </c>
      <c r="Q45" s="262">
        <f t="shared" si="14"/>
        <v>8</v>
      </c>
      <c r="R45" s="331">
        <f t="shared" si="16"/>
        <v>0</v>
      </c>
      <c r="S45" s="1540">
        <f t="shared" si="17"/>
        <v>0</v>
      </c>
      <c r="T45" s="263">
        <f t="shared" si="22"/>
        <v>0</v>
      </c>
      <c r="U45" s="38"/>
    </row>
    <row r="46" spans="2:21" s="27" customFormat="1" ht="15.95" customHeight="1" x14ac:dyDescent="0.2">
      <c r="B46" s="2432"/>
      <c r="C46" s="2436"/>
      <c r="D46" s="78">
        <v>17</v>
      </c>
      <c r="E46" s="77" t="s">
        <v>238</v>
      </c>
      <c r="F46" s="1554">
        <v>1</v>
      </c>
      <c r="G46" s="1554">
        <v>1</v>
      </c>
      <c r="H46" s="1554"/>
      <c r="I46" s="770"/>
      <c r="J46" s="769"/>
      <c r="K46" s="1277"/>
      <c r="L46" s="1236"/>
      <c r="M46" s="93"/>
      <c r="N46" s="1151"/>
      <c r="O46" s="1548">
        <f t="shared" si="20"/>
        <v>2</v>
      </c>
      <c r="P46" s="1539">
        <f t="shared" si="21"/>
        <v>0</v>
      </c>
      <c r="Q46" s="262">
        <f t="shared" si="14"/>
        <v>2</v>
      </c>
      <c r="R46" s="331">
        <f t="shared" si="16"/>
        <v>0</v>
      </c>
      <c r="S46" s="1540">
        <f t="shared" si="17"/>
        <v>0</v>
      </c>
      <c r="T46" s="263">
        <f t="shared" si="15"/>
        <v>0</v>
      </c>
      <c r="U46" s="38"/>
    </row>
    <row r="47" spans="2:21" s="27" customFormat="1" ht="15.95" customHeight="1" x14ac:dyDescent="0.2">
      <c r="B47" s="2432"/>
      <c r="C47" s="2436"/>
      <c r="D47" s="78">
        <v>18</v>
      </c>
      <c r="E47" s="77" t="s">
        <v>134</v>
      </c>
      <c r="F47" s="1554"/>
      <c r="G47" s="1554"/>
      <c r="H47" s="1554"/>
      <c r="I47" s="770"/>
      <c r="J47" s="769">
        <v>1</v>
      </c>
      <c r="K47" s="1125">
        <v>1</v>
      </c>
      <c r="L47" s="777"/>
      <c r="M47" s="37"/>
      <c r="N47" s="36"/>
      <c r="O47" s="1548">
        <f t="shared" si="20"/>
        <v>1</v>
      </c>
      <c r="P47" s="1539">
        <f t="shared" si="21"/>
        <v>1</v>
      </c>
      <c r="Q47" s="262">
        <f t="shared" si="14"/>
        <v>2</v>
      </c>
      <c r="R47" s="331">
        <f t="shared" si="16"/>
        <v>0</v>
      </c>
      <c r="S47" s="1540">
        <f t="shared" si="17"/>
        <v>0</v>
      </c>
      <c r="T47" s="263">
        <f t="shared" si="15"/>
        <v>0</v>
      </c>
      <c r="U47" s="38"/>
    </row>
    <row r="48" spans="2:21" s="27" customFormat="1" ht="15.95" customHeight="1" x14ac:dyDescent="0.2">
      <c r="B48" s="2432"/>
      <c r="C48" s="2437"/>
      <c r="D48" s="78">
        <v>19</v>
      </c>
      <c r="E48" s="77" t="s">
        <v>157</v>
      </c>
      <c r="F48" s="1557">
        <v>1</v>
      </c>
      <c r="G48" s="1557">
        <v>1</v>
      </c>
      <c r="H48" s="1557">
        <v>1</v>
      </c>
      <c r="I48" s="337">
        <v>1</v>
      </c>
      <c r="J48" s="1584">
        <v>1</v>
      </c>
      <c r="K48" s="364">
        <v>1</v>
      </c>
      <c r="L48" s="1603">
        <v>1</v>
      </c>
      <c r="M48" s="339">
        <v>1</v>
      </c>
      <c r="N48" s="340">
        <v>1</v>
      </c>
      <c r="O48" s="1559">
        <f>SUM(F48:J48)</f>
        <v>5</v>
      </c>
      <c r="P48" s="1560">
        <f>SUM(K48:N48)</f>
        <v>4</v>
      </c>
      <c r="Q48" s="283">
        <f t="shared" si="14"/>
        <v>9</v>
      </c>
      <c r="R48" s="341">
        <f t="shared" si="16"/>
        <v>0</v>
      </c>
      <c r="S48" s="1561">
        <f t="shared" si="17"/>
        <v>0</v>
      </c>
      <c r="T48" s="1541">
        <f t="shared" si="15"/>
        <v>0</v>
      </c>
      <c r="U48" s="44"/>
    </row>
    <row r="49" spans="2:21" s="27" customFormat="1" ht="25.5" customHeight="1" thickBot="1" x14ac:dyDescent="0.25">
      <c r="B49" s="2434"/>
      <c r="C49" s="2438" t="s">
        <v>476</v>
      </c>
      <c r="D49" s="2439"/>
      <c r="E49" s="2440"/>
      <c r="F49" s="1585"/>
      <c r="G49" s="1585"/>
      <c r="H49" s="1585"/>
      <c r="I49" s="1586"/>
      <c r="J49" s="1587"/>
      <c r="K49" s="1588"/>
      <c r="L49" s="1604"/>
      <c r="M49" s="1514"/>
      <c r="N49" s="1515"/>
      <c r="O49" s="1492"/>
      <c r="P49" s="1493">
        <f>SUM(K49:N49)</f>
        <v>0</v>
      </c>
      <c r="Q49" s="1494">
        <f t="shared" si="14"/>
        <v>0</v>
      </c>
      <c r="R49" s="1484">
        <f t="shared" si="16"/>
        <v>0</v>
      </c>
      <c r="S49" s="1545">
        <f t="shared" si="17"/>
        <v>0</v>
      </c>
      <c r="T49" s="1497">
        <f t="shared" si="15"/>
        <v>0</v>
      </c>
      <c r="U49" s="1516"/>
    </row>
    <row r="50" spans="2:21" ht="27.75" customHeight="1" x14ac:dyDescent="0.2">
      <c r="B50" s="2415" t="s">
        <v>295</v>
      </c>
      <c r="C50" s="2416"/>
      <c r="D50" s="2416"/>
      <c r="E50" s="2417"/>
      <c r="F50" s="1605">
        <f>SUM(F51:F54)</f>
        <v>0</v>
      </c>
      <c r="G50" s="1605">
        <f t="shared" ref="G50:I50" si="23">SUM(G51:G54)</f>
        <v>0</v>
      </c>
      <c r="H50" s="1605">
        <f t="shared" si="23"/>
        <v>0</v>
      </c>
      <c r="I50" s="1605">
        <f t="shared" si="23"/>
        <v>0</v>
      </c>
      <c r="J50" s="1606">
        <f>SUM(J51:J54)</f>
        <v>0</v>
      </c>
      <c r="K50" s="1591">
        <f>SUM(K51:K54)</f>
        <v>0</v>
      </c>
      <c r="L50" s="1607">
        <f>SUM(L51:L54)</f>
        <v>0</v>
      </c>
      <c r="M50" s="342">
        <f>SUM(M51:M54)</f>
        <v>0</v>
      </c>
      <c r="N50" s="343">
        <f>SUM(N51:N54)</f>
        <v>0</v>
      </c>
      <c r="O50" s="1564">
        <f>SUM(F50:J50)</f>
        <v>0</v>
      </c>
      <c r="P50" s="1564">
        <f>SUM(K50:N50)</f>
        <v>0</v>
      </c>
      <c r="Q50" s="344">
        <f t="shared" si="14"/>
        <v>0</v>
      </c>
      <c r="R50" s="345">
        <f t="shared" si="16"/>
        <v>0</v>
      </c>
      <c r="S50" s="1502">
        <f t="shared" si="17"/>
        <v>0</v>
      </c>
      <c r="T50" s="1565">
        <f t="shared" si="15"/>
        <v>0</v>
      </c>
      <c r="U50" s="346"/>
    </row>
    <row r="51" spans="2:21" ht="15.95" customHeight="1" x14ac:dyDescent="0.2">
      <c r="B51" s="29"/>
      <c r="C51" s="86"/>
      <c r="D51" s="347">
        <v>1</v>
      </c>
      <c r="E51" s="1727"/>
      <c r="F51" s="1566"/>
      <c r="G51" s="1566"/>
      <c r="H51" s="1534"/>
      <c r="I51" s="762"/>
      <c r="J51" s="761"/>
      <c r="K51" s="1121"/>
      <c r="L51" s="1293"/>
      <c r="M51" s="31"/>
      <c r="N51" s="30"/>
      <c r="O51" s="1487">
        <f t="shared" ref="O51:O67" si="24">SUM(F51:H51)</f>
        <v>0</v>
      </c>
      <c r="P51" s="1487">
        <f>SUM(L51:N51)</f>
        <v>0</v>
      </c>
      <c r="Q51" s="260">
        <f t="shared" si="14"/>
        <v>0</v>
      </c>
      <c r="R51" s="326">
        <f t="shared" si="16"/>
        <v>0</v>
      </c>
      <c r="S51" s="1476">
        <f t="shared" si="17"/>
        <v>0</v>
      </c>
      <c r="T51" s="1341">
        <f t="shared" si="15"/>
        <v>0</v>
      </c>
      <c r="U51" s="348"/>
    </row>
    <row r="52" spans="2:21" ht="15.95" customHeight="1" x14ac:dyDescent="0.2">
      <c r="B52" s="33"/>
      <c r="C52" s="78"/>
      <c r="D52" s="349">
        <v>2</v>
      </c>
      <c r="E52" s="1728"/>
      <c r="F52" s="1552"/>
      <c r="G52" s="1552"/>
      <c r="H52" s="1554"/>
      <c r="I52" s="770"/>
      <c r="J52" s="769"/>
      <c r="K52" s="1125"/>
      <c r="L52" s="777"/>
      <c r="M52" s="37"/>
      <c r="N52" s="36"/>
      <c r="O52" s="1548">
        <f t="shared" si="24"/>
        <v>0</v>
      </c>
      <c r="P52" s="1538">
        <f>SUM(L52:N52)</f>
        <v>0</v>
      </c>
      <c r="Q52" s="262">
        <f t="shared" si="14"/>
        <v>0</v>
      </c>
      <c r="R52" s="331">
        <f t="shared" si="16"/>
        <v>0</v>
      </c>
      <c r="S52" s="1540">
        <f t="shared" si="17"/>
        <v>0</v>
      </c>
      <c r="T52" s="263">
        <f t="shared" si="15"/>
        <v>0</v>
      </c>
      <c r="U52" s="46"/>
    </row>
    <row r="53" spans="2:21" ht="15.95" customHeight="1" x14ac:dyDescent="0.2">
      <c r="B53" s="40"/>
      <c r="C53" s="79"/>
      <c r="D53" s="350">
        <v>3</v>
      </c>
      <c r="E53" s="1728"/>
      <c r="F53" s="1568"/>
      <c r="G53" s="1568"/>
      <c r="H53" s="1557"/>
      <c r="I53" s="778"/>
      <c r="J53" s="1003"/>
      <c r="K53" s="1126"/>
      <c r="L53" s="779"/>
      <c r="M53" s="47"/>
      <c r="N53" s="65"/>
      <c r="O53" s="1548">
        <f t="shared" si="24"/>
        <v>0</v>
      </c>
      <c r="P53" s="1538">
        <f>SUM(L53:N53)</f>
        <v>0</v>
      </c>
      <c r="Q53" s="262">
        <f t="shared" si="14"/>
        <v>0</v>
      </c>
      <c r="R53" s="331">
        <f t="shared" si="16"/>
        <v>0</v>
      </c>
      <c r="S53" s="1540">
        <f t="shared" si="17"/>
        <v>0</v>
      </c>
      <c r="T53" s="263">
        <f t="shared" si="15"/>
        <v>0</v>
      </c>
      <c r="U53" s="46"/>
    </row>
    <row r="54" spans="2:21" ht="15.95" customHeight="1" x14ac:dyDescent="0.2">
      <c r="B54" s="40"/>
      <c r="C54" s="79"/>
      <c r="D54" s="350">
        <v>4</v>
      </c>
      <c r="E54" s="1729"/>
      <c r="F54" s="1568"/>
      <c r="G54" s="1568"/>
      <c r="H54" s="1557"/>
      <c r="I54" s="778"/>
      <c r="J54" s="1003"/>
      <c r="K54" s="1126"/>
      <c r="L54" s="779"/>
      <c r="M54" s="47"/>
      <c r="N54" s="65"/>
      <c r="O54" s="1559">
        <f t="shared" si="24"/>
        <v>0</v>
      </c>
      <c r="P54" s="1570">
        <f>SUM(L54:N54)</f>
        <v>0</v>
      </c>
      <c r="Q54" s="283">
        <f t="shared" si="14"/>
        <v>0</v>
      </c>
      <c r="R54" s="1484">
        <f t="shared" si="16"/>
        <v>0</v>
      </c>
      <c r="S54" s="1545">
        <f t="shared" si="17"/>
        <v>0</v>
      </c>
      <c r="T54" s="1541">
        <f t="shared" si="15"/>
        <v>0</v>
      </c>
      <c r="U54" s="289"/>
    </row>
    <row r="55" spans="2:21" ht="27" customHeight="1" x14ac:dyDescent="0.2">
      <c r="B55" s="2403" t="s">
        <v>294</v>
      </c>
      <c r="C55" s="2404"/>
      <c r="D55" s="2404"/>
      <c r="E55" s="2456"/>
      <c r="F55" s="1608">
        <f>SUM(F56:F63)</f>
        <v>0</v>
      </c>
      <c r="G55" s="1608">
        <f t="shared" ref="G55:I55" si="25">SUM(G56:G63)</f>
        <v>0</v>
      </c>
      <c r="H55" s="1608">
        <f>SUM(H56:H63)</f>
        <v>0</v>
      </c>
      <c r="I55" s="1608">
        <f t="shared" si="25"/>
        <v>0</v>
      </c>
      <c r="J55" s="1609">
        <f>SUM(J56:J63)</f>
        <v>0</v>
      </c>
      <c r="K55" s="1597">
        <f>SUM(K56:K63)</f>
        <v>0</v>
      </c>
      <c r="L55" s="1610">
        <f>SUM(L56:L63)</f>
        <v>0</v>
      </c>
      <c r="M55" s="351">
        <f>SUM(M56:M63)</f>
        <v>0</v>
      </c>
      <c r="N55" s="290">
        <f>SUM(N56:N67)</f>
        <v>0</v>
      </c>
      <c r="O55" s="1572">
        <f>SUM(F55:J55)</f>
        <v>0</v>
      </c>
      <c r="P55" s="1572">
        <f>SUM(K55:N55)</f>
        <v>0</v>
      </c>
      <c r="Q55" s="352">
        <f t="shared" si="14"/>
        <v>0</v>
      </c>
      <c r="R55" s="353">
        <f>F55*$F$9+G55*$G$9+H55*$H$9+I55*$I$9+J55*$J$9</f>
        <v>0</v>
      </c>
      <c r="S55" s="353">
        <f>K55*$K$9+L55*$L$9+M55*$M$9+N55*$N$9</f>
        <v>0</v>
      </c>
      <c r="T55" s="1573">
        <f t="shared" si="15"/>
        <v>0</v>
      </c>
      <c r="U55" s="354"/>
    </row>
    <row r="56" spans="2:21" ht="15.95" customHeight="1" x14ac:dyDescent="0.2">
      <c r="B56" s="265"/>
      <c r="C56" s="277"/>
      <c r="D56" s="355">
        <v>1</v>
      </c>
      <c r="E56" s="1730"/>
      <c r="F56" s="1574"/>
      <c r="G56" s="1574"/>
      <c r="H56" s="1598"/>
      <c r="I56" s="776"/>
      <c r="J56" s="774"/>
      <c r="K56" s="1127"/>
      <c r="L56" s="775"/>
      <c r="M56" s="43"/>
      <c r="N56" s="41"/>
      <c r="O56" s="1548">
        <f t="shared" si="24"/>
        <v>0</v>
      </c>
      <c r="P56" s="1548">
        <f t="shared" ref="P56:P67" si="26">SUM(L56:N56)</f>
        <v>0</v>
      </c>
      <c r="Q56" s="286">
        <f t="shared" si="14"/>
        <v>0</v>
      </c>
      <c r="R56" s="326">
        <f t="shared" si="16"/>
        <v>0</v>
      </c>
      <c r="S56" s="1476">
        <f t="shared" si="17"/>
        <v>0</v>
      </c>
      <c r="T56" s="266">
        <f t="shared" si="15"/>
        <v>0</v>
      </c>
      <c r="U56" s="67"/>
    </row>
    <row r="57" spans="2:21" ht="15.95" customHeight="1" x14ac:dyDescent="0.2">
      <c r="B57" s="40"/>
      <c r="C57" s="79"/>
      <c r="D57" s="349">
        <v>2</v>
      </c>
      <c r="E57" s="1731"/>
      <c r="F57" s="1568"/>
      <c r="G57" s="1568"/>
      <c r="H57" s="1557"/>
      <c r="I57" s="778"/>
      <c r="J57" s="1003"/>
      <c r="K57" s="1126"/>
      <c r="L57" s="779"/>
      <c r="M57" s="47"/>
      <c r="N57" s="65"/>
      <c r="O57" s="1548">
        <f t="shared" si="24"/>
        <v>0</v>
      </c>
      <c r="P57" s="1538">
        <f t="shared" si="26"/>
        <v>0</v>
      </c>
      <c r="Q57" s="262">
        <f t="shared" si="14"/>
        <v>0</v>
      </c>
      <c r="R57" s="331">
        <f t="shared" si="16"/>
        <v>0</v>
      </c>
      <c r="S57" s="1540">
        <f t="shared" si="17"/>
        <v>0</v>
      </c>
      <c r="T57" s="263">
        <f t="shared" si="15"/>
        <v>0</v>
      </c>
      <c r="U57" s="46"/>
    </row>
    <row r="58" spans="2:21" ht="15.95" customHeight="1" x14ac:dyDescent="0.2">
      <c r="B58" s="40"/>
      <c r="C58" s="79"/>
      <c r="D58" s="349">
        <v>3</v>
      </c>
      <c r="E58" s="1731"/>
      <c r="F58" s="1568"/>
      <c r="G58" s="1568"/>
      <c r="H58" s="1557"/>
      <c r="I58" s="778"/>
      <c r="J58" s="1003"/>
      <c r="K58" s="1126"/>
      <c r="L58" s="779"/>
      <c r="M58" s="47"/>
      <c r="N58" s="65"/>
      <c r="O58" s="1548">
        <f t="shared" si="24"/>
        <v>0</v>
      </c>
      <c r="P58" s="1538">
        <f t="shared" si="26"/>
        <v>0</v>
      </c>
      <c r="Q58" s="262">
        <f t="shared" si="14"/>
        <v>0</v>
      </c>
      <c r="R58" s="331">
        <f t="shared" si="16"/>
        <v>0</v>
      </c>
      <c r="S58" s="1540">
        <f t="shared" si="17"/>
        <v>0</v>
      </c>
      <c r="T58" s="263">
        <f t="shared" si="15"/>
        <v>0</v>
      </c>
      <c r="U58" s="46"/>
    </row>
    <row r="59" spans="2:21" ht="15.95" customHeight="1" x14ac:dyDescent="0.2">
      <c r="B59" s="40"/>
      <c r="C59" s="79"/>
      <c r="D59" s="349">
        <v>4</v>
      </c>
      <c r="E59" s="1731"/>
      <c r="F59" s="1568"/>
      <c r="G59" s="1568"/>
      <c r="H59" s="1557"/>
      <c r="I59" s="778"/>
      <c r="J59" s="1003"/>
      <c r="K59" s="1126"/>
      <c r="L59" s="779"/>
      <c r="M59" s="47"/>
      <c r="N59" s="65"/>
      <c r="O59" s="1548">
        <f t="shared" si="24"/>
        <v>0</v>
      </c>
      <c r="P59" s="1538">
        <f t="shared" si="26"/>
        <v>0</v>
      </c>
      <c r="Q59" s="262">
        <f t="shared" si="14"/>
        <v>0</v>
      </c>
      <c r="R59" s="331">
        <f>F59*$F$9+G59*$G$9+H59*$H$9+I59*$I$9+J59*$J$9</f>
        <v>0</v>
      </c>
      <c r="S59" s="1540">
        <f t="shared" si="17"/>
        <v>0</v>
      </c>
      <c r="T59" s="263">
        <f t="shared" si="15"/>
        <v>0</v>
      </c>
      <c r="U59" s="46"/>
    </row>
    <row r="60" spans="2:21" ht="15.95" customHeight="1" x14ac:dyDescent="0.2">
      <c r="B60" s="40"/>
      <c r="C60" s="79"/>
      <c r="D60" s="349">
        <v>5</v>
      </c>
      <c r="E60" s="1731"/>
      <c r="F60" s="1568"/>
      <c r="G60" s="1568"/>
      <c r="H60" s="1557"/>
      <c r="I60" s="778"/>
      <c r="J60" s="1003"/>
      <c r="K60" s="1126"/>
      <c r="L60" s="779"/>
      <c r="M60" s="47"/>
      <c r="N60" s="65"/>
      <c r="O60" s="1548">
        <f t="shared" si="24"/>
        <v>0</v>
      </c>
      <c r="P60" s="1538">
        <f t="shared" si="26"/>
        <v>0</v>
      </c>
      <c r="Q60" s="262">
        <f t="shared" si="14"/>
        <v>0</v>
      </c>
      <c r="R60" s="331">
        <f t="shared" si="16"/>
        <v>0</v>
      </c>
      <c r="S60" s="1540">
        <f t="shared" si="17"/>
        <v>0</v>
      </c>
      <c r="T60" s="263">
        <f t="shared" si="15"/>
        <v>0</v>
      </c>
      <c r="U60" s="46"/>
    </row>
    <row r="61" spans="2:21" ht="15.95" customHeight="1" x14ac:dyDescent="0.2">
      <c r="B61" s="40"/>
      <c r="C61" s="79"/>
      <c r="D61" s="349">
        <v>6</v>
      </c>
      <c r="E61" s="1731"/>
      <c r="F61" s="1568"/>
      <c r="G61" s="1568"/>
      <c r="H61" s="1557"/>
      <c r="I61" s="778"/>
      <c r="J61" s="1003"/>
      <c r="K61" s="1126"/>
      <c r="L61" s="779"/>
      <c r="M61" s="47"/>
      <c r="N61" s="65"/>
      <c r="O61" s="1548">
        <f t="shared" si="24"/>
        <v>0</v>
      </c>
      <c r="P61" s="1538">
        <f t="shared" si="26"/>
        <v>0</v>
      </c>
      <c r="Q61" s="262">
        <f t="shared" si="14"/>
        <v>0</v>
      </c>
      <c r="R61" s="331">
        <f t="shared" si="16"/>
        <v>0</v>
      </c>
      <c r="S61" s="1540">
        <f t="shared" si="17"/>
        <v>0</v>
      </c>
      <c r="T61" s="263">
        <f t="shared" si="15"/>
        <v>0</v>
      </c>
      <c r="U61" s="46"/>
    </row>
    <row r="62" spans="2:21" ht="15.95" customHeight="1" x14ac:dyDescent="0.2">
      <c r="B62" s="40"/>
      <c r="C62" s="79"/>
      <c r="D62" s="349">
        <v>7</v>
      </c>
      <c r="E62" s="1731"/>
      <c r="F62" s="1568"/>
      <c r="G62" s="1568"/>
      <c r="H62" s="1557"/>
      <c r="I62" s="778"/>
      <c r="J62" s="1003"/>
      <c r="K62" s="1126"/>
      <c r="L62" s="779"/>
      <c r="M62" s="47"/>
      <c r="N62" s="65"/>
      <c r="O62" s="1548">
        <f t="shared" si="24"/>
        <v>0</v>
      </c>
      <c r="P62" s="1538">
        <f t="shared" si="26"/>
        <v>0</v>
      </c>
      <c r="Q62" s="262">
        <f t="shared" si="14"/>
        <v>0</v>
      </c>
      <c r="R62" s="331">
        <f t="shared" si="16"/>
        <v>0</v>
      </c>
      <c r="S62" s="1540">
        <f t="shared" si="17"/>
        <v>0</v>
      </c>
      <c r="T62" s="263">
        <f t="shared" si="15"/>
        <v>0</v>
      </c>
      <c r="U62" s="46"/>
    </row>
    <row r="63" spans="2:21" ht="15.95" customHeight="1" thickBot="1" x14ac:dyDescent="0.25">
      <c r="B63" s="95"/>
      <c r="C63" s="356"/>
      <c r="D63" s="357">
        <v>8</v>
      </c>
      <c r="E63" s="1732"/>
      <c r="F63" s="1576"/>
      <c r="G63" s="1576"/>
      <c r="H63" s="1600"/>
      <c r="I63" s="1008"/>
      <c r="J63" s="1001"/>
      <c r="K63" s="1128"/>
      <c r="L63" s="1295"/>
      <c r="M63" s="80"/>
      <c r="N63" s="76"/>
      <c r="O63" s="1578">
        <f t="shared" si="24"/>
        <v>0</v>
      </c>
      <c r="P63" s="1578">
        <f t="shared" si="26"/>
        <v>0</v>
      </c>
      <c r="Q63" s="358">
        <f t="shared" si="14"/>
        <v>0</v>
      </c>
      <c r="R63" s="359">
        <f t="shared" si="16"/>
        <v>0</v>
      </c>
      <c r="S63" s="1579">
        <f t="shared" si="17"/>
        <v>0</v>
      </c>
      <c r="T63" s="1580">
        <f t="shared" si="15"/>
        <v>0</v>
      </c>
      <c r="U63" s="97"/>
    </row>
    <row r="64" spans="2:21" ht="19.5" customHeight="1" thickTop="1" x14ac:dyDescent="0.2">
      <c r="B64" s="2406" t="s">
        <v>341</v>
      </c>
      <c r="C64" s="2407"/>
      <c r="D64" s="2407"/>
      <c r="E64" s="2408"/>
      <c r="F64" s="1574"/>
      <c r="G64" s="1574"/>
      <c r="H64" s="1598"/>
      <c r="I64" s="776"/>
      <c r="J64" s="774"/>
      <c r="K64" s="1127"/>
      <c r="L64" s="775"/>
      <c r="M64" s="43"/>
      <c r="N64" s="41"/>
      <c r="O64" s="1548">
        <f t="shared" si="24"/>
        <v>0</v>
      </c>
      <c r="P64" s="1548">
        <f t="shared" si="26"/>
        <v>0</v>
      </c>
      <c r="Q64" s="286">
        <f t="shared" si="14"/>
        <v>0</v>
      </c>
      <c r="R64" s="326">
        <f t="shared" si="16"/>
        <v>0</v>
      </c>
      <c r="S64" s="1476">
        <f t="shared" si="17"/>
        <v>0</v>
      </c>
      <c r="T64" s="266">
        <f t="shared" si="15"/>
        <v>0</v>
      </c>
      <c r="U64" s="67"/>
    </row>
    <row r="65" spans="2:21" ht="19.5" customHeight="1" x14ac:dyDescent="0.2">
      <c r="B65" s="2409" t="s">
        <v>155</v>
      </c>
      <c r="C65" s="2410"/>
      <c r="D65" s="2410"/>
      <c r="E65" s="2411"/>
      <c r="F65" s="1568"/>
      <c r="G65" s="1568"/>
      <c r="H65" s="1557"/>
      <c r="I65" s="778"/>
      <c r="J65" s="1003"/>
      <c r="K65" s="1126"/>
      <c r="L65" s="779"/>
      <c r="M65" s="47"/>
      <c r="N65" s="65"/>
      <c r="O65" s="1548">
        <f t="shared" si="24"/>
        <v>0</v>
      </c>
      <c r="P65" s="1538">
        <f t="shared" si="26"/>
        <v>0</v>
      </c>
      <c r="Q65" s="262">
        <f t="shared" si="14"/>
        <v>0</v>
      </c>
      <c r="R65" s="331">
        <f t="shared" si="16"/>
        <v>0</v>
      </c>
      <c r="S65" s="1540">
        <f>K65*$K$9+L65*$L$9+M65*$M$9+N65*$N$9</f>
        <v>0</v>
      </c>
      <c r="T65" s="263">
        <f>SUM(R65:S65)</f>
        <v>0</v>
      </c>
      <c r="U65" s="46"/>
    </row>
    <row r="66" spans="2:21" ht="19.5" customHeight="1" x14ac:dyDescent="0.2">
      <c r="B66" s="2409" t="s">
        <v>342</v>
      </c>
      <c r="C66" s="2410"/>
      <c r="D66" s="2410"/>
      <c r="E66" s="2411"/>
      <c r="F66" s="1568"/>
      <c r="G66" s="1568"/>
      <c r="H66" s="1557"/>
      <c r="I66" s="778"/>
      <c r="J66" s="1003"/>
      <c r="K66" s="1126"/>
      <c r="L66" s="779"/>
      <c r="M66" s="47"/>
      <c r="N66" s="65"/>
      <c r="O66" s="1548">
        <f t="shared" si="24"/>
        <v>0</v>
      </c>
      <c r="P66" s="1538">
        <f t="shared" si="26"/>
        <v>0</v>
      </c>
      <c r="Q66" s="262">
        <f t="shared" si="14"/>
        <v>0</v>
      </c>
      <c r="R66" s="331">
        <f t="shared" si="16"/>
        <v>0</v>
      </c>
      <c r="S66" s="1540">
        <f>K66*$K$9+L66*$L$9+M66*$M$9+N66*$N$9</f>
        <v>0</v>
      </c>
      <c r="T66" s="263">
        <f t="shared" si="15"/>
        <v>0</v>
      </c>
      <c r="U66" s="46"/>
    </row>
    <row r="67" spans="2:21" ht="19.5" customHeight="1" thickBot="1" x14ac:dyDescent="0.25">
      <c r="B67" s="2412" t="s">
        <v>364</v>
      </c>
      <c r="C67" s="2413"/>
      <c r="D67" s="2413"/>
      <c r="E67" s="2414"/>
      <c r="F67" s="1568"/>
      <c r="G67" s="1568"/>
      <c r="H67" s="1557"/>
      <c r="I67" s="284"/>
      <c r="J67" s="1003"/>
      <c r="K67" s="365"/>
      <c r="L67" s="779"/>
      <c r="M67" s="47"/>
      <c r="N67" s="65"/>
      <c r="O67" s="1548">
        <f t="shared" si="24"/>
        <v>0</v>
      </c>
      <c r="P67" s="1538">
        <f t="shared" si="26"/>
        <v>0</v>
      </c>
      <c r="Q67" s="262">
        <f t="shared" si="14"/>
        <v>0</v>
      </c>
      <c r="R67" s="361">
        <f t="shared" si="16"/>
        <v>0</v>
      </c>
      <c r="S67" s="1581">
        <f t="shared" si="17"/>
        <v>0</v>
      </c>
      <c r="T67" s="263">
        <f t="shared" si="15"/>
        <v>0</v>
      </c>
      <c r="U67" s="1355"/>
    </row>
    <row r="68" spans="2:21" x14ac:dyDescent="0.2">
      <c r="D68" s="1384" t="s">
        <v>91</v>
      </c>
      <c r="E68" s="509" t="s">
        <v>479</v>
      </c>
      <c r="F68" s="68"/>
      <c r="G68" s="68"/>
      <c r="H68" s="68"/>
      <c r="I68" s="503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2:21" x14ac:dyDescent="0.2">
      <c r="E69" s="301"/>
      <c r="F69" s="301"/>
      <c r="G69" s="301"/>
      <c r="H69" s="301"/>
      <c r="I69" s="300"/>
      <c r="J69" s="300"/>
      <c r="K69" s="300"/>
      <c r="L69" s="300"/>
      <c r="M69" s="300"/>
      <c r="N69" s="300"/>
      <c r="O69" s="300"/>
      <c r="P69" s="300"/>
      <c r="Q69" s="302"/>
      <c r="R69" s="302"/>
      <c r="S69" s="302"/>
      <c r="T69" s="302"/>
    </row>
    <row r="70" spans="2:21" ht="15.75" x14ac:dyDescent="0.25">
      <c r="B70" s="1601"/>
      <c r="C70" s="362"/>
      <c r="D70" s="362"/>
      <c r="E70" s="363"/>
      <c r="F70" s="72"/>
      <c r="G70" s="72"/>
      <c r="H70" s="72"/>
      <c r="I70" s="99"/>
      <c r="J70" s="99"/>
      <c r="K70" s="99"/>
      <c r="L70" s="72"/>
      <c r="M70" s="72"/>
      <c r="N70" s="73"/>
      <c r="O70" s="73"/>
      <c r="P70" s="73"/>
      <c r="Q70" s="72"/>
      <c r="R70" s="72"/>
      <c r="S70" s="72"/>
      <c r="T70" s="72"/>
    </row>
    <row r="71" spans="2:21" x14ac:dyDescent="0.2">
      <c r="E71" s="72"/>
      <c r="F71" s="72"/>
      <c r="G71" s="72"/>
      <c r="H71" s="72"/>
      <c r="I71" s="98"/>
      <c r="J71" s="99"/>
      <c r="K71" s="99"/>
      <c r="L71" s="72"/>
      <c r="M71" s="72"/>
      <c r="N71" s="73"/>
      <c r="O71" s="73"/>
      <c r="P71" s="73"/>
      <c r="Q71" s="72"/>
      <c r="R71" s="72"/>
      <c r="S71" s="72"/>
      <c r="T71" s="72"/>
    </row>
    <row r="72" spans="2:21" x14ac:dyDescent="0.2">
      <c r="E72" s="72"/>
      <c r="F72" s="72"/>
      <c r="G72" s="72"/>
      <c r="H72" s="72"/>
      <c r="I72" s="99"/>
      <c r="J72" s="99"/>
      <c r="K72" s="99"/>
      <c r="L72" s="72"/>
      <c r="M72" s="72"/>
      <c r="N72" s="73"/>
      <c r="O72" s="73"/>
      <c r="P72" s="73"/>
      <c r="Q72" s="72"/>
      <c r="R72" s="72"/>
      <c r="S72" s="72"/>
      <c r="T72" s="72"/>
    </row>
  </sheetData>
  <sheetProtection formatRows="0"/>
  <mergeCells count="28">
    <mergeCell ref="S8:S10"/>
    <mergeCell ref="T8:T10"/>
    <mergeCell ref="F10:N10"/>
    <mergeCell ref="E2:O2"/>
    <mergeCell ref="B3:U3"/>
    <mergeCell ref="N4:Q4"/>
    <mergeCell ref="B5:E10"/>
    <mergeCell ref="F5:N5"/>
    <mergeCell ref="O5:O10"/>
    <mergeCell ref="P5:P10"/>
    <mergeCell ref="Q5:Q10"/>
    <mergeCell ref="R5:T7"/>
    <mergeCell ref="U5:U10"/>
    <mergeCell ref="B50:E50"/>
    <mergeCell ref="F7:J7"/>
    <mergeCell ref="K7:N7"/>
    <mergeCell ref="F8:N8"/>
    <mergeCell ref="R8:R10"/>
    <mergeCell ref="B17:E17"/>
    <mergeCell ref="B19:C30"/>
    <mergeCell ref="B31:B49"/>
    <mergeCell ref="C31:C48"/>
    <mergeCell ref="C49:E49"/>
    <mergeCell ref="B55:E55"/>
    <mergeCell ref="B64:E64"/>
    <mergeCell ref="B65:E65"/>
    <mergeCell ref="B66:E66"/>
    <mergeCell ref="B67:E67"/>
  </mergeCells>
  <dataValidations count="1">
    <dataValidation allowBlank="1" showInputMessage="1" showErrorMessage="1" sqref="E56:E63 E51:E54" xr:uid="{F1E6B07D-A811-481D-B6B5-217DF7A25C8E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horizontalDpi="4294967293" verticalDpi="4294967293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B69-585A-4086-BAEA-8ED2EEF63142}">
  <sheetPr>
    <tabColor rgb="FFFF0000"/>
  </sheetPr>
  <dimension ref="B1:S45"/>
  <sheetViews>
    <sheetView view="pageBreakPreview" topLeftCell="A12" zoomScale="90" zoomScaleNormal="100" zoomScaleSheetLayoutView="90" workbookViewId="0">
      <selection activeCell="E31" sqref="E31"/>
    </sheetView>
  </sheetViews>
  <sheetFormatPr defaultColWidth="8.125" defaultRowHeight="12.75" x14ac:dyDescent="0.2"/>
  <cols>
    <col min="1" max="1" width="4" style="20" customWidth="1"/>
    <col min="2" max="2" width="3.875" style="20" customWidth="1"/>
    <col min="3" max="3" width="3.625" style="20" customWidth="1"/>
    <col min="4" max="4" width="5.75" style="20" customWidth="1"/>
    <col min="5" max="5" width="31.125" style="20" customWidth="1"/>
    <col min="6" max="14" width="5" style="20" customWidth="1"/>
    <col min="15" max="15" width="8.25" style="20" customWidth="1"/>
    <col min="16" max="16" width="8.75" style="20" customWidth="1"/>
    <col min="17" max="17" width="12.125" style="20" customWidth="1"/>
    <col min="18" max="16384" width="8.125" style="20"/>
  </cols>
  <sheetData>
    <row r="1" spans="2:19" ht="23.25" x14ac:dyDescent="0.35">
      <c r="B1" s="21"/>
      <c r="C1" s="21"/>
      <c r="D1" s="21"/>
      <c r="E1" s="299">
        <f>'Strona Tytułowa'!$G$5</f>
        <v>0</v>
      </c>
      <c r="F1" s="22"/>
      <c r="G1" s="22"/>
      <c r="H1" s="22"/>
      <c r="I1" s="52"/>
      <c r="J1" s="52"/>
      <c r="K1" s="52"/>
      <c r="L1" s="52"/>
      <c r="M1" s="52"/>
      <c r="N1" s="52"/>
      <c r="O1" s="52"/>
      <c r="P1" s="304"/>
      <c r="Q1" s="305"/>
    </row>
    <row r="2" spans="2:19" ht="20.25" x14ac:dyDescent="0.2">
      <c r="B2" s="23"/>
      <c r="C2" s="23"/>
      <c r="D2" s="23"/>
      <c r="E2" s="1928" t="s">
        <v>279</v>
      </c>
      <c r="F2" s="1928"/>
      <c r="G2" s="1928"/>
      <c r="H2" s="1928"/>
      <c r="I2" s="1928"/>
      <c r="J2" s="1928"/>
      <c r="K2" s="1928"/>
      <c r="L2" s="1928"/>
      <c r="M2" s="1928"/>
      <c r="N2" s="1928"/>
      <c r="O2" s="1301" t="str">
        <f>'Strona Tytułowa'!$D$2</f>
        <v>2023/2024</v>
      </c>
      <c r="P2" s="25"/>
      <c r="Q2" s="23"/>
    </row>
    <row r="3" spans="2:19" ht="18.75" customHeight="1" x14ac:dyDescent="0.2"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1901"/>
      <c r="O3" s="1901"/>
      <c r="P3" s="1901"/>
      <c r="Q3" s="1901"/>
    </row>
    <row r="4" spans="2:19" ht="29.25" customHeight="1" thickBot="1" x14ac:dyDescent="0.25">
      <c r="B4" s="25"/>
      <c r="C4" s="25"/>
      <c r="D4" s="25"/>
      <c r="E4" s="25"/>
      <c r="F4" s="25"/>
      <c r="G4" s="25"/>
      <c r="H4" s="25"/>
      <c r="I4" s="55"/>
      <c r="J4" s="55"/>
      <c r="K4" s="82"/>
      <c r="L4" s="55"/>
      <c r="M4" s="378" t="s">
        <v>463</v>
      </c>
      <c r="N4" s="2354" t="s">
        <v>464</v>
      </c>
      <c r="O4" s="2354"/>
      <c r="P4" s="2354"/>
      <c r="Q4" s="2354"/>
    </row>
    <row r="5" spans="2:19" ht="12.75" customHeight="1" x14ac:dyDescent="0.2">
      <c r="B5" s="1929" t="s">
        <v>161</v>
      </c>
      <c r="C5" s="1930"/>
      <c r="D5" s="1930"/>
      <c r="E5" s="1931"/>
      <c r="F5" s="1908" t="s">
        <v>162</v>
      </c>
      <c r="G5" s="1909"/>
      <c r="H5" s="1909"/>
      <c r="I5" s="1909"/>
      <c r="J5" s="1909"/>
      <c r="K5" s="1909"/>
      <c r="L5" s="1909"/>
      <c r="M5" s="1909"/>
      <c r="N5" s="1910"/>
      <c r="O5" s="1932" t="s">
        <v>163</v>
      </c>
      <c r="P5" s="2463" t="s">
        <v>483</v>
      </c>
      <c r="Q5" s="2156" t="s">
        <v>164</v>
      </c>
    </row>
    <row r="6" spans="2:19" ht="12.75" customHeight="1" x14ac:dyDescent="0.2">
      <c r="B6" s="1902"/>
      <c r="C6" s="1903"/>
      <c r="D6" s="1903"/>
      <c r="E6" s="1904"/>
      <c r="F6" s="227" t="s">
        <v>33</v>
      </c>
      <c r="G6" s="227" t="s">
        <v>34</v>
      </c>
      <c r="H6" s="26" t="s">
        <v>35</v>
      </c>
      <c r="I6" s="306" t="s">
        <v>36</v>
      </c>
      <c r="J6" s="307" t="s">
        <v>37</v>
      </c>
      <c r="K6" s="308" t="s">
        <v>38</v>
      </c>
      <c r="L6" s="306" t="s">
        <v>39</v>
      </c>
      <c r="M6" s="307" t="s">
        <v>40</v>
      </c>
      <c r="N6" s="309" t="s">
        <v>41</v>
      </c>
      <c r="O6" s="1933"/>
      <c r="P6" s="2442"/>
      <c r="Q6" s="2157"/>
    </row>
    <row r="7" spans="2:19" ht="12.75" customHeight="1" x14ac:dyDescent="0.2">
      <c r="B7" s="1902"/>
      <c r="C7" s="1903"/>
      <c r="D7" s="1903"/>
      <c r="E7" s="1904"/>
      <c r="F7" s="1890" t="s">
        <v>166</v>
      </c>
      <c r="G7" s="1891"/>
      <c r="H7" s="1891"/>
      <c r="I7" s="1891"/>
      <c r="J7" s="1891"/>
      <c r="K7" s="1891"/>
      <c r="L7" s="1891"/>
      <c r="M7" s="1891"/>
      <c r="N7" s="1892"/>
      <c r="O7" s="1933"/>
      <c r="P7" s="2442"/>
      <c r="Q7" s="2157"/>
    </row>
    <row r="8" spans="2:19" ht="12.75" customHeight="1" x14ac:dyDescent="0.2">
      <c r="B8" s="1902"/>
      <c r="C8" s="1903"/>
      <c r="D8" s="1903"/>
      <c r="E8" s="1904"/>
      <c r="F8" s="1621"/>
      <c r="G8" s="1621"/>
      <c r="H8" s="1621"/>
      <c r="I8" s="1621"/>
      <c r="J8" s="1621"/>
      <c r="K8" s="1621"/>
      <c r="L8" s="1621"/>
      <c r="M8" s="1621"/>
      <c r="N8" s="1621"/>
      <c r="O8" s="1933"/>
      <c r="P8" s="2442"/>
      <c r="Q8" s="2157"/>
      <c r="S8" s="27"/>
    </row>
    <row r="9" spans="2:19" ht="16.5" customHeight="1" thickBot="1" x14ac:dyDescent="0.25">
      <c r="B9" s="1905"/>
      <c r="C9" s="1906"/>
      <c r="D9" s="1906"/>
      <c r="E9" s="1907"/>
      <c r="F9" s="1893" t="s">
        <v>167</v>
      </c>
      <c r="G9" s="1894"/>
      <c r="H9" s="1894"/>
      <c r="I9" s="1894"/>
      <c r="J9" s="1894"/>
      <c r="K9" s="1894"/>
      <c r="L9" s="1894"/>
      <c r="M9" s="1894"/>
      <c r="N9" s="1895"/>
      <c r="O9" s="1934"/>
      <c r="P9" s="2443"/>
      <c r="Q9" s="2158"/>
    </row>
    <row r="10" spans="2:19" ht="27" customHeight="1" thickBot="1" x14ac:dyDescent="0.25">
      <c r="B10" s="272"/>
      <c r="C10" s="273"/>
      <c r="D10" s="273"/>
      <c r="E10" s="303" t="s">
        <v>171</v>
      </c>
      <c r="F10" s="274">
        <f>SUM(F11:F13)</f>
        <v>0</v>
      </c>
      <c r="G10" s="274">
        <f t="shared" ref="G10:N10" si="0">SUM(G11:G13)</f>
        <v>0</v>
      </c>
      <c r="H10" s="274">
        <f t="shared" si="0"/>
        <v>0</v>
      </c>
      <c r="I10" s="274">
        <f t="shared" si="0"/>
        <v>0</v>
      </c>
      <c r="J10" s="274">
        <f t="shared" si="0"/>
        <v>0</v>
      </c>
      <c r="K10" s="274">
        <f t="shared" si="0"/>
        <v>0</v>
      </c>
      <c r="L10" s="274">
        <f t="shared" si="0"/>
        <v>0</v>
      </c>
      <c r="M10" s="274">
        <f t="shared" si="0"/>
        <v>0</v>
      </c>
      <c r="N10" s="274">
        <f t="shared" si="0"/>
        <v>0</v>
      </c>
      <c r="O10" s="56">
        <f>SUM(O11:O13)</f>
        <v>0</v>
      </c>
      <c r="P10" s="313">
        <f>SUM(P11:P13)</f>
        <v>0</v>
      </c>
      <c r="Q10" s="314"/>
    </row>
    <row r="11" spans="2:19" ht="22.5" customHeight="1" x14ac:dyDescent="0.2">
      <c r="B11" s="83"/>
      <c r="C11" s="84"/>
      <c r="D11" s="84"/>
      <c r="E11" s="318" t="s">
        <v>469</v>
      </c>
      <c r="F11" s="319">
        <f>SUM(F15:F27)</f>
        <v>0</v>
      </c>
      <c r="G11" s="319">
        <f t="shared" ref="G11:N11" si="1">SUM(G15:G27)</f>
        <v>0</v>
      </c>
      <c r="H11" s="319">
        <f t="shared" si="1"/>
        <v>0</v>
      </c>
      <c r="I11" s="319">
        <f t="shared" si="1"/>
        <v>0</v>
      </c>
      <c r="J11" s="319">
        <f t="shared" si="1"/>
        <v>0</v>
      </c>
      <c r="K11" s="322">
        <f t="shared" si="1"/>
        <v>0</v>
      </c>
      <c r="L11" s="323">
        <f t="shared" si="1"/>
        <v>0</v>
      </c>
      <c r="M11" s="323">
        <f t="shared" si="1"/>
        <v>0</v>
      </c>
      <c r="N11" s="324">
        <f t="shared" si="1"/>
        <v>0</v>
      </c>
      <c r="O11" s="315">
        <f>SUM(F11:N11)</f>
        <v>0</v>
      </c>
      <c r="P11" s="316">
        <f>K11*$K$8+L11*$L$8+M11*$M$8+N11*$N$8+F11*$F$8+G11*$G$8+H11*$H$8+I11*$I$8+J11*$J$8</f>
        <v>0</v>
      </c>
      <c r="Q11" s="317"/>
    </row>
    <row r="12" spans="2:19" ht="22.5" customHeight="1" x14ac:dyDescent="0.2">
      <c r="B12" s="83"/>
      <c r="C12" s="84"/>
      <c r="D12" s="84"/>
      <c r="E12" s="318" t="s">
        <v>471</v>
      </c>
      <c r="F12" s="319">
        <f>F28</f>
        <v>0</v>
      </c>
      <c r="G12" s="319">
        <f t="shared" ref="G12:N12" si="2">G28</f>
        <v>0</v>
      </c>
      <c r="H12" s="319">
        <f t="shared" si="2"/>
        <v>0</v>
      </c>
      <c r="I12" s="319">
        <f t="shared" si="2"/>
        <v>0</v>
      </c>
      <c r="J12" s="319">
        <f t="shared" si="2"/>
        <v>0</v>
      </c>
      <c r="K12" s="322">
        <f t="shared" si="2"/>
        <v>0</v>
      </c>
      <c r="L12" s="323">
        <f t="shared" si="2"/>
        <v>0</v>
      </c>
      <c r="M12" s="323">
        <f t="shared" si="2"/>
        <v>0</v>
      </c>
      <c r="N12" s="324">
        <f t="shared" si="2"/>
        <v>0</v>
      </c>
      <c r="O12" s="315">
        <f>SUM(F12:N12)</f>
        <v>0</v>
      </c>
      <c r="P12" s="316">
        <f>K12*$K$8+L12*$L$8+M12*$M$8+N12*$N$8+F12*$F$8+G12*$G$8+H12*$H$8+I12*$I$8+J12*$J$8</f>
        <v>0</v>
      </c>
      <c r="Q12" s="317"/>
      <c r="S12" s="325"/>
    </row>
    <row r="13" spans="2:19" ht="22.5" customHeight="1" thickBot="1" x14ac:dyDescent="0.25">
      <c r="B13" s="83"/>
      <c r="C13" s="84"/>
      <c r="D13" s="84"/>
      <c r="E13" s="318" t="s">
        <v>472</v>
      </c>
      <c r="F13" s="319">
        <f>F33</f>
        <v>0</v>
      </c>
      <c r="G13" s="319">
        <f t="shared" ref="G13:N13" si="3">G33</f>
        <v>0</v>
      </c>
      <c r="H13" s="319">
        <f t="shared" si="3"/>
        <v>0</v>
      </c>
      <c r="I13" s="319">
        <f t="shared" si="3"/>
        <v>0</v>
      </c>
      <c r="J13" s="319">
        <f t="shared" si="3"/>
        <v>0</v>
      </c>
      <c r="K13" s="322">
        <f t="shared" si="3"/>
        <v>0</v>
      </c>
      <c r="L13" s="323">
        <f t="shared" si="3"/>
        <v>0</v>
      </c>
      <c r="M13" s="323">
        <f t="shared" si="3"/>
        <v>0</v>
      </c>
      <c r="N13" s="324">
        <f t="shared" si="3"/>
        <v>0</v>
      </c>
      <c r="O13" s="315">
        <f>SUM(F13:N13)</f>
        <v>0</v>
      </c>
      <c r="P13" s="316">
        <f>K13*$K$8+L13*$L$8+M13*$M$8+N13*$N$8+F13*$F$8+G13*$G$8+H13*$H$8+I13*$I$8+J13*$J$8</f>
        <v>0</v>
      </c>
      <c r="Q13" s="317"/>
      <c r="S13" s="325"/>
    </row>
    <row r="14" spans="2:19" ht="27" customHeight="1" x14ac:dyDescent="0.2">
      <c r="B14" s="327"/>
      <c r="C14" s="328"/>
      <c r="D14" s="328"/>
      <c r="E14" s="256" t="s">
        <v>288</v>
      </c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8"/>
      <c r="Q14" s="329"/>
    </row>
    <row r="15" spans="2:19" s="27" customFormat="1" ht="15.75" customHeight="1" x14ac:dyDescent="0.2">
      <c r="B15" s="2457" t="s">
        <v>339</v>
      </c>
      <c r="C15" s="2458"/>
      <c r="D15" s="86">
        <v>1</v>
      </c>
      <c r="E15" s="281" t="s">
        <v>474</v>
      </c>
      <c r="F15" s="366"/>
      <c r="G15" s="366"/>
      <c r="H15" s="366"/>
      <c r="I15" s="31"/>
      <c r="J15" s="31"/>
      <c r="K15" s="88"/>
      <c r="L15" s="88"/>
      <c r="M15" s="31"/>
      <c r="N15" s="30"/>
      <c r="O15" s="260">
        <f t="shared" ref="O15" si="4">SUM(F15:N15)</f>
        <v>0</v>
      </c>
      <c r="P15" s="330">
        <f t="shared" ref="P15:P41" si="5">K15*$K$8+L15*$L$8+M15*$M$8+N15*$N$8+F15*$F$8+G15*$G$8+H15*$H$8+I15*$I$8+J15*$J$8</f>
        <v>0</v>
      </c>
      <c r="Q15" s="61"/>
    </row>
    <row r="16" spans="2:19" s="27" customFormat="1" ht="15.75" customHeight="1" x14ac:dyDescent="0.2">
      <c r="B16" s="2459"/>
      <c r="C16" s="2460"/>
      <c r="D16" s="78">
        <v>2</v>
      </c>
      <c r="E16" s="64" t="s">
        <v>458</v>
      </c>
      <c r="F16" s="367"/>
      <c r="G16" s="367"/>
      <c r="H16" s="367"/>
      <c r="I16" s="35"/>
      <c r="J16" s="35"/>
      <c r="K16" s="39"/>
      <c r="L16" s="39"/>
      <c r="M16" s="35"/>
      <c r="N16" s="34"/>
      <c r="O16" s="262">
        <f t="shared" ref="O16:O41" si="6">SUM(F16:N16)</f>
        <v>0</v>
      </c>
      <c r="P16" s="331">
        <f t="shared" si="5"/>
        <v>0</v>
      </c>
      <c r="Q16" s="32"/>
    </row>
    <row r="17" spans="2:17" s="27" customFormat="1" ht="15.75" customHeight="1" x14ac:dyDescent="0.2">
      <c r="B17" s="2459"/>
      <c r="C17" s="2460"/>
      <c r="D17" s="78">
        <v>3</v>
      </c>
      <c r="E17" s="64" t="s">
        <v>457</v>
      </c>
      <c r="F17" s="367"/>
      <c r="G17" s="367"/>
      <c r="H17" s="367"/>
      <c r="I17" s="35"/>
      <c r="J17" s="35"/>
      <c r="K17" s="39"/>
      <c r="L17" s="39"/>
      <c r="M17" s="35"/>
      <c r="N17" s="34"/>
      <c r="O17" s="262">
        <f t="shared" si="6"/>
        <v>0</v>
      </c>
      <c r="P17" s="331">
        <f t="shared" si="5"/>
        <v>0</v>
      </c>
      <c r="Q17" s="32"/>
    </row>
    <row r="18" spans="2:17" s="27" customFormat="1" ht="15.75" customHeight="1" x14ac:dyDescent="0.2">
      <c r="B18" s="2459"/>
      <c r="C18" s="2460"/>
      <c r="D18" s="78">
        <v>4</v>
      </c>
      <c r="E18" s="64" t="s">
        <v>455</v>
      </c>
      <c r="F18" s="367"/>
      <c r="G18" s="367"/>
      <c r="H18" s="367"/>
      <c r="I18" s="35"/>
      <c r="J18" s="35"/>
      <c r="K18" s="39"/>
      <c r="L18" s="39"/>
      <c r="M18" s="35"/>
      <c r="N18" s="34"/>
      <c r="O18" s="262">
        <f t="shared" si="6"/>
        <v>0</v>
      </c>
      <c r="P18" s="331">
        <f t="shared" si="5"/>
        <v>0</v>
      </c>
      <c r="Q18" s="32"/>
    </row>
    <row r="19" spans="2:17" s="27" customFormat="1" ht="15.75" customHeight="1" x14ac:dyDescent="0.2">
      <c r="B19" s="2459"/>
      <c r="C19" s="2460"/>
      <c r="D19" s="78">
        <v>5</v>
      </c>
      <c r="E19" s="64" t="s">
        <v>451</v>
      </c>
      <c r="F19" s="367"/>
      <c r="G19" s="367"/>
      <c r="H19" s="367"/>
      <c r="I19" s="35"/>
      <c r="J19" s="35"/>
      <c r="K19" s="39"/>
      <c r="L19" s="39"/>
      <c r="M19" s="35"/>
      <c r="N19" s="34"/>
      <c r="O19" s="262">
        <f t="shared" si="6"/>
        <v>0</v>
      </c>
      <c r="P19" s="331">
        <f t="shared" si="5"/>
        <v>0</v>
      </c>
      <c r="Q19" s="32"/>
    </row>
    <row r="20" spans="2:17" s="27" customFormat="1" ht="15.75" customHeight="1" x14ac:dyDescent="0.2">
      <c r="B20" s="2459"/>
      <c r="C20" s="2460"/>
      <c r="D20" s="78">
        <v>6</v>
      </c>
      <c r="E20" s="64" t="s">
        <v>454</v>
      </c>
      <c r="F20" s="367"/>
      <c r="G20" s="367"/>
      <c r="H20" s="367"/>
      <c r="I20" s="35"/>
      <c r="J20" s="35"/>
      <c r="K20" s="39"/>
      <c r="L20" s="39"/>
      <c r="M20" s="35"/>
      <c r="N20" s="34"/>
      <c r="O20" s="262">
        <f t="shared" si="6"/>
        <v>0</v>
      </c>
      <c r="P20" s="331">
        <f t="shared" si="5"/>
        <v>0</v>
      </c>
      <c r="Q20" s="32"/>
    </row>
    <row r="21" spans="2:17" s="27" customFormat="1" ht="15.75" customHeight="1" x14ac:dyDescent="0.2">
      <c r="B21" s="2459"/>
      <c r="C21" s="2460"/>
      <c r="D21" s="78">
        <v>7</v>
      </c>
      <c r="E21" s="64" t="s">
        <v>452</v>
      </c>
      <c r="F21" s="367"/>
      <c r="G21" s="367"/>
      <c r="H21" s="367"/>
      <c r="I21" s="35"/>
      <c r="J21" s="35"/>
      <c r="K21" s="39"/>
      <c r="L21" s="39"/>
      <c r="M21" s="35"/>
      <c r="N21" s="34"/>
      <c r="O21" s="262">
        <f t="shared" si="6"/>
        <v>0</v>
      </c>
      <c r="P21" s="331">
        <f t="shared" si="5"/>
        <v>0</v>
      </c>
      <c r="Q21" s="32"/>
    </row>
    <row r="22" spans="2:17" s="27" customFormat="1" ht="15.75" customHeight="1" x14ac:dyDescent="0.2">
      <c r="B22" s="2459"/>
      <c r="C22" s="2460"/>
      <c r="D22" s="78">
        <v>8</v>
      </c>
      <c r="E22" s="64" t="s">
        <v>232</v>
      </c>
      <c r="F22" s="367"/>
      <c r="G22" s="367"/>
      <c r="H22" s="367"/>
      <c r="I22" s="35"/>
      <c r="J22" s="35"/>
      <c r="K22" s="39"/>
      <c r="L22" s="39"/>
      <c r="M22" s="35"/>
      <c r="N22" s="34"/>
      <c r="O22" s="262">
        <f t="shared" si="6"/>
        <v>0</v>
      </c>
      <c r="P22" s="331">
        <f t="shared" si="5"/>
        <v>0</v>
      </c>
      <c r="Q22" s="32"/>
    </row>
    <row r="23" spans="2:17" s="27" customFormat="1" ht="15.75" customHeight="1" x14ac:dyDescent="0.2">
      <c r="B23" s="2459"/>
      <c r="C23" s="2460"/>
      <c r="D23" s="78">
        <v>9</v>
      </c>
      <c r="E23" s="64" t="s">
        <v>460</v>
      </c>
      <c r="F23" s="367"/>
      <c r="G23" s="367"/>
      <c r="H23" s="367"/>
      <c r="I23" s="35"/>
      <c r="J23" s="35"/>
      <c r="K23" s="39"/>
      <c r="L23" s="39"/>
      <c r="M23" s="35"/>
      <c r="N23" s="34"/>
      <c r="O23" s="262">
        <f t="shared" si="6"/>
        <v>0</v>
      </c>
      <c r="P23" s="331">
        <f t="shared" si="5"/>
        <v>0</v>
      </c>
      <c r="Q23" s="32"/>
    </row>
    <row r="24" spans="2:17" s="27" customFormat="1" ht="15.75" customHeight="1" x14ac:dyDescent="0.2">
      <c r="B24" s="2459"/>
      <c r="C24" s="2460"/>
      <c r="D24" s="78">
        <v>10</v>
      </c>
      <c r="E24" s="64" t="s">
        <v>202</v>
      </c>
      <c r="F24" s="367"/>
      <c r="G24" s="367"/>
      <c r="H24" s="367"/>
      <c r="I24" s="35"/>
      <c r="J24" s="35"/>
      <c r="K24" s="39"/>
      <c r="L24" s="39"/>
      <c r="M24" s="35"/>
      <c r="N24" s="34"/>
      <c r="O24" s="262">
        <f t="shared" si="6"/>
        <v>0</v>
      </c>
      <c r="P24" s="331">
        <f t="shared" si="5"/>
        <v>0</v>
      </c>
      <c r="Q24" s="32"/>
    </row>
    <row r="25" spans="2:17" s="27" customFormat="1" ht="15.75" customHeight="1" x14ac:dyDescent="0.2">
      <c r="B25" s="2459"/>
      <c r="C25" s="2460"/>
      <c r="D25" s="78">
        <v>11</v>
      </c>
      <c r="E25" s="282" t="s">
        <v>461</v>
      </c>
      <c r="F25" s="367"/>
      <c r="G25" s="367"/>
      <c r="H25" s="367"/>
      <c r="I25" s="35"/>
      <c r="J25" s="35"/>
      <c r="K25" s="39"/>
      <c r="L25" s="39"/>
      <c r="M25" s="35"/>
      <c r="N25" s="34"/>
      <c r="O25" s="262">
        <f t="shared" si="6"/>
        <v>0</v>
      </c>
      <c r="P25" s="331">
        <f t="shared" si="5"/>
        <v>0</v>
      </c>
      <c r="Q25" s="75"/>
    </row>
    <row r="26" spans="2:17" s="27" customFormat="1" ht="15.75" customHeight="1" x14ac:dyDescent="0.2">
      <c r="B26" s="2459"/>
      <c r="C26" s="2460"/>
      <c r="D26" s="277">
        <v>12</v>
      </c>
      <c r="E26" s="282" t="s">
        <v>447</v>
      </c>
      <c r="F26" s="375"/>
      <c r="G26" s="375"/>
      <c r="H26" s="375"/>
      <c r="I26" s="43"/>
      <c r="J26" s="43"/>
      <c r="K26" s="42"/>
      <c r="L26" s="42"/>
      <c r="M26" s="43"/>
      <c r="N26" s="41"/>
      <c r="O26" s="262">
        <f t="shared" si="6"/>
        <v>0</v>
      </c>
      <c r="P26" s="331">
        <f t="shared" si="5"/>
        <v>0</v>
      </c>
      <c r="Q26" s="75"/>
    </row>
    <row r="27" spans="2:17" s="27" customFormat="1" ht="15.75" customHeight="1" thickBot="1" x14ac:dyDescent="0.25">
      <c r="B27" s="2461"/>
      <c r="C27" s="2462"/>
      <c r="D27" s="332">
        <v>13</v>
      </c>
      <c r="E27" s="333" t="s">
        <v>459</v>
      </c>
      <c r="F27" s="368"/>
      <c r="G27" s="368"/>
      <c r="H27" s="368"/>
      <c r="I27" s="81"/>
      <c r="J27" s="81"/>
      <c r="K27" s="334"/>
      <c r="L27" s="334"/>
      <c r="M27" s="81"/>
      <c r="N27" s="335"/>
      <c r="O27" s="285">
        <f t="shared" si="6"/>
        <v>0</v>
      </c>
      <c r="P27" s="361">
        <f t="shared" si="5"/>
        <v>0</v>
      </c>
      <c r="Q27" s="336"/>
    </row>
    <row r="28" spans="2:17" ht="27.75" customHeight="1" x14ac:dyDescent="0.2">
      <c r="B28" s="2415" t="s">
        <v>295</v>
      </c>
      <c r="C28" s="2416"/>
      <c r="D28" s="2416"/>
      <c r="E28" s="2417"/>
      <c r="F28" s="343">
        <f>SUM(F29:F32)</f>
        <v>0</v>
      </c>
      <c r="G28" s="343">
        <f t="shared" ref="G28:I28" si="7">SUM(G29:G32)</f>
        <v>0</v>
      </c>
      <c r="H28" s="343">
        <f t="shared" si="7"/>
        <v>0</v>
      </c>
      <c r="I28" s="343">
        <f t="shared" si="7"/>
        <v>0</v>
      </c>
      <c r="J28" s="343">
        <f>SUM(J29:J32)</f>
        <v>0</v>
      </c>
      <c r="K28" s="342">
        <f>SUM(K29:K32)</f>
        <v>0</v>
      </c>
      <c r="L28" s="342">
        <f>SUM(L29:L32)</f>
        <v>0</v>
      </c>
      <c r="M28" s="342">
        <f>SUM(M29:M32)</f>
        <v>0</v>
      </c>
      <c r="N28" s="343">
        <f>SUM(N29:N32)</f>
        <v>0</v>
      </c>
      <c r="O28" s="1501">
        <f t="shared" si="6"/>
        <v>0</v>
      </c>
      <c r="P28" s="345">
        <f t="shared" si="5"/>
        <v>0</v>
      </c>
      <c r="Q28" s="346"/>
    </row>
    <row r="29" spans="2:17" ht="15.75" customHeight="1" x14ac:dyDescent="0.2">
      <c r="B29" s="29"/>
      <c r="C29" s="86"/>
      <c r="D29" s="347">
        <v>1</v>
      </c>
      <c r="E29" s="1727"/>
      <c r="F29" s="372"/>
      <c r="G29" s="372"/>
      <c r="H29" s="366"/>
      <c r="I29" s="31"/>
      <c r="J29" s="31"/>
      <c r="K29" s="88"/>
      <c r="L29" s="88"/>
      <c r="M29" s="31"/>
      <c r="N29" s="30"/>
      <c r="O29" s="260">
        <f t="shared" si="6"/>
        <v>0</v>
      </c>
      <c r="P29" s="330">
        <f t="shared" si="5"/>
        <v>0</v>
      </c>
      <c r="Q29" s="348"/>
    </row>
    <row r="30" spans="2:17" ht="15.75" customHeight="1" x14ac:dyDescent="0.2">
      <c r="B30" s="33"/>
      <c r="C30" s="78"/>
      <c r="D30" s="349">
        <v>2</v>
      </c>
      <c r="E30" s="1728"/>
      <c r="F30" s="369"/>
      <c r="G30" s="369"/>
      <c r="H30" s="370"/>
      <c r="I30" s="37"/>
      <c r="J30" s="37"/>
      <c r="K30" s="45"/>
      <c r="L30" s="45"/>
      <c r="M30" s="37"/>
      <c r="N30" s="36"/>
      <c r="O30" s="262">
        <f t="shared" si="6"/>
        <v>0</v>
      </c>
      <c r="P30" s="331">
        <f t="shared" si="5"/>
        <v>0</v>
      </c>
      <c r="Q30" s="46"/>
    </row>
    <row r="31" spans="2:17" ht="15.75" customHeight="1" x14ac:dyDescent="0.2">
      <c r="B31" s="40"/>
      <c r="C31" s="79"/>
      <c r="D31" s="350">
        <v>3</v>
      </c>
      <c r="E31" s="1728"/>
      <c r="F31" s="373"/>
      <c r="G31" s="373"/>
      <c r="H31" s="371"/>
      <c r="I31" s="47"/>
      <c r="J31" s="47"/>
      <c r="K31" s="48"/>
      <c r="L31" s="48"/>
      <c r="M31" s="47"/>
      <c r="N31" s="65"/>
      <c r="O31" s="262">
        <f t="shared" si="6"/>
        <v>0</v>
      </c>
      <c r="P31" s="331">
        <f t="shared" si="5"/>
        <v>0</v>
      </c>
      <c r="Q31" s="46"/>
    </row>
    <row r="32" spans="2:17" ht="15.75" customHeight="1" x14ac:dyDescent="0.2">
      <c r="B32" s="40"/>
      <c r="C32" s="79"/>
      <c r="D32" s="350">
        <v>4</v>
      </c>
      <c r="E32" s="1729"/>
      <c r="F32" s="373"/>
      <c r="G32" s="373"/>
      <c r="H32" s="371"/>
      <c r="I32" s="47"/>
      <c r="J32" s="47"/>
      <c r="K32" s="48"/>
      <c r="L32" s="48"/>
      <c r="M32" s="47"/>
      <c r="N32" s="65"/>
      <c r="O32" s="287">
        <f t="shared" si="6"/>
        <v>0</v>
      </c>
      <c r="P32" s="341">
        <f t="shared" si="5"/>
        <v>0</v>
      </c>
      <c r="Q32" s="289"/>
    </row>
    <row r="33" spans="2:17" ht="27" customHeight="1" x14ac:dyDescent="0.2">
      <c r="B33" s="2403" t="s">
        <v>294</v>
      </c>
      <c r="C33" s="2404"/>
      <c r="D33" s="2404"/>
      <c r="E33" s="2456"/>
      <c r="F33" s="290">
        <f>SUM(F34:F41)</f>
        <v>0</v>
      </c>
      <c r="G33" s="290">
        <f t="shared" ref="G33:N33" si="8">SUM(G34:G41)</f>
        <v>0</v>
      </c>
      <c r="H33" s="290">
        <f t="shared" si="8"/>
        <v>0</v>
      </c>
      <c r="I33" s="290">
        <f t="shared" si="8"/>
        <v>0</v>
      </c>
      <c r="J33" s="290">
        <f t="shared" si="8"/>
        <v>0</v>
      </c>
      <c r="K33" s="290">
        <f t="shared" si="8"/>
        <v>0</v>
      </c>
      <c r="L33" s="290">
        <f t="shared" si="8"/>
        <v>0</v>
      </c>
      <c r="M33" s="290">
        <f t="shared" si="8"/>
        <v>0</v>
      </c>
      <c r="N33" s="290">
        <f t="shared" si="8"/>
        <v>0</v>
      </c>
      <c r="O33" s="260">
        <f t="shared" si="6"/>
        <v>0</v>
      </c>
      <c r="P33" s="330">
        <f t="shared" si="5"/>
        <v>0</v>
      </c>
      <c r="Q33" s="354"/>
    </row>
    <row r="34" spans="2:17" ht="15.75" customHeight="1" x14ac:dyDescent="0.2">
      <c r="B34" s="265"/>
      <c r="C34" s="277"/>
      <c r="D34" s="355">
        <v>1</v>
      </c>
      <c r="E34" s="1730"/>
      <c r="F34" s="374"/>
      <c r="G34" s="374"/>
      <c r="H34" s="375"/>
      <c r="I34" s="43"/>
      <c r="J34" s="43"/>
      <c r="K34" s="42"/>
      <c r="L34" s="42"/>
      <c r="M34" s="43"/>
      <c r="N34" s="41"/>
      <c r="O34" s="260">
        <f t="shared" si="6"/>
        <v>0</v>
      </c>
      <c r="P34" s="330">
        <f t="shared" si="5"/>
        <v>0</v>
      </c>
      <c r="Q34" s="67"/>
    </row>
    <row r="35" spans="2:17" ht="15.75" customHeight="1" x14ac:dyDescent="0.2">
      <c r="B35" s="40"/>
      <c r="C35" s="79"/>
      <c r="D35" s="349">
        <v>2</v>
      </c>
      <c r="E35" s="1731"/>
      <c r="F35" s="373"/>
      <c r="G35" s="373"/>
      <c r="H35" s="371"/>
      <c r="I35" s="47"/>
      <c r="J35" s="47"/>
      <c r="K35" s="48"/>
      <c r="L35" s="48"/>
      <c r="M35" s="47"/>
      <c r="N35" s="65"/>
      <c r="O35" s="262">
        <f t="shared" si="6"/>
        <v>0</v>
      </c>
      <c r="P35" s="331">
        <f t="shared" si="5"/>
        <v>0</v>
      </c>
      <c r="Q35" s="46"/>
    </row>
    <row r="36" spans="2:17" ht="15.75" customHeight="1" x14ac:dyDescent="0.2">
      <c r="B36" s="40"/>
      <c r="C36" s="79"/>
      <c r="D36" s="349">
        <v>3</v>
      </c>
      <c r="E36" s="1731"/>
      <c r="F36" s="373"/>
      <c r="G36" s="373"/>
      <c r="H36" s="371"/>
      <c r="I36" s="47"/>
      <c r="J36" s="47"/>
      <c r="K36" s="48"/>
      <c r="L36" s="48"/>
      <c r="M36" s="47"/>
      <c r="N36" s="65"/>
      <c r="O36" s="262">
        <f t="shared" si="6"/>
        <v>0</v>
      </c>
      <c r="P36" s="331">
        <f t="shared" si="5"/>
        <v>0</v>
      </c>
      <c r="Q36" s="46"/>
    </row>
    <row r="37" spans="2:17" ht="15.75" customHeight="1" x14ac:dyDescent="0.2">
      <c r="B37" s="40"/>
      <c r="C37" s="79"/>
      <c r="D37" s="349">
        <v>4</v>
      </c>
      <c r="E37" s="1731"/>
      <c r="F37" s="373"/>
      <c r="G37" s="373"/>
      <c r="H37" s="371"/>
      <c r="I37" s="47"/>
      <c r="J37" s="47"/>
      <c r="K37" s="48"/>
      <c r="L37" s="48"/>
      <c r="M37" s="47"/>
      <c r="N37" s="65"/>
      <c r="O37" s="262">
        <f t="shared" si="6"/>
        <v>0</v>
      </c>
      <c r="P37" s="331">
        <f t="shared" si="5"/>
        <v>0</v>
      </c>
      <c r="Q37" s="46"/>
    </row>
    <row r="38" spans="2:17" ht="15.75" customHeight="1" x14ac:dyDescent="0.2">
      <c r="B38" s="40"/>
      <c r="C38" s="79"/>
      <c r="D38" s="349">
        <v>5</v>
      </c>
      <c r="E38" s="1731"/>
      <c r="F38" s="373"/>
      <c r="G38" s="373"/>
      <c r="H38" s="371"/>
      <c r="I38" s="47"/>
      <c r="J38" s="47"/>
      <c r="K38" s="48"/>
      <c r="L38" s="48"/>
      <c r="M38" s="47"/>
      <c r="N38" s="65"/>
      <c r="O38" s="262">
        <f t="shared" si="6"/>
        <v>0</v>
      </c>
      <c r="P38" s="331">
        <f t="shared" si="5"/>
        <v>0</v>
      </c>
      <c r="Q38" s="46"/>
    </row>
    <row r="39" spans="2:17" ht="15.75" customHeight="1" x14ac:dyDescent="0.2">
      <c r="B39" s="40"/>
      <c r="C39" s="79"/>
      <c r="D39" s="349">
        <v>6</v>
      </c>
      <c r="E39" s="1731"/>
      <c r="F39" s="373"/>
      <c r="G39" s="373"/>
      <c r="H39" s="371"/>
      <c r="I39" s="47"/>
      <c r="J39" s="47"/>
      <c r="K39" s="48"/>
      <c r="L39" s="48"/>
      <c r="M39" s="47"/>
      <c r="N39" s="65"/>
      <c r="O39" s="262">
        <f t="shared" si="6"/>
        <v>0</v>
      </c>
      <c r="P39" s="331">
        <f t="shared" si="5"/>
        <v>0</v>
      </c>
      <c r="Q39" s="46"/>
    </row>
    <row r="40" spans="2:17" ht="15.75" customHeight="1" x14ac:dyDescent="0.2">
      <c r="B40" s="40"/>
      <c r="C40" s="79"/>
      <c r="D40" s="349">
        <v>7</v>
      </c>
      <c r="E40" s="1731"/>
      <c r="F40" s="373"/>
      <c r="G40" s="373"/>
      <c r="H40" s="371"/>
      <c r="I40" s="47"/>
      <c r="J40" s="47"/>
      <c r="K40" s="48"/>
      <c r="L40" s="48"/>
      <c r="M40" s="47"/>
      <c r="N40" s="65"/>
      <c r="O40" s="262">
        <f t="shared" si="6"/>
        <v>0</v>
      </c>
      <c r="P40" s="331">
        <f t="shared" si="5"/>
        <v>0</v>
      </c>
      <c r="Q40" s="46"/>
    </row>
    <row r="41" spans="2:17" ht="15.75" customHeight="1" thickBot="1" x14ac:dyDescent="0.25">
      <c r="B41" s="95"/>
      <c r="C41" s="356"/>
      <c r="D41" s="357">
        <v>8</v>
      </c>
      <c r="E41" s="1732"/>
      <c r="F41" s="376"/>
      <c r="G41" s="376"/>
      <c r="H41" s="377"/>
      <c r="I41" s="80"/>
      <c r="J41" s="80"/>
      <c r="K41" s="96"/>
      <c r="L41" s="96"/>
      <c r="M41" s="80"/>
      <c r="N41" s="76"/>
      <c r="O41" s="358">
        <f t="shared" si="6"/>
        <v>0</v>
      </c>
      <c r="P41" s="359">
        <f t="shared" si="5"/>
        <v>0</v>
      </c>
      <c r="Q41" s="97"/>
    </row>
    <row r="42" spans="2:17" ht="13.5" thickTop="1" x14ac:dyDescent="0.2">
      <c r="E42" s="301"/>
      <c r="F42" s="301"/>
      <c r="G42" s="301"/>
      <c r="H42" s="301"/>
      <c r="I42" s="300"/>
      <c r="J42" s="300"/>
      <c r="K42" s="300"/>
      <c r="L42" s="300"/>
      <c r="M42" s="300"/>
      <c r="N42" s="300"/>
      <c r="O42" s="302"/>
      <c r="P42" s="302"/>
    </row>
    <row r="43" spans="2:17" ht="18" x14ac:dyDescent="0.25">
      <c r="B43" s="1611"/>
      <c r="C43" s="1530"/>
      <c r="D43" s="1612"/>
      <c r="E43" s="1531"/>
      <c r="F43" s="72"/>
      <c r="G43" s="72"/>
      <c r="H43" s="72"/>
      <c r="I43" s="99"/>
      <c r="J43" s="99"/>
      <c r="K43" s="99"/>
      <c r="L43" s="72"/>
      <c r="M43" s="72"/>
      <c r="N43" s="73"/>
      <c r="O43" s="72"/>
      <c r="P43" s="72"/>
    </row>
    <row r="44" spans="2:17" x14ac:dyDescent="0.2">
      <c r="B44" s="1530"/>
      <c r="C44" s="1530"/>
      <c r="D44" s="1530"/>
      <c r="E44" s="1531"/>
      <c r="F44" s="72"/>
      <c r="G44" s="72"/>
      <c r="H44" s="72"/>
      <c r="I44" s="98"/>
      <c r="J44" s="99"/>
      <c r="K44" s="99"/>
      <c r="L44" s="72"/>
      <c r="M44" s="72"/>
      <c r="N44" s="73"/>
      <c r="O44" s="72"/>
      <c r="P44" s="72"/>
    </row>
    <row r="45" spans="2:17" x14ac:dyDescent="0.2">
      <c r="E45" s="72"/>
      <c r="F45" s="72"/>
      <c r="G45" s="72"/>
      <c r="H45" s="72"/>
      <c r="I45" s="99"/>
      <c r="J45" s="99"/>
      <c r="K45" s="99"/>
      <c r="L45" s="72"/>
      <c r="M45" s="72"/>
      <c r="N45" s="73"/>
      <c r="O45" s="72"/>
      <c r="P45" s="72"/>
    </row>
  </sheetData>
  <mergeCells count="13">
    <mergeCell ref="B15:C27"/>
    <mergeCell ref="B28:E28"/>
    <mergeCell ref="B33:E33"/>
    <mergeCell ref="E2:N2"/>
    <mergeCell ref="B3:Q3"/>
    <mergeCell ref="N4:Q4"/>
    <mergeCell ref="B5:E9"/>
    <mergeCell ref="F5:N5"/>
    <mergeCell ref="O5:O9"/>
    <mergeCell ref="P5:P9"/>
    <mergeCell ref="Q5:Q9"/>
    <mergeCell ref="F7:N7"/>
    <mergeCell ref="F9:N9"/>
  </mergeCells>
  <dataValidations count="1">
    <dataValidation allowBlank="1" showInputMessage="1" showErrorMessage="1" sqref="E34:E41 E29:E32" xr:uid="{BF588F2B-FE4C-463F-9292-E5EF349B00F5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BBF59-BDDE-4089-B3D0-4A28C2EC1021}">
  <sheetPr>
    <tabColor theme="0"/>
  </sheetPr>
  <dimension ref="B1:S44"/>
  <sheetViews>
    <sheetView showGridLines="0" view="pageBreakPreview" topLeftCell="A16" zoomScale="80" zoomScaleNormal="80" zoomScaleSheetLayoutView="80" workbookViewId="0">
      <selection activeCell="E33" sqref="E33:E40"/>
    </sheetView>
  </sheetViews>
  <sheetFormatPr defaultColWidth="8.125" defaultRowHeight="12.75" x14ac:dyDescent="0.2"/>
  <cols>
    <col min="1" max="1" width="4" style="20" customWidth="1"/>
    <col min="2" max="2" width="3.875" style="20" customWidth="1"/>
    <col min="3" max="3" width="3.625" style="20" customWidth="1"/>
    <col min="4" max="4" width="5.75" style="20" customWidth="1"/>
    <col min="5" max="5" width="31.125" style="20" customWidth="1"/>
    <col min="6" max="14" width="5" style="20" customWidth="1"/>
    <col min="15" max="15" width="8.25" style="20" customWidth="1"/>
    <col min="16" max="16" width="8.75" style="20" customWidth="1"/>
    <col min="17" max="17" width="12.125" style="20" customWidth="1"/>
    <col min="18" max="16384" width="8.125" style="20"/>
  </cols>
  <sheetData>
    <row r="1" spans="2:19" ht="23.25" x14ac:dyDescent="0.35">
      <c r="B1" s="21"/>
      <c r="C1" s="21"/>
      <c r="D1" s="21"/>
      <c r="E1" s="299">
        <f>'Strona Tytułowa'!$G$5</f>
        <v>0</v>
      </c>
      <c r="F1" s="22"/>
      <c r="G1" s="22"/>
      <c r="H1" s="22"/>
      <c r="I1" s="52"/>
      <c r="J1" s="52"/>
      <c r="K1" s="52"/>
      <c r="L1" s="52"/>
      <c r="M1" s="52"/>
      <c r="N1" s="52"/>
      <c r="O1" s="52"/>
      <c r="P1" s="304"/>
      <c r="Q1" s="305"/>
    </row>
    <row r="2" spans="2:19" ht="20.25" x14ac:dyDescent="0.2">
      <c r="B2" s="23"/>
      <c r="C2" s="23"/>
      <c r="D2" s="23"/>
      <c r="E2" s="1928" t="s">
        <v>279</v>
      </c>
      <c r="F2" s="1928"/>
      <c r="G2" s="1928"/>
      <c r="H2" s="1928"/>
      <c r="I2" s="1928"/>
      <c r="J2" s="1928"/>
      <c r="K2" s="1928"/>
      <c r="L2" s="1928"/>
      <c r="M2" s="1928"/>
      <c r="N2" s="1928"/>
      <c r="O2" s="1301" t="str">
        <f>'Strona Tytułowa'!$D$2</f>
        <v>2023/2024</v>
      </c>
      <c r="P2" s="25"/>
      <c r="Q2" s="23"/>
    </row>
    <row r="3" spans="2:19" ht="18.75" customHeight="1" x14ac:dyDescent="0.2"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1901"/>
      <c r="O3" s="1901"/>
      <c r="P3" s="1901"/>
      <c r="Q3" s="1901"/>
    </row>
    <row r="4" spans="2:19" ht="29.25" customHeight="1" thickBot="1" x14ac:dyDescent="0.25">
      <c r="B4" s="25"/>
      <c r="C4" s="25"/>
      <c r="D4" s="25"/>
      <c r="E4" s="1532" t="s">
        <v>484</v>
      </c>
      <c r="F4" s="25"/>
      <c r="G4" s="25"/>
      <c r="H4" s="25"/>
      <c r="I4" s="55"/>
      <c r="J4" s="55"/>
      <c r="K4" s="82"/>
      <c r="L4" s="55"/>
      <c r="M4" s="378" t="s">
        <v>463</v>
      </c>
      <c r="N4" s="2354" t="s">
        <v>464</v>
      </c>
      <c r="O4" s="2354"/>
      <c r="P4" s="2354"/>
      <c r="Q4" s="2354"/>
    </row>
    <row r="5" spans="2:19" ht="12.75" customHeight="1" x14ac:dyDescent="0.2">
      <c r="B5" s="1929" t="s">
        <v>161</v>
      </c>
      <c r="C5" s="1930"/>
      <c r="D5" s="1930"/>
      <c r="E5" s="1931"/>
      <c r="F5" s="1908" t="s">
        <v>162</v>
      </c>
      <c r="G5" s="1909"/>
      <c r="H5" s="1909"/>
      <c r="I5" s="1909"/>
      <c r="J5" s="1909"/>
      <c r="K5" s="1909"/>
      <c r="L5" s="1909"/>
      <c r="M5" s="1909"/>
      <c r="N5" s="1910"/>
      <c r="O5" s="1932" t="s">
        <v>163</v>
      </c>
      <c r="P5" s="2463" t="s">
        <v>483</v>
      </c>
      <c r="Q5" s="2156" t="s">
        <v>164</v>
      </c>
    </row>
    <row r="6" spans="2:19" ht="12.75" customHeight="1" x14ac:dyDescent="0.2">
      <c r="B6" s="1902"/>
      <c r="C6" s="1903"/>
      <c r="D6" s="1903"/>
      <c r="E6" s="1904"/>
      <c r="F6" s="227" t="s">
        <v>33</v>
      </c>
      <c r="G6" s="227" t="s">
        <v>34</v>
      </c>
      <c r="H6" s="26" t="s">
        <v>35</v>
      </c>
      <c r="I6" s="306" t="s">
        <v>36</v>
      </c>
      <c r="J6" s="307" t="s">
        <v>37</v>
      </c>
      <c r="K6" s="308" t="s">
        <v>38</v>
      </c>
      <c r="L6" s="306" t="s">
        <v>39</v>
      </c>
      <c r="M6" s="307" t="s">
        <v>40</v>
      </c>
      <c r="N6" s="309" t="s">
        <v>41</v>
      </c>
      <c r="O6" s="1933"/>
      <c r="P6" s="2442"/>
      <c r="Q6" s="2157"/>
    </row>
    <row r="7" spans="2:19" ht="12.75" customHeight="1" x14ac:dyDescent="0.2">
      <c r="B7" s="1902"/>
      <c r="C7" s="1903"/>
      <c r="D7" s="1903"/>
      <c r="E7" s="1904"/>
      <c r="F7" s="1890" t="s">
        <v>166</v>
      </c>
      <c r="G7" s="1891"/>
      <c r="H7" s="1891"/>
      <c r="I7" s="1891"/>
      <c r="J7" s="1891"/>
      <c r="K7" s="1891"/>
      <c r="L7" s="1891"/>
      <c r="M7" s="1891"/>
      <c r="N7" s="1892"/>
      <c r="O7" s="1933"/>
      <c r="P7" s="2442"/>
      <c r="Q7" s="2157"/>
    </row>
    <row r="8" spans="2:19" ht="12.75" customHeight="1" x14ac:dyDescent="0.2">
      <c r="B8" s="1902"/>
      <c r="C8" s="1903"/>
      <c r="D8" s="1903"/>
      <c r="E8" s="1904"/>
      <c r="F8" s="1621"/>
      <c r="G8" s="1621"/>
      <c r="H8" s="1621"/>
      <c r="I8" s="1621"/>
      <c r="J8" s="1621"/>
      <c r="K8" s="1621"/>
      <c r="L8" s="1621"/>
      <c r="M8" s="1621"/>
      <c r="N8" s="1621"/>
      <c r="O8" s="1933"/>
      <c r="P8" s="2442"/>
      <c r="Q8" s="2157"/>
      <c r="S8" s="27"/>
    </row>
    <row r="9" spans="2:19" ht="16.5" customHeight="1" thickBot="1" x14ac:dyDescent="0.25">
      <c r="B9" s="1905"/>
      <c r="C9" s="1906"/>
      <c r="D9" s="1906"/>
      <c r="E9" s="1907"/>
      <c r="F9" s="1893" t="s">
        <v>167</v>
      </c>
      <c r="G9" s="1894"/>
      <c r="H9" s="1894"/>
      <c r="I9" s="1894"/>
      <c r="J9" s="1894"/>
      <c r="K9" s="1894"/>
      <c r="L9" s="1894"/>
      <c r="M9" s="1894"/>
      <c r="N9" s="1895"/>
      <c r="O9" s="1934"/>
      <c r="P9" s="2443"/>
      <c r="Q9" s="2158"/>
    </row>
    <row r="10" spans="2:19" ht="27" customHeight="1" thickBot="1" x14ac:dyDescent="0.25">
      <c r="B10" s="272"/>
      <c r="C10" s="273"/>
      <c r="D10" s="273"/>
      <c r="E10" s="303" t="s">
        <v>171</v>
      </c>
      <c r="F10" s="274">
        <f>SUM(F11:F13)</f>
        <v>0</v>
      </c>
      <c r="G10" s="274">
        <f t="shared" ref="G10:N10" si="0">SUM(G11:G13)</f>
        <v>0</v>
      </c>
      <c r="H10" s="274">
        <f t="shared" si="0"/>
        <v>0</v>
      </c>
      <c r="I10" s="274">
        <f t="shared" si="0"/>
        <v>0</v>
      </c>
      <c r="J10" s="274">
        <f t="shared" si="0"/>
        <v>0</v>
      </c>
      <c r="K10" s="274">
        <f t="shared" si="0"/>
        <v>0</v>
      </c>
      <c r="L10" s="274">
        <f t="shared" si="0"/>
        <v>0</v>
      </c>
      <c r="M10" s="274">
        <f t="shared" si="0"/>
        <v>0</v>
      </c>
      <c r="N10" s="274">
        <f t="shared" si="0"/>
        <v>0</v>
      </c>
      <c r="O10" s="56">
        <f>SUM(O11:O13)</f>
        <v>0</v>
      </c>
      <c r="P10" s="313">
        <f>SUM(P11:P13)</f>
        <v>0</v>
      </c>
      <c r="Q10" s="314"/>
    </row>
    <row r="11" spans="2:19" ht="22.5" customHeight="1" x14ac:dyDescent="0.2">
      <c r="B11" s="83"/>
      <c r="C11" s="84"/>
      <c r="D11" s="84"/>
      <c r="E11" s="318" t="s">
        <v>469</v>
      </c>
      <c r="F11" s="319">
        <f>SUM(F15:F26)</f>
        <v>0</v>
      </c>
      <c r="G11" s="319">
        <f t="shared" ref="G11:N11" si="1">SUM(G15:G26)</f>
        <v>0</v>
      </c>
      <c r="H11" s="320">
        <f t="shared" si="1"/>
        <v>0</v>
      </c>
      <c r="I11" s="319">
        <f t="shared" si="1"/>
        <v>0</v>
      </c>
      <c r="J11" s="321">
        <f t="shared" si="1"/>
        <v>0</v>
      </c>
      <c r="K11" s="322">
        <f t="shared" si="1"/>
        <v>0</v>
      </c>
      <c r="L11" s="323">
        <f t="shared" si="1"/>
        <v>0</v>
      </c>
      <c r="M11" s="323">
        <f t="shared" si="1"/>
        <v>0</v>
      </c>
      <c r="N11" s="324">
        <f t="shared" si="1"/>
        <v>0</v>
      </c>
      <c r="O11" s="315">
        <f>SUM(F11:N11)</f>
        <v>0</v>
      </c>
      <c r="P11" s="316">
        <f>K11*$K$8+L11*$L$8+M11*$M$8+N11*$N$8+F11*$F$8+G11*$G$8+H11*$H$8+I11*$I$8+J11*$J$8</f>
        <v>0</v>
      </c>
      <c r="Q11" s="317"/>
    </row>
    <row r="12" spans="2:19" ht="22.5" customHeight="1" x14ac:dyDescent="0.2">
      <c r="B12" s="83"/>
      <c r="C12" s="84"/>
      <c r="D12" s="84"/>
      <c r="E12" s="318" t="s">
        <v>471</v>
      </c>
      <c r="F12" s="319">
        <f>F27</f>
        <v>0</v>
      </c>
      <c r="G12" s="319">
        <f t="shared" ref="G12:N12" si="2">G27</f>
        <v>0</v>
      </c>
      <c r="H12" s="319">
        <f t="shared" si="2"/>
        <v>0</v>
      </c>
      <c r="I12" s="319">
        <f t="shared" si="2"/>
        <v>0</v>
      </c>
      <c r="J12" s="321">
        <f t="shared" si="2"/>
        <v>0</v>
      </c>
      <c r="K12" s="322">
        <f t="shared" si="2"/>
        <v>0</v>
      </c>
      <c r="L12" s="323">
        <f t="shared" si="2"/>
        <v>0</v>
      </c>
      <c r="M12" s="323">
        <f t="shared" si="2"/>
        <v>0</v>
      </c>
      <c r="N12" s="322">
        <f t="shared" si="2"/>
        <v>0</v>
      </c>
      <c r="O12" s="315">
        <f>SUM(F12:N12)</f>
        <v>0</v>
      </c>
      <c r="P12" s="316">
        <f>K12*$K$8+L12*$L$8+M12*$M$8+N12*$N$8+F12*$F$8+G12*$G$8+H12*$H$8+I12*$I$8+J12*$J$8</f>
        <v>0</v>
      </c>
      <c r="Q12" s="317"/>
      <c r="S12" s="325"/>
    </row>
    <row r="13" spans="2:19" ht="22.5" customHeight="1" thickBot="1" x14ac:dyDescent="0.25">
      <c r="B13" s="83"/>
      <c r="C13" s="84"/>
      <c r="D13" s="84"/>
      <c r="E13" s="318" t="s">
        <v>472</v>
      </c>
      <c r="F13" s="319">
        <f>F32</f>
        <v>0</v>
      </c>
      <c r="G13" s="319">
        <f t="shared" ref="G13:N13" si="3">G32</f>
        <v>0</v>
      </c>
      <c r="H13" s="319">
        <f t="shared" si="3"/>
        <v>0</v>
      </c>
      <c r="I13" s="319">
        <f t="shared" si="3"/>
        <v>0</v>
      </c>
      <c r="J13" s="321">
        <f t="shared" si="3"/>
        <v>0</v>
      </c>
      <c r="K13" s="322">
        <f t="shared" si="3"/>
        <v>0</v>
      </c>
      <c r="L13" s="323">
        <f t="shared" si="3"/>
        <v>0</v>
      </c>
      <c r="M13" s="323">
        <f t="shared" si="3"/>
        <v>0</v>
      </c>
      <c r="N13" s="322">
        <f t="shared" si="3"/>
        <v>0</v>
      </c>
      <c r="O13" s="315">
        <f>SUM(F13:N13)</f>
        <v>0</v>
      </c>
      <c r="P13" s="316">
        <f>K13*$K$8+L13*$L$8+M13*$M$8+N13*$N$8+F13*$F$8+G13*$G$8+H13*$H$8+I13*$I$8+J13*$J$8</f>
        <v>0</v>
      </c>
      <c r="Q13" s="317"/>
      <c r="S13" s="325"/>
    </row>
    <row r="14" spans="2:19" ht="27" customHeight="1" x14ac:dyDescent="0.2">
      <c r="B14" s="327"/>
      <c r="C14" s="328"/>
      <c r="D14" s="328"/>
      <c r="E14" s="256" t="s">
        <v>288</v>
      </c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8"/>
      <c r="Q14" s="329"/>
    </row>
    <row r="15" spans="2:19" s="27" customFormat="1" ht="15.75" customHeight="1" x14ac:dyDescent="0.2">
      <c r="B15" s="2457" t="s">
        <v>339</v>
      </c>
      <c r="C15" s="2458"/>
      <c r="D15" s="86">
        <v>1</v>
      </c>
      <c r="E15" s="281" t="s">
        <v>456</v>
      </c>
      <c r="F15" s="1613"/>
      <c r="G15" s="366"/>
      <c r="H15" s="366"/>
      <c r="I15" s="31"/>
      <c r="J15" s="31"/>
      <c r="K15" s="88"/>
      <c r="L15" s="88"/>
      <c r="M15" s="31"/>
      <c r="N15" s="30"/>
      <c r="O15" s="260">
        <f t="shared" ref="O15:O40" si="4">SUM(F15:N15)</f>
        <v>0</v>
      </c>
      <c r="P15" s="330">
        <f t="shared" ref="P15:P40" si="5">K15*$K$8+L15*$L$8+M15*$M$8+N15*$N$8+F15*$F$8+G15*$G$8+H15*$H$8+I15*$I$8+J15*$J$8</f>
        <v>0</v>
      </c>
      <c r="Q15" s="61"/>
    </row>
    <row r="16" spans="2:19" s="27" customFormat="1" ht="15.75" customHeight="1" x14ac:dyDescent="0.2">
      <c r="B16" s="2459"/>
      <c r="C16" s="2460"/>
      <c r="D16" s="78">
        <v>2</v>
      </c>
      <c r="E16" s="64" t="s">
        <v>458</v>
      </c>
      <c r="F16" s="1614"/>
      <c r="G16" s="367"/>
      <c r="H16" s="367"/>
      <c r="I16" s="35"/>
      <c r="J16" s="35"/>
      <c r="K16" s="39"/>
      <c r="L16" s="39"/>
      <c r="M16" s="35"/>
      <c r="N16" s="34"/>
      <c r="O16" s="262">
        <f t="shared" si="4"/>
        <v>0</v>
      </c>
      <c r="P16" s="331">
        <f t="shared" si="5"/>
        <v>0</v>
      </c>
      <c r="Q16" s="32"/>
    </row>
    <row r="17" spans="2:17" s="27" customFormat="1" ht="15.75" customHeight="1" x14ac:dyDescent="0.2">
      <c r="B17" s="2459"/>
      <c r="C17" s="2460"/>
      <c r="D17" s="78">
        <v>3</v>
      </c>
      <c r="E17" s="64" t="s">
        <v>457</v>
      </c>
      <c r="F17" s="1614"/>
      <c r="G17" s="367"/>
      <c r="H17" s="367"/>
      <c r="I17" s="35"/>
      <c r="J17" s="35"/>
      <c r="K17" s="39"/>
      <c r="L17" s="39"/>
      <c r="M17" s="35"/>
      <c r="N17" s="34"/>
      <c r="O17" s="262">
        <f t="shared" si="4"/>
        <v>0</v>
      </c>
      <c r="P17" s="331">
        <f t="shared" si="5"/>
        <v>0</v>
      </c>
      <c r="Q17" s="32"/>
    </row>
    <row r="18" spans="2:17" s="27" customFormat="1" ht="15.75" customHeight="1" x14ac:dyDescent="0.2">
      <c r="B18" s="2459"/>
      <c r="C18" s="2460"/>
      <c r="D18" s="78">
        <v>4</v>
      </c>
      <c r="E18" s="64" t="s">
        <v>455</v>
      </c>
      <c r="F18" s="1614"/>
      <c r="G18" s="367"/>
      <c r="H18" s="367"/>
      <c r="I18" s="35"/>
      <c r="J18" s="35"/>
      <c r="K18" s="39"/>
      <c r="L18" s="39"/>
      <c r="M18" s="35"/>
      <c r="N18" s="34"/>
      <c r="O18" s="262">
        <f t="shared" si="4"/>
        <v>0</v>
      </c>
      <c r="P18" s="331">
        <f t="shared" si="5"/>
        <v>0</v>
      </c>
      <c r="Q18" s="32"/>
    </row>
    <row r="19" spans="2:17" s="27" customFormat="1" ht="15.75" customHeight="1" x14ac:dyDescent="0.2">
      <c r="B19" s="2459"/>
      <c r="C19" s="2460"/>
      <c r="D19" s="78">
        <v>5</v>
      </c>
      <c r="E19" s="64" t="s">
        <v>451</v>
      </c>
      <c r="F19" s="1614"/>
      <c r="G19" s="367"/>
      <c r="H19" s="367"/>
      <c r="I19" s="35"/>
      <c r="J19" s="35"/>
      <c r="K19" s="39"/>
      <c r="L19" s="39"/>
      <c r="M19" s="35"/>
      <c r="N19" s="34"/>
      <c r="O19" s="262">
        <f t="shared" si="4"/>
        <v>0</v>
      </c>
      <c r="P19" s="331">
        <f t="shared" si="5"/>
        <v>0</v>
      </c>
      <c r="Q19" s="32"/>
    </row>
    <row r="20" spans="2:17" s="27" customFormat="1" ht="15.75" customHeight="1" x14ac:dyDescent="0.2">
      <c r="B20" s="2459"/>
      <c r="C20" s="2460"/>
      <c r="D20" s="78">
        <v>6</v>
      </c>
      <c r="E20" s="64" t="s">
        <v>454</v>
      </c>
      <c r="F20" s="1614"/>
      <c r="G20" s="367"/>
      <c r="H20" s="367"/>
      <c r="I20" s="35"/>
      <c r="J20" s="35"/>
      <c r="K20" s="39"/>
      <c r="L20" s="39"/>
      <c r="M20" s="35"/>
      <c r="N20" s="34"/>
      <c r="O20" s="262">
        <f t="shared" si="4"/>
        <v>0</v>
      </c>
      <c r="P20" s="331">
        <f t="shared" si="5"/>
        <v>0</v>
      </c>
      <c r="Q20" s="32"/>
    </row>
    <row r="21" spans="2:17" s="27" customFormat="1" ht="15.75" customHeight="1" x14ac:dyDescent="0.2">
      <c r="B21" s="2459"/>
      <c r="C21" s="2460"/>
      <c r="D21" s="78">
        <v>7</v>
      </c>
      <c r="E21" s="64" t="s">
        <v>452</v>
      </c>
      <c r="F21" s="1614"/>
      <c r="G21" s="367"/>
      <c r="H21" s="367"/>
      <c r="I21" s="35"/>
      <c r="J21" s="35"/>
      <c r="K21" s="39"/>
      <c r="L21" s="39"/>
      <c r="M21" s="35"/>
      <c r="N21" s="34"/>
      <c r="O21" s="262">
        <f t="shared" si="4"/>
        <v>0</v>
      </c>
      <c r="P21" s="331">
        <f t="shared" si="5"/>
        <v>0</v>
      </c>
      <c r="Q21" s="32"/>
    </row>
    <row r="22" spans="2:17" s="27" customFormat="1" ht="15.75" customHeight="1" x14ac:dyDescent="0.2">
      <c r="B22" s="2459"/>
      <c r="C22" s="2460"/>
      <c r="D22" s="78">
        <v>8</v>
      </c>
      <c r="E22" s="64" t="s">
        <v>232</v>
      </c>
      <c r="F22" s="1614"/>
      <c r="G22" s="367"/>
      <c r="H22" s="367"/>
      <c r="I22" s="35"/>
      <c r="J22" s="35"/>
      <c r="K22" s="39"/>
      <c r="L22" s="39"/>
      <c r="M22" s="35"/>
      <c r="N22" s="34"/>
      <c r="O22" s="262">
        <f t="shared" si="4"/>
        <v>0</v>
      </c>
      <c r="P22" s="331">
        <f t="shared" si="5"/>
        <v>0</v>
      </c>
      <c r="Q22" s="32"/>
    </row>
    <row r="23" spans="2:17" s="27" customFormat="1" ht="15.75" customHeight="1" x14ac:dyDescent="0.2">
      <c r="B23" s="2459"/>
      <c r="C23" s="2460"/>
      <c r="D23" s="78">
        <v>9</v>
      </c>
      <c r="E23" s="64" t="s">
        <v>460</v>
      </c>
      <c r="F23" s="1614"/>
      <c r="G23" s="367"/>
      <c r="H23" s="367"/>
      <c r="I23" s="35"/>
      <c r="J23" s="35"/>
      <c r="K23" s="39"/>
      <c r="L23" s="39"/>
      <c r="M23" s="35"/>
      <c r="N23" s="34"/>
      <c r="O23" s="262">
        <f t="shared" si="4"/>
        <v>0</v>
      </c>
      <c r="P23" s="331">
        <f t="shared" si="5"/>
        <v>0</v>
      </c>
      <c r="Q23" s="32"/>
    </row>
    <row r="24" spans="2:17" s="27" customFormat="1" ht="15.75" customHeight="1" x14ac:dyDescent="0.2">
      <c r="B24" s="2459"/>
      <c r="C24" s="2460"/>
      <c r="D24" s="78">
        <v>10</v>
      </c>
      <c r="E24" s="64" t="s">
        <v>202</v>
      </c>
      <c r="F24" s="1614"/>
      <c r="G24" s="367"/>
      <c r="H24" s="367"/>
      <c r="I24" s="35"/>
      <c r="J24" s="35"/>
      <c r="K24" s="39"/>
      <c r="L24" s="39"/>
      <c r="M24" s="35"/>
      <c r="N24" s="34"/>
      <c r="O24" s="262">
        <f t="shared" si="4"/>
        <v>0</v>
      </c>
      <c r="P24" s="331">
        <f t="shared" si="5"/>
        <v>0</v>
      </c>
      <c r="Q24" s="32"/>
    </row>
    <row r="25" spans="2:17" s="27" customFormat="1" ht="15.75" customHeight="1" x14ac:dyDescent="0.2">
      <c r="B25" s="2459"/>
      <c r="C25" s="2460"/>
      <c r="D25" s="78">
        <v>11</v>
      </c>
      <c r="E25" s="282" t="s">
        <v>447</v>
      </c>
      <c r="F25" s="1614"/>
      <c r="G25" s="367"/>
      <c r="H25" s="367"/>
      <c r="I25" s="35"/>
      <c r="J25" s="35"/>
      <c r="K25" s="39"/>
      <c r="L25" s="39"/>
      <c r="M25" s="35"/>
      <c r="N25" s="34"/>
      <c r="O25" s="283">
        <f t="shared" si="4"/>
        <v>0</v>
      </c>
      <c r="P25" s="331">
        <f t="shared" si="5"/>
        <v>0</v>
      </c>
      <c r="Q25" s="75"/>
    </row>
    <row r="26" spans="2:17" s="27" customFormat="1" ht="15.75" customHeight="1" thickBot="1" x14ac:dyDescent="0.25">
      <c r="B26" s="2461"/>
      <c r="C26" s="2462"/>
      <c r="D26" s="332">
        <v>12</v>
      </c>
      <c r="E26" s="333" t="s">
        <v>459</v>
      </c>
      <c r="F26" s="1615"/>
      <c r="G26" s="368"/>
      <c r="H26" s="368"/>
      <c r="I26" s="81"/>
      <c r="J26" s="81"/>
      <c r="K26" s="334"/>
      <c r="L26" s="334"/>
      <c r="M26" s="81"/>
      <c r="N26" s="335"/>
      <c r="O26" s="285">
        <f t="shared" si="4"/>
        <v>0</v>
      </c>
      <c r="P26" s="361">
        <f t="shared" si="5"/>
        <v>0</v>
      </c>
      <c r="Q26" s="336"/>
    </row>
    <row r="27" spans="2:17" ht="27.75" customHeight="1" x14ac:dyDescent="0.2">
      <c r="B27" s="2415" t="s">
        <v>295</v>
      </c>
      <c r="C27" s="2416"/>
      <c r="D27" s="2416"/>
      <c r="E27" s="2417"/>
      <c r="F27" s="343">
        <f>SUM(F28:F31)</f>
        <v>0</v>
      </c>
      <c r="G27" s="343">
        <f t="shared" ref="G27:I27" si="6">SUM(G28:G31)</f>
        <v>0</v>
      </c>
      <c r="H27" s="343">
        <f t="shared" si="6"/>
        <v>0</v>
      </c>
      <c r="I27" s="343">
        <f t="shared" si="6"/>
        <v>0</v>
      </c>
      <c r="J27" s="343">
        <f>SUM(J28:J31)</f>
        <v>0</v>
      </c>
      <c r="K27" s="342">
        <f>SUM(K28:K31)</f>
        <v>0</v>
      </c>
      <c r="L27" s="342">
        <f>SUM(L28:L31)</f>
        <v>0</v>
      </c>
      <c r="M27" s="342">
        <f>SUM(M28:M31)</f>
        <v>0</v>
      </c>
      <c r="N27" s="343">
        <f>SUM(N28:N31)</f>
        <v>0</v>
      </c>
      <c r="O27" s="344">
        <f t="shared" si="4"/>
        <v>0</v>
      </c>
      <c r="P27" s="345">
        <f>K27*$K$8+L27*$L$8+M27*$M$8+N27*$N$8+F27*$F$8+G27*$G$8+H27*$H$8+I27*$I$8+J27*$J$8</f>
        <v>0</v>
      </c>
      <c r="Q27" s="346"/>
    </row>
    <row r="28" spans="2:17" ht="15.75" customHeight="1" x14ac:dyDescent="0.2">
      <c r="B28" s="29"/>
      <c r="C28" s="86"/>
      <c r="D28" s="347">
        <v>1</v>
      </c>
      <c r="E28" s="1727"/>
      <c r="F28" s="1616"/>
      <c r="G28" s="372"/>
      <c r="H28" s="366"/>
      <c r="I28" s="31"/>
      <c r="J28" s="31"/>
      <c r="K28" s="88"/>
      <c r="L28" s="88"/>
      <c r="M28" s="31"/>
      <c r="N28" s="30"/>
      <c r="O28" s="260">
        <f t="shared" si="4"/>
        <v>0</v>
      </c>
      <c r="P28" s="326">
        <f t="shared" si="5"/>
        <v>0</v>
      </c>
      <c r="Q28" s="348"/>
    </row>
    <row r="29" spans="2:17" ht="15.75" customHeight="1" x14ac:dyDescent="0.2">
      <c r="B29" s="33"/>
      <c r="C29" s="78"/>
      <c r="D29" s="349">
        <v>2</v>
      </c>
      <c r="E29" s="1728"/>
      <c r="F29" s="1617"/>
      <c r="G29" s="369"/>
      <c r="H29" s="370"/>
      <c r="I29" s="37"/>
      <c r="J29" s="37"/>
      <c r="K29" s="45"/>
      <c r="L29" s="45"/>
      <c r="M29" s="37"/>
      <c r="N29" s="36"/>
      <c r="O29" s="262">
        <f t="shared" si="4"/>
        <v>0</v>
      </c>
      <c r="P29" s="331">
        <f t="shared" si="5"/>
        <v>0</v>
      </c>
      <c r="Q29" s="46"/>
    </row>
    <row r="30" spans="2:17" ht="15.75" customHeight="1" x14ac:dyDescent="0.2">
      <c r="B30" s="40"/>
      <c r="C30" s="79"/>
      <c r="D30" s="350">
        <v>3</v>
      </c>
      <c r="E30" s="1728"/>
      <c r="F30" s="1618"/>
      <c r="G30" s="373"/>
      <c r="H30" s="371"/>
      <c r="I30" s="47"/>
      <c r="J30" s="47"/>
      <c r="K30" s="48"/>
      <c r="L30" s="48"/>
      <c r="M30" s="47"/>
      <c r="N30" s="65"/>
      <c r="O30" s="262">
        <f t="shared" si="4"/>
        <v>0</v>
      </c>
      <c r="P30" s="331">
        <f t="shared" si="5"/>
        <v>0</v>
      </c>
      <c r="Q30" s="46"/>
    </row>
    <row r="31" spans="2:17" ht="15.75" customHeight="1" x14ac:dyDescent="0.2">
      <c r="B31" s="40"/>
      <c r="C31" s="79"/>
      <c r="D31" s="350">
        <v>4</v>
      </c>
      <c r="E31" s="1729"/>
      <c r="F31" s="1618"/>
      <c r="G31" s="373"/>
      <c r="H31" s="371"/>
      <c r="I31" s="47"/>
      <c r="J31" s="47"/>
      <c r="K31" s="48"/>
      <c r="L31" s="48"/>
      <c r="M31" s="47"/>
      <c r="N31" s="65"/>
      <c r="O31" s="283">
        <f t="shared" si="4"/>
        <v>0</v>
      </c>
      <c r="P31" s="341">
        <f t="shared" si="5"/>
        <v>0</v>
      </c>
      <c r="Q31" s="289"/>
    </row>
    <row r="32" spans="2:17" ht="27" customHeight="1" x14ac:dyDescent="0.2">
      <c r="B32" s="2403" t="s">
        <v>294</v>
      </c>
      <c r="C32" s="2404"/>
      <c r="D32" s="2404"/>
      <c r="E32" s="2456"/>
      <c r="F32" s="290">
        <f>SUM(F33:F40)</f>
        <v>0</v>
      </c>
      <c r="G32" s="290">
        <f t="shared" ref="G32:I32" si="7">SUM(G33:G40)</f>
        <v>0</v>
      </c>
      <c r="H32" s="290">
        <f>SUM(H33:H40)</f>
        <v>0</v>
      </c>
      <c r="I32" s="290">
        <f t="shared" si="7"/>
        <v>0</v>
      </c>
      <c r="J32" s="290">
        <f>SUM(J33:J40)</f>
        <v>0</v>
      </c>
      <c r="K32" s="351">
        <f>SUM(K33:K40)</f>
        <v>0</v>
      </c>
      <c r="L32" s="351">
        <f>SUM(L33:L40)</f>
        <v>0</v>
      </c>
      <c r="M32" s="351">
        <f>SUM(M33:M40)</f>
        <v>0</v>
      </c>
      <c r="N32" s="290">
        <f>SUM(N33:N40)</f>
        <v>0</v>
      </c>
      <c r="O32" s="352">
        <f t="shared" si="4"/>
        <v>0</v>
      </c>
      <c r="P32" s="353">
        <f t="shared" si="5"/>
        <v>0</v>
      </c>
      <c r="Q32" s="354"/>
    </row>
    <row r="33" spans="2:17" ht="15.75" customHeight="1" x14ac:dyDescent="0.2">
      <c r="B33" s="265"/>
      <c r="C33" s="277"/>
      <c r="D33" s="355">
        <v>1</v>
      </c>
      <c r="E33" s="1730"/>
      <c r="F33" s="1619"/>
      <c r="G33" s="374"/>
      <c r="H33" s="375"/>
      <c r="I33" s="43"/>
      <c r="J33" s="43"/>
      <c r="K33" s="42"/>
      <c r="L33" s="42"/>
      <c r="M33" s="43"/>
      <c r="N33" s="41"/>
      <c r="O33" s="286">
        <f t="shared" si="4"/>
        <v>0</v>
      </c>
      <c r="P33" s="326">
        <f t="shared" si="5"/>
        <v>0</v>
      </c>
      <c r="Q33" s="67"/>
    </row>
    <row r="34" spans="2:17" ht="15.75" customHeight="1" x14ac:dyDescent="0.2">
      <c r="B34" s="40"/>
      <c r="C34" s="79"/>
      <c r="D34" s="349">
        <v>2</v>
      </c>
      <c r="E34" s="1731"/>
      <c r="F34" s="1618"/>
      <c r="G34" s="373"/>
      <c r="H34" s="371"/>
      <c r="I34" s="47"/>
      <c r="J34" s="47"/>
      <c r="K34" s="48"/>
      <c r="L34" s="48"/>
      <c r="M34" s="47"/>
      <c r="N34" s="65"/>
      <c r="O34" s="262">
        <f t="shared" si="4"/>
        <v>0</v>
      </c>
      <c r="P34" s="331">
        <f t="shared" si="5"/>
        <v>0</v>
      </c>
      <c r="Q34" s="46"/>
    </row>
    <row r="35" spans="2:17" ht="15.75" customHeight="1" x14ac:dyDescent="0.2">
      <c r="B35" s="40"/>
      <c r="C35" s="79"/>
      <c r="D35" s="349">
        <v>3</v>
      </c>
      <c r="E35" s="1731"/>
      <c r="F35" s="1618"/>
      <c r="G35" s="373"/>
      <c r="H35" s="371"/>
      <c r="I35" s="47"/>
      <c r="J35" s="47"/>
      <c r="K35" s="48"/>
      <c r="L35" s="48"/>
      <c r="M35" s="47"/>
      <c r="N35" s="65"/>
      <c r="O35" s="262">
        <f t="shared" si="4"/>
        <v>0</v>
      </c>
      <c r="P35" s="331">
        <f t="shared" si="5"/>
        <v>0</v>
      </c>
      <c r="Q35" s="46"/>
    </row>
    <row r="36" spans="2:17" ht="15.75" customHeight="1" x14ac:dyDescent="0.2">
      <c r="B36" s="40"/>
      <c r="C36" s="79"/>
      <c r="D36" s="349">
        <v>4</v>
      </c>
      <c r="E36" s="1731"/>
      <c r="F36" s="1618"/>
      <c r="G36" s="373"/>
      <c r="H36" s="371"/>
      <c r="I36" s="47"/>
      <c r="J36" s="47"/>
      <c r="K36" s="48"/>
      <c r="L36" s="48"/>
      <c r="M36" s="47"/>
      <c r="N36" s="65"/>
      <c r="O36" s="262">
        <f t="shared" si="4"/>
        <v>0</v>
      </c>
      <c r="P36" s="331">
        <f t="shared" si="5"/>
        <v>0</v>
      </c>
      <c r="Q36" s="46"/>
    </row>
    <row r="37" spans="2:17" ht="15.75" customHeight="1" x14ac:dyDescent="0.2">
      <c r="B37" s="40"/>
      <c r="C37" s="79"/>
      <c r="D37" s="349">
        <v>5</v>
      </c>
      <c r="E37" s="1731"/>
      <c r="F37" s="1618"/>
      <c r="G37" s="373"/>
      <c r="H37" s="371"/>
      <c r="I37" s="47"/>
      <c r="J37" s="47"/>
      <c r="K37" s="48"/>
      <c r="L37" s="48"/>
      <c r="M37" s="47"/>
      <c r="N37" s="65"/>
      <c r="O37" s="262">
        <f t="shared" si="4"/>
        <v>0</v>
      </c>
      <c r="P37" s="331">
        <f t="shared" si="5"/>
        <v>0</v>
      </c>
      <c r="Q37" s="46"/>
    </row>
    <row r="38" spans="2:17" ht="15.75" customHeight="1" x14ac:dyDescent="0.2">
      <c r="B38" s="40"/>
      <c r="C38" s="79"/>
      <c r="D38" s="349">
        <v>6</v>
      </c>
      <c r="E38" s="1731"/>
      <c r="F38" s="1618"/>
      <c r="G38" s="373"/>
      <c r="H38" s="371"/>
      <c r="I38" s="47"/>
      <c r="J38" s="47"/>
      <c r="K38" s="48"/>
      <c r="L38" s="48"/>
      <c r="M38" s="47"/>
      <c r="N38" s="65"/>
      <c r="O38" s="262">
        <f t="shared" si="4"/>
        <v>0</v>
      </c>
      <c r="P38" s="331">
        <f t="shared" si="5"/>
        <v>0</v>
      </c>
      <c r="Q38" s="46"/>
    </row>
    <row r="39" spans="2:17" ht="15.75" customHeight="1" x14ac:dyDescent="0.2">
      <c r="B39" s="40"/>
      <c r="C39" s="79"/>
      <c r="D39" s="349">
        <v>7</v>
      </c>
      <c r="E39" s="1731"/>
      <c r="F39" s="1618"/>
      <c r="G39" s="373"/>
      <c r="H39" s="371"/>
      <c r="I39" s="47"/>
      <c r="J39" s="47"/>
      <c r="K39" s="48"/>
      <c r="L39" s="48"/>
      <c r="M39" s="47"/>
      <c r="N39" s="65"/>
      <c r="O39" s="262">
        <f t="shared" si="4"/>
        <v>0</v>
      </c>
      <c r="P39" s="331">
        <f t="shared" si="5"/>
        <v>0</v>
      </c>
      <c r="Q39" s="46"/>
    </row>
    <row r="40" spans="2:17" ht="15.75" customHeight="1" thickBot="1" x14ac:dyDescent="0.25">
      <c r="B40" s="95"/>
      <c r="C40" s="356"/>
      <c r="D40" s="357">
        <v>8</v>
      </c>
      <c r="E40" s="1732"/>
      <c r="F40" s="1620"/>
      <c r="G40" s="376"/>
      <c r="H40" s="377"/>
      <c r="I40" s="80"/>
      <c r="J40" s="80"/>
      <c r="K40" s="96"/>
      <c r="L40" s="96"/>
      <c r="M40" s="80"/>
      <c r="N40" s="76"/>
      <c r="O40" s="358">
        <f t="shared" si="4"/>
        <v>0</v>
      </c>
      <c r="P40" s="359">
        <f t="shared" si="5"/>
        <v>0</v>
      </c>
      <c r="Q40" s="97"/>
    </row>
    <row r="41" spans="2:17" ht="13.5" thickTop="1" x14ac:dyDescent="0.2">
      <c r="E41" s="301"/>
      <c r="F41" s="301"/>
      <c r="G41" s="301"/>
      <c r="H41" s="301"/>
      <c r="I41" s="300"/>
      <c r="J41" s="300"/>
      <c r="K41" s="300"/>
      <c r="L41" s="300"/>
      <c r="M41" s="300"/>
      <c r="N41" s="300"/>
      <c r="O41" s="302"/>
      <c r="P41" s="302"/>
    </row>
    <row r="42" spans="2:17" ht="18" x14ac:dyDescent="0.25">
      <c r="B42" s="379"/>
      <c r="C42" s="362"/>
      <c r="D42" s="380"/>
      <c r="E42" s="363"/>
      <c r="F42" s="72"/>
      <c r="G42" s="72"/>
      <c r="H42" s="72"/>
      <c r="I42" s="99"/>
      <c r="J42" s="99"/>
      <c r="K42" s="99"/>
      <c r="L42" s="72"/>
      <c r="M42" s="72"/>
      <c r="N42" s="73"/>
      <c r="O42" s="72"/>
      <c r="P42" s="72"/>
    </row>
    <row r="43" spans="2:17" x14ac:dyDescent="0.2">
      <c r="E43" s="72"/>
      <c r="F43" s="72"/>
      <c r="G43" s="72"/>
      <c r="H43" s="72"/>
      <c r="I43" s="98"/>
      <c r="J43" s="99"/>
      <c r="K43" s="99"/>
      <c r="L43" s="72"/>
      <c r="M43" s="72"/>
      <c r="N43" s="73"/>
      <c r="O43" s="72"/>
      <c r="P43" s="72"/>
    </row>
    <row r="44" spans="2:17" x14ac:dyDescent="0.2">
      <c r="E44" s="72"/>
      <c r="F44" s="72"/>
      <c r="G44" s="72"/>
      <c r="H44" s="72"/>
      <c r="I44" s="99"/>
      <c r="J44" s="99"/>
      <c r="K44" s="99"/>
      <c r="L44" s="72"/>
      <c r="M44" s="72"/>
      <c r="N44" s="73"/>
      <c r="O44" s="72"/>
      <c r="P44" s="72"/>
    </row>
  </sheetData>
  <sheetProtection sheet="1" formatRows="0"/>
  <mergeCells count="13">
    <mergeCell ref="B15:C26"/>
    <mergeCell ref="B27:E27"/>
    <mergeCell ref="B32:E32"/>
    <mergeCell ref="E2:N2"/>
    <mergeCell ref="B3:Q3"/>
    <mergeCell ref="N4:Q4"/>
    <mergeCell ref="B5:E9"/>
    <mergeCell ref="F5:N5"/>
    <mergeCell ref="O5:O9"/>
    <mergeCell ref="P5:P9"/>
    <mergeCell ref="Q5:Q9"/>
    <mergeCell ref="F7:N7"/>
    <mergeCell ref="F9:N9"/>
  </mergeCells>
  <dataValidations count="1">
    <dataValidation allowBlank="1" showInputMessage="1" showErrorMessage="1" sqref="E33:E40 E28:E31" xr:uid="{B466BE01-4766-4971-9BE6-3BCD8CA0A80C}"/>
  </dataValidations>
  <printOptions horizontalCentered="1"/>
  <pageMargins left="0.74803149606299213" right="0.31496062992125984" top="0.51181102362204722" bottom="0.70866141732283472" header="0.51181102362204722" footer="0.51181102362204722"/>
  <pageSetup paperSize="9" scale="50" orientation="portrait" horizontalDpi="4294967293" verticalDpi="4294967293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04EE-E8FA-4FBA-B2AA-A4B1516A5B7E}">
  <sheetPr>
    <tabColor rgb="FFFF0000"/>
    <pageSetUpPr fitToPage="1"/>
  </sheetPr>
  <dimension ref="A1:AH47"/>
  <sheetViews>
    <sheetView showGridLines="0" view="pageBreakPreview" zoomScaleNormal="100" zoomScaleSheetLayoutView="100" workbookViewId="0">
      <selection activeCell="G31" sqref="G31"/>
    </sheetView>
  </sheetViews>
  <sheetFormatPr defaultColWidth="9" defaultRowHeight="12.75" x14ac:dyDescent="0.2"/>
  <cols>
    <col min="1" max="1" width="3.875" style="152" customWidth="1"/>
    <col min="2" max="2" width="29" style="152" customWidth="1"/>
    <col min="3" max="33" width="3.25" style="152" customWidth="1"/>
    <col min="34" max="34" width="11.375" style="152" customWidth="1"/>
    <col min="35" max="16384" width="9" style="152"/>
  </cols>
  <sheetData>
    <row r="1" spans="1:34" ht="30" customHeight="1" thickBot="1" x14ac:dyDescent="0.3">
      <c r="A1" s="513"/>
      <c r="B1" s="208"/>
      <c r="C1" s="208"/>
      <c r="D1" s="208"/>
      <c r="E1" s="208"/>
      <c r="F1" s="208"/>
      <c r="G1" s="208"/>
      <c r="H1" s="208"/>
      <c r="I1" s="208" t="s">
        <v>188</v>
      </c>
      <c r="J1" s="208"/>
      <c r="K1" s="208"/>
      <c r="L1" s="208"/>
      <c r="M1" s="208"/>
      <c r="N1" s="208"/>
      <c r="O1" s="208"/>
      <c r="P1" s="1301" t="str">
        <f>'Strona Tytułowa'!$D$2</f>
        <v>2023/2024</v>
      </c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</row>
    <row r="2" spans="1:34" ht="28.5" customHeight="1" thickBot="1" x14ac:dyDescent="0.25">
      <c r="A2" s="299">
        <f>'Strona Tytułowa'!$G$5</f>
        <v>0</v>
      </c>
      <c r="B2" s="1622"/>
      <c r="C2" s="2474" t="s">
        <v>250</v>
      </c>
      <c r="D2" s="2475"/>
      <c r="E2" s="2475"/>
      <c r="F2" s="2475"/>
      <c r="G2" s="2475"/>
      <c r="H2" s="2475"/>
      <c r="I2" s="2475"/>
      <c r="J2" s="2475"/>
      <c r="K2" s="2475"/>
      <c r="L2" s="2475"/>
      <c r="M2" s="2475"/>
      <c r="N2" s="2475"/>
      <c r="O2" s="2475"/>
      <c r="P2" s="2475"/>
      <c r="Q2" s="2475"/>
      <c r="R2" s="2475"/>
      <c r="S2" s="2475"/>
      <c r="T2" s="2475"/>
      <c r="U2" s="2475"/>
      <c r="V2" s="2475"/>
      <c r="W2" s="2475"/>
      <c r="X2" s="2475"/>
      <c r="Y2" s="2475"/>
      <c r="Z2" s="2475"/>
      <c r="AA2" s="2475"/>
      <c r="AB2" s="2475"/>
      <c r="AC2" s="2475"/>
      <c r="AD2" s="2475"/>
      <c r="AE2" s="2475"/>
      <c r="AF2" s="2475"/>
      <c r="AG2" s="2475"/>
      <c r="AH2" s="2476"/>
    </row>
    <row r="3" spans="1:34" ht="18.75" customHeight="1" x14ac:dyDescent="0.2">
      <c r="A3" s="1623"/>
      <c r="B3" s="525" t="s">
        <v>485</v>
      </c>
      <c r="C3" s="2477" t="s">
        <v>33</v>
      </c>
      <c r="D3" s="2478"/>
      <c r="E3" s="2478"/>
      <c r="F3" s="2478"/>
      <c r="G3" s="2478"/>
      <c r="H3" s="2478"/>
      <c r="I3" s="2478"/>
      <c r="J3" s="2479"/>
      <c r="K3" s="2477" t="s">
        <v>34</v>
      </c>
      <c r="L3" s="2478"/>
      <c r="M3" s="2478"/>
      <c r="N3" s="2478"/>
      <c r="O3" s="2478"/>
      <c r="P3" s="2478"/>
      <c r="Q3" s="2478"/>
      <c r="R3" s="2479"/>
      <c r="S3" s="2477" t="s">
        <v>35</v>
      </c>
      <c r="T3" s="2478"/>
      <c r="U3" s="2478"/>
      <c r="V3" s="2478"/>
      <c r="W3" s="2478"/>
      <c r="X3" s="2478"/>
      <c r="Y3" s="2478"/>
      <c r="Z3" s="2479"/>
      <c r="AA3" s="2477" t="s">
        <v>486</v>
      </c>
      <c r="AB3" s="2478"/>
      <c r="AC3" s="2478"/>
      <c r="AD3" s="2479"/>
      <c r="AE3" s="2480" t="s">
        <v>487</v>
      </c>
      <c r="AF3" s="2480"/>
      <c r="AG3" s="2480"/>
      <c r="AH3" s="2482" t="s">
        <v>268</v>
      </c>
    </row>
    <row r="4" spans="1:34" ht="14.25" customHeight="1" x14ac:dyDescent="0.2">
      <c r="A4" s="526"/>
      <c r="B4" s="527" t="s">
        <v>488</v>
      </c>
      <c r="C4" s="2484"/>
      <c r="D4" s="2485"/>
      <c r="E4" s="2485"/>
      <c r="F4" s="2485"/>
      <c r="G4" s="2485"/>
      <c r="H4" s="2485"/>
      <c r="I4" s="2485"/>
      <c r="J4" s="2486"/>
      <c r="K4" s="2484"/>
      <c r="L4" s="2485"/>
      <c r="M4" s="2485"/>
      <c r="N4" s="2485"/>
      <c r="O4" s="2485"/>
      <c r="P4" s="2485"/>
      <c r="Q4" s="2485"/>
      <c r="R4" s="2486"/>
      <c r="S4" s="2484"/>
      <c r="T4" s="2485"/>
      <c r="U4" s="2485"/>
      <c r="V4" s="2485"/>
      <c r="W4" s="2485"/>
      <c r="X4" s="2485"/>
      <c r="Y4" s="2485"/>
      <c r="Z4" s="2486"/>
      <c r="AA4" s="2484"/>
      <c r="AB4" s="2485"/>
      <c r="AC4" s="2485"/>
      <c r="AD4" s="2486"/>
      <c r="AE4" s="2481"/>
      <c r="AF4" s="2481"/>
      <c r="AG4" s="2481"/>
      <c r="AH4" s="2483"/>
    </row>
    <row r="5" spans="1:34" ht="14.25" customHeight="1" x14ac:dyDescent="0.2">
      <c r="A5" s="526"/>
      <c r="B5" s="527" t="s">
        <v>489</v>
      </c>
      <c r="C5" s="2470" t="s">
        <v>33</v>
      </c>
      <c r="D5" s="2468"/>
      <c r="E5" s="2468"/>
      <c r="F5" s="2487"/>
      <c r="G5" s="2467" t="s">
        <v>34</v>
      </c>
      <c r="H5" s="2468"/>
      <c r="I5" s="2468"/>
      <c r="J5" s="2469"/>
      <c r="K5" s="2470" t="s">
        <v>35</v>
      </c>
      <c r="L5" s="2468"/>
      <c r="M5" s="2468"/>
      <c r="N5" s="2487"/>
      <c r="O5" s="2467" t="s">
        <v>36</v>
      </c>
      <c r="P5" s="2468"/>
      <c r="Q5" s="2468"/>
      <c r="R5" s="2469"/>
      <c r="S5" s="2470" t="s">
        <v>37</v>
      </c>
      <c r="T5" s="2468"/>
      <c r="U5" s="2468"/>
      <c r="V5" s="2487"/>
      <c r="W5" s="2467" t="s">
        <v>38</v>
      </c>
      <c r="X5" s="2468"/>
      <c r="Y5" s="2468"/>
      <c r="Z5" s="2469"/>
      <c r="AA5" s="2470" t="s">
        <v>39</v>
      </c>
      <c r="AB5" s="2468"/>
      <c r="AC5" s="2468"/>
      <c r="AD5" s="2469"/>
      <c r="AE5" s="2481"/>
      <c r="AF5" s="2481"/>
      <c r="AG5" s="2481"/>
      <c r="AH5" s="2483"/>
    </row>
    <row r="6" spans="1:34" ht="20.25" customHeight="1" x14ac:dyDescent="0.2">
      <c r="A6" s="526"/>
      <c r="B6" s="1624" t="s">
        <v>124</v>
      </c>
      <c r="C6" s="2464">
        <f>COUNTA(C8:F42)</f>
        <v>0</v>
      </c>
      <c r="D6" s="2465"/>
      <c r="E6" s="2465"/>
      <c r="F6" s="2466"/>
      <c r="G6" s="2464">
        <f t="shared" ref="G6" si="0">COUNTA(G8:J42)</f>
        <v>0</v>
      </c>
      <c r="H6" s="2465"/>
      <c r="I6" s="2465"/>
      <c r="J6" s="2466"/>
      <c r="K6" s="2464">
        <f t="shared" ref="K6" si="1">COUNTA(K8:N42)</f>
        <v>0</v>
      </c>
      <c r="L6" s="2465"/>
      <c r="M6" s="2465"/>
      <c r="N6" s="2466"/>
      <c r="O6" s="2464">
        <f t="shared" ref="O6" si="2">COUNTA(O8:R42)</f>
        <v>0</v>
      </c>
      <c r="P6" s="2465"/>
      <c r="Q6" s="2465"/>
      <c r="R6" s="2466"/>
      <c r="S6" s="2464">
        <f t="shared" ref="S6" si="3">COUNTA(S8:V42)</f>
        <v>0</v>
      </c>
      <c r="T6" s="2465"/>
      <c r="U6" s="2465"/>
      <c r="V6" s="2466"/>
      <c r="W6" s="2464">
        <f t="shared" ref="W6" si="4">COUNTA(W8:Z42)</f>
        <v>0</v>
      </c>
      <c r="X6" s="2465"/>
      <c r="Y6" s="2465"/>
      <c r="Z6" s="2466"/>
      <c r="AA6" s="2464">
        <f t="shared" ref="AA6" si="5">COUNTA(AA8:AD42)</f>
        <v>0</v>
      </c>
      <c r="AB6" s="2465"/>
      <c r="AC6" s="2465"/>
      <c r="AD6" s="2466"/>
      <c r="AE6" s="2471">
        <f>COUNTA(AE8:AG42)</f>
        <v>0</v>
      </c>
      <c r="AF6" s="2465"/>
      <c r="AG6" s="2465"/>
      <c r="AH6" s="2472">
        <f>SUM(AH8:AH42)</f>
        <v>0</v>
      </c>
    </row>
    <row r="7" spans="1:34" ht="16.5" customHeight="1" x14ac:dyDescent="0.2">
      <c r="A7" s="1625" t="s">
        <v>130</v>
      </c>
      <c r="B7" s="1626" t="s">
        <v>490</v>
      </c>
      <c r="C7" s="1627" t="s">
        <v>491</v>
      </c>
      <c r="D7" s="1628" t="s">
        <v>492</v>
      </c>
      <c r="E7" s="1628" t="s">
        <v>493</v>
      </c>
      <c r="F7" s="1629" t="s">
        <v>494</v>
      </c>
      <c r="G7" s="1630" t="s">
        <v>491</v>
      </c>
      <c r="H7" s="1628" t="s">
        <v>492</v>
      </c>
      <c r="I7" s="1628" t="s">
        <v>493</v>
      </c>
      <c r="J7" s="1631" t="s">
        <v>494</v>
      </c>
      <c r="K7" s="1627" t="s">
        <v>491</v>
      </c>
      <c r="L7" s="1628" t="s">
        <v>492</v>
      </c>
      <c r="M7" s="1628" t="s">
        <v>493</v>
      </c>
      <c r="N7" s="1629" t="s">
        <v>494</v>
      </c>
      <c r="O7" s="1630" t="s">
        <v>491</v>
      </c>
      <c r="P7" s="1628" t="s">
        <v>492</v>
      </c>
      <c r="Q7" s="1628" t="s">
        <v>493</v>
      </c>
      <c r="R7" s="1631" t="s">
        <v>494</v>
      </c>
      <c r="S7" s="1627" t="s">
        <v>491</v>
      </c>
      <c r="T7" s="1628" t="s">
        <v>492</v>
      </c>
      <c r="U7" s="1628" t="s">
        <v>493</v>
      </c>
      <c r="V7" s="1629" t="s">
        <v>494</v>
      </c>
      <c r="W7" s="1630" t="s">
        <v>491</v>
      </c>
      <c r="X7" s="1628" t="s">
        <v>492</v>
      </c>
      <c r="Y7" s="1628" t="s">
        <v>493</v>
      </c>
      <c r="Z7" s="1631" t="s">
        <v>494</v>
      </c>
      <c r="AA7" s="1627" t="s">
        <v>491</v>
      </c>
      <c r="AB7" s="1628" t="s">
        <v>492</v>
      </c>
      <c r="AC7" s="1628" t="s">
        <v>493</v>
      </c>
      <c r="AD7" s="1631" t="s">
        <v>494</v>
      </c>
      <c r="AE7" s="1632" t="s">
        <v>491</v>
      </c>
      <c r="AF7" s="1629" t="s">
        <v>492</v>
      </c>
      <c r="AG7" s="1629" t="s">
        <v>493</v>
      </c>
      <c r="AH7" s="2473"/>
    </row>
    <row r="8" spans="1:34" x14ac:dyDescent="0.2">
      <c r="A8" s="1633">
        <v>1</v>
      </c>
      <c r="B8" s="1634"/>
      <c r="C8" s="1428"/>
      <c r="D8" s="1430"/>
      <c r="E8" s="1430"/>
      <c r="F8" s="1432"/>
      <c r="G8" s="1635"/>
      <c r="H8" s="1430"/>
      <c r="I8" s="1430"/>
      <c r="J8" s="1431"/>
      <c r="K8" s="1428"/>
      <c r="L8" s="1430"/>
      <c r="M8" s="1430"/>
      <c r="N8" s="1432"/>
      <c r="O8" s="1635"/>
      <c r="P8" s="1430"/>
      <c r="Q8" s="1430"/>
      <c r="R8" s="1431"/>
      <c r="S8" s="1428"/>
      <c r="T8" s="1430"/>
      <c r="U8" s="1430"/>
      <c r="V8" s="1432"/>
      <c r="W8" s="1635"/>
      <c r="X8" s="1430"/>
      <c r="Y8" s="1430"/>
      <c r="Z8" s="1431"/>
      <c r="AA8" s="1428"/>
      <c r="AB8" s="1430"/>
      <c r="AC8" s="1430"/>
      <c r="AD8" s="1431"/>
      <c r="AE8" s="1636"/>
      <c r="AF8" s="1432"/>
      <c r="AG8" s="1432"/>
      <c r="AH8" s="1637">
        <f>COUNTA(C8:AG8)</f>
        <v>0</v>
      </c>
    </row>
    <row r="9" spans="1:34" ht="14.1" customHeight="1" x14ac:dyDescent="0.2">
      <c r="A9" s="1633">
        <v>2</v>
      </c>
      <c r="B9" s="1638"/>
      <c r="C9" s="1428"/>
      <c r="D9" s="1430"/>
      <c r="E9" s="1430"/>
      <c r="F9" s="1432"/>
      <c r="G9" s="1635"/>
      <c r="H9" s="1430"/>
      <c r="I9" s="1430"/>
      <c r="J9" s="1431"/>
      <c r="K9" s="1428"/>
      <c r="L9" s="1430"/>
      <c r="M9" s="1430"/>
      <c r="N9" s="1432"/>
      <c r="O9" s="1635"/>
      <c r="P9" s="1430"/>
      <c r="Q9" s="1430"/>
      <c r="R9" s="1431"/>
      <c r="S9" s="1428"/>
      <c r="T9" s="1430"/>
      <c r="U9" s="1430"/>
      <c r="V9" s="1432"/>
      <c r="W9" s="1635"/>
      <c r="X9" s="1430"/>
      <c r="Y9" s="1430"/>
      <c r="Z9" s="1431"/>
      <c r="AA9" s="1428"/>
      <c r="AB9" s="1430"/>
      <c r="AC9" s="1430"/>
      <c r="AD9" s="1431"/>
      <c r="AE9" s="1636"/>
      <c r="AF9" s="1432"/>
      <c r="AG9" s="1432"/>
      <c r="AH9" s="1637">
        <f t="shared" ref="AH9:AH41" si="6">COUNTA(C9:AG9)</f>
        <v>0</v>
      </c>
    </row>
    <row r="10" spans="1:34" ht="14.1" customHeight="1" x14ac:dyDescent="0.2">
      <c r="A10" s="1633">
        <v>3</v>
      </c>
      <c r="B10" s="1638"/>
      <c r="C10" s="1428"/>
      <c r="D10" s="1430"/>
      <c r="E10" s="1430"/>
      <c r="F10" s="1432"/>
      <c r="G10" s="1635"/>
      <c r="H10" s="1430"/>
      <c r="I10" s="1430"/>
      <c r="J10" s="1431"/>
      <c r="K10" s="1428"/>
      <c r="L10" s="1430"/>
      <c r="M10" s="1430"/>
      <c r="N10" s="1432"/>
      <c r="O10" s="1635"/>
      <c r="P10" s="1430"/>
      <c r="Q10" s="1430"/>
      <c r="R10" s="1431"/>
      <c r="S10" s="1428"/>
      <c r="T10" s="1430"/>
      <c r="U10" s="1430"/>
      <c r="V10" s="1432"/>
      <c r="W10" s="1635"/>
      <c r="X10" s="1430"/>
      <c r="Y10" s="1430"/>
      <c r="Z10" s="1431"/>
      <c r="AA10" s="1428"/>
      <c r="AB10" s="1430"/>
      <c r="AC10" s="1430"/>
      <c r="AD10" s="1431"/>
      <c r="AE10" s="1636"/>
      <c r="AF10" s="1432"/>
      <c r="AG10" s="1432"/>
      <c r="AH10" s="1637">
        <f t="shared" si="6"/>
        <v>0</v>
      </c>
    </row>
    <row r="11" spans="1:34" x14ac:dyDescent="0.2">
      <c r="A11" s="1633">
        <v>4</v>
      </c>
      <c r="B11" s="1638"/>
      <c r="C11" s="1428"/>
      <c r="D11" s="1430"/>
      <c r="E11" s="1430"/>
      <c r="F11" s="1432"/>
      <c r="G11" s="1635"/>
      <c r="H11" s="1430"/>
      <c r="I11" s="1430"/>
      <c r="J11" s="1431"/>
      <c r="K11" s="1428"/>
      <c r="L11" s="1430"/>
      <c r="M11" s="1430"/>
      <c r="N11" s="1432"/>
      <c r="O11" s="1635"/>
      <c r="P11" s="1430"/>
      <c r="Q11" s="1430"/>
      <c r="R11" s="1431"/>
      <c r="S11" s="1428"/>
      <c r="T11" s="1430"/>
      <c r="U11" s="1430"/>
      <c r="V11" s="1432"/>
      <c r="W11" s="1635"/>
      <c r="X11" s="1430"/>
      <c r="Y11" s="1430"/>
      <c r="Z11" s="1431"/>
      <c r="AA11" s="1428"/>
      <c r="AB11" s="1430"/>
      <c r="AC11" s="1430"/>
      <c r="AD11" s="1431"/>
      <c r="AE11" s="1636"/>
      <c r="AF11" s="1432"/>
      <c r="AG11" s="1432"/>
      <c r="AH11" s="1637">
        <f t="shared" si="6"/>
        <v>0</v>
      </c>
    </row>
    <row r="12" spans="1:34" x14ac:dyDescent="0.2">
      <c r="A12" s="1633">
        <v>5</v>
      </c>
      <c r="B12" s="1638"/>
      <c r="C12" s="1428"/>
      <c r="D12" s="1430"/>
      <c r="E12" s="1430"/>
      <c r="F12" s="1432"/>
      <c r="G12" s="1635"/>
      <c r="H12" s="1430"/>
      <c r="I12" s="1430"/>
      <c r="J12" s="1431"/>
      <c r="K12" s="1428"/>
      <c r="L12" s="1430"/>
      <c r="M12" s="1430"/>
      <c r="N12" s="1432"/>
      <c r="O12" s="1635"/>
      <c r="P12" s="1430"/>
      <c r="Q12" s="1430"/>
      <c r="R12" s="1431"/>
      <c r="S12" s="1428"/>
      <c r="T12" s="1430"/>
      <c r="U12" s="1430"/>
      <c r="V12" s="1432"/>
      <c r="W12" s="1635"/>
      <c r="X12" s="1430"/>
      <c r="Y12" s="1430"/>
      <c r="Z12" s="1431"/>
      <c r="AA12" s="1428"/>
      <c r="AB12" s="1430"/>
      <c r="AC12" s="1430"/>
      <c r="AD12" s="1431"/>
      <c r="AE12" s="1636"/>
      <c r="AF12" s="1432"/>
      <c r="AG12" s="1432"/>
      <c r="AH12" s="1637">
        <f t="shared" si="6"/>
        <v>0</v>
      </c>
    </row>
    <row r="13" spans="1:34" x14ac:dyDescent="0.2">
      <c r="A13" s="1633">
        <v>6</v>
      </c>
      <c r="B13" s="1638"/>
      <c r="C13" s="1428"/>
      <c r="D13" s="1430"/>
      <c r="E13" s="1430"/>
      <c r="F13" s="1432"/>
      <c r="G13" s="1635"/>
      <c r="H13" s="1430"/>
      <c r="I13" s="1430"/>
      <c r="J13" s="1431"/>
      <c r="K13" s="1428"/>
      <c r="L13" s="1430"/>
      <c r="M13" s="1430"/>
      <c r="N13" s="1432"/>
      <c r="O13" s="1635"/>
      <c r="P13" s="1430"/>
      <c r="Q13" s="1430"/>
      <c r="R13" s="1431"/>
      <c r="S13" s="1428"/>
      <c r="T13" s="1430"/>
      <c r="U13" s="1430"/>
      <c r="V13" s="1432"/>
      <c r="W13" s="1635"/>
      <c r="X13" s="1430"/>
      <c r="Y13" s="1430"/>
      <c r="Z13" s="1431"/>
      <c r="AA13" s="1428"/>
      <c r="AB13" s="1430"/>
      <c r="AC13" s="1430"/>
      <c r="AD13" s="1431"/>
      <c r="AE13" s="1636"/>
      <c r="AF13" s="1432"/>
      <c r="AG13" s="1432"/>
      <c r="AH13" s="1637">
        <f t="shared" si="6"/>
        <v>0</v>
      </c>
    </row>
    <row r="14" spans="1:34" x14ac:dyDescent="0.2">
      <c r="A14" s="1633">
        <v>7</v>
      </c>
      <c r="B14" s="1639"/>
      <c r="C14" s="1428"/>
      <c r="D14" s="1430"/>
      <c r="E14" s="1430"/>
      <c r="F14" s="1432"/>
      <c r="G14" s="1635"/>
      <c r="H14" s="1430"/>
      <c r="I14" s="1430"/>
      <c r="J14" s="1431"/>
      <c r="K14" s="1428"/>
      <c r="L14" s="1430"/>
      <c r="M14" s="1430"/>
      <c r="N14" s="1432"/>
      <c r="O14" s="1635"/>
      <c r="P14" s="1430"/>
      <c r="Q14" s="1430"/>
      <c r="R14" s="1431"/>
      <c r="S14" s="1428"/>
      <c r="T14" s="1430"/>
      <c r="U14" s="1430"/>
      <c r="V14" s="1432"/>
      <c r="W14" s="1635"/>
      <c r="X14" s="1430"/>
      <c r="Y14" s="1430"/>
      <c r="Z14" s="1431"/>
      <c r="AA14" s="1428"/>
      <c r="AB14" s="1430"/>
      <c r="AC14" s="1430"/>
      <c r="AD14" s="1431"/>
      <c r="AE14" s="1636"/>
      <c r="AF14" s="1432"/>
      <c r="AG14" s="1432"/>
      <c r="AH14" s="1637">
        <f t="shared" si="6"/>
        <v>0</v>
      </c>
    </row>
    <row r="15" spans="1:34" x14ac:dyDescent="0.2">
      <c r="A15" s="1633">
        <v>8</v>
      </c>
      <c r="B15" s="1639"/>
      <c r="C15" s="1428"/>
      <c r="D15" s="1430"/>
      <c r="E15" s="1430"/>
      <c r="F15" s="1432"/>
      <c r="G15" s="1635"/>
      <c r="H15" s="1430"/>
      <c r="I15" s="1430"/>
      <c r="J15" s="1431"/>
      <c r="K15" s="1428"/>
      <c r="L15" s="1430"/>
      <c r="M15" s="1430"/>
      <c r="N15" s="1432"/>
      <c r="O15" s="1635"/>
      <c r="P15" s="1430"/>
      <c r="Q15" s="1430"/>
      <c r="R15" s="1431"/>
      <c r="S15" s="1428"/>
      <c r="T15" s="1430"/>
      <c r="U15" s="1430"/>
      <c r="V15" s="1432"/>
      <c r="W15" s="1635"/>
      <c r="X15" s="1430"/>
      <c r="Y15" s="1430"/>
      <c r="Z15" s="1431"/>
      <c r="AA15" s="1428"/>
      <c r="AB15" s="1430"/>
      <c r="AC15" s="1430"/>
      <c r="AD15" s="1431"/>
      <c r="AE15" s="1636"/>
      <c r="AF15" s="1432"/>
      <c r="AG15" s="1432"/>
      <c r="AH15" s="1637">
        <f t="shared" si="6"/>
        <v>0</v>
      </c>
    </row>
    <row r="16" spans="1:34" x14ac:dyDescent="0.2">
      <c r="A16" s="1633">
        <v>9</v>
      </c>
      <c r="B16" s="1639"/>
      <c r="C16" s="1428"/>
      <c r="D16" s="1430"/>
      <c r="E16" s="1430"/>
      <c r="F16" s="1432"/>
      <c r="G16" s="1635"/>
      <c r="H16" s="1430"/>
      <c r="I16" s="1430"/>
      <c r="J16" s="1431"/>
      <c r="K16" s="1428"/>
      <c r="L16" s="1430"/>
      <c r="M16" s="1430"/>
      <c r="N16" s="1432"/>
      <c r="O16" s="1635"/>
      <c r="P16" s="1430"/>
      <c r="Q16" s="1430"/>
      <c r="R16" s="1431"/>
      <c r="S16" s="1428"/>
      <c r="T16" s="1430"/>
      <c r="U16" s="1430"/>
      <c r="V16" s="1432"/>
      <c r="W16" s="1635"/>
      <c r="X16" s="1430"/>
      <c r="Y16" s="1430"/>
      <c r="Z16" s="1431"/>
      <c r="AA16" s="1428"/>
      <c r="AB16" s="1430"/>
      <c r="AC16" s="1430"/>
      <c r="AD16" s="1431"/>
      <c r="AE16" s="1636"/>
      <c r="AF16" s="1432"/>
      <c r="AG16" s="1432"/>
      <c r="AH16" s="1637">
        <f t="shared" si="6"/>
        <v>0</v>
      </c>
    </row>
    <row r="17" spans="1:34" x14ac:dyDescent="0.2">
      <c r="A17" s="1633">
        <v>10</v>
      </c>
      <c r="B17" s="1639"/>
      <c r="C17" s="1428"/>
      <c r="D17" s="1430"/>
      <c r="E17" s="1430"/>
      <c r="F17" s="1432"/>
      <c r="G17" s="1635"/>
      <c r="H17" s="1430"/>
      <c r="I17" s="1430"/>
      <c r="J17" s="1431"/>
      <c r="K17" s="1428"/>
      <c r="L17" s="1430"/>
      <c r="M17" s="1430"/>
      <c r="N17" s="1432"/>
      <c r="O17" s="1635"/>
      <c r="P17" s="1430"/>
      <c r="Q17" s="1430"/>
      <c r="R17" s="1431"/>
      <c r="S17" s="1428"/>
      <c r="T17" s="1430"/>
      <c r="U17" s="1430"/>
      <c r="V17" s="1432"/>
      <c r="W17" s="1635"/>
      <c r="X17" s="1430"/>
      <c r="Y17" s="1430"/>
      <c r="Z17" s="1431"/>
      <c r="AA17" s="1428"/>
      <c r="AB17" s="1430"/>
      <c r="AC17" s="1430"/>
      <c r="AD17" s="1431"/>
      <c r="AE17" s="1636"/>
      <c r="AF17" s="1432"/>
      <c r="AG17" s="1432"/>
      <c r="AH17" s="1637">
        <f t="shared" si="6"/>
        <v>0</v>
      </c>
    </row>
    <row r="18" spans="1:34" x14ac:dyDescent="0.2">
      <c r="A18" s="1633">
        <v>11</v>
      </c>
      <c r="B18" s="1639"/>
      <c r="C18" s="1428"/>
      <c r="D18" s="1430"/>
      <c r="E18" s="1430"/>
      <c r="F18" s="1432"/>
      <c r="G18" s="1635"/>
      <c r="H18" s="1430"/>
      <c r="I18" s="1430"/>
      <c r="J18" s="1431"/>
      <c r="K18" s="1428"/>
      <c r="L18" s="1430"/>
      <c r="M18" s="1430"/>
      <c r="N18" s="1432"/>
      <c r="O18" s="1635"/>
      <c r="P18" s="1430"/>
      <c r="Q18" s="1430"/>
      <c r="R18" s="1431"/>
      <c r="S18" s="1428"/>
      <c r="T18" s="1430"/>
      <c r="U18" s="1430"/>
      <c r="V18" s="1432"/>
      <c r="W18" s="1635"/>
      <c r="X18" s="1430"/>
      <c r="Y18" s="1430"/>
      <c r="Z18" s="1431"/>
      <c r="AA18" s="1428"/>
      <c r="AB18" s="1430"/>
      <c r="AC18" s="1430"/>
      <c r="AD18" s="1431"/>
      <c r="AE18" s="1636"/>
      <c r="AF18" s="1432"/>
      <c r="AG18" s="1432"/>
      <c r="AH18" s="1637">
        <f t="shared" si="6"/>
        <v>0</v>
      </c>
    </row>
    <row r="19" spans="1:34" x14ac:dyDescent="0.2">
      <c r="A19" s="1633">
        <v>12</v>
      </c>
      <c r="B19" s="1639"/>
      <c r="C19" s="1428"/>
      <c r="D19" s="1430"/>
      <c r="E19" s="1430"/>
      <c r="F19" s="1432"/>
      <c r="G19" s="1635"/>
      <c r="H19" s="1430"/>
      <c r="I19" s="1430"/>
      <c r="J19" s="1431"/>
      <c r="K19" s="1428"/>
      <c r="L19" s="1430"/>
      <c r="M19" s="1430"/>
      <c r="N19" s="1432"/>
      <c r="O19" s="1635"/>
      <c r="P19" s="1430"/>
      <c r="Q19" s="1430"/>
      <c r="R19" s="1431"/>
      <c r="S19" s="1428"/>
      <c r="T19" s="1430"/>
      <c r="U19" s="1430"/>
      <c r="V19" s="1432"/>
      <c r="W19" s="1635"/>
      <c r="X19" s="1430"/>
      <c r="Y19" s="1430"/>
      <c r="Z19" s="1431"/>
      <c r="AA19" s="1428"/>
      <c r="AB19" s="1430"/>
      <c r="AC19" s="1430"/>
      <c r="AD19" s="1431"/>
      <c r="AE19" s="1636"/>
      <c r="AF19" s="1432"/>
      <c r="AG19" s="1432"/>
      <c r="AH19" s="1637">
        <f t="shared" si="6"/>
        <v>0</v>
      </c>
    </row>
    <row r="20" spans="1:34" x14ac:dyDescent="0.2">
      <c r="A20" s="1633">
        <v>13</v>
      </c>
      <c r="B20" s="1639"/>
      <c r="C20" s="1428"/>
      <c r="D20" s="1430"/>
      <c r="E20" s="1430"/>
      <c r="F20" s="1432"/>
      <c r="G20" s="1635"/>
      <c r="H20" s="1430"/>
      <c r="I20" s="1430"/>
      <c r="J20" s="1431"/>
      <c r="K20" s="1428"/>
      <c r="L20" s="1430"/>
      <c r="M20" s="1430"/>
      <c r="N20" s="1432"/>
      <c r="O20" s="1635"/>
      <c r="P20" s="1430"/>
      <c r="Q20" s="1430"/>
      <c r="R20" s="1431"/>
      <c r="S20" s="1428"/>
      <c r="T20" s="1430"/>
      <c r="U20" s="1430"/>
      <c r="V20" s="1432"/>
      <c r="W20" s="1635"/>
      <c r="X20" s="1430"/>
      <c r="Y20" s="1430"/>
      <c r="Z20" s="1431"/>
      <c r="AA20" s="1428"/>
      <c r="AB20" s="1430"/>
      <c r="AC20" s="1430"/>
      <c r="AD20" s="1431"/>
      <c r="AE20" s="1636"/>
      <c r="AF20" s="1432"/>
      <c r="AG20" s="1432"/>
      <c r="AH20" s="1637">
        <f t="shared" si="6"/>
        <v>0</v>
      </c>
    </row>
    <row r="21" spans="1:34" x14ac:dyDescent="0.2">
      <c r="A21" s="1633">
        <v>14</v>
      </c>
      <c r="B21" s="1639"/>
      <c r="C21" s="1428"/>
      <c r="D21" s="1430"/>
      <c r="E21" s="1430"/>
      <c r="F21" s="1432"/>
      <c r="G21" s="1635"/>
      <c r="H21" s="1430"/>
      <c r="I21" s="1430"/>
      <c r="J21" s="1431"/>
      <c r="K21" s="1428"/>
      <c r="L21" s="1430"/>
      <c r="M21" s="1430"/>
      <c r="N21" s="1432"/>
      <c r="O21" s="1635"/>
      <c r="P21" s="1430"/>
      <c r="Q21" s="1430"/>
      <c r="R21" s="1431"/>
      <c r="S21" s="1428"/>
      <c r="T21" s="1430"/>
      <c r="U21" s="1430"/>
      <c r="V21" s="1432"/>
      <c r="W21" s="1635"/>
      <c r="X21" s="1430"/>
      <c r="Y21" s="1430"/>
      <c r="Z21" s="1431"/>
      <c r="AA21" s="1428"/>
      <c r="AB21" s="1430"/>
      <c r="AC21" s="1430"/>
      <c r="AD21" s="1431"/>
      <c r="AE21" s="1636"/>
      <c r="AF21" s="1432"/>
      <c r="AG21" s="1432"/>
      <c r="AH21" s="1637">
        <f t="shared" si="6"/>
        <v>0</v>
      </c>
    </row>
    <row r="22" spans="1:34" x14ac:dyDescent="0.2">
      <c r="A22" s="1633">
        <v>15</v>
      </c>
      <c r="B22" s="1639"/>
      <c r="C22" s="1428"/>
      <c r="D22" s="1430"/>
      <c r="E22" s="1430"/>
      <c r="F22" s="1432"/>
      <c r="G22" s="1635"/>
      <c r="H22" s="1430"/>
      <c r="I22" s="1430"/>
      <c r="J22" s="1431"/>
      <c r="K22" s="1428"/>
      <c r="L22" s="1430"/>
      <c r="M22" s="1430"/>
      <c r="N22" s="1432"/>
      <c r="O22" s="1635"/>
      <c r="P22" s="1430"/>
      <c r="Q22" s="1430"/>
      <c r="R22" s="1431"/>
      <c r="S22" s="1428"/>
      <c r="T22" s="1430"/>
      <c r="U22" s="1430"/>
      <c r="V22" s="1432"/>
      <c r="W22" s="1635"/>
      <c r="X22" s="1430"/>
      <c r="Y22" s="1430"/>
      <c r="Z22" s="1431"/>
      <c r="AA22" s="1428"/>
      <c r="AB22" s="1430"/>
      <c r="AC22" s="1430"/>
      <c r="AD22" s="1431"/>
      <c r="AE22" s="1636"/>
      <c r="AF22" s="1432"/>
      <c r="AG22" s="1432"/>
      <c r="AH22" s="1637">
        <f t="shared" si="6"/>
        <v>0</v>
      </c>
    </row>
    <row r="23" spans="1:34" x14ac:dyDescent="0.2">
      <c r="A23" s="1633">
        <v>16</v>
      </c>
      <c r="B23" s="1639"/>
      <c r="C23" s="1428"/>
      <c r="D23" s="1430"/>
      <c r="E23" s="1430"/>
      <c r="F23" s="1432"/>
      <c r="G23" s="1635"/>
      <c r="H23" s="1430"/>
      <c r="I23" s="1430"/>
      <c r="J23" s="1431"/>
      <c r="K23" s="1428"/>
      <c r="L23" s="1430"/>
      <c r="M23" s="1430"/>
      <c r="N23" s="1432"/>
      <c r="O23" s="1635"/>
      <c r="P23" s="1430"/>
      <c r="Q23" s="1430"/>
      <c r="R23" s="1431"/>
      <c r="S23" s="1428"/>
      <c r="T23" s="1430"/>
      <c r="U23" s="1430"/>
      <c r="V23" s="1432"/>
      <c r="W23" s="1635"/>
      <c r="X23" s="1430"/>
      <c r="Y23" s="1430"/>
      <c r="Z23" s="1431"/>
      <c r="AA23" s="1428"/>
      <c r="AB23" s="1430"/>
      <c r="AC23" s="1430"/>
      <c r="AD23" s="1431"/>
      <c r="AE23" s="1636"/>
      <c r="AF23" s="1432"/>
      <c r="AG23" s="1432"/>
      <c r="AH23" s="1637">
        <f t="shared" si="6"/>
        <v>0</v>
      </c>
    </row>
    <row r="24" spans="1:34" x14ac:dyDescent="0.2">
      <c r="A24" s="1633">
        <v>17</v>
      </c>
      <c r="B24" s="1639"/>
      <c r="C24" s="1428"/>
      <c r="D24" s="1430"/>
      <c r="E24" s="1430"/>
      <c r="F24" s="1432"/>
      <c r="G24" s="1635"/>
      <c r="H24" s="1430"/>
      <c r="I24" s="1430"/>
      <c r="J24" s="1431"/>
      <c r="K24" s="1428"/>
      <c r="L24" s="1430"/>
      <c r="M24" s="1430"/>
      <c r="N24" s="1432"/>
      <c r="O24" s="1635"/>
      <c r="P24" s="1430"/>
      <c r="Q24" s="1430"/>
      <c r="R24" s="1431"/>
      <c r="S24" s="1428"/>
      <c r="T24" s="1430"/>
      <c r="U24" s="1430"/>
      <c r="V24" s="1432"/>
      <c r="W24" s="1635"/>
      <c r="X24" s="1430"/>
      <c r="Y24" s="1430"/>
      <c r="Z24" s="1431"/>
      <c r="AA24" s="1428"/>
      <c r="AB24" s="1430"/>
      <c r="AC24" s="1430"/>
      <c r="AD24" s="1431"/>
      <c r="AE24" s="1636"/>
      <c r="AF24" s="1432"/>
      <c r="AG24" s="1432"/>
      <c r="AH24" s="1637">
        <f t="shared" si="6"/>
        <v>0</v>
      </c>
    </row>
    <row r="25" spans="1:34" x14ac:dyDescent="0.2">
      <c r="A25" s="1633">
        <v>18</v>
      </c>
      <c r="B25" s="1639"/>
      <c r="C25" s="1428"/>
      <c r="D25" s="1430"/>
      <c r="E25" s="1430"/>
      <c r="F25" s="1432"/>
      <c r="G25" s="1635"/>
      <c r="H25" s="1430"/>
      <c r="I25" s="1430"/>
      <c r="J25" s="1431"/>
      <c r="K25" s="1428"/>
      <c r="L25" s="1430"/>
      <c r="M25" s="1430"/>
      <c r="N25" s="1432"/>
      <c r="O25" s="1635"/>
      <c r="P25" s="1430"/>
      <c r="Q25" s="1430"/>
      <c r="R25" s="1431"/>
      <c r="S25" s="1428"/>
      <c r="T25" s="1430"/>
      <c r="U25" s="1430"/>
      <c r="V25" s="1432"/>
      <c r="W25" s="1635"/>
      <c r="X25" s="1430"/>
      <c r="Y25" s="1430"/>
      <c r="Z25" s="1431"/>
      <c r="AA25" s="1428"/>
      <c r="AB25" s="1430"/>
      <c r="AC25" s="1430"/>
      <c r="AD25" s="1431"/>
      <c r="AE25" s="1636"/>
      <c r="AF25" s="1432"/>
      <c r="AG25" s="1432"/>
      <c r="AH25" s="1637">
        <f t="shared" si="6"/>
        <v>0</v>
      </c>
    </row>
    <row r="26" spans="1:34" x14ac:dyDescent="0.2">
      <c r="A26" s="1633">
        <v>19</v>
      </c>
      <c r="B26" s="1639"/>
      <c r="C26" s="1428"/>
      <c r="D26" s="1430"/>
      <c r="E26" s="1430"/>
      <c r="F26" s="1432"/>
      <c r="G26" s="1635"/>
      <c r="H26" s="1430"/>
      <c r="I26" s="1430"/>
      <c r="J26" s="1431"/>
      <c r="K26" s="1428"/>
      <c r="L26" s="1430"/>
      <c r="M26" s="1430"/>
      <c r="N26" s="1432"/>
      <c r="O26" s="1635"/>
      <c r="P26" s="1430"/>
      <c r="Q26" s="1430"/>
      <c r="R26" s="1431"/>
      <c r="S26" s="1428"/>
      <c r="T26" s="1430"/>
      <c r="U26" s="1430"/>
      <c r="V26" s="1432"/>
      <c r="W26" s="1635"/>
      <c r="X26" s="1430"/>
      <c r="Y26" s="1430"/>
      <c r="Z26" s="1431"/>
      <c r="AA26" s="1428"/>
      <c r="AB26" s="1430"/>
      <c r="AC26" s="1430"/>
      <c r="AD26" s="1431"/>
      <c r="AE26" s="1636"/>
      <c r="AF26" s="1432"/>
      <c r="AG26" s="1432"/>
      <c r="AH26" s="1637">
        <f t="shared" si="6"/>
        <v>0</v>
      </c>
    </row>
    <row r="27" spans="1:34" x14ac:dyDescent="0.2">
      <c r="A27" s="1633">
        <v>20</v>
      </c>
      <c r="B27" s="1639"/>
      <c r="C27" s="1428"/>
      <c r="D27" s="1430"/>
      <c r="E27" s="1430"/>
      <c r="F27" s="1432"/>
      <c r="G27" s="1635"/>
      <c r="H27" s="1430"/>
      <c r="I27" s="1430"/>
      <c r="J27" s="1431"/>
      <c r="K27" s="1428"/>
      <c r="L27" s="1430"/>
      <c r="M27" s="1430"/>
      <c r="N27" s="1432"/>
      <c r="O27" s="1635"/>
      <c r="P27" s="1430"/>
      <c r="Q27" s="1430"/>
      <c r="R27" s="1431"/>
      <c r="S27" s="1428"/>
      <c r="T27" s="1430"/>
      <c r="U27" s="1430"/>
      <c r="V27" s="1432"/>
      <c r="W27" s="1635"/>
      <c r="X27" s="1430"/>
      <c r="Y27" s="1430"/>
      <c r="Z27" s="1431"/>
      <c r="AA27" s="1428"/>
      <c r="AB27" s="1430"/>
      <c r="AC27" s="1430"/>
      <c r="AD27" s="1431"/>
      <c r="AE27" s="1636"/>
      <c r="AF27" s="1432"/>
      <c r="AG27" s="1432"/>
      <c r="AH27" s="1637">
        <f t="shared" si="6"/>
        <v>0</v>
      </c>
    </row>
    <row r="28" spans="1:34" x14ac:dyDescent="0.2">
      <c r="A28" s="1633">
        <v>21</v>
      </c>
      <c r="B28" s="1639"/>
      <c r="C28" s="1428"/>
      <c r="D28" s="1430"/>
      <c r="E28" s="1430"/>
      <c r="F28" s="1432"/>
      <c r="G28" s="1635"/>
      <c r="H28" s="1430"/>
      <c r="I28" s="1430"/>
      <c r="J28" s="1431"/>
      <c r="K28" s="1428"/>
      <c r="L28" s="1430"/>
      <c r="M28" s="1430"/>
      <c r="N28" s="1432"/>
      <c r="O28" s="1635"/>
      <c r="P28" s="1430"/>
      <c r="Q28" s="1430"/>
      <c r="R28" s="1431"/>
      <c r="S28" s="1428"/>
      <c r="T28" s="1430"/>
      <c r="U28" s="1430"/>
      <c r="V28" s="1432"/>
      <c r="W28" s="1635"/>
      <c r="X28" s="1430"/>
      <c r="Y28" s="1430"/>
      <c r="Z28" s="1431"/>
      <c r="AA28" s="1428"/>
      <c r="AB28" s="1430"/>
      <c r="AC28" s="1430"/>
      <c r="AD28" s="1431"/>
      <c r="AE28" s="1636"/>
      <c r="AF28" s="1432"/>
      <c r="AG28" s="1432"/>
      <c r="AH28" s="1637">
        <f t="shared" si="6"/>
        <v>0</v>
      </c>
    </row>
    <row r="29" spans="1:34" x14ac:dyDescent="0.2">
      <c r="A29" s="1633">
        <v>22</v>
      </c>
      <c r="B29" s="1639"/>
      <c r="C29" s="1428"/>
      <c r="D29" s="1430"/>
      <c r="E29" s="1430"/>
      <c r="F29" s="1432"/>
      <c r="G29" s="1635"/>
      <c r="H29" s="1430"/>
      <c r="I29" s="1430"/>
      <c r="J29" s="1431"/>
      <c r="K29" s="1428"/>
      <c r="L29" s="1430"/>
      <c r="M29" s="1430"/>
      <c r="N29" s="1432"/>
      <c r="O29" s="1635"/>
      <c r="P29" s="1430"/>
      <c r="Q29" s="1430"/>
      <c r="R29" s="1431"/>
      <c r="S29" s="1428"/>
      <c r="T29" s="1430"/>
      <c r="U29" s="1430"/>
      <c r="V29" s="1432"/>
      <c r="W29" s="1635"/>
      <c r="X29" s="1430"/>
      <c r="Y29" s="1430"/>
      <c r="Z29" s="1431"/>
      <c r="AA29" s="1428"/>
      <c r="AB29" s="1430"/>
      <c r="AC29" s="1430"/>
      <c r="AD29" s="1431"/>
      <c r="AE29" s="1636"/>
      <c r="AF29" s="1432"/>
      <c r="AG29" s="1432"/>
      <c r="AH29" s="1637">
        <f t="shared" si="6"/>
        <v>0</v>
      </c>
    </row>
    <row r="30" spans="1:34" x14ac:dyDescent="0.2">
      <c r="A30" s="1633">
        <v>23</v>
      </c>
      <c r="B30" s="1639"/>
      <c r="C30" s="1428"/>
      <c r="D30" s="1430"/>
      <c r="E30" s="1430"/>
      <c r="F30" s="1432"/>
      <c r="G30" s="1635"/>
      <c r="H30" s="1430"/>
      <c r="I30" s="1430"/>
      <c r="J30" s="1431"/>
      <c r="K30" s="1428"/>
      <c r="L30" s="1430"/>
      <c r="M30" s="1430"/>
      <c r="N30" s="1432"/>
      <c r="O30" s="1635"/>
      <c r="P30" s="1430"/>
      <c r="Q30" s="1430"/>
      <c r="R30" s="1431"/>
      <c r="S30" s="1428"/>
      <c r="T30" s="1430"/>
      <c r="U30" s="1430"/>
      <c r="V30" s="1432"/>
      <c r="W30" s="1635"/>
      <c r="X30" s="1430"/>
      <c r="Y30" s="1430"/>
      <c r="Z30" s="1431"/>
      <c r="AA30" s="1428"/>
      <c r="AB30" s="1430"/>
      <c r="AC30" s="1430"/>
      <c r="AD30" s="1431"/>
      <c r="AE30" s="1636"/>
      <c r="AF30" s="1432"/>
      <c r="AG30" s="1432"/>
      <c r="AH30" s="1637">
        <f t="shared" si="6"/>
        <v>0</v>
      </c>
    </row>
    <row r="31" spans="1:34" x14ac:dyDescent="0.2">
      <c r="A31" s="1633">
        <v>24</v>
      </c>
      <c r="B31" s="1639"/>
      <c r="C31" s="1428"/>
      <c r="D31" s="1430"/>
      <c r="E31" s="1430"/>
      <c r="F31" s="1432"/>
      <c r="G31" s="1635"/>
      <c r="H31" s="1430"/>
      <c r="I31" s="1430"/>
      <c r="J31" s="1431"/>
      <c r="K31" s="1428"/>
      <c r="L31" s="1430"/>
      <c r="M31" s="1430"/>
      <c r="N31" s="1432"/>
      <c r="O31" s="1635"/>
      <c r="P31" s="1430"/>
      <c r="Q31" s="1430"/>
      <c r="R31" s="1431"/>
      <c r="S31" s="1428"/>
      <c r="T31" s="1430"/>
      <c r="U31" s="1430"/>
      <c r="V31" s="1432"/>
      <c r="W31" s="1635"/>
      <c r="X31" s="1430"/>
      <c r="Y31" s="1430"/>
      <c r="Z31" s="1431"/>
      <c r="AA31" s="1428"/>
      <c r="AB31" s="1430"/>
      <c r="AC31" s="1430"/>
      <c r="AD31" s="1431"/>
      <c r="AE31" s="1636"/>
      <c r="AF31" s="1432"/>
      <c r="AG31" s="1432"/>
      <c r="AH31" s="1637">
        <f t="shared" si="6"/>
        <v>0</v>
      </c>
    </row>
    <row r="32" spans="1:34" x14ac:dyDescent="0.2">
      <c r="A32" s="1633">
        <v>25</v>
      </c>
      <c r="B32" s="1639"/>
      <c r="C32" s="1428"/>
      <c r="D32" s="1430"/>
      <c r="E32" s="1430"/>
      <c r="F32" s="1432"/>
      <c r="G32" s="1635"/>
      <c r="H32" s="1430"/>
      <c r="I32" s="1430"/>
      <c r="J32" s="1431"/>
      <c r="K32" s="1428"/>
      <c r="L32" s="1430"/>
      <c r="M32" s="1430"/>
      <c r="N32" s="1432"/>
      <c r="O32" s="1635"/>
      <c r="P32" s="1430"/>
      <c r="Q32" s="1430"/>
      <c r="R32" s="1431"/>
      <c r="S32" s="1428"/>
      <c r="T32" s="1430"/>
      <c r="U32" s="1430"/>
      <c r="V32" s="1432"/>
      <c r="W32" s="1635"/>
      <c r="X32" s="1430"/>
      <c r="Y32" s="1430"/>
      <c r="Z32" s="1431"/>
      <c r="AA32" s="1428"/>
      <c r="AB32" s="1430"/>
      <c r="AC32" s="1430"/>
      <c r="AD32" s="1431"/>
      <c r="AE32" s="1636"/>
      <c r="AF32" s="1432"/>
      <c r="AG32" s="1432"/>
      <c r="AH32" s="1637">
        <f t="shared" si="6"/>
        <v>0</v>
      </c>
    </row>
    <row r="33" spans="1:34" ht="14.1" customHeight="1" x14ac:dyDescent="0.2">
      <c r="A33" s="1633">
        <v>26</v>
      </c>
      <c r="B33" s="1638"/>
      <c r="C33" s="1428"/>
      <c r="D33" s="1430"/>
      <c r="E33" s="1430"/>
      <c r="F33" s="1432"/>
      <c r="G33" s="1635"/>
      <c r="H33" s="1430"/>
      <c r="I33" s="1430"/>
      <c r="J33" s="1431"/>
      <c r="K33" s="1428"/>
      <c r="L33" s="1430"/>
      <c r="M33" s="1430"/>
      <c r="N33" s="1432"/>
      <c r="O33" s="1635"/>
      <c r="P33" s="1430"/>
      <c r="Q33" s="1430"/>
      <c r="R33" s="1431"/>
      <c r="S33" s="1428"/>
      <c r="T33" s="1430"/>
      <c r="U33" s="1430"/>
      <c r="V33" s="1432"/>
      <c r="W33" s="1635"/>
      <c r="X33" s="1430"/>
      <c r="Y33" s="1430"/>
      <c r="Z33" s="1431"/>
      <c r="AA33" s="1428"/>
      <c r="AB33" s="1430"/>
      <c r="AC33" s="1430"/>
      <c r="AD33" s="1431"/>
      <c r="AE33" s="1636"/>
      <c r="AF33" s="1432"/>
      <c r="AG33" s="1432"/>
      <c r="AH33" s="1637">
        <f t="shared" si="6"/>
        <v>0</v>
      </c>
    </row>
    <row r="34" spans="1:34" x14ac:dyDescent="0.2">
      <c r="A34" s="1633">
        <v>27</v>
      </c>
      <c r="B34" s="1638"/>
      <c r="C34" s="1428"/>
      <c r="D34" s="1430"/>
      <c r="E34" s="1430"/>
      <c r="F34" s="1432"/>
      <c r="G34" s="1635"/>
      <c r="H34" s="1430"/>
      <c r="I34" s="1430"/>
      <c r="J34" s="1431"/>
      <c r="K34" s="1428"/>
      <c r="L34" s="1430"/>
      <c r="M34" s="1430"/>
      <c r="N34" s="1432"/>
      <c r="O34" s="1635"/>
      <c r="P34" s="1430"/>
      <c r="Q34" s="1430"/>
      <c r="R34" s="1431"/>
      <c r="S34" s="1428"/>
      <c r="T34" s="1430"/>
      <c r="U34" s="1430"/>
      <c r="V34" s="1432"/>
      <c r="W34" s="1635"/>
      <c r="X34" s="1430"/>
      <c r="Y34" s="1430"/>
      <c r="Z34" s="1431"/>
      <c r="AA34" s="1428"/>
      <c r="AB34" s="1430"/>
      <c r="AC34" s="1430"/>
      <c r="AD34" s="1431"/>
      <c r="AE34" s="1636"/>
      <c r="AF34" s="1432"/>
      <c r="AG34" s="1432"/>
      <c r="AH34" s="1637">
        <f t="shared" si="6"/>
        <v>0</v>
      </c>
    </row>
    <row r="35" spans="1:34" x14ac:dyDescent="0.2">
      <c r="A35" s="1633">
        <v>28</v>
      </c>
      <c r="B35" s="1638"/>
      <c r="C35" s="1428"/>
      <c r="D35" s="1430"/>
      <c r="E35" s="1430"/>
      <c r="F35" s="1432"/>
      <c r="G35" s="1635"/>
      <c r="H35" s="1430"/>
      <c r="I35" s="1430"/>
      <c r="J35" s="1431"/>
      <c r="K35" s="1428"/>
      <c r="L35" s="1430"/>
      <c r="M35" s="1430"/>
      <c r="N35" s="1432"/>
      <c r="O35" s="1635"/>
      <c r="P35" s="1430"/>
      <c r="Q35" s="1430"/>
      <c r="R35" s="1431"/>
      <c r="S35" s="1428"/>
      <c r="T35" s="1430"/>
      <c r="U35" s="1430"/>
      <c r="V35" s="1432"/>
      <c r="W35" s="1635"/>
      <c r="X35" s="1430"/>
      <c r="Y35" s="1430"/>
      <c r="Z35" s="1431"/>
      <c r="AA35" s="1428"/>
      <c r="AB35" s="1430"/>
      <c r="AC35" s="1430"/>
      <c r="AD35" s="1431"/>
      <c r="AE35" s="1636"/>
      <c r="AF35" s="1432"/>
      <c r="AG35" s="1432"/>
      <c r="AH35" s="1637">
        <f t="shared" si="6"/>
        <v>0</v>
      </c>
    </row>
    <row r="36" spans="1:34" x14ac:dyDescent="0.2">
      <c r="A36" s="1633">
        <v>29</v>
      </c>
      <c r="B36" s="1638"/>
      <c r="C36" s="1428"/>
      <c r="D36" s="1430"/>
      <c r="E36" s="1430"/>
      <c r="F36" s="1432"/>
      <c r="G36" s="1635"/>
      <c r="H36" s="1430"/>
      <c r="I36" s="1430"/>
      <c r="J36" s="1431"/>
      <c r="K36" s="1428"/>
      <c r="L36" s="1430"/>
      <c r="M36" s="1430"/>
      <c r="N36" s="1432"/>
      <c r="O36" s="1635"/>
      <c r="P36" s="1430"/>
      <c r="Q36" s="1430"/>
      <c r="R36" s="1431"/>
      <c r="S36" s="1428"/>
      <c r="T36" s="1430"/>
      <c r="U36" s="1430"/>
      <c r="V36" s="1432"/>
      <c r="W36" s="1635"/>
      <c r="X36" s="1430"/>
      <c r="Y36" s="1430"/>
      <c r="Z36" s="1431"/>
      <c r="AA36" s="1428"/>
      <c r="AB36" s="1430"/>
      <c r="AC36" s="1430"/>
      <c r="AD36" s="1431"/>
      <c r="AE36" s="1636"/>
      <c r="AF36" s="1432"/>
      <c r="AG36" s="1432"/>
      <c r="AH36" s="1637">
        <f t="shared" si="6"/>
        <v>0</v>
      </c>
    </row>
    <row r="37" spans="1:34" x14ac:dyDescent="0.2">
      <c r="A37" s="1633">
        <v>30</v>
      </c>
      <c r="B37" s="1638"/>
      <c r="C37" s="1428"/>
      <c r="D37" s="1430"/>
      <c r="E37" s="1430"/>
      <c r="F37" s="1432"/>
      <c r="G37" s="1635"/>
      <c r="H37" s="1430"/>
      <c r="I37" s="1430"/>
      <c r="J37" s="1431"/>
      <c r="K37" s="1428"/>
      <c r="L37" s="1430"/>
      <c r="M37" s="1430"/>
      <c r="N37" s="1432"/>
      <c r="O37" s="1635"/>
      <c r="P37" s="1430"/>
      <c r="Q37" s="1430"/>
      <c r="R37" s="1431"/>
      <c r="S37" s="1428"/>
      <c r="T37" s="1430"/>
      <c r="U37" s="1430"/>
      <c r="V37" s="1432"/>
      <c r="W37" s="1635"/>
      <c r="X37" s="1430"/>
      <c r="Y37" s="1430"/>
      <c r="Z37" s="1431"/>
      <c r="AA37" s="1428"/>
      <c r="AB37" s="1430"/>
      <c r="AC37" s="1430"/>
      <c r="AD37" s="1431"/>
      <c r="AE37" s="1636"/>
      <c r="AF37" s="1432"/>
      <c r="AG37" s="1432"/>
      <c r="AH37" s="1637">
        <f t="shared" si="6"/>
        <v>0</v>
      </c>
    </row>
    <row r="38" spans="1:34" x14ac:dyDescent="0.2">
      <c r="A38" s="1633">
        <v>31</v>
      </c>
      <c r="B38" s="1638"/>
      <c r="C38" s="1428"/>
      <c r="D38" s="1430"/>
      <c r="E38" s="1430"/>
      <c r="F38" s="1432"/>
      <c r="G38" s="1635"/>
      <c r="H38" s="1430"/>
      <c r="I38" s="1430"/>
      <c r="J38" s="1431"/>
      <c r="K38" s="1428"/>
      <c r="L38" s="1430"/>
      <c r="M38" s="1430"/>
      <c r="N38" s="1432"/>
      <c r="O38" s="1635"/>
      <c r="P38" s="1430"/>
      <c r="Q38" s="1430"/>
      <c r="R38" s="1431"/>
      <c r="S38" s="1428"/>
      <c r="T38" s="1430"/>
      <c r="U38" s="1430"/>
      <c r="V38" s="1432"/>
      <c r="W38" s="1635"/>
      <c r="X38" s="1430"/>
      <c r="Y38" s="1430"/>
      <c r="Z38" s="1431"/>
      <c r="AA38" s="1428"/>
      <c r="AB38" s="1430"/>
      <c r="AC38" s="1430"/>
      <c r="AD38" s="1431"/>
      <c r="AE38" s="1636"/>
      <c r="AF38" s="1432"/>
      <c r="AG38" s="1432"/>
      <c r="AH38" s="1637">
        <f t="shared" si="6"/>
        <v>0</v>
      </c>
    </row>
    <row r="39" spans="1:34" x14ac:dyDescent="0.2">
      <c r="A39" s="1633">
        <v>32</v>
      </c>
      <c r="B39" s="1638"/>
      <c r="C39" s="1428"/>
      <c r="D39" s="1430"/>
      <c r="E39" s="1430"/>
      <c r="F39" s="1432"/>
      <c r="G39" s="1635"/>
      <c r="H39" s="1430"/>
      <c r="I39" s="1430"/>
      <c r="J39" s="1431"/>
      <c r="K39" s="1428"/>
      <c r="L39" s="1430"/>
      <c r="M39" s="1430"/>
      <c r="N39" s="1432"/>
      <c r="O39" s="1635"/>
      <c r="P39" s="1430"/>
      <c r="Q39" s="1430"/>
      <c r="R39" s="1431"/>
      <c r="S39" s="1428"/>
      <c r="T39" s="1430"/>
      <c r="U39" s="1430"/>
      <c r="V39" s="1432"/>
      <c r="W39" s="1635"/>
      <c r="X39" s="1430"/>
      <c r="Y39" s="1430"/>
      <c r="Z39" s="1431"/>
      <c r="AA39" s="1428"/>
      <c r="AB39" s="1430"/>
      <c r="AC39" s="1430"/>
      <c r="AD39" s="1431"/>
      <c r="AE39" s="1636"/>
      <c r="AF39" s="1432"/>
      <c r="AG39" s="1432"/>
      <c r="AH39" s="1637">
        <f t="shared" si="6"/>
        <v>0</v>
      </c>
    </row>
    <row r="40" spans="1:34" x14ac:dyDescent="0.2">
      <c r="A40" s="1633">
        <v>33</v>
      </c>
      <c r="B40" s="1638"/>
      <c r="C40" s="1428"/>
      <c r="D40" s="1430"/>
      <c r="E40" s="1430"/>
      <c r="F40" s="1432"/>
      <c r="G40" s="1635"/>
      <c r="H40" s="1430"/>
      <c r="I40" s="1430"/>
      <c r="J40" s="1431"/>
      <c r="K40" s="1428"/>
      <c r="L40" s="1430"/>
      <c r="M40" s="1430"/>
      <c r="N40" s="1432"/>
      <c r="O40" s="1635"/>
      <c r="P40" s="1430"/>
      <c r="Q40" s="1430"/>
      <c r="R40" s="1431"/>
      <c r="S40" s="1428"/>
      <c r="T40" s="1430"/>
      <c r="U40" s="1430"/>
      <c r="V40" s="1432"/>
      <c r="W40" s="1635"/>
      <c r="X40" s="1430"/>
      <c r="Y40" s="1430"/>
      <c r="Z40" s="1431"/>
      <c r="AA40" s="1428"/>
      <c r="AB40" s="1430"/>
      <c r="AC40" s="1430"/>
      <c r="AD40" s="1431"/>
      <c r="AE40" s="1636"/>
      <c r="AF40" s="1432"/>
      <c r="AG40" s="1432"/>
      <c r="AH40" s="1637">
        <f t="shared" si="6"/>
        <v>0</v>
      </c>
    </row>
    <row r="41" spans="1:34" x14ac:dyDescent="0.2">
      <c r="A41" s="1633">
        <v>34</v>
      </c>
      <c r="B41" s="1638"/>
      <c r="C41" s="1428"/>
      <c r="D41" s="1430"/>
      <c r="E41" s="1430"/>
      <c r="F41" s="1432"/>
      <c r="G41" s="1635"/>
      <c r="H41" s="1430"/>
      <c r="I41" s="1430"/>
      <c r="J41" s="1431"/>
      <c r="K41" s="1428"/>
      <c r="L41" s="1430"/>
      <c r="M41" s="1430"/>
      <c r="N41" s="1432"/>
      <c r="O41" s="1635"/>
      <c r="P41" s="1430"/>
      <c r="Q41" s="1430"/>
      <c r="R41" s="1431"/>
      <c r="S41" s="1428"/>
      <c r="T41" s="1430"/>
      <c r="U41" s="1430"/>
      <c r="V41" s="1432"/>
      <c r="W41" s="1635"/>
      <c r="X41" s="1430"/>
      <c r="Y41" s="1430"/>
      <c r="Z41" s="1431"/>
      <c r="AA41" s="1428"/>
      <c r="AB41" s="1430"/>
      <c r="AC41" s="1430"/>
      <c r="AD41" s="1431"/>
      <c r="AE41" s="1636"/>
      <c r="AF41" s="1432"/>
      <c r="AG41" s="1432"/>
      <c r="AH41" s="1637">
        <f t="shared" si="6"/>
        <v>0</v>
      </c>
    </row>
    <row r="42" spans="1:34" ht="13.5" thickBot="1" x14ac:dyDescent="0.25">
      <c r="A42" s="1640">
        <v>35</v>
      </c>
      <c r="B42" s="1641"/>
      <c r="C42" s="1455"/>
      <c r="D42" s="1457"/>
      <c r="E42" s="1457"/>
      <c r="F42" s="1459"/>
      <c r="G42" s="1642"/>
      <c r="H42" s="1457"/>
      <c r="I42" s="1457"/>
      <c r="J42" s="1458"/>
      <c r="K42" s="1643"/>
      <c r="L42" s="1459"/>
      <c r="M42" s="1459"/>
      <c r="N42" s="1459"/>
      <c r="O42" s="1644"/>
      <c r="P42" s="1459"/>
      <c r="Q42" s="1459"/>
      <c r="R42" s="1458"/>
      <c r="S42" s="1645"/>
      <c r="T42" s="1646"/>
      <c r="U42" s="1646"/>
      <c r="V42" s="1647"/>
      <c r="W42" s="1648"/>
      <c r="X42" s="1646"/>
      <c r="Y42" s="1646"/>
      <c r="Z42" s="1649"/>
      <c r="AA42" s="1645"/>
      <c r="AB42" s="1646"/>
      <c r="AC42" s="1646"/>
      <c r="AD42" s="1649"/>
      <c r="AE42" s="1643"/>
      <c r="AF42" s="1459"/>
      <c r="AG42" s="1459"/>
      <c r="AH42" s="1650">
        <f>COUNTA(C42:AG42)</f>
        <v>0</v>
      </c>
    </row>
    <row r="43" spans="1:34" ht="11.45" customHeight="1" x14ac:dyDescent="0.25">
      <c r="A43" s="502" t="s">
        <v>91</v>
      </c>
      <c r="B43" s="152" t="s">
        <v>495</v>
      </c>
    </row>
    <row r="45" spans="1:34" x14ac:dyDescent="0.2">
      <c r="C45" s="548"/>
      <c r="D45" s="548"/>
      <c r="E45" s="548"/>
      <c r="F45" s="548"/>
      <c r="G45" s="548"/>
      <c r="H45" s="548"/>
      <c r="I45" s="548"/>
      <c r="J45" s="548"/>
    </row>
    <row r="46" spans="1:34" x14ac:dyDescent="0.2">
      <c r="C46" s="549"/>
      <c r="D46" s="549"/>
      <c r="E46" s="549"/>
      <c r="F46" s="549"/>
      <c r="G46" s="549"/>
      <c r="H46" s="549"/>
      <c r="I46" s="549"/>
      <c r="J46" s="549"/>
    </row>
    <row r="47" spans="1:34" x14ac:dyDescent="0.2">
      <c r="AE47" s="1651"/>
      <c r="AF47" s="1651"/>
      <c r="AG47" s="1651"/>
    </row>
  </sheetData>
  <mergeCells count="27">
    <mergeCell ref="C2:AH2"/>
    <mergeCell ref="C3:J3"/>
    <mergeCell ref="K3:R3"/>
    <mergeCell ref="S3:Z3"/>
    <mergeCell ref="AA3:AD3"/>
    <mergeCell ref="AE3:AG5"/>
    <mergeCell ref="AH3:AH5"/>
    <mergeCell ref="C4:J4"/>
    <mergeCell ref="K4:R4"/>
    <mergeCell ref="S4:Z4"/>
    <mergeCell ref="AA4:AD4"/>
    <mergeCell ref="C5:F5"/>
    <mergeCell ref="G5:J5"/>
    <mergeCell ref="K5:N5"/>
    <mergeCell ref="O5:R5"/>
    <mergeCell ref="S5:V5"/>
    <mergeCell ref="W5:Z5"/>
    <mergeCell ref="AA5:AD5"/>
    <mergeCell ref="AA6:AD6"/>
    <mergeCell ref="AE6:AG6"/>
    <mergeCell ref="AH6:AH7"/>
    <mergeCell ref="W6:Z6"/>
    <mergeCell ref="C6:F6"/>
    <mergeCell ref="G6:J6"/>
    <mergeCell ref="K6:N6"/>
    <mergeCell ref="O6:R6"/>
    <mergeCell ref="S6:V6"/>
  </mergeCells>
  <dataValidations count="2">
    <dataValidation allowBlank="1" showInputMessage="1" showErrorMessage="1" sqref="B8:B42" xr:uid="{F0280052-E842-4A21-9D7B-2376B6FD5575}"/>
    <dataValidation allowBlank="1" showInputMessage="1" showErrorMessage="1" prompt="wpisz liczbę uczniów w grupie" sqref="C8:AG9" xr:uid="{1C35C15C-C13D-4B3D-92E2-E76D93814897}"/>
  </dataValidations>
  <printOptions horizontalCentered="1"/>
  <pageMargins left="0.25" right="0.25" top="0.75" bottom="0.75" header="0.3" footer="0.3"/>
  <pageSetup paperSize="9" scale="85" orientation="landscape" verticalDpi="4294967293" r:id="rId1"/>
  <headerFooter alignWithMargins="0">
    <oddFooter xml:space="preserve">&amp;C&amp;6Organizacja roku szkolnego 2021/2022 szkoły &amp;F Strona &amp;P 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E31E-B043-4763-8192-77A89ACD4917}">
  <sheetPr>
    <tabColor rgb="FFFF0000"/>
    <pageSetUpPr fitToPage="1"/>
  </sheetPr>
  <dimension ref="B1:L40"/>
  <sheetViews>
    <sheetView showGridLines="0" view="pageBreakPreview" zoomScaleNormal="100" zoomScaleSheetLayoutView="100" workbookViewId="0">
      <selection activeCell="C29" sqref="C29"/>
    </sheetView>
  </sheetViews>
  <sheetFormatPr defaultColWidth="8.125" defaultRowHeight="12.75" x14ac:dyDescent="0.2"/>
  <cols>
    <col min="1" max="1" width="4" style="20" customWidth="1"/>
    <col min="2" max="2" width="3.875" style="20" customWidth="1"/>
    <col min="3" max="3" width="35.375" style="20" customWidth="1"/>
    <col min="4" max="9" width="5" style="20" customWidth="1"/>
    <col min="10" max="10" width="7.875" style="20" customWidth="1"/>
    <col min="11" max="11" width="8.125" style="20"/>
    <col min="12" max="12" width="10.375" style="20" customWidth="1"/>
    <col min="13" max="13" width="8.125" style="20"/>
    <col min="14" max="14" width="20.625" style="20" customWidth="1"/>
    <col min="15" max="16384" width="8.125" style="20"/>
  </cols>
  <sheetData>
    <row r="1" spans="2:12" ht="18" x14ac:dyDescent="0.2">
      <c r="B1" s="21"/>
      <c r="C1" s="299">
        <f>'Strona Tytułowa'!$G$5</f>
        <v>0</v>
      </c>
      <c r="D1" s="52"/>
      <c r="E1" s="52"/>
      <c r="F1" s="52"/>
      <c r="G1" s="52"/>
      <c r="H1" s="52"/>
      <c r="I1" s="52"/>
    </row>
    <row r="2" spans="2:12" ht="20.25" x14ac:dyDescent="0.2">
      <c r="B2" s="23"/>
      <c r="E2" s="53"/>
      <c r="F2" s="53"/>
      <c r="G2" s="53"/>
      <c r="H2" s="53"/>
      <c r="I2" s="53"/>
      <c r="J2" s="383" t="s">
        <v>279</v>
      </c>
      <c r="K2" s="1301" t="str">
        <f>'Strona Tytułowa'!$D$2</f>
        <v>2023/2024</v>
      </c>
    </row>
    <row r="3" spans="2:12" ht="18.75" customHeight="1" x14ac:dyDescent="0.2">
      <c r="B3" s="1901"/>
      <c r="C3" s="2352"/>
      <c r="D3" s="2352"/>
      <c r="E3" s="2352"/>
      <c r="F3" s="2352"/>
      <c r="G3" s="2352"/>
      <c r="H3" s="2352"/>
      <c r="I3" s="2352"/>
      <c r="J3" s="2352"/>
      <c r="K3" s="2352"/>
      <c r="L3" s="2352"/>
    </row>
    <row r="4" spans="2:12" ht="18.75" customHeight="1" x14ac:dyDescent="0.2">
      <c r="B4" s="381"/>
      <c r="C4" s="1652" t="s">
        <v>496</v>
      </c>
      <c r="D4" s="2493" t="s">
        <v>497</v>
      </c>
      <c r="E4" s="2493"/>
      <c r="F4" s="2493"/>
      <c r="G4" s="2493"/>
      <c r="H4" s="2493"/>
      <c r="I4" s="2493"/>
      <c r="J4" s="1320"/>
      <c r="K4" s="1320"/>
      <c r="L4" s="1320"/>
    </row>
    <row r="5" spans="2:12" ht="12.75" customHeight="1" thickBot="1" x14ac:dyDescent="0.25">
      <c r="B5" s="1026"/>
      <c r="C5" s="25"/>
      <c r="D5" s="54"/>
      <c r="E5" s="54"/>
      <c r="F5" s="54"/>
      <c r="G5" s="54"/>
      <c r="H5" s="54"/>
      <c r="I5" s="54"/>
    </row>
    <row r="6" spans="2:12" ht="12.75" customHeight="1" x14ac:dyDescent="0.2">
      <c r="B6" s="1929" t="s">
        <v>161</v>
      </c>
      <c r="C6" s="1931"/>
      <c r="D6" s="1653" t="s">
        <v>33</v>
      </c>
      <c r="E6" s="1654" t="s">
        <v>34</v>
      </c>
      <c r="F6" s="1655" t="s">
        <v>35</v>
      </c>
      <c r="G6" s="1655" t="s">
        <v>36</v>
      </c>
      <c r="H6" s="1655" t="s">
        <v>37</v>
      </c>
      <c r="I6" s="1655" t="s">
        <v>38</v>
      </c>
      <c r="J6" s="1932" t="s">
        <v>163</v>
      </c>
      <c r="K6" s="2494" t="s">
        <v>280</v>
      </c>
      <c r="L6" s="2156" t="s">
        <v>164</v>
      </c>
    </row>
    <row r="7" spans="2:12" ht="12.75" customHeight="1" x14ac:dyDescent="0.2">
      <c r="B7" s="1902"/>
      <c r="C7" s="1904"/>
      <c r="D7" s="1890" t="s">
        <v>498</v>
      </c>
      <c r="E7" s="1891"/>
      <c r="F7" s="1891"/>
      <c r="G7" s="1891"/>
      <c r="H7" s="1891"/>
      <c r="I7" s="1891"/>
      <c r="J7" s="1933"/>
      <c r="K7" s="2425"/>
      <c r="L7" s="2157"/>
    </row>
    <row r="8" spans="2:12" ht="12.75" customHeight="1" x14ac:dyDescent="0.2">
      <c r="B8" s="1902"/>
      <c r="C8" s="1904"/>
      <c r="D8" s="1721"/>
      <c r="E8" s="1302"/>
      <c r="F8" s="1721"/>
      <c r="G8" s="1302"/>
      <c r="H8" s="1721"/>
      <c r="I8" s="1302"/>
      <c r="J8" s="1933"/>
      <c r="K8" s="2425"/>
      <c r="L8" s="2157"/>
    </row>
    <row r="9" spans="2:12" ht="16.5" customHeight="1" thickBot="1" x14ac:dyDescent="0.25">
      <c r="B9" s="1905"/>
      <c r="C9" s="1907"/>
      <c r="D9" s="1893" t="s">
        <v>499</v>
      </c>
      <c r="E9" s="1894"/>
      <c r="F9" s="1894"/>
      <c r="G9" s="1894"/>
      <c r="H9" s="1894"/>
      <c r="I9" s="1894"/>
      <c r="J9" s="1934"/>
      <c r="K9" s="2426"/>
      <c r="L9" s="2172"/>
    </row>
    <row r="10" spans="2:12" ht="27" customHeight="1" thickBot="1" x14ac:dyDescent="0.25">
      <c r="B10" s="272"/>
      <c r="C10" s="303" t="s">
        <v>171</v>
      </c>
      <c r="D10" s="1656">
        <f>D12+D11</f>
        <v>0</v>
      </c>
      <c r="E10" s="1657">
        <f>E12+E11</f>
        <v>0</v>
      </c>
      <c r="F10" s="1657">
        <f>F12+F11</f>
        <v>0</v>
      </c>
      <c r="G10" s="1657">
        <f t="shared" ref="G10:I10" si="0">G12+G11</f>
        <v>0</v>
      </c>
      <c r="H10" s="1657">
        <f t="shared" si="0"/>
        <v>0</v>
      </c>
      <c r="I10" s="1657">
        <f t="shared" si="0"/>
        <v>0</v>
      </c>
      <c r="J10" s="1658">
        <f>SUM(D10:I10)</f>
        <v>0</v>
      </c>
      <c r="K10" s="1659">
        <f>SUM(K11:K12)</f>
        <v>0</v>
      </c>
      <c r="L10" s="57"/>
    </row>
    <row r="11" spans="2:12" ht="23.25" customHeight="1" x14ac:dyDescent="0.2">
      <c r="B11" s="252"/>
      <c r="C11" s="1660" t="s">
        <v>500</v>
      </c>
      <c r="D11" s="1661">
        <f>SUM(D14:D22)</f>
        <v>0</v>
      </c>
      <c r="E11" s="1661">
        <f t="shared" ref="E11:I11" si="1">SUM(E14:E22)</f>
        <v>0</v>
      </c>
      <c r="F11" s="1661">
        <f t="shared" si="1"/>
        <v>0</v>
      </c>
      <c r="G11" s="1661">
        <f t="shared" si="1"/>
        <v>0</v>
      </c>
      <c r="H11" s="1661">
        <f t="shared" si="1"/>
        <v>0</v>
      </c>
      <c r="I11" s="1661">
        <f t="shared" si="1"/>
        <v>0</v>
      </c>
      <c r="J11" s="1662">
        <f>SUM(D11:I11)</f>
        <v>0</v>
      </c>
      <c r="K11" s="1663">
        <f>SUM(K14:K22)</f>
        <v>0</v>
      </c>
      <c r="L11" s="60"/>
    </row>
    <row r="12" spans="2:12" ht="21" customHeight="1" x14ac:dyDescent="0.2">
      <c r="B12" s="293"/>
      <c r="C12" s="1664" t="s">
        <v>294</v>
      </c>
      <c r="D12" s="1665">
        <f>SUM(D24:D33)</f>
        <v>0</v>
      </c>
      <c r="E12" s="1666">
        <f>SUM(E24:E33)</f>
        <v>0</v>
      </c>
      <c r="F12" s="1666">
        <f>SUM(F24:F33)</f>
        <v>0</v>
      </c>
      <c r="G12" s="1666">
        <f t="shared" ref="G12:I12" si="2">SUM(G24:G33)</f>
        <v>0</v>
      </c>
      <c r="H12" s="1666">
        <f t="shared" si="2"/>
        <v>0</v>
      </c>
      <c r="I12" s="1666">
        <f t="shared" si="2"/>
        <v>0</v>
      </c>
      <c r="J12" s="1667">
        <f>SUM(D12:I12)</f>
        <v>0</v>
      </c>
      <c r="K12" s="1668">
        <f>SUM(K24:K33)</f>
        <v>0</v>
      </c>
      <c r="L12" s="295"/>
    </row>
    <row r="13" spans="2:12" ht="19.5" customHeight="1" x14ac:dyDescent="0.2">
      <c r="B13" s="386"/>
      <c r="C13" s="1669" t="s">
        <v>185</v>
      </c>
      <c r="D13" s="278"/>
      <c r="E13" s="278"/>
      <c r="F13" s="278"/>
      <c r="G13" s="278"/>
      <c r="H13" s="278"/>
      <c r="I13" s="278"/>
      <c r="J13" s="1670"/>
      <c r="K13" s="1671"/>
      <c r="L13" s="296"/>
    </row>
    <row r="14" spans="2:12" s="27" customFormat="1" ht="14.1" customHeight="1" x14ac:dyDescent="0.2">
      <c r="B14" s="1672">
        <v>1</v>
      </c>
      <c r="C14" s="1673" t="s">
        <v>501</v>
      </c>
      <c r="D14" s="1674"/>
      <c r="E14" s="1675"/>
      <c r="F14" s="1676"/>
      <c r="G14" s="1676"/>
      <c r="H14" s="1676"/>
      <c r="I14" s="1676"/>
      <c r="J14" s="1677">
        <f t="shared" ref="J14:J22" si="3">SUM(D14:I14)</f>
        <v>0</v>
      </c>
      <c r="K14" s="1678">
        <f>D14*$D$8+E14*$E$8+F14*$F$8+G14*$G$8+H14*$H$8+I14*$I$8</f>
        <v>0</v>
      </c>
      <c r="L14" s="1679"/>
    </row>
    <row r="15" spans="2:12" s="27" customFormat="1" ht="14.1" customHeight="1" x14ac:dyDescent="0.2">
      <c r="B15" s="1357">
        <v>2</v>
      </c>
      <c r="C15" s="1680" t="s">
        <v>502</v>
      </c>
      <c r="D15" s="1681"/>
      <c r="E15" s="1682"/>
      <c r="F15" s="1683"/>
      <c r="G15" s="1683"/>
      <c r="H15" s="1683"/>
      <c r="I15" s="1683"/>
      <c r="J15" s="1684">
        <f t="shared" si="3"/>
        <v>0</v>
      </c>
      <c r="K15" s="1685">
        <f t="shared" ref="K15:K33" si="4">D15*$D$8+E15*$E$8+F15*$F$8+G15*$G$8+H15*$H$8+I15*$I$8</f>
        <v>0</v>
      </c>
      <c r="L15" s="1686"/>
    </row>
    <row r="16" spans="2:12" s="27" customFormat="1" ht="14.1" customHeight="1" x14ac:dyDescent="0.2">
      <c r="B16" s="1672">
        <v>3</v>
      </c>
      <c r="C16" s="1680" t="s">
        <v>503</v>
      </c>
      <c r="D16" s="1681"/>
      <c r="E16" s="1682"/>
      <c r="F16" s="1683"/>
      <c r="G16" s="1683"/>
      <c r="H16" s="1683"/>
      <c r="I16" s="1683"/>
      <c r="J16" s="1684">
        <f t="shared" si="3"/>
        <v>0</v>
      </c>
      <c r="K16" s="1685">
        <f t="shared" si="4"/>
        <v>0</v>
      </c>
      <c r="L16" s="1686"/>
    </row>
    <row r="17" spans="2:12" s="27" customFormat="1" ht="14.1" customHeight="1" x14ac:dyDescent="0.2">
      <c r="B17" s="1357">
        <v>4</v>
      </c>
      <c r="C17" s="1680" t="s">
        <v>504</v>
      </c>
      <c r="D17" s="1681"/>
      <c r="E17" s="1682"/>
      <c r="F17" s="1683"/>
      <c r="G17" s="1683"/>
      <c r="H17" s="1683"/>
      <c r="I17" s="1683"/>
      <c r="J17" s="1684">
        <f t="shared" si="3"/>
        <v>0</v>
      </c>
      <c r="K17" s="1685">
        <f t="shared" si="4"/>
        <v>0</v>
      </c>
      <c r="L17" s="1686"/>
    </row>
    <row r="18" spans="2:12" s="27" customFormat="1" ht="13.5" customHeight="1" x14ac:dyDescent="0.2">
      <c r="B18" s="1672">
        <v>5</v>
      </c>
      <c r="C18" s="1687" t="s">
        <v>505</v>
      </c>
      <c r="D18" s="1681"/>
      <c r="E18" s="1682"/>
      <c r="F18" s="1683"/>
      <c r="G18" s="1683"/>
      <c r="H18" s="1683"/>
      <c r="I18" s="1683"/>
      <c r="J18" s="1684">
        <f t="shared" si="3"/>
        <v>0</v>
      </c>
      <c r="K18" s="1685">
        <f t="shared" si="4"/>
        <v>0</v>
      </c>
      <c r="L18" s="1686"/>
    </row>
    <row r="19" spans="2:12" s="27" customFormat="1" ht="14.1" customHeight="1" x14ac:dyDescent="0.2">
      <c r="B19" s="1357">
        <v>6</v>
      </c>
      <c r="C19" s="1680" t="s">
        <v>301</v>
      </c>
      <c r="D19" s="1681"/>
      <c r="E19" s="1682"/>
      <c r="F19" s="1683"/>
      <c r="G19" s="1683"/>
      <c r="H19" s="1683"/>
      <c r="I19" s="1683"/>
      <c r="J19" s="1684">
        <f t="shared" si="3"/>
        <v>0</v>
      </c>
      <c r="K19" s="1685">
        <f t="shared" si="4"/>
        <v>0</v>
      </c>
      <c r="L19" s="1686"/>
    </row>
    <row r="20" spans="2:12" s="27" customFormat="1" ht="14.1" customHeight="1" x14ac:dyDescent="0.2">
      <c r="B20" s="1672">
        <v>7</v>
      </c>
      <c r="C20" s="1680" t="s">
        <v>506</v>
      </c>
      <c r="D20" s="1681"/>
      <c r="E20" s="1682"/>
      <c r="F20" s="1683"/>
      <c r="G20" s="1683"/>
      <c r="H20" s="1683"/>
      <c r="I20" s="1683"/>
      <c r="J20" s="1684">
        <f t="shared" si="3"/>
        <v>0</v>
      </c>
      <c r="K20" s="1685">
        <f t="shared" si="4"/>
        <v>0</v>
      </c>
      <c r="L20" s="1686"/>
    </row>
    <row r="21" spans="2:12" s="27" customFormat="1" ht="14.1" customHeight="1" x14ac:dyDescent="0.2">
      <c r="B21" s="1357">
        <v>8</v>
      </c>
      <c r="C21" s="1688" t="s">
        <v>507</v>
      </c>
      <c r="D21" s="1681"/>
      <c r="E21" s="1682"/>
      <c r="F21" s="1683"/>
      <c r="G21" s="1683"/>
      <c r="H21" s="1683"/>
      <c r="I21" s="1683"/>
      <c r="J21" s="1684">
        <f t="shared" si="3"/>
        <v>0</v>
      </c>
      <c r="K21" s="1685">
        <f t="shared" si="4"/>
        <v>0</v>
      </c>
      <c r="L21" s="1686"/>
    </row>
    <row r="22" spans="2:12" s="27" customFormat="1" ht="14.1" customHeight="1" x14ac:dyDescent="0.2">
      <c r="B22" s="508">
        <v>9</v>
      </c>
      <c r="C22" s="1689" t="s">
        <v>460</v>
      </c>
      <c r="D22" s="1690"/>
      <c r="E22" s="1302"/>
      <c r="F22" s="1691"/>
      <c r="G22" s="1691"/>
      <c r="H22" s="1691"/>
      <c r="I22" s="1691"/>
      <c r="J22" s="1692">
        <f t="shared" si="3"/>
        <v>0</v>
      </c>
      <c r="K22" s="1693">
        <f t="shared" si="4"/>
        <v>0</v>
      </c>
      <c r="L22" s="1694"/>
    </row>
    <row r="23" spans="2:12" ht="27.75" customHeight="1" x14ac:dyDescent="0.2">
      <c r="B23" s="389"/>
      <c r="C23" s="390" t="s">
        <v>294</v>
      </c>
      <c r="D23" s="277"/>
      <c r="E23" s="277"/>
      <c r="F23" s="277"/>
      <c r="G23" s="277"/>
      <c r="H23" s="277"/>
      <c r="I23" s="277"/>
      <c r="J23" s="1695"/>
      <c r="K23" s="1696"/>
      <c r="L23" s="391"/>
    </row>
    <row r="24" spans="2:12" ht="14.1" customHeight="1" x14ac:dyDescent="0.2">
      <c r="B24" s="1697">
        <v>1</v>
      </c>
      <c r="C24" s="1698"/>
      <c r="D24" s="1699"/>
      <c r="E24" s="1675"/>
      <c r="F24" s="1676"/>
      <c r="G24" s="1676"/>
      <c r="H24" s="1676"/>
      <c r="I24" s="1676"/>
      <c r="J24" s="1677">
        <f t="shared" ref="J24:J33" si="5">SUM(D24:I24)</f>
        <v>0</v>
      </c>
      <c r="K24" s="1678">
        <f t="shared" si="4"/>
        <v>0</v>
      </c>
      <c r="L24" s="348"/>
    </row>
    <row r="25" spans="2:12" ht="14.1" customHeight="1" x14ac:dyDescent="0.2">
      <c r="B25" s="1700">
        <v>2</v>
      </c>
      <c r="C25" s="1701"/>
      <c r="D25" s="1702"/>
      <c r="E25" s="1682"/>
      <c r="F25" s="1683"/>
      <c r="G25" s="1683"/>
      <c r="H25" s="1683"/>
      <c r="I25" s="1683"/>
      <c r="J25" s="1684">
        <f t="shared" si="5"/>
        <v>0</v>
      </c>
      <c r="K25" s="1685">
        <f t="shared" si="4"/>
        <v>0</v>
      </c>
      <c r="L25" s="67"/>
    </row>
    <row r="26" spans="2:12" ht="14.1" customHeight="1" x14ac:dyDescent="0.2">
      <c r="B26" s="1700">
        <v>3</v>
      </c>
      <c r="C26" s="1701"/>
      <c r="D26" s="1702"/>
      <c r="E26" s="1682"/>
      <c r="F26" s="1683"/>
      <c r="G26" s="1683"/>
      <c r="H26" s="1683"/>
      <c r="I26" s="1683"/>
      <c r="J26" s="1684">
        <f t="shared" si="5"/>
        <v>0</v>
      </c>
      <c r="K26" s="1685">
        <f t="shared" si="4"/>
        <v>0</v>
      </c>
      <c r="L26" s="67"/>
    </row>
    <row r="27" spans="2:12" ht="14.1" customHeight="1" x14ac:dyDescent="0.2">
      <c r="B27" s="1700">
        <v>4</v>
      </c>
      <c r="C27" s="1701"/>
      <c r="D27" s="1702"/>
      <c r="E27" s="1682"/>
      <c r="F27" s="1683"/>
      <c r="G27" s="1683"/>
      <c r="H27" s="1683"/>
      <c r="I27" s="1683"/>
      <c r="J27" s="1684">
        <f t="shared" si="5"/>
        <v>0</v>
      </c>
      <c r="K27" s="1685">
        <f t="shared" si="4"/>
        <v>0</v>
      </c>
      <c r="L27" s="67"/>
    </row>
    <row r="28" spans="2:12" ht="14.1" customHeight="1" x14ac:dyDescent="0.2">
      <c r="B28" s="1700">
        <v>5</v>
      </c>
      <c r="C28" s="1701"/>
      <c r="D28" s="1702"/>
      <c r="E28" s="1682"/>
      <c r="F28" s="1683"/>
      <c r="G28" s="1683"/>
      <c r="H28" s="1683"/>
      <c r="I28" s="1683"/>
      <c r="J28" s="1684">
        <f t="shared" si="5"/>
        <v>0</v>
      </c>
      <c r="K28" s="1685">
        <f t="shared" si="4"/>
        <v>0</v>
      </c>
      <c r="L28" s="67"/>
    </row>
    <row r="29" spans="2:12" ht="14.1" customHeight="1" x14ac:dyDescent="0.2">
      <c r="B29" s="1700">
        <v>6</v>
      </c>
      <c r="C29" s="1701"/>
      <c r="D29" s="1702"/>
      <c r="E29" s="1682"/>
      <c r="F29" s="1683"/>
      <c r="G29" s="1683"/>
      <c r="H29" s="1683"/>
      <c r="I29" s="1683"/>
      <c r="J29" s="1684">
        <f t="shared" si="5"/>
        <v>0</v>
      </c>
      <c r="K29" s="1685">
        <f t="shared" si="4"/>
        <v>0</v>
      </c>
      <c r="L29" s="67"/>
    </row>
    <row r="30" spans="2:12" ht="14.1" customHeight="1" x14ac:dyDescent="0.2">
      <c r="B30" s="1700">
        <v>7</v>
      </c>
      <c r="C30" s="1701"/>
      <c r="D30" s="1702"/>
      <c r="E30" s="1682"/>
      <c r="F30" s="1683"/>
      <c r="G30" s="1683"/>
      <c r="H30" s="1683"/>
      <c r="I30" s="1683"/>
      <c r="J30" s="1684">
        <f t="shared" si="5"/>
        <v>0</v>
      </c>
      <c r="K30" s="1685">
        <f t="shared" si="4"/>
        <v>0</v>
      </c>
      <c r="L30" s="67"/>
    </row>
    <row r="31" spans="2:12" ht="14.1" customHeight="1" x14ac:dyDescent="0.2">
      <c r="B31" s="1700">
        <v>8</v>
      </c>
      <c r="C31" s="1701"/>
      <c r="D31" s="1702"/>
      <c r="E31" s="1682"/>
      <c r="F31" s="1683"/>
      <c r="G31" s="1683"/>
      <c r="H31" s="1683"/>
      <c r="I31" s="1683"/>
      <c r="J31" s="1684">
        <f t="shared" si="5"/>
        <v>0</v>
      </c>
      <c r="K31" s="1685">
        <f t="shared" si="4"/>
        <v>0</v>
      </c>
      <c r="L31" s="67"/>
    </row>
    <row r="32" spans="2:12" ht="14.1" customHeight="1" x14ac:dyDescent="0.2">
      <c r="B32" s="1700">
        <v>9</v>
      </c>
      <c r="C32" s="1701"/>
      <c r="D32" s="1703"/>
      <c r="E32" s="1704"/>
      <c r="F32" s="1705"/>
      <c r="G32" s="1705"/>
      <c r="H32" s="1705"/>
      <c r="I32" s="1705"/>
      <c r="J32" s="1684">
        <f t="shared" si="5"/>
        <v>0</v>
      </c>
      <c r="K32" s="1685">
        <f t="shared" si="4"/>
        <v>0</v>
      </c>
      <c r="L32" s="46"/>
    </row>
    <row r="33" spans="2:12" ht="14.1" customHeight="1" thickBot="1" x14ac:dyDescent="0.25">
      <c r="B33" s="750">
        <v>10</v>
      </c>
      <c r="C33" s="1706"/>
      <c r="D33" s="1707"/>
      <c r="E33" s="1708"/>
      <c r="F33" s="1709"/>
      <c r="G33" s="1709"/>
      <c r="H33" s="1709"/>
      <c r="I33" s="1709"/>
      <c r="J33" s="1710">
        <f t="shared" si="5"/>
        <v>0</v>
      </c>
      <c r="K33" s="1693">
        <f t="shared" si="4"/>
        <v>0</v>
      </c>
      <c r="L33" s="51"/>
    </row>
    <row r="34" spans="2:12" ht="18.75" x14ac:dyDescent="0.2">
      <c r="B34" s="1711"/>
      <c r="C34" s="2488"/>
      <c r="D34" s="2489"/>
      <c r="E34" s="2489"/>
      <c r="F34" s="503"/>
      <c r="G34" s="503"/>
      <c r="H34" s="503"/>
      <c r="I34" s="503"/>
    </row>
    <row r="35" spans="2:12" ht="15.75" x14ac:dyDescent="0.2">
      <c r="C35" s="2490"/>
      <c r="D35" s="2491"/>
      <c r="E35" s="2491"/>
      <c r="F35" s="300"/>
      <c r="G35" s="300"/>
      <c r="H35" s="300"/>
      <c r="I35" s="300"/>
    </row>
    <row r="36" spans="2:12" x14ac:dyDescent="0.2">
      <c r="C36" s="2492"/>
      <c r="D36" s="2363"/>
      <c r="E36" s="2363"/>
      <c r="F36" s="300"/>
      <c r="G36" s="300"/>
      <c r="H36" s="300"/>
      <c r="I36" s="300"/>
    </row>
    <row r="37" spans="2:12" x14ac:dyDescent="0.2">
      <c r="C37" s="70"/>
      <c r="D37" s="71"/>
      <c r="E37" s="71"/>
      <c r="F37" s="71"/>
      <c r="G37" s="71"/>
      <c r="H37" s="71"/>
      <c r="I37" s="71"/>
    </row>
    <row r="38" spans="2:12" x14ac:dyDescent="0.2">
      <c r="C38" s="72"/>
      <c r="D38" s="73"/>
      <c r="E38" s="73"/>
      <c r="F38" s="73"/>
      <c r="G38" s="73"/>
      <c r="H38" s="73"/>
      <c r="I38" s="73"/>
    </row>
    <row r="39" spans="2:12" x14ac:dyDescent="0.2">
      <c r="C39" s="72"/>
      <c r="D39" s="73"/>
      <c r="E39" s="73"/>
      <c r="F39" s="73"/>
      <c r="G39" s="73"/>
      <c r="H39" s="73"/>
      <c r="I39" s="73"/>
    </row>
    <row r="40" spans="2:12" x14ac:dyDescent="0.2">
      <c r="C40" s="72"/>
      <c r="D40" s="73"/>
      <c r="E40" s="73"/>
      <c r="F40" s="73"/>
      <c r="G40" s="73"/>
      <c r="H40" s="73"/>
      <c r="I40" s="73"/>
    </row>
  </sheetData>
  <mergeCells count="11">
    <mergeCell ref="C34:E34"/>
    <mergeCell ref="C35:E35"/>
    <mergeCell ref="C36:E36"/>
    <mergeCell ref="B3:L3"/>
    <mergeCell ref="D4:I4"/>
    <mergeCell ref="B6:C9"/>
    <mergeCell ref="J6:J9"/>
    <mergeCell ref="K6:K9"/>
    <mergeCell ref="L6:L9"/>
    <mergeCell ref="D7:I7"/>
    <mergeCell ref="D9:I9"/>
  </mergeCells>
  <dataValidations count="1">
    <dataValidation allowBlank="1" showInputMessage="1" showErrorMessage="1" sqref="C24:C33 D4" xr:uid="{A7FB32AD-9BF4-484D-B4BE-48F99A050BF9}"/>
  </dataValidations>
  <printOptions horizontalCentered="1"/>
  <pageMargins left="0.94488188976377963" right="0.39370078740157483" top="0.9055118110236221" bottom="0.70866141732283472" header="0.51181102362204722" footer="0.51181102362204722"/>
  <pageSetup paperSize="9" scale="84" orientation="portrait" verticalDpi="4294967293" r:id="rId1"/>
  <headerFooter alignWithMargins="0">
    <oddFooter xml:space="preserve">&amp;C&amp;6Organizacja roku szkolnego 2018/19 szkoły &amp;F Strona &amp;P&amp;8 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A591-46EF-4301-B057-C0FBF24009CE}">
  <sheetPr>
    <tabColor rgb="FFFF0000"/>
    <pageSetUpPr fitToPage="1"/>
  </sheetPr>
  <dimension ref="B1:M41"/>
  <sheetViews>
    <sheetView showGridLines="0" view="pageBreakPreview" zoomScaleNormal="100" zoomScaleSheetLayoutView="100" workbookViewId="0">
      <selection activeCell="C30" sqref="C30"/>
    </sheetView>
  </sheetViews>
  <sheetFormatPr defaultColWidth="8.125" defaultRowHeight="12.75" x14ac:dyDescent="0.2"/>
  <cols>
    <col min="1" max="1" width="4" style="20" customWidth="1"/>
    <col min="2" max="2" width="3.875" style="20" customWidth="1"/>
    <col min="3" max="3" width="35.375" style="20" customWidth="1"/>
    <col min="4" max="10" width="5" style="20" customWidth="1"/>
    <col min="11" max="11" width="7.875" style="20" customWidth="1"/>
    <col min="12" max="12" width="8.125" style="20"/>
    <col min="13" max="13" width="10.375" style="20" customWidth="1"/>
    <col min="14" max="14" width="8.125" style="20"/>
    <col min="15" max="15" width="20.625" style="20" customWidth="1"/>
    <col min="16" max="16384" width="8.125" style="20"/>
  </cols>
  <sheetData>
    <row r="1" spans="2:13" ht="18" x14ac:dyDescent="0.2">
      <c r="B1" s="21"/>
      <c r="C1" s="299">
        <f>'Strona Tytułowa'!$G$5</f>
        <v>0</v>
      </c>
      <c r="D1" s="52"/>
      <c r="E1" s="52"/>
      <c r="F1" s="52"/>
      <c r="G1" s="52"/>
      <c r="H1" s="52"/>
    </row>
    <row r="2" spans="2:13" ht="20.25" x14ac:dyDescent="0.2">
      <c r="B2" s="23"/>
      <c r="E2" s="53"/>
      <c r="F2" s="53"/>
      <c r="G2" s="53"/>
      <c r="H2" s="53"/>
      <c r="K2" s="383" t="s">
        <v>279</v>
      </c>
      <c r="L2" s="1301" t="str">
        <f>'Strona Tytułowa'!$D$2</f>
        <v>2023/2024</v>
      </c>
    </row>
    <row r="3" spans="2:13" ht="18.75" customHeight="1" x14ac:dyDescent="0.2">
      <c r="B3" s="1901"/>
      <c r="C3" s="2352"/>
      <c r="D3" s="2352"/>
      <c r="E3" s="2352"/>
      <c r="F3" s="2352"/>
      <c r="G3" s="2352"/>
      <c r="H3" s="2352"/>
      <c r="I3" s="2352"/>
      <c r="J3" s="2352"/>
      <c r="K3" s="2352"/>
      <c r="L3" s="2352"/>
      <c r="M3" s="2352"/>
    </row>
    <row r="4" spans="2:13" ht="18.75" customHeight="1" x14ac:dyDescent="0.2">
      <c r="B4" s="381"/>
      <c r="C4" s="1652" t="s">
        <v>496</v>
      </c>
      <c r="D4" s="2493" t="s">
        <v>508</v>
      </c>
      <c r="E4" s="2493"/>
      <c r="F4" s="2493"/>
      <c r="G4" s="2493"/>
      <c r="H4" s="2493"/>
      <c r="I4" s="2493"/>
      <c r="J4" s="2493"/>
      <c r="K4" s="1320"/>
      <c r="L4" s="1320"/>
      <c r="M4" s="1320"/>
    </row>
    <row r="5" spans="2:13" ht="12.75" customHeight="1" thickBot="1" x14ac:dyDescent="0.25">
      <c r="B5" s="1026"/>
      <c r="C5" s="25"/>
      <c r="D5" s="54"/>
      <c r="E5" s="54"/>
      <c r="F5" s="54"/>
      <c r="G5" s="54"/>
      <c r="H5" s="54"/>
    </row>
    <row r="6" spans="2:13" ht="12.75" customHeight="1" x14ac:dyDescent="0.2">
      <c r="B6" s="1929" t="s">
        <v>161</v>
      </c>
      <c r="C6" s="1931"/>
      <c r="D6" s="1653" t="s">
        <v>33</v>
      </c>
      <c r="E6" s="1654" t="s">
        <v>34</v>
      </c>
      <c r="F6" s="1655" t="s">
        <v>35</v>
      </c>
      <c r="G6" s="1655" t="s">
        <v>36</v>
      </c>
      <c r="H6" s="1655" t="s">
        <v>37</v>
      </c>
      <c r="I6" s="1653" t="s">
        <v>38</v>
      </c>
      <c r="J6" s="1712" t="s">
        <v>39</v>
      </c>
      <c r="K6" s="1932" t="s">
        <v>163</v>
      </c>
      <c r="L6" s="2494" t="s">
        <v>280</v>
      </c>
      <c r="M6" s="2156" t="s">
        <v>164</v>
      </c>
    </row>
    <row r="7" spans="2:13" ht="12.75" customHeight="1" x14ac:dyDescent="0.2">
      <c r="B7" s="1902"/>
      <c r="C7" s="1904"/>
      <c r="D7" s="1890" t="s">
        <v>498</v>
      </c>
      <c r="E7" s="1891"/>
      <c r="F7" s="1891"/>
      <c r="G7" s="1891"/>
      <c r="H7" s="1891"/>
      <c r="I7" s="1891"/>
      <c r="J7" s="1892"/>
      <c r="K7" s="1933"/>
      <c r="L7" s="2425"/>
      <c r="M7" s="2157"/>
    </row>
    <row r="8" spans="2:13" ht="12.75" customHeight="1" x14ac:dyDescent="0.2">
      <c r="B8" s="1902"/>
      <c r="C8" s="1904"/>
      <c r="D8" s="1721"/>
      <c r="E8" s="1721"/>
      <c r="F8" s="1721"/>
      <c r="G8" s="1721"/>
      <c r="H8" s="1721"/>
      <c r="I8" s="1721"/>
      <c r="J8" s="1721"/>
      <c r="K8" s="1933"/>
      <c r="L8" s="2425"/>
      <c r="M8" s="2157"/>
    </row>
    <row r="9" spans="2:13" ht="16.5" customHeight="1" thickBot="1" x14ac:dyDescent="0.25">
      <c r="B9" s="1905"/>
      <c r="C9" s="1907"/>
      <c r="D9" s="1893" t="s">
        <v>499</v>
      </c>
      <c r="E9" s="1894"/>
      <c r="F9" s="1894"/>
      <c r="G9" s="1894"/>
      <c r="H9" s="1894"/>
      <c r="I9" s="1894"/>
      <c r="J9" s="1895"/>
      <c r="K9" s="1934"/>
      <c r="L9" s="2426"/>
      <c r="M9" s="2172"/>
    </row>
    <row r="10" spans="2:13" ht="27" customHeight="1" thickBot="1" x14ac:dyDescent="0.25">
      <c r="B10" s="272"/>
      <c r="C10" s="303" t="s">
        <v>171</v>
      </c>
      <c r="D10" s="1656">
        <f>D12+D11</f>
        <v>0</v>
      </c>
      <c r="E10" s="1657">
        <f>E12+E11</f>
        <v>0</v>
      </c>
      <c r="F10" s="1657">
        <f>F12+F11</f>
        <v>0</v>
      </c>
      <c r="G10" s="1657">
        <f t="shared" ref="G10:I10" si="0">G12+G11</f>
        <v>0</v>
      </c>
      <c r="H10" s="1657">
        <f t="shared" si="0"/>
        <v>0</v>
      </c>
      <c r="I10" s="1657">
        <f t="shared" si="0"/>
        <v>0</v>
      </c>
      <c r="J10" s="1713">
        <f>J12+J11</f>
        <v>0</v>
      </c>
      <c r="K10" s="1658">
        <f>SUM(D10:J10)</f>
        <v>0</v>
      </c>
      <c r="L10" s="1659">
        <f>SUM(L11:L12)</f>
        <v>0</v>
      </c>
      <c r="M10" s="57"/>
    </row>
    <row r="11" spans="2:13" ht="23.25" customHeight="1" x14ac:dyDescent="0.2">
      <c r="B11" s="252"/>
      <c r="C11" s="1660" t="s">
        <v>500</v>
      </c>
      <c r="D11" s="1661">
        <f t="shared" ref="D11:J11" si="1">SUM(D14:D23)</f>
        <v>0</v>
      </c>
      <c r="E11" s="1661">
        <f t="shared" si="1"/>
        <v>0</v>
      </c>
      <c r="F11" s="1661">
        <f t="shared" si="1"/>
        <v>0</v>
      </c>
      <c r="G11" s="1661">
        <f t="shared" si="1"/>
        <v>0</v>
      </c>
      <c r="H11" s="1661">
        <f t="shared" si="1"/>
        <v>0</v>
      </c>
      <c r="I11" s="1661">
        <f t="shared" si="1"/>
        <v>0</v>
      </c>
      <c r="J11" s="1661">
        <f t="shared" si="1"/>
        <v>0</v>
      </c>
      <c r="K11" s="1662">
        <f>SUM(D11:J11)</f>
        <v>0</v>
      </c>
      <c r="L11" s="1663">
        <f>SUM(L14:L23)</f>
        <v>0</v>
      </c>
      <c r="M11" s="60"/>
    </row>
    <row r="12" spans="2:13" ht="21" customHeight="1" x14ac:dyDescent="0.2">
      <c r="B12" s="293"/>
      <c r="C12" s="1664" t="s">
        <v>294</v>
      </c>
      <c r="D12" s="1665">
        <f>SUM(D25:D34)</f>
        <v>0</v>
      </c>
      <c r="E12" s="1666">
        <f>SUM(E25:E34)</f>
        <v>0</v>
      </c>
      <c r="F12" s="1666">
        <f>SUM(F25:F34)</f>
        <v>0</v>
      </c>
      <c r="G12" s="1666">
        <f t="shared" ref="G12:I12" si="2">SUM(G25:G34)</f>
        <v>0</v>
      </c>
      <c r="H12" s="1666">
        <f t="shared" si="2"/>
        <v>0</v>
      </c>
      <c r="I12" s="1666">
        <f t="shared" si="2"/>
        <v>0</v>
      </c>
      <c r="J12" s="1714">
        <f>SUM(J25:J34)</f>
        <v>0</v>
      </c>
      <c r="K12" s="1667">
        <f>SUM(D12:J12)</f>
        <v>0</v>
      </c>
      <c r="L12" s="1668">
        <f>SUM(L25:L34)</f>
        <v>0</v>
      </c>
      <c r="M12" s="295"/>
    </row>
    <row r="13" spans="2:13" ht="19.5" customHeight="1" x14ac:dyDescent="0.2">
      <c r="B13" s="386"/>
      <c r="C13" s="1669" t="s">
        <v>185</v>
      </c>
      <c r="D13" s="278"/>
      <c r="E13" s="278"/>
      <c r="F13" s="278"/>
      <c r="G13" s="278"/>
      <c r="H13" s="278"/>
      <c r="I13" s="278"/>
      <c r="J13" s="278"/>
      <c r="K13" s="1670"/>
      <c r="L13" s="1671"/>
      <c r="M13" s="296"/>
    </row>
    <row r="14" spans="2:13" s="27" customFormat="1" ht="14.1" customHeight="1" x14ac:dyDescent="0.2">
      <c r="B14" s="1672">
        <v>1</v>
      </c>
      <c r="C14" s="1673" t="s">
        <v>317</v>
      </c>
      <c r="D14" s="1674"/>
      <c r="E14" s="1675"/>
      <c r="F14" s="1676"/>
      <c r="G14" s="1676"/>
      <c r="H14" s="1676"/>
      <c r="I14" s="1675"/>
      <c r="J14" s="1715"/>
      <c r="K14" s="1677">
        <f t="shared" ref="K14:K23" si="3">SUM(D14:J14)</f>
        <v>0</v>
      </c>
      <c r="L14" s="1716">
        <f t="shared" ref="L14:L23" si="4">D14*$D$8+E14*$E$8+J14*$J$8+F14*$F$8+G14*$G$8+H14*$H$8</f>
        <v>0</v>
      </c>
      <c r="M14" s="1679"/>
    </row>
    <row r="15" spans="2:13" s="27" customFormat="1" ht="14.1" customHeight="1" x14ac:dyDescent="0.2">
      <c r="B15" s="1357">
        <v>2</v>
      </c>
      <c r="C15" s="1680" t="s">
        <v>503</v>
      </c>
      <c r="D15" s="1681"/>
      <c r="E15" s="1682"/>
      <c r="F15" s="1683"/>
      <c r="G15" s="1683"/>
      <c r="H15" s="1683"/>
      <c r="I15" s="1682"/>
      <c r="J15" s="1717"/>
      <c r="K15" s="1684">
        <f t="shared" si="3"/>
        <v>0</v>
      </c>
      <c r="L15" s="1685">
        <f t="shared" si="4"/>
        <v>0</v>
      </c>
      <c r="M15" s="1686"/>
    </row>
    <row r="16" spans="2:13" s="27" customFormat="1" ht="14.1" customHeight="1" x14ac:dyDescent="0.2">
      <c r="B16" s="1672">
        <v>3</v>
      </c>
      <c r="C16" s="1680" t="s">
        <v>509</v>
      </c>
      <c r="D16" s="1681"/>
      <c r="E16" s="1682"/>
      <c r="F16" s="1683"/>
      <c r="G16" s="1683"/>
      <c r="H16" s="1683"/>
      <c r="I16" s="1682"/>
      <c r="J16" s="1717"/>
      <c r="K16" s="1684">
        <f t="shared" si="3"/>
        <v>0</v>
      </c>
      <c r="L16" s="1685">
        <f t="shared" si="4"/>
        <v>0</v>
      </c>
      <c r="M16" s="1686"/>
    </row>
    <row r="17" spans="2:13" s="27" customFormat="1" ht="14.1" customHeight="1" x14ac:dyDescent="0.2">
      <c r="B17" s="1357">
        <v>4</v>
      </c>
      <c r="C17" s="1680" t="s">
        <v>510</v>
      </c>
      <c r="D17" s="1681"/>
      <c r="E17" s="1702"/>
      <c r="F17" s="1683"/>
      <c r="G17" s="1683"/>
      <c r="H17" s="1683"/>
      <c r="I17" s="1682"/>
      <c r="J17" s="1717"/>
      <c r="K17" s="1684">
        <f t="shared" si="3"/>
        <v>0</v>
      </c>
      <c r="L17" s="1685">
        <f t="shared" si="4"/>
        <v>0</v>
      </c>
      <c r="M17" s="1686"/>
    </row>
    <row r="18" spans="2:13" s="27" customFormat="1" ht="14.1" customHeight="1" x14ac:dyDescent="0.2">
      <c r="B18" s="1672">
        <v>5</v>
      </c>
      <c r="C18" s="1680" t="s">
        <v>511</v>
      </c>
      <c r="D18" s="1681"/>
      <c r="E18" s="1702"/>
      <c r="F18" s="1683"/>
      <c r="G18" s="1683"/>
      <c r="H18" s="1683"/>
      <c r="I18" s="1682"/>
      <c r="J18" s="1717"/>
      <c r="K18" s="1684">
        <f t="shared" si="3"/>
        <v>0</v>
      </c>
      <c r="L18" s="1685">
        <f t="shared" si="4"/>
        <v>0</v>
      </c>
      <c r="M18" s="1686"/>
    </row>
    <row r="19" spans="2:13" s="27" customFormat="1" ht="14.1" customHeight="1" x14ac:dyDescent="0.2">
      <c r="B19" s="1357">
        <v>6</v>
      </c>
      <c r="C19" s="1680" t="s">
        <v>512</v>
      </c>
      <c r="D19" s="1681"/>
      <c r="E19" s="1702"/>
      <c r="F19" s="1683"/>
      <c r="G19" s="1683"/>
      <c r="H19" s="1683"/>
      <c r="I19" s="1682"/>
      <c r="J19" s="1717"/>
      <c r="K19" s="1684">
        <f t="shared" si="3"/>
        <v>0</v>
      </c>
      <c r="L19" s="1685">
        <f t="shared" si="4"/>
        <v>0</v>
      </c>
      <c r="M19" s="1686"/>
    </row>
    <row r="20" spans="2:13" s="27" customFormat="1" ht="14.1" customHeight="1" x14ac:dyDescent="0.2">
      <c r="B20" s="1672">
        <v>7</v>
      </c>
      <c r="C20" s="1680" t="s">
        <v>301</v>
      </c>
      <c r="D20" s="1681"/>
      <c r="E20" s="1682"/>
      <c r="F20" s="1683"/>
      <c r="G20" s="1683"/>
      <c r="H20" s="1683"/>
      <c r="I20" s="1682"/>
      <c r="J20" s="1717"/>
      <c r="K20" s="1684">
        <f t="shared" si="3"/>
        <v>0</v>
      </c>
      <c r="L20" s="1685">
        <f t="shared" si="4"/>
        <v>0</v>
      </c>
      <c r="M20" s="1686"/>
    </row>
    <row r="21" spans="2:13" s="27" customFormat="1" ht="14.1" customHeight="1" x14ac:dyDescent="0.2">
      <c r="B21" s="1357">
        <v>8</v>
      </c>
      <c r="C21" s="1680" t="s">
        <v>506</v>
      </c>
      <c r="D21" s="1681"/>
      <c r="E21" s="1682"/>
      <c r="F21" s="1683"/>
      <c r="G21" s="1683"/>
      <c r="H21" s="1683"/>
      <c r="I21" s="1682"/>
      <c r="J21" s="1717"/>
      <c r="K21" s="1684">
        <f t="shared" si="3"/>
        <v>0</v>
      </c>
      <c r="L21" s="1685">
        <f t="shared" si="4"/>
        <v>0</v>
      </c>
      <c r="M21" s="1686"/>
    </row>
    <row r="22" spans="2:13" s="27" customFormat="1" ht="14.1" customHeight="1" x14ac:dyDescent="0.2">
      <c r="B22" s="1672">
        <v>9</v>
      </c>
      <c r="C22" s="1688" t="s">
        <v>507</v>
      </c>
      <c r="D22" s="1681"/>
      <c r="E22" s="1682"/>
      <c r="F22" s="1683"/>
      <c r="G22" s="1683"/>
      <c r="H22" s="1683"/>
      <c r="I22" s="1682"/>
      <c r="J22" s="1717"/>
      <c r="K22" s="1684">
        <f t="shared" si="3"/>
        <v>0</v>
      </c>
      <c r="L22" s="1685">
        <f t="shared" si="4"/>
        <v>0</v>
      </c>
      <c r="M22" s="1686"/>
    </row>
    <row r="23" spans="2:13" s="27" customFormat="1" ht="14.1" customHeight="1" x14ac:dyDescent="0.2">
      <c r="B23" s="1718">
        <v>10</v>
      </c>
      <c r="C23" s="1689" t="s">
        <v>460</v>
      </c>
      <c r="D23" s="1690"/>
      <c r="E23" s="1302"/>
      <c r="F23" s="1691"/>
      <c r="G23" s="1691"/>
      <c r="H23" s="1691"/>
      <c r="I23" s="1302"/>
      <c r="J23" s="1719"/>
      <c r="K23" s="1692">
        <f t="shared" si="3"/>
        <v>0</v>
      </c>
      <c r="L23" s="1668">
        <f t="shared" si="4"/>
        <v>0</v>
      </c>
      <c r="M23" s="1694"/>
    </row>
    <row r="24" spans="2:13" ht="27.75" customHeight="1" x14ac:dyDescent="0.2">
      <c r="B24" s="389"/>
      <c r="C24" s="390" t="s">
        <v>294</v>
      </c>
      <c r="D24" s="277"/>
      <c r="E24" s="277"/>
      <c r="F24" s="277"/>
      <c r="G24" s="277"/>
      <c r="H24" s="277"/>
      <c r="I24" s="277"/>
      <c r="J24" s="277"/>
      <c r="K24" s="1695"/>
      <c r="L24" s="1696"/>
      <c r="M24" s="391"/>
    </row>
    <row r="25" spans="2:13" ht="14.1" customHeight="1" x14ac:dyDescent="0.2">
      <c r="B25" s="1697">
        <v>1</v>
      </c>
      <c r="C25" s="1698"/>
      <c r="D25" s="1699"/>
      <c r="E25" s="1675"/>
      <c r="F25" s="1676"/>
      <c r="G25" s="1676"/>
      <c r="H25" s="1676"/>
      <c r="I25" s="1676"/>
      <c r="J25" s="1676"/>
      <c r="K25" s="1677">
        <f t="shared" ref="K25:K34" si="5">SUM(D25:J25)</f>
        <v>0</v>
      </c>
      <c r="L25" s="1716">
        <f t="shared" ref="L25:L34" si="6">D25*$D$8+E25*$E$8+J25*$J$8+F25*$F$8+G25*$G$8+H25*$H$8</f>
        <v>0</v>
      </c>
      <c r="M25" s="348"/>
    </row>
    <row r="26" spans="2:13" ht="14.1" customHeight="1" x14ac:dyDescent="0.2">
      <c r="B26" s="1700">
        <v>2</v>
      </c>
      <c r="C26" s="1701"/>
      <c r="D26" s="1702"/>
      <c r="E26" s="1682"/>
      <c r="F26" s="1683"/>
      <c r="G26" s="1683"/>
      <c r="H26" s="1683"/>
      <c r="I26" s="1683"/>
      <c r="J26" s="1683"/>
      <c r="K26" s="1684">
        <f t="shared" si="5"/>
        <v>0</v>
      </c>
      <c r="L26" s="1685">
        <f t="shared" si="6"/>
        <v>0</v>
      </c>
      <c r="M26" s="67"/>
    </row>
    <row r="27" spans="2:13" ht="14.1" customHeight="1" x14ac:dyDescent="0.2">
      <c r="B27" s="1700">
        <v>3</v>
      </c>
      <c r="C27" s="1701"/>
      <c r="D27" s="1702"/>
      <c r="E27" s="1682"/>
      <c r="F27" s="1683"/>
      <c r="G27" s="1683"/>
      <c r="H27" s="1683"/>
      <c r="I27" s="1683"/>
      <c r="J27" s="1683"/>
      <c r="K27" s="1684">
        <f t="shared" si="5"/>
        <v>0</v>
      </c>
      <c r="L27" s="1685">
        <f t="shared" si="6"/>
        <v>0</v>
      </c>
      <c r="M27" s="67"/>
    </row>
    <row r="28" spans="2:13" ht="14.1" customHeight="1" x14ac:dyDescent="0.2">
      <c r="B28" s="1700">
        <v>4</v>
      </c>
      <c r="C28" s="1701"/>
      <c r="D28" s="1702"/>
      <c r="E28" s="1682"/>
      <c r="F28" s="1683"/>
      <c r="G28" s="1683"/>
      <c r="H28" s="1683"/>
      <c r="I28" s="1683"/>
      <c r="J28" s="1683"/>
      <c r="K28" s="1684">
        <f t="shared" si="5"/>
        <v>0</v>
      </c>
      <c r="L28" s="1685">
        <f t="shared" si="6"/>
        <v>0</v>
      </c>
      <c r="M28" s="67"/>
    </row>
    <row r="29" spans="2:13" ht="14.1" customHeight="1" x14ac:dyDescent="0.2">
      <c r="B29" s="1700">
        <v>5</v>
      </c>
      <c r="C29" s="1701"/>
      <c r="D29" s="1702"/>
      <c r="E29" s="1682"/>
      <c r="F29" s="1683"/>
      <c r="G29" s="1683"/>
      <c r="H29" s="1683"/>
      <c r="I29" s="1683"/>
      <c r="J29" s="1683"/>
      <c r="K29" s="1684">
        <f t="shared" si="5"/>
        <v>0</v>
      </c>
      <c r="L29" s="1685">
        <f t="shared" si="6"/>
        <v>0</v>
      </c>
      <c r="M29" s="67"/>
    </row>
    <row r="30" spans="2:13" ht="14.1" customHeight="1" x14ac:dyDescent="0.2">
      <c r="B30" s="1700">
        <v>6</v>
      </c>
      <c r="C30" s="1701"/>
      <c r="D30" s="1702"/>
      <c r="E30" s="1682"/>
      <c r="F30" s="1683"/>
      <c r="G30" s="1683"/>
      <c r="H30" s="1683"/>
      <c r="I30" s="1683"/>
      <c r="J30" s="1683"/>
      <c r="K30" s="1684">
        <f t="shared" si="5"/>
        <v>0</v>
      </c>
      <c r="L30" s="1685">
        <f t="shared" si="6"/>
        <v>0</v>
      </c>
      <c r="M30" s="67"/>
    </row>
    <row r="31" spans="2:13" ht="14.1" customHeight="1" x14ac:dyDescent="0.2">
      <c r="B31" s="1700">
        <v>7</v>
      </c>
      <c r="C31" s="1701"/>
      <c r="D31" s="1702"/>
      <c r="E31" s="1682"/>
      <c r="F31" s="1683"/>
      <c r="G31" s="1683"/>
      <c r="H31" s="1683"/>
      <c r="I31" s="1683"/>
      <c r="J31" s="1683"/>
      <c r="K31" s="1684">
        <f t="shared" si="5"/>
        <v>0</v>
      </c>
      <c r="L31" s="1685">
        <f t="shared" si="6"/>
        <v>0</v>
      </c>
      <c r="M31" s="67"/>
    </row>
    <row r="32" spans="2:13" ht="14.1" customHeight="1" x14ac:dyDescent="0.2">
      <c r="B32" s="1700">
        <v>8</v>
      </c>
      <c r="C32" s="1701"/>
      <c r="D32" s="1702"/>
      <c r="E32" s="1682"/>
      <c r="F32" s="1683"/>
      <c r="G32" s="1683"/>
      <c r="H32" s="1683"/>
      <c r="I32" s="1683"/>
      <c r="J32" s="1683"/>
      <c r="K32" s="1684">
        <f t="shared" si="5"/>
        <v>0</v>
      </c>
      <c r="L32" s="1685">
        <f t="shared" si="6"/>
        <v>0</v>
      </c>
      <c r="M32" s="67"/>
    </row>
    <row r="33" spans="2:13" ht="14.1" customHeight="1" x14ac:dyDescent="0.2">
      <c r="B33" s="1700">
        <v>9</v>
      </c>
      <c r="C33" s="1701"/>
      <c r="D33" s="1703"/>
      <c r="E33" s="1704"/>
      <c r="F33" s="1705"/>
      <c r="G33" s="1705"/>
      <c r="H33" s="1705"/>
      <c r="I33" s="1705"/>
      <c r="J33" s="1705"/>
      <c r="K33" s="1684">
        <f t="shared" si="5"/>
        <v>0</v>
      </c>
      <c r="L33" s="1685">
        <f t="shared" si="6"/>
        <v>0</v>
      </c>
      <c r="M33" s="46"/>
    </row>
    <row r="34" spans="2:13" ht="14.1" customHeight="1" thickBot="1" x14ac:dyDescent="0.25">
      <c r="B34" s="750">
        <v>10</v>
      </c>
      <c r="C34" s="1706"/>
      <c r="D34" s="1707"/>
      <c r="E34" s="1708"/>
      <c r="F34" s="1709"/>
      <c r="G34" s="1709"/>
      <c r="H34" s="1709"/>
      <c r="I34" s="1709"/>
      <c r="J34" s="1709"/>
      <c r="K34" s="1710">
        <f t="shared" si="5"/>
        <v>0</v>
      </c>
      <c r="L34" s="1720">
        <f t="shared" si="6"/>
        <v>0</v>
      </c>
      <c r="M34" s="51"/>
    </row>
    <row r="35" spans="2:13" ht="18.75" x14ac:dyDescent="0.2">
      <c r="B35" s="1711"/>
      <c r="C35" s="2488"/>
      <c r="D35" s="2489"/>
      <c r="E35" s="2489"/>
      <c r="F35" s="503"/>
      <c r="G35" s="503"/>
      <c r="H35" s="503"/>
    </row>
    <row r="36" spans="2:13" ht="15.75" x14ac:dyDescent="0.2">
      <c r="C36" s="2490"/>
      <c r="D36" s="2491"/>
      <c r="E36" s="2491"/>
      <c r="F36" s="300"/>
      <c r="G36" s="300"/>
      <c r="H36" s="300"/>
    </row>
    <row r="37" spans="2:13" x14ac:dyDescent="0.2">
      <c r="C37" s="2492"/>
      <c r="D37" s="2363"/>
      <c r="E37" s="2363"/>
      <c r="F37" s="300"/>
      <c r="G37" s="300"/>
      <c r="H37" s="300"/>
    </row>
    <row r="38" spans="2:13" x14ac:dyDescent="0.2">
      <c r="C38" s="70"/>
      <c r="D38" s="71"/>
      <c r="E38" s="71"/>
      <c r="F38" s="71"/>
      <c r="G38" s="71"/>
      <c r="H38" s="71"/>
    </row>
    <row r="39" spans="2:13" x14ac:dyDescent="0.2">
      <c r="C39" s="72"/>
      <c r="D39" s="73"/>
      <c r="E39" s="73"/>
      <c r="F39" s="73"/>
      <c r="G39" s="73"/>
      <c r="H39" s="73"/>
    </row>
    <row r="40" spans="2:13" x14ac:dyDescent="0.2">
      <c r="C40" s="72"/>
      <c r="D40" s="73"/>
      <c r="E40" s="73"/>
      <c r="F40" s="73"/>
      <c r="G40" s="73"/>
      <c r="H40" s="73"/>
    </row>
    <row r="41" spans="2:13" x14ac:dyDescent="0.2">
      <c r="C41" s="72"/>
      <c r="D41" s="73"/>
      <c r="E41" s="73"/>
      <c r="F41" s="73"/>
      <c r="G41" s="73"/>
      <c r="H41" s="73"/>
    </row>
  </sheetData>
  <mergeCells count="11">
    <mergeCell ref="C35:E35"/>
    <mergeCell ref="C36:E36"/>
    <mergeCell ref="C37:E37"/>
    <mergeCell ref="B3:M3"/>
    <mergeCell ref="D4:J4"/>
    <mergeCell ref="B6:C9"/>
    <mergeCell ref="K6:K9"/>
    <mergeCell ref="L6:L9"/>
    <mergeCell ref="M6:M9"/>
    <mergeCell ref="D7:J7"/>
    <mergeCell ref="D9:J9"/>
  </mergeCells>
  <dataValidations count="1">
    <dataValidation allowBlank="1" showInputMessage="1" showErrorMessage="1" sqref="D4" xr:uid="{D92B7A16-BAD7-46E9-AD82-3A2D65FEC316}"/>
  </dataValidations>
  <printOptions horizontalCentered="1"/>
  <pageMargins left="0.94488188976377963" right="0.39370078740157483" top="0.9055118110236221" bottom="0.70866141732283472" header="0.51181102362204722" footer="0.51181102362204722"/>
  <pageSetup paperSize="9" scale="80" orientation="portrait" verticalDpi="4294967293" r:id="rId1"/>
  <headerFooter alignWithMargins="0">
    <oddFooter xml:space="preserve">&amp;C&amp;6Organizacja roku szkolnego 2021/22 szkoły &amp;F Strona &amp;P&amp;8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2B9A-1475-4684-AE21-4DF12DCE55BA}">
  <sheetPr>
    <tabColor rgb="FFFFFF00"/>
  </sheetPr>
  <dimension ref="B1:AS54"/>
  <sheetViews>
    <sheetView showGridLines="0" view="pageBreakPreview" topLeftCell="B8" zoomScaleNormal="100" zoomScaleSheetLayoutView="100" zoomScalePageLayoutView="90" workbookViewId="0">
      <selection activeCell="AK11" sqref="AK11"/>
    </sheetView>
  </sheetViews>
  <sheetFormatPr defaultColWidth="9" defaultRowHeight="12.75" x14ac:dyDescent="0.2"/>
  <cols>
    <col min="1" max="1" width="4.125" style="152" customWidth="1"/>
    <col min="2" max="2" width="3.875" style="152" customWidth="1"/>
    <col min="3" max="3" width="28.125" style="152" customWidth="1"/>
    <col min="4" max="15" width="2.375" style="152" customWidth="1"/>
    <col min="16" max="16" width="2.125" style="152" customWidth="1"/>
    <col min="17" max="44" width="2.375" style="152" customWidth="1"/>
    <col min="45" max="45" width="7.625" style="152" customWidth="1"/>
    <col min="46" max="16384" width="9" style="152"/>
  </cols>
  <sheetData>
    <row r="1" spans="2:45" ht="21.75" customHeight="1" x14ac:dyDescent="0.2">
      <c r="C1" s="170"/>
    </row>
    <row r="2" spans="2:45" s="172" customFormat="1" ht="28.5" customHeight="1" thickBot="1" x14ac:dyDescent="0.3">
      <c r="B2" s="204"/>
      <c r="C2" s="496">
        <f>'Strona Tytułowa'!G5</f>
        <v>0</v>
      </c>
      <c r="D2" s="205"/>
      <c r="E2" s="205"/>
      <c r="F2" s="205"/>
      <c r="G2" s="205"/>
      <c r="H2" s="205"/>
      <c r="I2" s="205"/>
      <c r="J2" s="206"/>
      <c r="K2" s="206"/>
      <c r="L2" s="206"/>
      <c r="M2" s="206"/>
      <c r="N2" s="206" t="s">
        <v>120</v>
      </c>
      <c r="O2" s="206"/>
      <c r="P2" s="207" t="str">
        <f>'Strona Tytułowa'!D2</f>
        <v>2023/2024</v>
      </c>
      <c r="Q2" s="208"/>
      <c r="R2" s="208"/>
      <c r="S2" s="208"/>
      <c r="T2" s="208"/>
      <c r="U2" s="208"/>
      <c r="V2" s="208"/>
      <c r="W2" s="206"/>
      <c r="X2" s="206"/>
      <c r="Y2" s="206"/>
      <c r="Z2" s="206"/>
      <c r="AA2" s="206"/>
      <c r="AB2" s="209"/>
      <c r="AC2" s="210"/>
      <c r="AD2" s="211"/>
      <c r="AE2" s="211"/>
      <c r="AF2" s="211"/>
      <c r="AG2" s="211"/>
      <c r="AH2" s="171"/>
      <c r="AI2" s="171"/>
      <c r="AJ2" s="1835"/>
      <c r="AK2" s="1835"/>
      <c r="AL2" s="1835"/>
      <c r="AM2" s="1835"/>
      <c r="AN2" s="1835"/>
      <c r="AO2" s="1835"/>
      <c r="AP2" s="1835"/>
      <c r="AQ2" s="1835"/>
      <c r="AR2" s="212"/>
      <c r="AS2" s="212"/>
    </row>
    <row r="3" spans="2:45" ht="20.25" customHeight="1" x14ac:dyDescent="0.2">
      <c r="B3" s="1836" t="s">
        <v>121</v>
      </c>
      <c r="C3" s="1837"/>
      <c r="D3" s="1838" t="s">
        <v>399</v>
      </c>
      <c r="E3" s="1839"/>
      <c r="F3" s="1839"/>
      <c r="G3" s="1839"/>
      <c r="H3" s="1839"/>
      <c r="I3" s="1839"/>
      <c r="J3" s="1839"/>
      <c r="K3" s="1839"/>
      <c r="L3" s="1839"/>
      <c r="M3" s="1839"/>
      <c r="N3" s="1839"/>
      <c r="O3" s="1839"/>
      <c r="P3" s="1839"/>
      <c r="Q3" s="1839"/>
      <c r="R3" s="1839"/>
      <c r="S3" s="1839"/>
      <c r="T3" s="1839"/>
      <c r="U3" s="1839"/>
      <c r="V3" s="1839"/>
      <c r="W3" s="1839"/>
      <c r="X3" s="1839"/>
      <c r="Y3" s="1839"/>
      <c r="Z3" s="1839"/>
      <c r="AA3" s="1839"/>
      <c r="AB3" s="1839"/>
      <c r="AC3" s="1839"/>
      <c r="AD3" s="1839"/>
      <c r="AE3" s="1839"/>
      <c r="AF3" s="1839"/>
      <c r="AG3" s="1840"/>
      <c r="AH3" s="1841" t="s">
        <v>122</v>
      </c>
      <c r="AI3" s="1842"/>
      <c r="AJ3" s="1842"/>
      <c r="AK3" s="1842"/>
      <c r="AL3" s="1842"/>
      <c r="AM3" s="1842"/>
      <c r="AN3" s="1842"/>
      <c r="AO3" s="1843"/>
      <c r="AP3" s="1844" t="s">
        <v>123</v>
      </c>
      <c r="AQ3" s="1845"/>
      <c r="AR3" s="1846"/>
      <c r="AS3" s="1877" t="s">
        <v>124</v>
      </c>
    </row>
    <row r="4" spans="2:45" ht="14.25" customHeight="1" x14ac:dyDescent="0.2">
      <c r="B4" s="1853" t="s">
        <v>125</v>
      </c>
      <c r="C4" s="1854"/>
      <c r="D4" s="1858" t="s">
        <v>33</v>
      </c>
      <c r="E4" s="1859"/>
      <c r="F4" s="1859"/>
      <c r="G4" s="1859"/>
      <c r="H4" s="1859"/>
      <c r="I4" s="1860"/>
      <c r="J4" s="1861" t="s">
        <v>34</v>
      </c>
      <c r="K4" s="1862"/>
      <c r="L4" s="1862"/>
      <c r="M4" s="1862"/>
      <c r="N4" s="1862"/>
      <c r="O4" s="1863"/>
      <c r="P4" s="1858" t="s">
        <v>35</v>
      </c>
      <c r="Q4" s="1859"/>
      <c r="R4" s="1859"/>
      <c r="S4" s="1859"/>
      <c r="T4" s="1859"/>
      <c r="U4" s="1860"/>
      <c r="V4" s="1858" t="s">
        <v>36</v>
      </c>
      <c r="W4" s="1859"/>
      <c r="X4" s="1859"/>
      <c r="Y4" s="1859"/>
      <c r="Z4" s="1859"/>
      <c r="AA4" s="1860"/>
      <c r="AB4" s="1858" t="s">
        <v>37</v>
      </c>
      <c r="AC4" s="1859"/>
      <c r="AD4" s="1859"/>
      <c r="AE4" s="1859"/>
      <c r="AF4" s="1859"/>
      <c r="AG4" s="1860"/>
      <c r="AH4" s="1858" t="s">
        <v>33</v>
      </c>
      <c r="AI4" s="1859"/>
      <c r="AJ4" s="1859"/>
      <c r="AK4" s="1860"/>
      <c r="AL4" s="1858" t="s">
        <v>34</v>
      </c>
      <c r="AM4" s="1859"/>
      <c r="AN4" s="1859"/>
      <c r="AO4" s="1880"/>
      <c r="AP4" s="1847"/>
      <c r="AQ4" s="1848"/>
      <c r="AR4" s="1849"/>
      <c r="AS4" s="1878"/>
    </row>
    <row r="5" spans="2:45" ht="17.25" customHeight="1" x14ac:dyDescent="0.2">
      <c r="B5" s="1853" t="s">
        <v>126</v>
      </c>
      <c r="C5" s="1854"/>
      <c r="D5" s="1855"/>
      <c r="E5" s="1856"/>
      <c r="F5" s="1856"/>
      <c r="G5" s="1856"/>
      <c r="H5" s="1856"/>
      <c r="I5" s="1857"/>
      <c r="J5" s="1855"/>
      <c r="K5" s="1856"/>
      <c r="L5" s="1856"/>
      <c r="M5" s="1856"/>
      <c r="N5" s="1856"/>
      <c r="O5" s="1857"/>
      <c r="P5" s="1865"/>
      <c r="Q5" s="1866"/>
      <c r="R5" s="1866"/>
      <c r="S5" s="1866"/>
      <c r="T5" s="1866"/>
      <c r="U5" s="1867"/>
      <c r="V5" s="1865"/>
      <c r="W5" s="1866"/>
      <c r="X5" s="1866"/>
      <c r="Y5" s="1866"/>
      <c r="Z5" s="1866"/>
      <c r="AA5" s="1867"/>
      <c r="AB5" s="1865"/>
      <c r="AC5" s="1866"/>
      <c r="AD5" s="1866"/>
      <c r="AE5" s="1866"/>
      <c r="AF5" s="1866"/>
      <c r="AG5" s="1867"/>
      <c r="AH5" s="1855"/>
      <c r="AI5" s="1856"/>
      <c r="AJ5" s="1856"/>
      <c r="AK5" s="1857"/>
      <c r="AL5" s="1855"/>
      <c r="AM5" s="1856"/>
      <c r="AN5" s="1856"/>
      <c r="AO5" s="1864"/>
      <c r="AP5" s="1847"/>
      <c r="AQ5" s="1848"/>
      <c r="AR5" s="1849"/>
      <c r="AS5" s="1878"/>
    </row>
    <row r="6" spans="2:45" ht="17.25" customHeight="1" x14ac:dyDescent="0.2">
      <c r="B6" s="1853" t="s">
        <v>127</v>
      </c>
      <c r="C6" s="1854"/>
      <c r="D6" s="1855"/>
      <c r="E6" s="1856"/>
      <c r="F6" s="1856"/>
      <c r="G6" s="1856"/>
      <c r="H6" s="1856"/>
      <c r="I6" s="1857"/>
      <c r="J6" s="1855"/>
      <c r="K6" s="1856"/>
      <c r="L6" s="1856"/>
      <c r="M6" s="1856"/>
      <c r="N6" s="1856"/>
      <c r="O6" s="1857"/>
      <c r="P6" s="1865"/>
      <c r="Q6" s="1866"/>
      <c r="R6" s="1866"/>
      <c r="S6" s="1866"/>
      <c r="T6" s="1866"/>
      <c r="U6" s="1867"/>
      <c r="V6" s="1865"/>
      <c r="W6" s="1866"/>
      <c r="X6" s="1866"/>
      <c r="Y6" s="1866"/>
      <c r="Z6" s="1866"/>
      <c r="AA6" s="1867"/>
      <c r="AB6" s="1865"/>
      <c r="AC6" s="1866"/>
      <c r="AD6" s="1866"/>
      <c r="AE6" s="1866"/>
      <c r="AF6" s="1866"/>
      <c r="AG6" s="1867"/>
      <c r="AH6" s="1855"/>
      <c r="AI6" s="1856"/>
      <c r="AJ6" s="1856"/>
      <c r="AK6" s="1857"/>
      <c r="AL6" s="1855"/>
      <c r="AM6" s="1856"/>
      <c r="AN6" s="1856"/>
      <c r="AO6" s="1864"/>
      <c r="AP6" s="1847"/>
      <c r="AQ6" s="1848"/>
      <c r="AR6" s="1849"/>
      <c r="AS6" s="1878"/>
    </row>
    <row r="7" spans="2:45" ht="17.25" customHeight="1" x14ac:dyDescent="0.2">
      <c r="B7" s="1871" t="s">
        <v>128</v>
      </c>
      <c r="C7" s="1872"/>
      <c r="D7" s="213"/>
      <c r="E7" s="214"/>
      <c r="F7" s="214"/>
      <c r="G7" s="215"/>
      <c r="H7" s="215"/>
      <c r="I7" s="216"/>
      <c r="J7" s="213"/>
      <c r="K7" s="214"/>
      <c r="L7" s="214"/>
      <c r="M7" s="215"/>
      <c r="N7" s="215"/>
      <c r="O7" s="216"/>
      <c r="P7" s="213"/>
      <c r="Q7" s="214"/>
      <c r="R7" s="214"/>
      <c r="S7" s="215"/>
      <c r="T7" s="215"/>
      <c r="U7" s="216"/>
      <c r="V7" s="213"/>
      <c r="W7" s="214"/>
      <c r="X7" s="214"/>
      <c r="Y7" s="215"/>
      <c r="Z7" s="215"/>
      <c r="AA7" s="216"/>
      <c r="AB7" s="213"/>
      <c r="AC7" s="214"/>
      <c r="AD7" s="214"/>
      <c r="AE7" s="215"/>
      <c r="AF7" s="215"/>
      <c r="AG7" s="216"/>
      <c r="AH7" s="213"/>
      <c r="AI7" s="214"/>
      <c r="AJ7" s="214"/>
      <c r="AK7" s="216"/>
      <c r="AL7" s="213"/>
      <c r="AM7" s="214"/>
      <c r="AN7" s="214"/>
      <c r="AO7" s="217"/>
      <c r="AP7" s="1850"/>
      <c r="AQ7" s="1851"/>
      <c r="AR7" s="1852"/>
      <c r="AS7" s="1879"/>
    </row>
    <row r="8" spans="2:45" ht="18.75" customHeight="1" x14ac:dyDescent="0.2">
      <c r="B8" s="1873" t="s">
        <v>129</v>
      </c>
      <c r="C8" s="1874"/>
      <c r="D8" s="1868">
        <f>COUNTA(D10:I54)</f>
        <v>0</v>
      </c>
      <c r="E8" s="1869"/>
      <c r="F8" s="1869"/>
      <c r="G8" s="1869"/>
      <c r="H8" s="1869"/>
      <c r="I8" s="1870"/>
      <c r="J8" s="1868">
        <f>COUNTA(J10:O54)</f>
        <v>0</v>
      </c>
      <c r="K8" s="1869"/>
      <c r="L8" s="1869"/>
      <c r="M8" s="1869"/>
      <c r="N8" s="1869"/>
      <c r="O8" s="1870"/>
      <c r="P8" s="1868">
        <f>COUNTA(P10:U54)</f>
        <v>0</v>
      </c>
      <c r="Q8" s="1869"/>
      <c r="R8" s="1869"/>
      <c r="S8" s="1869"/>
      <c r="T8" s="1869"/>
      <c r="U8" s="1870"/>
      <c r="V8" s="1868">
        <f>COUNTA(V10:AA54)</f>
        <v>0</v>
      </c>
      <c r="W8" s="1869"/>
      <c r="X8" s="1869"/>
      <c r="Y8" s="1869"/>
      <c r="Z8" s="1869"/>
      <c r="AA8" s="1870"/>
      <c r="AB8" s="1868">
        <f>COUNTA(AB10:AG54)</f>
        <v>0</v>
      </c>
      <c r="AC8" s="1869"/>
      <c r="AD8" s="1869"/>
      <c r="AE8" s="1869"/>
      <c r="AF8" s="1869"/>
      <c r="AG8" s="1870"/>
      <c r="AH8" s="1868">
        <f>COUNTA(AH10:AK54)</f>
        <v>0</v>
      </c>
      <c r="AI8" s="1869"/>
      <c r="AJ8" s="1869"/>
      <c r="AK8" s="1870"/>
      <c r="AL8" s="1868">
        <f>COUNTA(AL10:AO54)</f>
        <v>0</v>
      </c>
      <c r="AM8" s="1869"/>
      <c r="AN8" s="1869"/>
      <c r="AO8" s="1870"/>
      <c r="AP8" s="1881">
        <f>COUNTA(AP10:AR54)</f>
        <v>0</v>
      </c>
      <c r="AQ8" s="1881"/>
      <c r="AR8" s="1881"/>
      <c r="AS8" s="1875">
        <f>SUM(AS10:AS54)</f>
        <v>0</v>
      </c>
    </row>
    <row r="9" spans="2:45" ht="16.5" customHeight="1" x14ac:dyDescent="0.2">
      <c r="B9" s="173" t="s">
        <v>130</v>
      </c>
      <c r="C9" s="174" t="s">
        <v>131</v>
      </c>
      <c r="D9" s="176">
        <v>1</v>
      </c>
      <c r="E9" s="177">
        <v>2</v>
      </c>
      <c r="F9" s="177">
        <v>3</v>
      </c>
      <c r="G9" s="177">
        <v>4</v>
      </c>
      <c r="H9" s="177">
        <v>5</v>
      </c>
      <c r="I9" s="178">
        <v>6</v>
      </c>
      <c r="J9" s="176">
        <v>1</v>
      </c>
      <c r="K9" s="177">
        <v>2</v>
      </c>
      <c r="L9" s="177">
        <v>3</v>
      </c>
      <c r="M9" s="177">
        <v>4</v>
      </c>
      <c r="N9" s="177">
        <v>5</v>
      </c>
      <c r="O9" s="178">
        <v>6</v>
      </c>
      <c r="P9" s="176">
        <v>1</v>
      </c>
      <c r="Q9" s="177">
        <v>2</v>
      </c>
      <c r="R9" s="177">
        <v>3</v>
      </c>
      <c r="S9" s="177">
        <v>4</v>
      </c>
      <c r="T9" s="177">
        <v>5</v>
      </c>
      <c r="U9" s="178">
        <v>6</v>
      </c>
      <c r="V9" s="176">
        <v>1</v>
      </c>
      <c r="W9" s="177">
        <v>2</v>
      </c>
      <c r="X9" s="177">
        <v>3</v>
      </c>
      <c r="Y9" s="177">
        <v>4</v>
      </c>
      <c r="Z9" s="177">
        <v>5</v>
      </c>
      <c r="AA9" s="178">
        <v>6</v>
      </c>
      <c r="AB9" s="176">
        <v>1</v>
      </c>
      <c r="AC9" s="177">
        <v>2</v>
      </c>
      <c r="AD9" s="177">
        <v>3</v>
      </c>
      <c r="AE9" s="177">
        <v>4</v>
      </c>
      <c r="AF9" s="177">
        <v>5</v>
      </c>
      <c r="AG9" s="178">
        <v>6</v>
      </c>
      <c r="AH9" s="176">
        <v>1</v>
      </c>
      <c r="AI9" s="177">
        <v>2</v>
      </c>
      <c r="AJ9" s="177">
        <v>3</v>
      </c>
      <c r="AK9" s="178">
        <v>4</v>
      </c>
      <c r="AL9" s="176">
        <v>1</v>
      </c>
      <c r="AM9" s="177">
        <v>2</v>
      </c>
      <c r="AN9" s="177">
        <v>3</v>
      </c>
      <c r="AO9" s="179">
        <v>4</v>
      </c>
      <c r="AP9" s="180">
        <v>1</v>
      </c>
      <c r="AQ9" s="175">
        <v>2</v>
      </c>
      <c r="AR9" s="181">
        <v>3</v>
      </c>
      <c r="AS9" s="1876"/>
    </row>
    <row r="10" spans="2:45" ht="13.5" x14ac:dyDescent="0.25">
      <c r="B10" s="182">
        <v>1</v>
      </c>
      <c r="C10" s="218" t="s">
        <v>132</v>
      </c>
      <c r="D10" s="183"/>
      <c r="E10" s="184"/>
      <c r="F10" s="184"/>
      <c r="G10" s="184"/>
      <c r="H10" s="184"/>
      <c r="I10" s="185"/>
      <c r="J10" s="183"/>
      <c r="K10" s="184"/>
      <c r="L10" s="184"/>
      <c r="M10" s="184"/>
      <c r="N10" s="184"/>
      <c r="O10" s="185"/>
      <c r="P10" s="183"/>
      <c r="Q10" s="184"/>
      <c r="R10" s="184"/>
      <c r="S10" s="184"/>
      <c r="T10" s="184"/>
      <c r="U10" s="185"/>
      <c r="V10" s="183"/>
      <c r="W10" s="184"/>
      <c r="X10" s="184"/>
      <c r="Y10" s="184"/>
      <c r="Z10" s="184"/>
      <c r="AA10" s="185"/>
      <c r="AB10" s="183"/>
      <c r="AC10" s="184"/>
      <c r="AD10" s="184"/>
      <c r="AE10" s="184"/>
      <c r="AF10" s="184"/>
      <c r="AG10" s="185"/>
      <c r="AH10" s="183"/>
      <c r="AI10" s="184"/>
      <c r="AJ10" s="184"/>
      <c r="AK10" s="185"/>
      <c r="AL10" s="183"/>
      <c r="AM10" s="184"/>
      <c r="AN10" s="184"/>
      <c r="AO10" s="185"/>
      <c r="AP10" s="186"/>
      <c r="AQ10" s="184"/>
      <c r="AR10" s="185"/>
      <c r="AS10" s="187">
        <f t="shared" ref="AS10:AS54" si="0">COUNTA(D10:AR10)</f>
        <v>0</v>
      </c>
    </row>
    <row r="11" spans="2:45" ht="13.5" x14ac:dyDescent="0.25">
      <c r="B11" s="182">
        <v>2</v>
      </c>
      <c r="C11" s="218" t="s">
        <v>133</v>
      </c>
      <c r="D11" s="183"/>
      <c r="E11" s="184"/>
      <c r="F11" s="184"/>
      <c r="G11" s="184"/>
      <c r="H11" s="184"/>
      <c r="I11" s="185"/>
      <c r="J11" s="183"/>
      <c r="K11" s="184"/>
      <c r="L11" s="184"/>
      <c r="M11" s="184"/>
      <c r="N11" s="184"/>
      <c r="O11" s="185"/>
      <c r="P11" s="183"/>
      <c r="Q11" s="184"/>
      <c r="R11" s="184"/>
      <c r="S11" s="184"/>
      <c r="T11" s="184"/>
      <c r="U11" s="185"/>
      <c r="V11" s="183"/>
      <c r="W11" s="184"/>
      <c r="X11" s="184"/>
      <c r="Y11" s="184"/>
      <c r="Z11" s="184"/>
      <c r="AA11" s="185"/>
      <c r="AB11" s="183"/>
      <c r="AC11" s="184"/>
      <c r="AD11" s="184"/>
      <c r="AE11" s="184"/>
      <c r="AF11" s="184"/>
      <c r="AG11" s="185"/>
      <c r="AH11" s="183"/>
      <c r="AI11" s="184"/>
      <c r="AJ11" s="184"/>
      <c r="AK11" s="185"/>
      <c r="AL11" s="183"/>
      <c r="AM11" s="188"/>
      <c r="AN11" s="188"/>
      <c r="AO11" s="189"/>
      <c r="AP11" s="186"/>
      <c r="AQ11" s="184"/>
      <c r="AR11" s="185"/>
      <c r="AS11" s="187">
        <f t="shared" si="0"/>
        <v>0</v>
      </c>
    </row>
    <row r="12" spans="2:45" ht="13.5" x14ac:dyDescent="0.25">
      <c r="B12" s="182">
        <v>3</v>
      </c>
      <c r="C12" s="218" t="s">
        <v>134</v>
      </c>
      <c r="D12" s="183"/>
      <c r="E12" s="184"/>
      <c r="F12" s="184"/>
      <c r="G12" s="184"/>
      <c r="H12" s="184"/>
      <c r="I12" s="185"/>
      <c r="J12" s="183"/>
      <c r="K12" s="184"/>
      <c r="L12" s="184"/>
      <c r="M12" s="184"/>
      <c r="N12" s="184"/>
      <c r="O12" s="185"/>
      <c r="P12" s="183"/>
      <c r="Q12" s="184"/>
      <c r="R12" s="184"/>
      <c r="S12" s="184"/>
      <c r="T12" s="184"/>
      <c r="U12" s="185"/>
      <c r="V12" s="183"/>
      <c r="W12" s="184"/>
      <c r="X12" s="184"/>
      <c r="Y12" s="184"/>
      <c r="Z12" s="184"/>
      <c r="AA12" s="185"/>
      <c r="AB12" s="183"/>
      <c r="AC12" s="184"/>
      <c r="AD12" s="184"/>
      <c r="AE12" s="184"/>
      <c r="AF12" s="184"/>
      <c r="AG12" s="185"/>
      <c r="AH12" s="183"/>
      <c r="AI12" s="184"/>
      <c r="AJ12" s="184"/>
      <c r="AK12" s="185"/>
      <c r="AL12" s="183"/>
      <c r="AM12" s="188"/>
      <c r="AN12" s="188"/>
      <c r="AO12" s="189"/>
      <c r="AP12" s="186"/>
      <c r="AQ12" s="184"/>
      <c r="AR12" s="185"/>
      <c r="AS12" s="187">
        <f t="shared" si="0"/>
        <v>0</v>
      </c>
    </row>
    <row r="13" spans="2:45" ht="13.5" x14ac:dyDescent="0.25">
      <c r="B13" s="182">
        <v>4</v>
      </c>
      <c r="C13" s="218" t="s">
        <v>135</v>
      </c>
      <c r="D13" s="183"/>
      <c r="E13" s="184"/>
      <c r="F13" s="184"/>
      <c r="G13" s="184"/>
      <c r="H13" s="184"/>
      <c r="I13" s="185"/>
      <c r="J13" s="183"/>
      <c r="K13" s="184"/>
      <c r="L13" s="184"/>
      <c r="M13" s="184"/>
      <c r="N13" s="184"/>
      <c r="O13" s="185"/>
      <c r="P13" s="183"/>
      <c r="Q13" s="184"/>
      <c r="R13" s="184"/>
      <c r="S13" s="184"/>
      <c r="T13" s="184"/>
      <c r="U13" s="185"/>
      <c r="V13" s="183"/>
      <c r="W13" s="184"/>
      <c r="X13" s="184"/>
      <c r="Y13" s="184"/>
      <c r="Z13" s="184"/>
      <c r="AA13" s="185"/>
      <c r="AB13" s="183"/>
      <c r="AC13" s="184"/>
      <c r="AD13" s="184"/>
      <c r="AE13" s="184"/>
      <c r="AF13" s="184"/>
      <c r="AG13" s="185"/>
      <c r="AH13" s="183"/>
      <c r="AI13" s="184"/>
      <c r="AJ13" s="184"/>
      <c r="AK13" s="185"/>
      <c r="AL13" s="183"/>
      <c r="AM13" s="188"/>
      <c r="AN13" s="188"/>
      <c r="AO13" s="189"/>
      <c r="AP13" s="186"/>
      <c r="AQ13" s="184"/>
      <c r="AR13" s="185"/>
      <c r="AS13" s="187">
        <f t="shared" si="0"/>
        <v>0</v>
      </c>
    </row>
    <row r="14" spans="2:45" ht="13.5" x14ac:dyDescent="0.25">
      <c r="B14" s="182">
        <v>5</v>
      </c>
      <c r="C14" s="218" t="s">
        <v>136</v>
      </c>
      <c r="D14" s="183"/>
      <c r="E14" s="184"/>
      <c r="F14" s="184"/>
      <c r="G14" s="184"/>
      <c r="H14" s="184"/>
      <c r="I14" s="185"/>
      <c r="J14" s="183"/>
      <c r="K14" s="184"/>
      <c r="L14" s="184"/>
      <c r="M14" s="184"/>
      <c r="N14" s="184"/>
      <c r="O14" s="185"/>
      <c r="P14" s="183"/>
      <c r="Q14" s="184"/>
      <c r="R14" s="184"/>
      <c r="S14" s="184"/>
      <c r="T14" s="184"/>
      <c r="U14" s="185"/>
      <c r="V14" s="183"/>
      <c r="W14" s="184"/>
      <c r="X14" s="184"/>
      <c r="Y14" s="184"/>
      <c r="Z14" s="184"/>
      <c r="AA14" s="185"/>
      <c r="AB14" s="183"/>
      <c r="AC14" s="184"/>
      <c r="AD14" s="184"/>
      <c r="AE14" s="184"/>
      <c r="AF14" s="184"/>
      <c r="AG14" s="185"/>
      <c r="AH14" s="183"/>
      <c r="AI14" s="184"/>
      <c r="AJ14" s="184"/>
      <c r="AK14" s="185"/>
      <c r="AL14" s="183"/>
      <c r="AM14" s="188"/>
      <c r="AN14" s="188"/>
      <c r="AO14" s="189"/>
      <c r="AP14" s="186"/>
      <c r="AQ14" s="184"/>
      <c r="AR14" s="185"/>
      <c r="AS14" s="187">
        <f t="shared" si="0"/>
        <v>0</v>
      </c>
    </row>
    <row r="15" spans="2:45" ht="13.5" x14ac:dyDescent="0.25">
      <c r="B15" s="182">
        <v>6</v>
      </c>
      <c r="C15" s="218" t="s">
        <v>137</v>
      </c>
      <c r="D15" s="183"/>
      <c r="E15" s="184"/>
      <c r="F15" s="184"/>
      <c r="G15" s="184"/>
      <c r="H15" s="184"/>
      <c r="I15" s="185"/>
      <c r="J15" s="183"/>
      <c r="K15" s="184"/>
      <c r="L15" s="184"/>
      <c r="M15" s="184"/>
      <c r="N15" s="184"/>
      <c r="O15" s="185"/>
      <c r="P15" s="183"/>
      <c r="Q15" s="184"/>
      <c r="R15" s="184"/>
      <c r="S15" s="184"/>
      <c r="T15" s="184"/>
      <c r="U15" s="185"/>
      <c r="V15" s="183"/>
      <c r="W15" s="184"/>
      <c r="X15" s="184"/>
      <c r="Y15" s="184"/>
      <c r="Z15" s="184"/>
      <c r="AA15" s="185"/>
      <c r="AB15" s="183"/>
      <c r="AC15" s="184"/>
      <c r="AD15" s="184"/>
      <c r="AE15" s="184"/>
      <c r="AF15" s="184"/>
      <c r="AG15" s="185"/>
      <c r="AH15" s="183"/>
      <c r="AI15" s="184"/>
      <c r="AJ15" s="184"/>
      <c r="AK15" s="185"/>
      <c r="AL15" s="183"/>
      <c r="AM15" s="188"/>
      <c r="AN15" s="188"/>
      <c r="AO15" s="189"/>
      <c r="AP15" s="186"/>
      <c r="AQ15" s="184"/>
      <c r="AR15" s="185"/>
      <c r="AS15" s="187">
        <f t="shared" si="0"/>
        <v>0</v>
      </c>
    </row>
    <row r="16" spans="2:45" ht="13.5" x14ac:dyDescent="0.25">
      <c r="B16" s="182">
        <v>7</v>
      </c>
      <c r="C16" s="218" t="s">
        <v>138</v>
      </c>
      <c r="D16" s="183"/>
      <c r="E16" s="184"/>
      <c r="F16" s="184"/>
      <c r="G16" s="184"/>
      <c r="H16" s="184"/>
      <c r="I16" s="185"/>
      <c r="J16" s="183"/>
      <c r="K16" s="184"/>
      <c r="L16" s="184"/>
      <c r="M16" s="184"/>
      <c r="N16" s="184"/>
      <c r="O16" s="185"/>
      <c r="P16" s="183"/>
      <c r="Q16" s="184"/>
      <c r="R16" s="184"/>
      <c r="S16" s="184"/>
      <c r="T16" s="184"/>
      <c r="U16" s="185"/>
      <c r="V16" s="183"/>
      <c r="W16" s="184"/>
      <c r="X16" s="184"/>
      <c r="Y16" s="184"/>
      <c r="Z16" s="184"/>
      <c r="AA16" s="185"/>
      <c r="AB16" s="183"/>
      <c r="AC16" s="184"/>
      <c r="AD16" s="184"/>
      <c r="AE16" s="184"/>
      <c r="AF16" s="184"/>
      <c r="AG16" s="185"/>
      <c r="AH16" s="183"/>
      <c r="AI16" s="184"/>
      <c r="AJ16" s="184"/>
      <c r="AK16" s="185"/>
      <c r="AL16" s="183"/>
      <c r="AM16" s="188"/>
      <c r="AN16" s="188"/>
      <c r="AO16" s="189"/>
      <c r="AP16" s="186"/>
      <c r="AQ16" s="184"/>
      <c r="AR16" s="185"/>
      <c r="AS16" s="187">
        <f t="shared" si="0"/>
        <v>0</v>
      </c>
    </row>
    <row r="17" spans="2:45" ht="13.5" x14ac:dyDescent="0.25">
      <c r="B17" s="182">
        <v>8</v>
      </c>
      <c r="C17" s="218" t="s">
        <v>139</v>
      </c>
      <c r="D17" s="183"/>
      <c r="E17" s="184"/>
      <c r="F17" s="184"/>
      <c r="G17" s="184"/>
      <c r="H17" s="184"/>
      <c r="I17" s="185"/>
      <c r="J17" s="183"/>
      <c r="K17" s="184"/>
      <c r="L17" s="184"/>
      <c r="M17" s="184"/>
      <c r="N17" s="184"/>
      <c r="O17" s="185"/>
      <c r="P17" s="183"/>
      <c r="Q17" s="184"/>
      <c r="R17" s="184"/>
      <c r="S17" s="184"/>
      <c r="T17" s="184"/>
      <c r="U17" s="185"/>
      <c r="V17" s="183"/>
      <c r="W17" s="184"/>
      <c r="X17" s="184"/>
      <c r="Y17" s="184"/>
      <c r="Z17" s="184"/>
      <c r="AA17" s="185"/>
      <c r="AB17" s="183"/>
      <c r="AC17" s="184"/>
      <c r="AD17" s="184"/>
      <c r="AE17" s="184"/>
      <c r="AF17" s="184"/>
      <c r="AG17" s="185"/>
      <c r="AH17" s="183"/>
      <c r="AI17" s="184"/>
      <c r="AJ17" s="184"/>
      <c r="AK17" s="185"/>
      <c r="AL17" s="183"/>
      <c r="AM17" s="188"/>
      <c r="AN17" s="188"/>
      <c r="AO17" s="189"/>
      <c r="AP17" s="186"/>
      <c r="AQ17" s="184"/>
      <c r="AR17" s="185"/>
      <c r="AS17" s="187">
        <f t="shared" si="0"/>
        <v>0</v>
      </c>
    </row>
    <row r="18" spans="2:45" ht="13.5" x14ac:dyDescent="0.25">
      <c r="B18" s="182">
        <v>9</v>
      </c>
      <c r="C18" s="218" t="s">
        <v>140</v>
      </c>
      <c r="D18" s="183"/>
      <c r="E18" s="184"/>
      <c r="F18" s="184"/>
      <c r="G18" s="184"/>
      <c r="H18" s="184"/>
      <c r="I18" s="185"/>
      <c r="J18" s="183"/>
      <c r="K18" s="184"/>
      <c r="L18" s="184"/>
      <c r="M18" s="184"/>
      <c r="N18" s="184"/>
      <c r="O18" s="185"/>
      <c r="P18" s="183"/>
      <c r="Q18" s="184"/>
      <c r="R18" s="184"/>
      <c r="S18" s="184"/>
      <c r="T18" s="184"/>
      <c r="U18" s="185"/>
      <c r="V18" s="183"/>
      <c r="W18" s="184"/>
      <c r="X18" s="184"/>
      <c r="Y18" s="184"/>
      <c r="Z18" s="184"/>
      <c r="AA18" s="185"/>
      <c r="AB18" s="183"/>
      <c r="AC18" s="184"/>
      <c r="AD18" s="184"/>
      <c r="AE18" s="184"/>
      <c r="AF18" s="184"/>
      <c r="AG18" s="185"/>
      <c r="AH18" s="183"/>
      <c r="AI18" s="184"/>
      <c r="AJ18" s="184"/>
      <c r="AK18" s="185"/>
      <c r="AL18" s="183"/>
      <c r="AM18" s="188"/>
      <c r="AN18" s="188"/>
      <c r="AO18" s="189"/>
      <c r="AP18" s="186"/>
      <c r="AQ18" s="184"/>
      <c r="AR18" s="185"/>
      <c r="AS18" s="187">
        <f t="shared" si="0"/>
        <v>0</v>
      </c>
    </row>
    <row r="19" spans="2:45" ht="13.5" x14ac:dyDescent="0.25">
      <c r="B19" s="182">
        <v>10</v>
      </c>
      <c r="C19" s="218" t="s">
        <v>141</v>
      </c>
      <c r="D19" s="183"/>
      <c r="E19" s="184"/>
      <c r="F19" s="184"/>
      <c r="G19" s="184"/>
      <c r="H19" s="184"/>
      <c r="I19" s="185"/>
      <c r="J19" s="183"/>
      <c r="K19" s="184"/>
      <c r="L19" s="184"/>
      <c r="M19" s="184"/>
      <c r="N19" s="184"/>
      <c r="O19" s="185"/>
      <c r="P19" s="183"/>
      <c r="Q19" s="184"/>
      <c r="R19" s="184"/>
      <c r="S19" s="184"/>
      <c r="T19" s="184"/>
      <c r="U19" s="185"/>
      <c r="V19" s="183"/>
      <c r="W19" s="184"/>
      <c r="X19" s="184"/>
      <c r="Y19" s="184"/>
      <c r="Z19" s="184"/>
      <c r="AA19" s="185"/>
      <c r="AB19" s="183"/>
      <c r="AC19" s="184"/>
      <c r="AD19" s="184"/>
      <c r="AE19" s="184"/>
      <c r="AF19" s="184"/>
      <c r="AG19" s="185"/>
      <c r="AH19" s="183"/>
      <c r="AI19" s="184"/>
      <c r="AJ19" s="184"/>
      <c r="AK19" s="185"/>
      <c r="AL19" s="183"/>
      <c r="AM19" s="188"/>
      <c r="AN19" s="188"/>
      <c r="AO19" s="189"/>
      <c r="AP19" s="186"/>
      <c r="AQ19" s="184"/>
      <c r="AR19" s="185"/>
      <c r="AS19" s="187">
        <f t="shared" si="0"/>
        <v>0</v>
      </c>
    </row>
    <row r="20" spans="2:45" ht="13.5" x14ac:dyDescent="0.25">
      <c r="B20" s="182">
        <v>11</v>
      </c>
      <c r="C20" s="218" t="s">
        <v>142</v>
      </c>
      <c r="D20" s="183"/>
      <c r="E20" s="184"/>
      <c r="F20" s="184"/>
      <c r="G20" s="184"/>
      <c r="H20" s="184"/>
      <c r="I20" s="185"/>
      <c r="J20" s="183"/>
      <c r="K20" s="184"/>
      <c r="L20" s="184"/>
      <c r="M20" s="184"/>
      <c r="N20" s="184"/>
      <c r="O20" s="185"/>
      <c r="P20" s="183"/>
      <c r="Q20" s="184"/>
      <c r="R20" s="184"/>
      <c r="S20" s="184"/>
      <c r="T20" s="184"/>
      <c r="U20" s="185"/>
      <c r="V20" s="183"/>
      <c r="W20" s="184"/>
      <c r="X20" s="184"/>
      <c r="Y20" s="184"/>
      <c r="Z20" s="184"/>
      <c r="AA20" s="185"/>
      <c r="AB20" s="183"/>
      <c r="AC20" s="184"/>
      <c r="AD20" s="184"/>
      <c r="AE20" s="184"/>
      <c r="AF20" s="184"/>
      <c r="AG20" s="185"/>
      <c r="AH20" s="183"/>
      <c r="AI20" s="184"/>
      <c r="AJ20" s="184"/>
      <c r="AK20" s="185"/>
      <c r="AL20" s="183"/>
      <c r="AM20" s="188"/>
      <c r="AN20" s="188"/>
      <c r="AO20" s="189"/>
      <c r="AP20" s="186"/>
      <c r="AQ20" s="184"/>
      <c r="AR20" s="185"/>
      <c r="AS20" s="187">
        <f t="shared" si="0"/>
        <v>0</v>
      </c>
    </row>
    <row r="21" spans="2:45" ht="13.5" x14ac:dyDescent="0.25">
      <c r="B21" s="182">
        <v>12</v>
      </c>
      <c r="C21" s="94" t="s">
        <v>143</v>
      </c>
      <c r="D21" s="183"/>
      <c r="E21" s="184"/>
      <c r="F21" s="184"/>
      <c r="G21" s="184"/>
      <c r="H21" s="184"/>
      <c r="I21" s="185"/>
      <c r="J21" s="183"/>
      <c r="K21" s="184"/>
      <c r="L21" s="184"/>
      <c r="M21" s="184"/>
      <c r="N21" s="184"/>
      <c r="O21" s="185"/>
      <c r="P21" s="183"/>
      <c r="Q21" s="184"/>
      <c r="R21" s="184"/>
      <c r="S21" s="184"/>
      <c r="T21" s="184"/>
      <c r="U21" s="185"/>
      <c r="V21" s="183"/>
      <c r="W21" s="184"/>
      <c r="X21" s="184"/>
      <c r="Y21" s="184"/>
      <c r="Z21" s="184"/>
      <c r="AA21" s="185"/>
      <c r="AB21" s="183"/>
      <c r="AC21" s="184"/>
      <c r="AD21" s="184"/>
      <c r="AE21" s="184"/>
      <c r="AF21" s="184"/>
      <c r="AG21" s="185"/>
      <c r="AH21" s="183"/>
      <c r="AI21" s="184"/>
      <c r="AJ21" s="184"/>
      <c r="AK21" s="185"/>
      <c r="AL21" s="183"/>
      <c r="AM21" s="188"/>
      <c r="AN21" s="188"/>
      <c r="AO21" s="189"/>
      <c r="AP21" s="186"/>
      <c r="AQ21" s="184"/>
      <c r="AR21" s="185"/>
      <c r="AS21" s="187">
        <f t="shared" si="0"/>
        <v>0</v>
      </c>
    </row>
    <row r="22" spans="2:45" ht="13.5" x14ac:dyDescent="0.25">
      <c r="B22" s="182">
        <v>13</v>
      </c>
      <c r="C22" s="218" t="s">
        <v>144</v>
      </c>
      <c r="D22" s="183"/>
      <c r="E22" s="184"/>
      <c r="F22" s="184"/>
      <c r="G22" s="184"/>
      <c r="H22" s="184"/>
      <c r="I22" s="185"/>
      <c r="J22" s="183"/>
      <c r="K22" s="184"/>
      <c r="L22" s="184"/>
      <c r="M22" s="184"/>
      <c r="N22" s="184"/>
      <c r="O22" s="185"/>
      <c r="P22" s="183"/>
      <c r="Q22" s="184"/>
      <c r="R22" s="184"/>
      <c r="S22" s="184"/>
      <c r="T22" s="184"/>
      <c r="U22" s="185"/>
      <c r="V22" s="183"/>
      <c r="W22" s="184"/>
      <c r="X22" s="184"/>
      <c r="Y22" s="184"/>
      <c r="Z22" s="184"/>
      <c r="AA22" s="185"/>
      <c r="AB22" s="183"/>
      <c r="AC22" s="184"/>
      <c r="AD22" s="184"/>
      <c r="AE22" s="184"/>
      <c r="AF22" s="184"/>
      <c r="AG22" s="185"/>
      <c r="AH22" s="183"/>
      <c r="AI22" s="184"/>
      <c r="AJ22" s="184"/>
      <c r="AK22" s="185"/>
      <c r="AL22" s="183"/>
      <c r="AM22" s="188"/>
      <c r="AN22" s="188"/>
      <c r="AO22" s="189"/>
      <c r="AP22" s="186"/>
      <c r="AQ22" s="184"/>
      <c r="AR22" s="185"/>
      <c r="AS22" s="187">
        <f t="shared" si="0"/>
        <v>0</v>
      </c>
    </row>
    <row r="23" spans="2:45" ht="13.5" x14ac:dyDescent="0.25">
      <c r="B23" s="182">
        <v>14</v>
      </c>
      <c r="C23" s="218" t="s">
        <v>145</v>
      </c>
      <c r="D23" s="183"/>
      <c r="E23" s="184"/>
      <c r="F23" s="184"/>
      <c r="G23" s="184"/>
      <c r="H23" s="184"/>
      <c r="I23" s="185"/>
      <c r="J23" s="183"/>
      <c r="K23" s="184"/>
      <c r="L23" s="184"/>
      <c r="M23" s="184"/>
      <c r="N23" s="184"/>
      <c r="O23" s="185"/>
      <c r="P23" s="183"/>
      <c r="Q23" s="184"/>
      <c r="R23" s="184"/>
      <c r="S23" s="184"/>
      <c r="T23" s="184"/>
      <c r="U23" s="185"/>
      <c r="V23" s="183"/>
      <c r="W23" s="184"/>
      <c r="X23" s="184"/>
      <c r="Y23" s="184"/>
      <c r="Z23" s="184"/>
      <c r="AA23" s="185"/>
      <c r="AB23" s="183"/>
      <c r="AC23" s="184"/>
      <c r="AD23" s="184"/>
      <c r="AE23" s="184"/>
      <c r="AF23" s="184"/>
      <c r="AG23" s="185"/>
      <c r="AH23" s="183"/>
      <c r="AI23" s="184"/>
      <c r="AJ23" s="184"/>
      <c r="AK23" s="185"/>
      <c r="AL23" s="183"/>
      <c r="AM23" s="188"/>
      <c r="AN23" s="188"/>
      <c r="AO23" s="189"/>
      <c r="AP23" s="186"/>
      <c r="AQ23" s="184"/>
      <c r="AR23" s="185"/>
      <c r="AS23" s="187">
        <f t="shared" si="0"/>
        <v>0</v>
      </c>
    </row>
    <row r="24" spans="2:45" ht="13.5" x14ac:dyDescent="0.25">
      <c r="B24" s="182">
        <v>15</v>
      </c>
      <c r="C24" s="218" t="s">
        <v>146</v>
      </c>
      <c r="D24" s="183"/>
      <c r="E24" s="184"/>
      <c r="F24" s="184"/>
      <c r="G24" s="184"/>
      <c r="H24" s="184"/>
      <c r="I24" s="185"/>
      <c r="J24" s="183"/>
      <c r="K24" s="184"/>
      <c r="L24" s="184"/>
      <c r="M24" s="184"/>
      <c r="N24" s="184"/>
      <c r="O24" s="185"/>
      <c r="P24" s="183"/>
      <c r="Q24" s="184"/>
      <c r="R24" s="184"/>
      <c r="S24" s="184"/>
      <c r="T24" s="184"/>
      <c r="U24" s="185"/>
      <c r="V24" s="183"/>
      <c r="W24" s="184"/>
      <c r="X24" s="184"/>
      <c r="Y24" s="184"/>
      <c r="Z24" s="184"/>
      <c r="AA24" s="185"/>
      <c r="AB24" s="183"/>
      <c r="AC24" s="184"/>
      <c r="AD24" s="184"/>
      <c r="AE24" s="184"/>
      <c r="AF24" s="184"/>
      <c r="AG24" s="185"/>
      <c r="AH24" s="183"/>
      <c r="AI24" s="184"/>
      <c r="AJ24" s="184"/>
      <c r="AK24" s="185"/>
      <c r="AL24" s="183"/>
      <c r="AM24" s="188"/>
      <c r="AN24" s="188"/>
      <c r="AO24" s="189"/>
      <c r="AP24" s="186"/>
      <c r="AQ24" s="184"/>
      <c r="AR24" s="185"/>
      <c r="AS24" s="187">
        <f t="shared" si="0"/>
        <v>0</v>
      </c>
    </row>
    <row r="25" spans="2:45" ht="13.5" x14ac:dyDescent="0.25">
      <c r="B25" s="182">
        <v>16</v>
      </c>
      <c r="C25" s="218" t="s">
        <v>147</v>
      </c>
      <c r="D25" s="183"/>
      <c r="E25" s="184"/>
      <c r="F25" s="184"/>
      <c r="G25" s="184"/>
      <c r="H25" s="184"/>
      <c r="I25" s="185"/>
      <c r="J25" s="183"/>
      <c r="K25" s="184"/>
      <c r="L25" s="184"/>
      <c r="M25" s="184"/>
      <c r="N25" s="184"/>
      <c r="O25" s="185"/>
      <c r="P25" s="183"/>
      <c r="Q25" s="184"/>
      <c r="R25" s="184"/>
      <c r="S25" s="184"/>
      <c r="T25" s="184"/>
      <c r="U25" s="185"/>
      <c r="V25" s="183"/>
      <c r="W25" s="184"/>
      <c r="X25" s="184"/>
      <c r="Y25" s="184"/>
      <c r="Z25" s="184"/>
      <c r="AA25" s="185"/>
      <c r="AB25" s="183"/>
      <c r="AC25" s="184"/>
      <c r="AD25" s="184"/>
      <c r="AE25" s="184"/>
      <c r="AF25" s="184"/>
      <c r="AG25" s="185"/>
      <c r="AH25" s="183"/>
      <c r="AI25" s="184"/>
      <c r="AJ25" s="184"/>
      <c r="AK25" s="185"/>
      <c r="AL25" s="183"/>
      <c r="AM25" s="188"/>
      <c r="AN25" s="188"/>
      <c r="AO25" s="189"/>
      <c r="AP25" s="186"/>
      <c r="AQ25" s="184"/>
      <c r="AR25" s="185"/>
      <c r="AS25" s="187">
        <f t="shared" si="0"/>
        <v>0</v>
      </c>
    </row>
    <row r="26" spans="2:45" ht="13.5" x14ac:dyDescent="0.25">
      <c r="B26" s="182">
        <v>17</v>
      </c>
      <c r="C26" s="218" t="s">
        <v>148</v>
      </c>
      <c r="D26" s="183"/>
      <c r="E26" s="184"/>
      <c r="F26" s="184"/>
      <c r="G26" s="184"/>
      <c r="H26" s="184"/>
      <c r="I26" s="185"/>
      <c r="J26" s="183"/>
      <c r="K26" s="184"/>
      <c r="L26" s="184"/>
      <c r="M26" s="184"/>
      <c r="N26" s="184"/>
      <c r="O26" s="185"/>
      <c r="P26" s="183"/>
      <c r="Q26" s="184"/>
      <c r="R26" s="184"/>
      <c r="S26" s="184"/>
      <c r="T26" s="184"/>
      <c r="U26" s="185"/>
      <c r="V26" s="183"/>
      <c r="W26" s="184"/>
      <c r="X26" s="184"/>
      <c r="Y26" s="184"/>
      <c r="Z26" s="184"/>
      <c r="AA26" s="185"/>
      <c r="AB26" s="183"/>
      <c r="AC26" s="184"/>
      <c r="AD26" s="184"/>
      <c r="AE26" s="184"/>
      <c r="AF26" s="184"/>
      <c r="AG26" s="185"/>
      <c r="AH26" s="183"/>
      <c r="AI26" s="184"/>
      <c r="AJ26" s="184"/>
      <c r="AK26" s="185"/>
      <c r="AL26" s="183"/>
      <c r="AM26" s="188"/>
      <c r="AN26" s="188"/>
      <c r="AO26" s="189"/>
      <c r="AP26" s="186"/>
      <c r="AQ26" s="184"/>
      <c r="AR26" s="185"/>
      <c r="AS26" s="187">
        <f t="shared" si="0"/>
        <v>0</v>
      </c>
    </row>
    <row r="27" spans="2:45" ht="13.5" x14ac:dyDescent="0.25">
      <c r="B27" s="182">
        <v>18</v>
      </c>
      <c r="C27" s="218" t="s">
        <v>149</v>
      </c>
      <c r="D27" s="183"/>
      <c r="E27" s="184"/>
      <c r="F27" s="184"/>
      <c r="G27" s="184"/>
      <c r="H27" s="184"/>
      <c r="I27" s="185"/>
      <c r="J27" s="183"/>
      <c r="K27" s="184"/>
      <c r="L27" s="184"/>
      <c r="M27" s="184"/>
      <c r="N27" s="184"/>
      <c r="O27" s="185"/>
      <c r="P27" s="183"/>
      <c r="Q27" s="184"/>
      <c r="R27" s="184"/>
      <c r="S27" s="184"/>
      <c r="T27" s="184"/>
      <c r="U27" s="185"/>
      <c r="V27" s="183"/>
      <c r="W27" s="184"/>
      <c r="X27" s="184"/>
      <c r="Y27" s="184"/>
      <c r="Z27" s="184"/>
      <c r="AA27" s="185"/>
      <c r="AB27" s="183"/>
      <c r="AC27" s="184"/>
      <c r="AD27" s="184"/>
      <c r="AE27" s="184"/>
      <c r="AF27" s="184"/>
      <c r="AG27" s="185"/>
      <c r="AH27" s="183"/>
      <c r="AI27" s="184"/>
      <c r="AJ27" s="184"/>
      <c r="AK27" s="185"/>
      <c r="AL27" s="183"/>
      <c r="AM27" s="188"/>
      <c r="AN27" s="188"/>
      <c r="AO27" s="189"/>
      <c r="AP27" s="186"/>
      <c r="AQ27" s="184"/>
      <c r="AR27" s="185"/>
      <c r="AS27" s="187">
        <f t="shared" si="0"/>
        <v>0</v>
      </c>
    </row>
    <row r="28" spans="2:45" ht="13.5" x14ac:dyDescent="0.25">
      <c r="B28" s="182">
        <v>19</v>
      </c>
      <c r="C28" s="218" t="s">
        <v>150</v>
      </c>
      <c r="D28" s="183"/>
      <c r="E28" s="184"/>
      <c r="F28" s="184"/>
      <c r="G28" s="184"/>
      <c r="H28" s="184"/>
      <c r="I28" s="185"/>
      <c r="J28" s="183"/>
      <c r="K28" s="184"/>
      <c r="L28" s="184"/>
      <c r="M28" s="184"/>
      <c r="N28" s="184"/>
      <c r="O28" s="185"/>
      <c r="P28" s="183"/>
      <c r="Q28" s="184"/>
      <c r="R28" s="184"/>
      <c r="S28" s="184"/>
      <c r="T28" s="184"/>
      <c r="U28" s="185"/>
      <c r="V28" s="183"/>
      <c r="W28" s="184"/>
      <c r="X28" s="184"/>
      <c r="Y28" s="184"/>
      <c r="Z28" s="184"/>
      <c r="AA28" s="185"/>
      <c r="AB28" s="183"/>
      <c r="AC28" s="184"/>
      <c r="AD28" s="184"/>
      <c r="AE28" s="184"/>
      <c r="AF28" s="184"/>
      <c r="AG28" s="185"/>
      <c r="AH28" s="183"/>
      <c r="AI28" s="184"/>
      <c r="AJ28" s="184"/>
      <c r="AK28" s="185"/>
      <c r="AL28" s="183"/>
      <c r="AM28" s="188"/>
      <c r="AN28" s="188"/>
      <c r="AO28" s="189"/>
      <c r="AP28" s="186"/>
      <c r="AQ28" s="184"/>
      <c r="AR28" s="185"/>
      <c r="AS28" s="187">
        <f t="shared" si="0"/>
        <v>0</v>
      </c>
    </row>
    <row r="29" spans="2:45" ht="13.5" x14ac:dyDescent="0.25">
      <c r="B29" s="182">
        <v>20</v>
      </c>
      <c r="C29" s="218" t="s">
        <v>151</v>
      </c>
      <c r="D29" s="183"/>
      <c r="E29" s="184"/>
      <c r="F29" s="184"/>
      <c r="G29" s="184"/>
      <c r="H29" s="184"/>
      <c r="I29" s="185"/>
      <c r="J29" s="183"/>
      <c r="K29" s="184"/>
      <c r="L29" s="184"/>
      <c r="M29" s="184"/>
      <c r="N29" s="184"/>
      <c r="O29" s="185"/>
      <c r="P29" s="183"/>
      <c r="Q29" s="184"/>
      <c r="R29" s="184"/>
      <c r="S29" s="184"/>
      <c r="T29" s="184"/>
      <c r="U29" s="185"/>
      <c r="V29" s="183"/>
      <c r="W29" s="184"/>
      <c r="X29" s="184"/>
      <c r="Y29" s="184"/>
      <c r="Z29" s="184"/>
      <c r="AA29" s="185"/>
      <c r="AB29" s="183"/>
      <c r="AC29" s="184"/>
      <c r="AD29" s="184"/>
      <c r="AE29" s="184"/>
      <c r="AF29" s="184"/>
      <c r="AG29" s="185"/>
      <c r="AH29" s="183"/>
      <c r="AI29" s="184"/>
      <c r="AJ29" s="184"/>
      <c r="AK29" s="185"/>
      <c r="AL29" s="183"/>
      <c r="AM29" s="188"/>
      <c r="AN29" s="188"/>
      <c r="AO29" s="189"/>
      <c r="AP29" s="186"/>
      <c r="AQ29" s="184"/>
      <c r="AR29" s="185"/>
      <c r="AS29" s="187">
        <f t="shared" si="0"/>
        <v>0</v>
      </c>
    </row>
    <row r="30" spans="2:45" ht="13.5" x14ac:dyDescent="0.25">
      <c r="B30" s="182">
        <v>21</v>
      </c>
      <c r="C30" s="218" t="s">
        <v>152</v>
      </c>
      <c r="D30" s="183"/>
      <c r="E30" s="184"/>
      <c r="F30" s="184"/>
      <c r="G30" s="184"/>
      <c r="H30" s="184"/>
      <c r="I30" s="185"/>
      <c r="J30" s="183"/>
      <c r="K30" s="184"/>
      <c r="L30" s="184"/>
      <c r="M30" s="184"/>
      <c r="N30" s="184"/>
      <c r="O30" s="185"/>
      <c r="P30" s="183"/>
      <c r="Q30" s="184"/>
      <c r="R30" s="184"/>
      <c r="S30" s="184"/>
      <c r="T30" s="184"/>
      <c r="U30" s="185"/>
      <c r="V30" s="183"/>
      <c r="W30" s="184"/>
      <c r="X30" s="184"/>
      <c r="Y30" s="184"/>
      <c r="Z30" s="184"/>
      <c r="AA30" s="185"/>
      <c r="AB30" s="183"/>
      <c r="AC30" s="184"/>
      <c r="AD30" s="184"/>
      <c r="AE30" s="184"/>
      <c r="AF30" s="184"/>
      <c r="AG30" s="185"/>
      <c r="AH30" s="183"/>
      <c r="AI30" s="184"/>
      <c r="AJ30" s="184"/>
      <c r="AK30" s="185"/>
      <c r="AL30" s="183"/>
      <c r="AM30" s="188"/>
      <c r="AN30" s="188"/>
      <c r="AO30" s="189"/>
      <c r="AP30" s="186"/>
      <c r="AQ30" s="184"/>
      <c r="AR30" s="185"/>
      <c r="AS30" s="187">
        <f t="shared" si="0"/>
        <v>0</v>
      </c>
    </row>
    <row r="31" spans="2:45" ht="13.5" x14ac:dyDescent="0.25">
      <c r="B31" s="182">
        <v>22</v>
      </c>
      <c r="C31" s="218" t="s">
        <v>153</v>
      </c>
      <c r="D31" s="183"/>
      <c r="E31" s="184"/>
      <c r="F31" s="184"/>
      <c r="G31" s="184"/>
      <c r="H31" s="184"/>
      <c r="I31" s="185"/>
      <c r="J31" s="183"/>
      <c r="K31" s="184"/>
      <c r="L31" s="184"/>
      <c r="M31" s="184"/>
      <c r="N31" s="184"/>
      <c r="O31" s="185"/>
      <c r="P31" s="183"/>
      <c r="Q31" s="184"/>
      <c r="R31" s="184"/>
      <c r="S31" s="184"/>
      <c r="T31" s="184"/>
      <c r="U31" s="185"/>
      <c r="V31" s="183"/>
      <c r="W31" s="184"/>
      <c r="X31" s="184"/>
      <c r="Y31" s="184"/>
      <c r="Z31" s="184"/>
      <c r="AA31" s="185"/>
      <c r="AB31" s="183"/>
      <c r="AC31" s="184"/>
      <c r="AD31" s="184"/>
      <c r="AE31" s="184"/>
      <c r="AF31" s="184"/>
      <c r="AG31" s="185"/>
      <c r="AH31" s="183"/>
      <c r="AI31" s="184"/>
      <c r="AJ31" s="184"/>
      <c r="AK31" s="185"/>
      <c r="AL31" s="183"/>
      <c r="AM31" s="188"/>
      <c r="AN31" s="188"/>
      <c r="AO31" s="189"/>
      <c r="AP31" s="186"/>
      <c r="AQ31" s="184"/>
      <c r="AR31" s="185"/>
      <c r="AS31" s="187">
        <f t="shared" si="0"/>
        <v>0</v>
      </c>
    </row>
    <row r="32" spans="2:45" ht="13.5" x14ac:dyDescent="0.25">
      <c r="B32" s="182">
        <v>23</v>
      </c>
      <c r="C32" s="218" t="s">
        <v>154</v>
      </c>
      <c r="D32" s="183"/>
      <c r="E32" s="184"/>
      <c r="F32" s="184"/>
      <c r="G32" s="184"/>
      <c r="H32" s="184"/>
      <c r="I32" s="185"/>
      <c r="J32" s="183"/>
      <c r="K32" s="184"/>
      <c r="L32" s="184"/>
      <c r="M32" s="184"/>
      <c r="N32" s="184"/>
      <c r="O32" s="185"/>
      <c r="P32" s="183"/>
      <c r="Q32" s="184"/>
      <c r="R32" s="184"/>
      <c r="S32" s="184"/>
      <c r="T32" s="184"/>
      <c r="U32" s="185"/>
      <c r="V32" s="183"/>
      <c r="W32" s="184"/>
      <c r="X32" s="184"/>
      <c r="Y32" s="184"/>
      <c r="Z32" s="184"/>
      <c r="AA32" s="185"/>
      <c r="AB32" s="183"/>
      <c r="AC32" s="184"/>
      <c r="AD32" s="184"/>
      <c r="AE32" s="184"/>
      <c r="AF32" s="184"/>
      <c r="AG32" s="185"/>
      <c r="AH32" s="183"/>
      <c r="AI32" s="184"/>
      <c r="AJ32" s="184"/>
      <c r="AK32" s="185"/>
      <c r="AL32" s="183"/>
      <c r="AM32" s="188"/>
      <c r="AN32" s="188"/>
      <c r="AO32" s="189"/>
      <c r="AP32" s="186"/>
      <c r="AQ32" s="184"/>
      <c r="AR32" s="185"/>
      <c r="AS32" s="187">
        <f t="shared" si="0"/>
        <v>0</v>
      </c>
    </row>
    <row r="33" spans="2:45" ht="13.5" x14ac:dyDescent="0.25">
      <c r="B33" s="182">
        <v>24</v>
      </c>
      <c r="C33" s="218" t="s">
        <v>155</v>
      </c>
      <c r="D33" s="183"/>
      <c r="E33" s="184"/>
      <c r="F33" s="184"/>
      <c r="G33" s="184"/>
      <c r="H33" s="184"/>
      <c r="I33" s="185"/>
      <c r="J33" s="183"/>
      <c r="K33" s="184"/>
      <c r="L33" s="184"/>
      <c r="M33" s="184"/>
      <c r="N33" s="184"/>
      <c r="O33" s="185"/>
      <c r="P33" s="183"/>
      <c r="Q33" s="184"/>
      <c r="R33" s="184"/>
      <c r="S33" s="184"/>
      <c r="T33" s="184"/>
      <c r="U33" s="185"/>
      <c r="V33" s="183"/>
      <c r="W33" s="184"/>
      <c r="X33" s="184"/>
      <c r="Y33" s="184"/>
      <c r="Z33" s="184"/>
      <c r="AA33" s="185"/>
      <c r="AB33" s="183"/>
      <c r="AC33" s="184"/>
      <c r="AD33" s="184"/>
      <c r="AE33" s="184"/>
      <c r="AF33" s="184"/>
      <c r="AG33" s="185"/>
      <c r="AH33" s="183"/>
      <c r="AI33" s="184"/>
      <c r="AJ33" s="184"/>
      <c r="AK33" s="185"/>
      <c r="AL33" s="183"/>
      <c r="AM33" s="188"/>
      <c r="AN33" s="188"/>
      <c r="AO33" s="189"/>
      <c r="AP33" s="186"/>
      <c r="AQ33" s="184"/>
      <c r="AR33" s="185"/>
      <c r="AS33" s="187">
        <f t="shared" si="0"/>
        <v>0</v>
      </c>
    </row>
    <row r="34" spans="2:45" ht="13.5" x14ac:dyDescent="0.25">
      <c r="B34" s="182">
        <v>25</v>
      </c>
      <c r="C34" s="218" t="s">
        <v>156</v>
      </c>
      <c r="D34" s="183"/>
      <c r="E34" s="184"/>
      <c r="F34" s="184"/>
      <c r="G34" s="184"/>
      <c r="H34" s="184"/>
      <c r="I34" s="185"/>
      <c r="J34" s="183"/>
      <c r="K34" s="184"/>
      <c r="L34" s="184"/>
      <c r="M34" s="184"/>
      <c r="N34" s="184"/>
      <c r="O34" s="185"/>
      <c r="P34" s="183"/>
      <c r="Q34" s="184"/>
      <c r="R34" s="184"/>
      <c r="S34" s="184"/>
      <c r="T34" s="184"/>
      <c r="U34" s="185"/>
      <c r="V34" s="183"/>
      <c r="W34" s="184"/>
      <c r="X34" s="184"/>
      <c r="Y34" s="184"/>
      <c r="Z34" s="184"/>
      <c r="AA34" s="185"/>
      <c r="AB34" s="183"/>
      <c r="AC34" s="184"/>
      <c r="AD34" s="184"/>
      <c r="AE34" s="184"/>
      <c r="AF34" s="184"/>
      <c r="AG34" s="185"/>
      <c r="AH34" s="183"/>
      <c r="AI34" s="184"/>
      <c r="AJ34" s="184"/>
      <c r="AK34" s="185"/>
      <c r="AL34" s="183"/>
      <c r="AM34" s="188"/>
      <c r="AN34" s="188"/>
      <c r="AO34" s="189"/>
      <c r="AP34" s="186"/>
      <c r="AQ34" s="184"/>
      <c r="AR34" s="185"/>
      <c r="AS34" s="187">
        <f t="shared" si="0"/>
        <v>0</v>
      </c>
    </row>
    <row r="35" spans="2:45" ht="13.5" x14ac:dyDescent="0.25">
      <c r="B35" s="182">
        <v>26</v>
      </c>
      <c r="C35" s="218" t="s">
        <v>157</v>
      </c>
      <c r="D35" s="183"/>
      <c r="E35" s="184"/>
      <c r="F35" s="184"/>
      <c r="G35" s="184"/>
      <c r="H35" s="184"/>
      <c r="I35" s="185"/>
      <c r="J35" s="183"/>
      <c r="K35" s="184"/>
      <c r="L35" s="184"/>
      <c r="M35" s="184"/>
      <c r="N35" s="184"/>
      <c r="O35" s="185"/>
      <c r="P35" s="183"/>
      <c r="Q35" s="184"/>
      <c r="R35" s="184"/>
      <c r="S35" s="184"/>
      <c r="T35" s="184"/>
      <c r="U35" s="185"/>
      <c r="V35" s="183"/>
      <c r="W35" s="184"/>
      <c r="X35" s="184"/>
      <c r="Y35" s="184"/>
      <c r="Z35" s="184"/>
      <c r="AA35" s="185"/>
      <c r="AB35" s="183"/>
      <c r="AC35" s="184"/>
      <c r="AD35" s="184"/>
      <c r="AE35" s="184"/>
      <c r="AF35" s="184"/>
      <c r="AG35" s="185"/>
      <c r="AH35" s="183"/>
      <c r="AI35" s="184"/>
      <c r="AJ35" s="184"/>
      <c r="AK35" s="185"/>
      <c r="AL35" s="183"/>
      <c r="AM35" s="188"/>
      <c r="AN35" s="188"/>
      <c r="AO35" s="189"/>
      <c r="AP35" s="186"/>
      <c r="AQ35" s="184"/>
      <c r="AR35" s="185"/>
      <c r="AS35" s="187">
        <f t="shared" si="0"/>
        <v>0</v>
      </c>
    </row>
    <row r="36" spans="2:45" ht="13.5" x14ac:dyDescent="0.25">
      <c r="B36" s="182">
        <v>27</v>
      </c>
      <c r="C36" s="219"/>
      <c r="D36" s="183"/>
      <c r="E36" s="184"/>
      <c r="F36" s="184"/>
      <c r="G36" s="184"/>
      <c r="H36" s="184"/>
      <c r="I36" s="185"/>
      <c r="J36" s="183"/>
      <c r="K36" s="184"/>
      <c r="L36" s="184"/>
      <c r="M36" s="184"/>
      <c r="N36" s="184"/>
      <c r="O36" s="185"/>
      <c r="P36" s="183"/>
      <c r="Q36" s="184"/>
      <c r="R36" s="184"/>
      <c r="S36" s="184"/>
      <c r="T36" s="184"/>
      <c r="U36" s="185"/>
      <c r="V36" s="183"/>
      <c r="W36" s="184"/>
      <c r="X36" s="184"/>
      <c r="Y36" s="184"/>
      <c r="Z36" s="184"/>
      <c r="AA36" s="185"/>
      <c r="AB36" s="183"/>
      <c r="AC36" s="184"/>
      <c r="AD36" s="184"/>
      <c r="AE36" s="184"/>
      <c r="AF36" s="184"/>
      <c r="AG36" s="185"/>
      <c r="AH36" s="183"/>
      <c r="AI36" s="184"/>
      <c r="AJ36" s="184"/>
      <c r="AK36" s="185"/>
      <c r="AL36" s="183"/>
      <c r="AM36" s="188"/>
      <c r="AN36" s="188"/>
      <c r="AO36" s="189"/>
      <c r="AP36" s="186"/>
      <c r="AQ36" s="184"/>
      <c r="AR36" s="185"/>
      <c r="AS36" s="187">
        <f t="shared" si="0"/>
        <v>0</v>
      </c>
    </row>
    <row r="37" spans="2:45" ht="13.5" x14ac:dyDescent="0.25">
      <c r="B37" s="182">
        <v>28</v>
      </c>
      <c r="C37" s="219"/>
      <c r="D37" s="220"/>
      <c r="E37" s="188"/>
      <c r="F37" s="188"/>
      <c r="G37" s="188"/>
      <c r="H37" s="188"/>
      <c r="I37" s="189"/>
      <c r="J37" s="220"/>
      <c r="K37" s="188"/>
      <c r="L37" s="188"/>
      <c r="M37" s="188"/>
      <c r="N37" s="188"/>
      <c r="O37" s="189"/>
      <c r="P37" s="220"/>
      <c r="Q37" s="188"/>
      <c r="R37" s="188"/>
      <c r="S37" s="188"/>
      <c r="T37" s="188"/>
      <c r="U37" s="189"/>
      <c r="V37" s="220"/>
      <c r="W37" s="188"/>
      <c r="X37" s="188"/>
      <c r="Y37" s="188"/>
      <c r="Z37" s="188"/>
      <c r="AA37" s="189"/>
      <c r="AB37" s="220"/>
      <c r="AC37" s="188"/>
      <c r="AD37" s="188"/>
      <c r="AE37" s="188"/>
      <c r="AF37" s="188"/>
      <c r="AG37" s="189"/>
      <c r="AH37" s="220"/>
      <c r="AI37" s="188"/>
      <c r="AJ37" s="188"/>
      <c r="AK37" s="189"/>
      <c r="AL37" s="220"/>
      <c r="AM37" s="188"/>
      <c r="AN37" s="188"/>
      <c r="AO37" s="189"/>
      <c r="AP37" s="186"/>
      <c r="AQ37" s="184"/>
      <c r="AR37" s="185"/>
      <c r="AS37" s="187">
        <f t="shared" si="0"/>
        <v>0</v>
      </c>
    </row>
    <row r="38" spans="2:45" ht="13.5" x14ac:dyDescent="0.25">
      <c r="B38" s="182">
        <v>29</v>
      </c>
      <c r="C38" s="221"/>
      <c r="D38" s="183"/>
      <c r="E38" s="184"/>
      <c r="F38" s="184"/>
      <c r="G38" s="184"/>
      <c r="H38" s="184"/>
      <c r="I38" s="185"/>
      <c r="J38" s="183"/>
      <c r="K38" s="184"/>
      <c r="L38" s="184"/>
      <c r="M38" s="184"/>
      <c r="N38" s="184"/>
      <c r="O38" s="185"/>
      <c r="P38" s="183"/>
      <c r="Q38" s="184"/>
      <c r="R38" s="184"/>
      <c r="S38" s="184"/>
      <c r="T38" s="184"/>
      <c r="U38" s="185"/>
      <c r="V38" s="183"/>
      <c r="W38" s="184"/>
      <c r="X38" s="184"/>
      <c r="Y38" s="184"/>
      <c r="Z38" s="184"/>
      <c r="AA38" s="185"/>
      <c r="AB38" s="183"/>
      <c r="AC38" s="184"/>
      <c r="AD38" s="184"/>
      <c r="AE38" s="184"/>
      <c r="AF38" s="184"/>
      <c r="AG38" s="185"/>
      <c r="AH38" s="183"/>
      <c r="AI38" s="184"/>
      <c r="AJ38" s="184"/>
      <c r="AK38" s="185"/>
      <c r="AL38" s="183"/>
      <c r="AM38" s="184"/>
      <c r="AN38" s="184"/>
      <c r="AO38" s="185"/>
      <c r="AP38" s="186"/>
      <c r="AQ38" s="184"/>
      <c r="AR38" s="185"/>
      <c r="AS38" s="187">
        <f t="shared" si="0"/>
        <v>0</v>
      </c>
    </row>
    <row r="39" spans="2:45" ht="13.5" x14ac:dyDescent="0.25">
      <c r="B39" s="182">
        <v>30</v>
      </c>
      <c r="C39" s="221"/>
      <c r="D39" s="183"/>
      <c r="E39" s="184"/>
      <c r="F39" s="184"/>
      <c r="G39" s="184"/>
      <c r="H39" s="184"/>
      <c r="I39" s="185"/>
      <c r="J39" s="183"/>
      <c r="K39" s="184"/>
      <c r="L39" s="184"/>
      <c r="M39" s="184"/>
      <c r="N39" s="184"/>
      <c r="O39" s="185"/>
      <c r="P39" s="183"/>
      <c r="Q39" s="184"/>
      <c r="R39" s="184"/>
      <c r="S39" s="184"/>
      <c r="T39" s="184"/>
      <c r="U39" s="185"/>
      <c r="V39" s="183"/>
      <c r="W39" s="184"/>
      <c r="X39" s="184"/>
      <c r="Y39" s="184"/>
      <c r="Z39" s="184"/>
      <c r="AA39" s="185"/>
      <c r="AB39" s="183"/>
      <c r="AC39" s="184"/>
      <c r="AD39" s="184"/>
      <c r="AE39" s="184"/>
      <c r="AF39" s="184"/>
      <c r="AG39" s="185"/>
      <c r="AH39" s="183"/>
      <c r="AI39" s="184"/>
      <c r="AJ39" s="184"/>
      <c r="AK39" s="185"/>
      <c r="AL39" s="183"/>
      <c r="AM39" s="184"/>
      <c r="AN39" s="184"/>
      <c r="AO39" s="185"/>
      <c r="AP39" s="186"/>
      <c r="AQ39" s="184"/>
      <c r="AR39" s="185"/>
      <c r="AS39" s="187">
        <f t="shared" si="0"/>
        <v>0</v>
      </c>
    </row>
    <row r="40" spans="2:45" ht="13.5" x14ac:dyDescent="0.25">
      <c r="B40" s="182">
        <v>31</v>
      </c>
      <c r="C40" s="221"/>
      <c r="D40" s="183"/>
      <c r="E40" s="184"/>
      <c r="F40" s="184"/>
      <c r="G40" s="184"/>
      <c r="H40" s="184"/>
      <c r="I40" s="185"/>
      <c r="J40" s="183"/>
      <c r="K40" s="184"/>
      <c r="L40" s="184"/>
      <c r="M40" s="184"/>
      <c r="N40" s="184"/>
      <c r="O40" s="185"/>
      <c r="P40" s="183"/>
      <c r="Q40" s="184"/>
      <c r="R40" s="184"/>
      <c r="S40" s="184"/>
      <c r="T40" s="184"/>
      <c r="U40" s="185"/>
      <c r="V40" s="183"/>
      <c r="W40" s="184"/>
      <c r="X40" s="184"/>
      <c r="Y40" s="184"/>
      <c r="Z40" s="184"/>
      <c r="AA40" s="185"/>
      <c r="AB40" s="183"/>
      <c r="AC40" s="184"/>
      <c r="AD40" s="184"/>
      <c r="AE40" s="184"/>
      <c r="AF40" s="184"/>
      <c r="AG40" s="185"/>
      <c r="AH40" s="183"/>
      <c r="AI40" s="184"/>
      <c r="AJ40" s="184"/>
      <c r="AK40" s="185"/>
      <c r="AL40" s="183"/>
      <c r="AM40" s="184"/>
      <c r="AN40" s="184"/>
      <c r="AO40" s="185"/>
      <c r="AP40" s="186"/>
      <c r="AQ40" s="184"/>
      <c r="AR40" s="185"/>
      <c r="AS40" s="187">
        <f t="shared" si="0"/>
        <v>0</v>
      </c>
    </row>
    <row r="41" spans="2:45" ht="13.5" x14ac:dyDescent="0.25">
      <c r="B41" s="182">
        <v>32</v>
      </c>
      <c r="C41" s="221"/>
      <c r="D41" s="183"/>
      <c r="E41" s="184"/>
      <c r="F41" s="184"/>
      <c r="G41" s="184"/>
      <c r="H41" s="184"/>
      <c r="I41" s="185"/>
      <c r="J41" s="183"/>
      <c r="K41" s="184"/>
      <c r="L41" s="184"/>
      <c r="M41" s="184"/>
      <c r="N41" s="184"/>
      <c r="O41" s="185"/>
      <c r="P41" s="183"/>
      <c r="Q41" s="184"/>
      <c r="R41" s="184"/>
      <c r="S41" s="184"/>
      <c r="T41" s="184"/>
      <c r="U41" s="185"/>
      <c r="V41" s="183"/>
      <c r="W41" s="184"/>
      <c r="X41" s="184"/>
      <c r="Y41" s="184"/>
      <c r="Z41" s="184"/>
      <c r="AA41" s="185"/>
      <c r="AB41" s="183"/>
      <c r="AC41" s="184"/>
      <c r="AD41" s="184"/>
      <c r="AE41" s="184"/>
      <c r="AF41" s="184"/>
      <c r="AG41" s="185"/>
      <c r="AH41" s="183"/>
      <c r="AI41" s="184"/>
      <c r="AJ41" s="184"/>
      <c r="AK41" s="185"/>
      <c r="AL41" s="183"/>
      <c r="AM41" s="184"/>
      <c r="AN41" s="184"/>
      <c r="AO41" s="185"/>
      <c r="AP41" s="186"/>
      <c r="AQ41" s="184"/>
      <c r="AR41" s="185"/>
      <c r="AS41" s="187">
        <f t="shared" si="0"/>
        <v>0</v>
      </c>
    </row>
    <row r="42" spans="2:45" ht="13.5" x14ac:dyDescent="0.25">
      <c r="B42" s="182">
        <v>33</v>
      </c>
      <c r="C42" s="221"/>
      <c r="D42" s="183"/>
      <c r="E42" s="184"/>
      <c r="F42" s="184"/>
      <c r="G42" s="184"/>
      <c r="H42" s="184"/>
      <c r="I42" s="185"/>
      <c r="J42" s="183"/>
      <c r="K42" s="184"/>
      <c r="L42" s="184"/>
      <c r="M42" s="184"/>
      <c r="N42" s="184"/>
      <c r="O42" s="185"/>
      <c r="P42" s="183"/>
      <c r="Q42" s="184"/>
      <c r="R42" s="184"/>
      <c r="S42" s="184"/>
      <c r="T42" s="184"/>
      <c r="U42" s="185"/>
      <c r="V42" s="183"/>
      <c r="W42" s="184"/>
      <c r="X42" s="184"/>
      <c r="Y42" s="184"/>
      <c r="Z42" s="184"/>
      <c r="AA42" s="185"/>
      <c r="AB42" s="183"/>
      <c r="AC42" s="184"/>
      <c r="AD42" s="184"/>
      <c r="AE42" s="184"/>
      <c r="AF42" s="184"/>
      <c r="AG42" s="185"/>
      <c r="AH42" s="183"/>
      <c r="AI42" s="184"/>
      <c r="AJ42" s="184"/>
      <c r="AK42" s="185"/>
      <c r="AL42" s="183"/>
      <c r="AM42" s="184"/>
      <c r="AN42" s="184"/>
      <c r="AO42" s="185"/>
      <c r="AP42" s="186"/>
      <c r="AQ42" s="184"/>
      <c r="AR42" s="185"/>
      <c r="AS42" s="187">
        <f t="shared" si="0"/>
        <v>0</v>
      </c>
    </row>
    <row r="43" spans="2:45" ht="13.5" x14ac:dyDescent="0.25">
      <c r="B43" s="182">
        <v>34</v>
      </c>
      <c r="C43" s="221"/>
      <c r="D43" s="183"/>
      <c r="E43" s="184"/>
      <c r="F43" s="184"/>
      <c r="G43" s="184"/>
      <c r="H43" s="184"/>
      <c r="I43" s="185"/>
      <c r="J43" s="183"/>
      <c r="K43" s="184"/>
      <c r="L43" s="184"/>
      <c r="M43" s="184"/>
      <c r="N43" s="184"/>
      <c r="O43" s="185"/>
      <c r="P43" s="183"/>
      <c r="Q43" s="184"/>
      <c r="R43" s="184"/>
      <c r="S43" s="184"/>
      <c r="T43" s="184"/>
      <c r="U43" s="185"/>
      <c r="V43" s="183"/>
      <c r="W43" s="184"/>
      <c r="X43" s="184"/>
      <c r="Y43" s="184"/>
      <c r="Z43" s="184"/>
      <c r="AA43" s="185"/>
      <c r="AB43" s="183"/>
      <c r="AC43" s="184"/>
      <c r="AD43" s="184"/>
      <c r="AE43" s="184"/>
      <c r="AF43" s="184"/>
      <c r="AG43" s="185"/>
      <c r="AH43" s="183"/>
      <c r="AI43" s="184"/>
      <c r="AJ43" s="184"/>
      <c r="AK43" s="185"/>
      <c r="AL43" s="183"/>
      <c r="AM43" s="184"/>
      <c r="AN43" s="184"/>
      <c r="AO43" s="185"/>
      <c r="AP43" s="186"/>
      <c r="AQ43" s="184"/>
      <c r="AR43" s="185"/>
      <c r="AS43" s="187">
        <f t="shared" si="0"/>
        <v>0</v>
      </c>
    </row>
    <row r="44" spans="2:45" ht="13.5" x14ac:dyDescent="0.25">
      <c r="B44" s="182">
        <v>35</v>
      </c>
      <c r="C44" s="221"/>
      <c r="D44" s="183"/>
      <c r="E44" s="184"/>
      <c r="F44" s="184"/>
      <c r="G44" s="184"/>
      <c r="H44" s="184"/>
      <c r="I44" s="185"/>
      <c r="J44" s="183"/>
      <c r="K44" s="184"/>
      <c r="L44" s="184"/>
      <c r="M44" s="184"/>
      <c r="N44" s="184"/>
      <c r="O44" s="185"/>
      <c r="P44" s="183"/>
      <c r="Q44" s="184"/>
      <c r="R44" s="184"/>
      <c r="S44" s="184"/>
      <c r="T44" s="184"/>
      <c r="U44" s="185"/>
      <c r="V44" s="183"/>
      <c r="W44" s="184"/>
      <c r="X44" s="184"/>
      <c r="Y44" s="184"/>
      <c r="Z44" s="184"/>
      <c r="AA44" s="185"/>
      <c r="AB44" s="183"/>
      <c r="AC44" s="184"/>
      <c r="AD44" s="184"/>
      <c r="AE44" s="184"/>
      <c r="AF44" s="184"/>
      <c r="AG44" s="185"/>
      <c r="AH44" s="183"/>
      <c r="AI44" s="184"/>
      <c r="AJ44" s="184"/>
      <c r="AK44" s="185"/>
      <c r="AL44" s="183"/>
      <c r="AM44" s="184"/>
      <c r="AN44" s="184"/>
      <c r="AO44" s="185"/>
      <c r="AP44" s="186"/>
      <c r="AQ44" s="184"/>
      <c r="AR44" s="185"/>
      <c r="AS44" s="187">
        <f t="shared" si="0"/>
        <v>0</v>
      </c>
    </row>
    <row r="45" spans="2:45" ht="13.5" x14ac:dyDescent="0.25">
      <c r="B45" s="182">
        <v>36</v>
      </c>
      <c r="C45" s="221"/>
      <c r="D45" s="183"/>
      <c r="E45" s="184"/>
      <c r="F45" s="184"/>
      <c r="G45" s="184"/>
      <c r="H45" s="184"/>
      <c r="I45" s="185"/>
      <c r="J45" s="183"/>
      <c r="K45" s="184"/>
      <c r="L45" s="184"/>
      <c r="M45" s="184"/>
      <c r="N45" s="184"/>
      <c r="O45" s="185"/>
      <c r="P45" s="183"/>
      <c r="Q45" s="184"/>
      <c r="R45" s="184"/>
      <c r="S45" s="184"/>
      <c r="T45" s="184"/>
      <c r="U45" s="185"/>
      <c r="V45" s="183"/>
      <c r="W45" s="184"/>
      <c r="X45" s="184"/>
      <c r="Y45" s="184"/>
      <c r="Z45" s="184"/>
      <c r="AA45" s="185"/>
      <c r="AB45" s="183"/>
      <c r="AC45" s="184"/>
      <c r="AD45" s="184"/>
      <c r="AE45" s="184"/>
      <c r="AF45" s="184"/>
      <c r="AG45" s="185"/>
      <c r="AH45" s="183"/>
      <c r="AI45" s="184"/>
      <c r="AJ45" s="184"/>
      <c r="AK45" s="185"/>
      <c r="AL45" s="183"/>
      <c r="AM45" s="184"/>
      <c r="AN45" s="184"/>
      <c r="AO45" s="185"/>
      <c r="AP45" s="186"/>
      <c r="AQ45" s="184"/>
      <c r="AR45" s="185"/>
      <c r="AS45" s="187">
        <f t="shared" si="0"/>
        <v>0</v>
      </c>
    </row>
    <row r="46" spans="2:45" ht="13.5" x14ac:dyDescent="0.25">
      <c r="B46" s="182">
        <v>37</v>
      </c>
      <c r="C46" s="221"/>
      <c r="D46" s="183"/>
      <c r="E46" s="184"/>
      <c r="F46" s="184"/>
      <c r="G46" s="184"/>
      <c r="H46" s="184"/>
      <c r="I46" s="185"/>
      <c r="J46" s="183"/>
      <c r="K46" s="184"/>
      <c r="L46" s="184"/>
      <c r="M46" s="184"/>
      <c r="N46" s="184"/>
      <c r="O46" s="185"/>
      <c r="P46" s="183"/>
      <c r="Q46" s="184"/>
      <c r="R46" s="184"/>
      <c r="S46" s="184"/>
      <c r="T46" s="184"/>
      <c r="U46" s="185"/>
      <c r="V46" s="183"/>
      <c r="W46" s="184"/>
      <c r="X46" s="184"/>
      <c r="Y46" s="184"/>
      <c r="Z46" s="184"/>
      <c r="AA46" s="185"/>
      <c r="AB46" s="183"/>
      <c r="AC46" s="184"/>
      <c r="AD46" s="184"/>
      <c r="AE46" s="184"/>
      <c r="AF46" s="184"/>
      <c r="AG46" s="185"/>
      <c r="AH46" s="183"/>
      <c r="AI46" s="184"/>
      <c r="AJ46" s="184"/>
      <c r="AK46" s="185"/>
      <c r="AL46" s="183"/>
      <c r="AM46" s="184"/>
      <c r="AN46" s="184"/>
      <c r="AO46" s="185"/>
      <c r="AP46" s="186"/>
      <c r="AQ46" s="184"/>
      <c r="AR46" s="185"/>
      <c r="AS46" s="187">
        <f t="shared" si="0"/>
        <v>0</v>
      </c>
    </row>
    <row r="47" spans="2:45" ht="13.5" x14ac:dyDescent="0.25">
      <c r="B47" s="182">
        <v>38</v>
      </c>
      <c r="C47" s="221"/>
      <c r="D47" s="183"/>
      <c r="E47" s="184"/>
      <c r="F47" s="184"/>
      <c r="G47" s="184"/>
      <c r="H47" s="184"/>
      <c r="I47" s="185"/>
      <c r="J47" s="183"/>
      <c r="K47" s="184"/>
      <c r="L47" s="184"/>
      <c r="M47" s="184"/>
      <c r="N47" s="184"/>
      <c r="O47" s="185"/>
      <c r="P47" s="183"/>
      <c r="Q47" s="184"/>
      <c r="R47" s="184"/>
      <c r="S47" s="184"/>
      <c r="T47" s="184"/>
      <c r="U47" s="185"/>
      <c r="V47" s="183"/>
      <c r="W47" s="184"/>
      <c r="X47" s="184"/>
      <c r="Y47" s="184"/>
      <c r="Z47" s="184"/>
      <c r="AA47" s="185"/>
      <c r="AB47" s="183"/>
      <c r="AC47" s="184"/>
      <c r="AD47" s="184"/>
      <c r="AE47" s="184"/>
      <c r="AF47" s="184"/>
      <c r="AG47" s="185"/>
      <c r="AH47" s="183"/>
      <c r="AI47" s="184"/>
      <c r="AJ47" s="184"/>
      <c r="AK47" s="185"/>
      <c r="AL47" s="183"/>
      <c r="AM47" s="184"/>
      <c r="AN47" s="184"/>
      <c r="AO47" s="185"/>
      <c r="AP47" s="186"/>
      <c r="AQ47" s="184"/>
      <c r="AR47" s="185"/>
      <c r="AS47" s="187">
        <f t="shared" si="0"/>
        <v>0</v>
      </c>
    </row>
    <row r="48" spans="2:45" ht="13.5" x14ac:dyDescent="0.25">
      <c r="B48" s="182">
        <v>39</v>
      </c>
      <c r="C48" s="221"/>
      <c r="D48" s="183"/>
      <c r="E48" s="184"/>
      <c r="F48" s="184"/>
      <c r="G48" s="184"/>
      <c r="H48" s="184"/>
      <c r="I48" s="185"/>
      <c r="J48" s="183"/>
      <c r="K48" s="184"/>
      <c r="L48" s="184"/>
      <c r="M48" s="184"/>
      <c r="N48" s="184"/>
      <c r="O48" s="185"/>
      <c r="P48" s="183"/>
      <c r="Q48" s="184"/>
      <c r="R48" s="184"/>
      <c r="S48" s="184"/>
      <c r="T48" s="184"/>
      <c r="U48" s="185"/>
      <c r="V48" s="183"/>
      <c r="W48" s="184"/>
      <c r="X48" s="184"/>
      <c r="Y48" s="184"/>
      <c r="Z48" s="184"/>
      <c r="AA48" s="185"/>
      <c r="AB48" s="183"/>
      <c r="AC48" s="184"/>
      <c r="AD48" s="184"/>
      <c r="AE48" s="184"/>
      <c r="AF48" s="184"/>
      <c r="AG48" s="185"/>
      <c r="AH48" s="183"/>
      <c r="AI48" s="184"/>
      <c r="AJ48" s="184"/>
      <c r="AK48" s="185"/>
      <c r="AL48" s="183"/>
      <c r="AM48" s="184"/>
      <c r="AN48" s="184"/>
      <c r="AO48" s="185"/>
      <c r="AP48" s="186"/>
      <c r="AQ48" s="184"/>
      <c r="AR48" s="185"/>
      <c r="AS48" s="187">
        <f t="shared" si="0"/>
        <v>0</v>
      </c>
    </row>
    <row r="49" spans="2:45" ht="13.5" x14ac:dyDescent="0.25">
      <c r="B49" s="182">
        <v>40</v>
      </c>
      <c r="C49" s="221"/>
      <c r="D49" s="183"/>
      <c r="E49" s="184"/>
      <c r="F49" s="184"/>
      <c r="G49" s="184"/>
      <c r="H49" s="184"/>
      <c r="I49" s="185"/>
      <c r="J49" s="183"/>
      <c r="K49" s="184"/>
      <c r="L49" s="184"/>
      <c r="M49" s="184"/>
      <c r="N49" s="184"/>
      <c r="O49" s="185"/>
      <c r="P49" s="183"/>
      <c r="Q49" s="184"/>
      <c r="R49" s="184"/>
      <c r="S49" s="184"/>
      <c r="T49" s="184"/>
      <c r="U49" s="185"/>
      <c r="V49" s="183"/>
      <c r="W49" s="184"/>
      <c r="X49" s="184"/>
      <c r="Y49" s="184"/>
      <c r="Z49" s="184"/>
      <c r="AA49" s="185"/>
      <c r="AB49" s="183"/>
      <c r="AC49" s="184"/>
      <c r="AD49" s="184"/>
      <c r="AE49" s="184"/>
      <c r="AF49" s="184"/>
      <c r="AG49" s="185"/>
      <c r="AH49" s="183"/>
      <c r="AI49" s="184"/>
      <c r="AJ49" s="184"/>
      <c r="AK49" s="185"/>
      <c r="AL49" s="183"/>
      <c r="AM49" s="184"/>
      <c r="AN49" s="184"/>
      <c r="AO49" s="185"/>
      <c r="AP49" s="186"/>
      <c r="AQ49" s="184"/>
      <c r="AR49" s="185"/>
      <c r="AS49" s="187">
        <f t="shared" si="0"/>
        <v>0</v>
      </c>
    </row>
    <row r="50" spans="2:45" ht="13.5" x14ac:dyDescent="0.25">
      <c r="B50" s="182">
        <v>41</v>
      </c>
      <c r="C50" s="221"/>
      <c r="D50" s="183"/>
      <c r="E50" s="184"/>
      <c r="F50" s="184"/>
      <c r="G50" s="184"/>
      <c r="H50" s="184"/>
      <c r="I50" s="185"/>
      <c r="J50" s="183"/>
      <c r="K50" s="184"/>
      <c r="L50" s="184"/>
      <c r="M50" s="184"/>
      <c r="N50" s="184"/>
      <c r="O50" s="185"/>
      <c r="P50" s="183"/>
      <c r="Q50" s="184"/>
      <c r="R50" s="184"/>
      <c r="S50" s="184"/>
      <c r="T50" s="184"/>
      <c r="U50" s="185"/>
      <c r="V50" s="183"/>
      <c r="W50" s="184"/>
      <c r="X50" s="184"/>
      <c r="Y50" s="184"/>
      <c r="Z50" s="184"/>
      <c r="AA50" s="185"/>
      <c r="AB50" s="183"/>
      <c r="AC50" s="184"/>
      <c r="AD50" s="184"/>
      <c r="AE50" s="184"/>
      <c r="AF50" s="184"/>
      <c r="AG50" s="185"/>
      <c r="AH50" s="183"/>
      <c r="AI50" s="184"/>
      <c r="AJ50" s="184"/>
      <c r="AK50" s="185"/>
      <c r="AL50" s="183"/>
      <c r="AM50" s="184"/>
      <c r="AN50" s="184"/>
      <c r="AO50" s="185"/>
      <c r="AP50" s="186"/>
      <c r="AQ50" s="184"/>
      <c r="AR50" s="185"/>
      <c r="AS50" s="187">
        <f t="shared" si="0"/>
        <v>0</v>
      </c>
    </row>
    <row r="51" spans="2:45" ht="13.5" x14ac:dyDescent="0.25">
      <c r="B51" s="182">
        <v>42</v>
      </c>
      <c r="C51" s="221"/>
      <c r="D51" s="183"/>
      <c r="E51" s="184"/>
      <c r="F51" s="184"/>
      <c r="G51" s="184"/>
      <c r="H51" s="184"/>
      <c r="I51" s="185"/>
      <c r="J51" s="183"/>
      <c r="K51" s="184"/>
      <c r="L51" s="184"/>
      <c r="M51" s="184"/>
      <c r="N51" s="184"/>
      <c r="O51" s="185"/>
      <c r="P51" s="183"/>
      <c r="Q51" s="184"/>
      <c r="R51" s="184"/>
      <c r="S51" s="184"/>
      <c r="T51" s="184"/>
      <c r="U51" s="185"/>
      <c r="V51" s="183"/>
      <c r="W51" s="184"/>
      <c r="X51" s="184"/>
      <c r="Y51" s="184"/>
      <c r="Z51" s="184"/>
      <c r="AA51" s="185"/>
      <c r="AB51" s="183"/>
      <c r="AC51" s="184"/>
      <c r="AD51" s="184"/>
      <c r="AE51" s="184"/>
      <c r="AF51" s="184"/>
      <c r="AG51" s="185"/>
      <c r="AH51" s="183"/>
      <c r="AI51" s="184"/>
      <c r="AJ51" s="184"/>
      <c r="AK51" s="185"/>
      <c r="AL51" s="183"/>
      <c r="AM51" s="184"/>
      <c r="AN51" s="184"/>
      <c r="AO51" s="185"/>
      <c r="AP51" s="186"/>
      <c r="AQ51" s="184"/>
      <c r="AR51" s="185"/>
      <c r="AS51" s="187">
        <f t="shared" si="0"/>
        <v>0</v>
      </c>
    </row>
    <row r="52" spans="2:45" ht="13.5" x14ac:dyDescent="0.25">
      <c r="B52" s="182">
        <v>43</v>
      </c>
      <c r="C52" s="221"/>
      <c r="D52" s="183"/>
      <c r="E52" s="184"/>
      <c r="F52" s="184"/>
      <c r="G52" s="184"/>
      <c r="H52" s="184"/>
      <c r="I52" s="185"/>
      <c r="J52" s="183"/>
      <c r="K52" s="184"/>
      <c r="L52" s="184"/>
      <c r="M52" s="184"/>
      <c r="N52" s="184"/>
      <c r="O52" s="185"/>
      <c r="P52" s="183"/>
      <c r="Q52" s="184"/>
      <c r="R52" s="184"/>
      <c r="S52" s="184"/>
      <c r="T52" s="184"/>
      <c r="U52" s="185"/>
      <c r="V52" s="183"/>
      <c r="W52" s="184"/>
      <c r="X52" s="184"/>
      <c r="Y52" s="184"/>
      <c r="Z52" s="184"/>
      <c r="AA52" s="185"/>
      <c r="AB52" s="183"/>
      <c r="AC52" s="184"/>
      <c r="AD52" s="184"/>
      <c r="AE52" s="184"/>
      <c r="AF52" s="184"/>
      <c r="AG52" s="185"/>
      <c r="AH52" s="183"/>
      <c r="AI52" s="184"/>
      <c r="AJ52" s="184"/>
      <c r="AK52" s="185"/>
      <c r="AL52" s="183"/>
      <c r="AM52" s="184"/>
      <c r="AN52" s="184"/>
      <c r="AO52" s="185"/>
      <c r="AP52" s="186"/>
      <c r="AQ52" s="184"/>
      <c r="AR52" s="185"/>
      <c r="AS52" s="187">
        <f t="shared" si="0"/>
        <v>0</v>
      </c>
    </row>
    <row r="53" spans="2:45" ht="13.5" x14ac:dyDescent="0.25">
      <c r="B53" s="182">
        <v>44</v>
      </c>
      <c r="C53" s="221"/>
      <c r="D53" s="183"/>
      <c r="E53" s="184"/>
      <c r="F53" s="184"/>
      <c r="G53" s="184"/>
      <c r="H53" s="184"/>
      <c r="I53" s="185"/>
      <c r="J53" s="183"/>
      <c r="K53" s="184"/>
      <c r="L53" s="184"/>
      <c r="M53" s="184"/>
      <c r="N53" s="184"/>
      <c r="O53" s="185"/>
      <c r="P53" s="183"/>
      <c r="Q53" s="184"/>
      <c r="R53" s="184"/>
      <c r="S53" s="184"/>
      <c r="T53" s="184"/>
      <c r="U53" s="185"/>
      <c r="V53" s="183"/>
      <c r="W53" s="184"/>
      <c r="X53" s="184"/>
      <c r="Y53" s="184"/>
      <c r="Z53" s="184"/>
      <c r="AA53" s="185"/>
      <c r="AB53" s="183"/>
      <c r="AC53" s="184"/>
      <c r="AD53" s="184"/>
      <c r="AE53" s="184"/>
      <c r="AF53" s="184"/>
      <c r="AG53" s="185"/>
      <c r="AH53" s="183"/>
      <c r="AI53" s="184"/>
      <c r="AJ53" s="184"/>
      <c r="AK53" s="185"/>
      <c r="AL53" s="183"/>
      <c r="AM53" s="184"/>
      <c r="AN53" s="184"/>
      <c r="AO53" s="185"/>
      <c r="AP53" s="186"/>
      <c r="AQ53" s="184"/>
      <c r="AR53" s="185"/>
      <c r="AS53" s="187">
        <f t="shared" si="0"/>
        <v>0</v>
      </c>
    </row>
    <row r="54" spans="2:45" ht="14.25" thickBot="1" x14ac:dyDescent="0.3">
      <c r="B54" s="182">
        <v>45</v>
      </c>
      <c r="C54" s="222"/>
      <c r="D54" s="223"/>
      <c r="E54" s="224"/>
      <c r="F54" s="224"/>
      <c r="G54" s="224"/>
      <c r="H54" s="224"/>
      <c r="I54" s="225"/>
      <c r="J54" s="223"/>
      <c r="K54" s="224"/>
      <c r="L54" s="224"/>
      <c r="M54" s="224"/>
      <c r="N54" s="224"/>
      <c r="O54" s="225"/>
      <c r="P54" s="223"/>
      <c r="Q54" s="224"/>
      <c r="R54" s="224"/>
      <c r="S54" s="224"/>
      <c r="T54" s="224"/>
      <c r="U54" s="225"/>
      <c r="V54" s="223"/>
      <c r="W54" s="224"/>
      <c r="X54" s="224"/>
      <c r="Y54" s="224"/>
      <c r="Z54" s="224"/>
      <c r="AA54" s="225"/>
      <c r="AB54" s="223"/>
      <c r="AC54" s="224"/>
      <c r="AD54" s="224"/>
      <c r="AE54" s="224"/>
      <c r="AF54" s="224"/>
      <c r="AG54" s="225"/>
      <c r="AH54" s="223"/>
      <c r="AI54" s="224"/>
      <c r="AJ54" s="224"/>
      <c r="AK54" s="225"/>
      <c r="AL54" s="223"/>
      <c r="AM54" s="224"/>
      <c r="AN54" s="224"/>
      <c r="AO54" s="225"/>
      <c r="AP54" s="226"/>
      <c r="AQ54" s="224"/>
      <c r="AR54" s="225"/>
      <c r="AS54" s="190">
        <f t="shared" si="0"/>
        <v>0</v>
      </c>
    </row>
  </sheetData>
  <sheetProtection formatRows="0"/>
  <mergeCells count="41">
    <mergeCell ref="AS8:AS9"/>
    <mergeCell ref="V6:AA6"/>
    <mergeCell ref="AB6:AG6"/>
    <mergeCell ref="AH6:AK6"/>
    <mergeCell ref="AL6:AO6"/>
    <mergeCell ref="AS3:AS7"/>
    <mergeCell ref="V4:AA4"/>
    <mergeCell ref="AB4:AG4"/>
    <mergeCell ref="AH4:AK4"/>
    <mergeCell ref="AL4:AO4"/>
    <mergeCell ref="V8:AA8"/>
    <mergeCell ref="AB8:AG8"/>
    <mergeCell ref="AH8:AK8"/>
    <mergeCell ref="AL8:AO8"/>
    <mergeCell ref="AP8:AR8"/>
    <mergeCell ref="AH5:AK5"/>
    <mergeCell ref="B7:C7"/>
    <mergeCell ref="B8:C8"/>
    <mergeCell ref="D8:I8"/>
    <mergeCell ref="J8:O8"/>
    <mergeCell ref="P6:U6"/>
    <mergeCell ref="P8:U8"/>
    <mergeCell ref="P5:U5"/>
    <mergeCell ref="V5:AA5"/>
    <mergeCell ref="AB5:AG5"/>
    <mergeCell ref="AJ2:AQ2"/>
    <mergeCell ref="B3:C3"/>
    <mergeCell ref="D3:AG3"/>
    <mergeCell ref="AH3:AO3"/>
    <mergeCell ref="AP3:AR7"/>
    <mergeCell ref="B5:C5"/>
    <mergeCell ref="D5:I5"/>
    <mergeCell ref="J5:O5"/>
    <mergeCell ref="B4:C4"/>
    <mergeCell ref="D4:I4"/>
    <mergeCell ref="J4:O4"/>
    <mergeCell ref="P4:U4"/>
    <mergeCell ref="AL5:AO5"/>
    <mergeCell ref="B6:C6"/>
    <mergeCell ref="D6:I6"/>
    <mergeCell ref="J6:O6"/>
  </mergeCells>
  <dataValidations count="2">
    <dataValidation allowBlank="1" showInputMessage="1" showErrorMessage="1" prompt="wpisz liczbę uczniów w odziałach" sqref="P7:R7 V7:X7 AB7:AD7 AH7:AJ7 AL7:AN7 D7:F7 J7:L7" xr:uid="{6FEE534C-39BB-4E7D-BDD4-354E867AB32A}"/>
    <dataValidation allowBlank="1" showInputMessage="1" showErrorMessage="1" prompt="wpisz liczbę uczniów w grupie" sqref="D10:AR10" xr:uid="{61706455-204E-4EC6-B141-5F44725334C7}"/>
  </dataValidations>
  <printOptions horizontalCentered="1"/>
  <pageMargins left="0.39370078740157483" right="0.11811023622047245" top="0.78740157480314965" bottom="0.59055118110236227" header="0.51181102362204722" footer="0.31496062992125984"/>
  <pageSetup paperSize="9" scale="56" orientation="landscape" horizontalDpi="4294967293" verticalDpi="4294967293" r:id="rId1"/>
  <headerFooter scaleWithDoc="0" alignWithMargins="0">
    <oddFooter>&amp;L&amp;7CEA - arkusz organizacyjny na rok szkolny 2022/2023    nr teczki: 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33A08-960E-4719-AC20-2655896A5EDA}">
  <sheetPr>
    <tabColor theme="9" tint="0.59999389629810485"/>
    <pageSetUpPr fitToPage="1"/>
  </sheetPr>
  <dimension ref="B1:P44"/>
  <sheetViews>
    <sheetView showGridLines="0" view="pageBreakPreview" topLeftCell="A2" zoomScaleNormal="100" zoomScaleSheetLayoutView="100" zoomScalePageLayoutView="140" workbookViewId="0">
      <selection activeCell="X25" sqref="X25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37.5" style="20" customWidth="1"/>
    <col min="5" max="10" width="6.125" style="20" customWidth="1"/>
    <col min="11" max="11" width="9.375" style="20" customWidth="1"/>
    <col min="12" max="12" width="10.625" style="20" customWidth="1"/>
    <col min="13" max="13" width="4.625" style="20" hidden="1" customWidth="1"/>
    <col min="14" max="14" width="4.125" style="20" hidden="1" customWidth="1"/>
    <col min="15" max="15" width="3.125" style="20" hidden="1" customWidth="1"/>
    <col min="16" max="16" width="4.125" style="20" hidden="1" customWidth="1"/>
    <col min="17" max="17" width="0" style="20" hidden="1" customWidth="1"/>
    <col min="18" max="16384" width="8.125" style="20"/>
  </cols>
  <sheetData>
    <row r="1" spans="2:16" ht="18" x14ac:dyDescent="0.2">
      <c r="B1" s="21"/>
      <c r="C1" s="21"/>
      <c r="D1" s="22">
        <f>'Strona Tytułowa'!G5</f>
        <v>0</v>
      </c>
      <c r="E1" s="52"/>
      <c r="F1" s="52"/>
      <c r="G1" s="52"/>
      <c r="H1" s="52"/>
      <c r="I1" s="52"/>
      <c r="J1" s="52"/>
      <c r="K1" s="52"/>
      <c r="L1" s="23"/>
    </row>
    <row r="2" spans="2:16" ht="20.25" x14ac:dyDescent="0.2">
      <c r="B2" s="23"/>
      <c r="C2" s="23"/>
      <c r="D2" s="1900" t="s">
        <v>158</v>
      </c>
      <c r="E2" s="1900"/>
      <c r="F2" s="1900"/>
      <c r="G2" s="1900"/>
      <c r="H2" s="1900"/>
      <c r="I2" s="1900"/>
      <c r="J2" s="53" t="str">
        <f>'Strona Tytułowa'!D2</f>
        <v>2023/2024</v>
      </c>
      <c r="L2" s="23"/>
    </row>
    <row r="3" spans="2:16" ht="36.75" customHeight="1" thickBot="1" x14ac:dyDescent="0.25">
      <c r="B3" s="394"/>
      <c r="C3" s="395"/>
      <c r="D3" s="396" t="s">
        <v>159</v>
      </c>
      <c r="E3" s="1901" t="s">
        <v>160</v>
      </c>
      <c r="F3" s="1901"/>
      <c r="G3" s="1901"/>
      <c r="H3" s="1901"/>
      <c r="I3" s="1901"/>
      <c r="J3" s="235"/>
      <c r="K3" s="235"/>
      <c r="L3" s="23"/>
    </row>
    <row r="4" spans="2:16" ht="12.75" customHeight="1" x14ac:dyDescent="0.2">
      <c r="B4" s="1902" t="s">
        <v>161</v>
      </c>
      <c r="C4" s="1903"/>
      <c r="D4" s="1904"/>
      <c r="E4" s="1908" t="s">
        <v>162</v>
      </c>
      <c r="F4" s="1909"/>
      <c r="G4" s="1909"/>
      <c r="H4" s="1909"/>
      <c r="I4" s="1909"/>
      <c r="J4" s="1910"/>
      <c r="K4" s="1882" t="s">
        <v>163</v>
      </c>
      <c r="L4" s="1885" t="s">
        <v>164</v>
      </c>
    </row>
    <row r="5" spans="2:16" ht="12.75" customHeight="1" x14ac:dyDescent="0.2">
      <c r="B5" s="1902"/>
      <c r="C5" s="1903"/>
      <c r="D5" s="1904"/>
      <c r="E5" s="1888" t="s">
        <v>165</v>
      </c>
      <c r="F5" s="1888"/>
      <c r="G5" s="1888"/>
      <c r="H5" s="1888"/>
      <c r="I5" s="1888"/>
      <c r="J5" s="1889"/>
      <c r="K5" s="1883"/>
      <c r="L5" s="1886"/>
    </row>
    <row r="6" spans="2:16" ht="12.75" customHeight="1" x14ac:dyDescent="0.2">
      <c r="B6" s="1902"/>
      <c r="C6" s="1903"/>
      <c r="D6" s="1904"/>
      <c r="E6" s="229" t="s">
        <v>33</v>
      </c>
      <c r="F6" s="229" t="s">
        <v>34</v>
      </c>
      <c r="G6" s="229" t="s">
        <v>35</v>
      </c>
      <c r="H6" s="227" t="s">
        <v>36</v>
      </c>
      <c r="I6" s="227" t="s">
        <v>37</v>
      </c>
      <c r="J6" s="26" t="s">
        <v>38</v>
      </c>
      <c r="K6" s="1883"/>
      <c r="L6" s="1886"/>
    </row>
    <row r="7" spans="2:16" ht="12.75" customHeight="1" x14ac:dyDescent="0.2">
      <c r="B7" s="1902"/>
      <c r="C7" s="1903"/>
      <c r="D7" s="1904"/>
      <c r="E7" s="1890" t="s">
        <v>166</v>
      </c>
      <c r="F7" s="1891"/>
      <c r="G7" s="1891"/>
      <c r="H7" s="1891"/>
      <c r="I7" s="1891"/>
      <c r="J7" s="1892"/>
      <c r="K7" s="1883"/>
      <c r="L7" s="1886"/>
    </row>
    <row r="8" spans="2:16" ht="12.75" customHeight="1" x14ac:dyDescent="0.2">
      <c r="B8" s="1902"/>
      <c r="C8" s="1903"/>
      <c r="D8" s="1904"/>
      <c r="E8" s="101"/>
      <c r="F8" s="101"/>
      <c r="G8" s="101"/>
      <c r="H8" s="101"/>
      <c r="I8" s="101"/>
      <c r="J8" s="101"/>
      <c r="K8" s="1883"/>
      <c r="L8" s="1886"/>
      <c r="P8" s="27"/>
    </row>
    <row r="9" spans="2:16" ht="16.5" customHeight="1" thickBot="1" x14ac:dyDescent="0.25">
      <c r="B9" s="1905"/>
      <c r="C9" s="1906"/>
      <c r="D9" s="1907"/>
      <c r="E9" s="1893" t="s">
        <v>167</v>
      </c>
      <c r="F9" s="1894"/>
      <c r="G9" s="1894"/>
      <c r="H9" s="1894"/>
      <c r="I9" s="1894"/>
      <c r="J9" s="1895"/>
      <c r="K9" s="1884"/>
      <c r="L9" s="1887"/>
      <c r="M9" s="20" t="s">
        <v>168</v>
      </c>
      <c r="O9" s="20" t="s">
        <v>169</v>
      </c>
      <c r="P9" s="20" t="s">
        <v>170</v>
      </c>
    </row>
    <row r="10" spans="2:16" ht="27" customHeight="1" thickBot="1" x14ac:dyDescent="0.25">
      <c r="B10" s="272"/>
      <c r="C10" s="273"/>
      <c r="D10" s="303" t="s">
        <v>171</v>
      </c>
      <c r="E10" s="397">
        <f>SUM(E11:E12)</f>
        <v>0</v>
      </c>
      <c r="F10" s="397">
        <f t="shared" ref="F10:J10" si="0">SUM(F11:F12)</f>
        <v>0</v>
      </c>
      <c r="G10" s="398">
        <f t="shared" si="0"/>
        <v>0</v>
      </c>
      <c r="H10" s="399">
        <f t="shared" si="0"/>
        <v>0</v>
      </c>
      <c r="I10" s="397">
        <f t="shared" si="0"/>
        <v>0</v>
      </c>
      <c r="J10" s="397">
        <f t="shared" si="0"/>
        <v>0</v>
      </c>
      <c r="K10" s="400">
        <f>SUM(E10:J10)</f>
        <v>0</v>
      </c>
      <c r="L10" s="57"/>
      <c r="M10" s="28">
        <f>D1</f>
        <v>0</v>
      </c>
      <c r="N10" s="28"/>
      <c r="O10" s="20" t="s">
        <v>172</v>
      </c>
      <c r="P10" s="20" t="e">
        <f>#REF!</f>
        <v>#REF!</v>
      </c>
    </row>
    <row r="11" spans="2:16" ht="14.25" customHeight="1" x14ac:dyDescent="0.2">
      <c r="B11" s="83"/>
      <c r="C11" s="401"/>
      <c r="D11" s="402" t="s">
        <v>173</v>
      </c>
      <c r="E11" s="403">
        <f>SUM(E13:E23)</f>
        <v>0</v>
      </c>
      <c r="F11" s="403">
        <f t="shared" ref="F11:G11" si="1">SUM(F13:F23)</f>
        <v>0</v>
      </c>
      <c r="G11" s="404">
        <f t="shared" si="1"/>
        <v>0</v>
      </c>
      <c r="H11" s="405">
        <f>SUM(H13:H23)</f>
        <v>0</v>
      </c>
      <c r="I11" s="406">
        <f t="shared" ref="I11:J11" si="2">SUM(I13:I23)</f>
        <v>0</v>
      </c>
      <c r="J11" s="406">
        <f t="shared" si="2"/>
        <v>0</v>
      </c>
      <c r="K11" s="407">
        <f>SUM(E11:J11)</f>
        <v>0</v>
      </c>
      <c r="L11" s="408"/>
      <c r="M11" s="28" t="e">
        <f>#REF!</f>
        <v>#REF!</v>
      </c>
      <c r="N11" s="28"/>
      <c r="O11" s="20" t="s">
        <v>174</v>
      </c>
      <c r="P11" s="20" t="e">
        <f>#REF!</f>
        <v>#REF!</v>
      </c>
    </row>
    <row r="12" spans="2:16" ht="14.25" customHeight="1" x14ac:dyDescent="0.2">
      <c r="B12" s="83"/>
      <c r="C12" s="291"/>
      <c r="D12" s="393" t="s">
        <v>175</v>
      </c>
      <c r="E12" s="409">
        <f>SUM(E24:E38)</f>
        <v>0</v>
      </c>
      <c r="F12" s="409">
        <f t="shared" ref="F12:G12" si="3">SUM(F24:F38)</f>
        <v>0</v>
      </c>
      <c r="G12" s="410">
        <f t="shared" si="3"/>
        <v>0</v>
      </c>
      <c r="H12" s="411">
        <f>SUM(H24:H38)</f>
        <v>0</v>
      </c>
      <c r="I12" s="412">
        <f t="shared" ref="I12:J12" si="4">SUM(I24:I38)</f>
        <v>0</v>
      </c>
      <c r="J12" s="412">
        <f t="shared" si="4"/>
        <v>0</v>
      </c>
      <c r="K12" s="413">
        <f>SUM(E12:J12)</f>
        <v>0</v>
      </c>
      <c r="L12" s="230"/>
      <c r="M12" s="28" t="e">
        <f t="shared" ref="M12:M38" si="5">M11</f>
        <v>#REF!</v>
      </c>
      <c r="N12" s="28"/>
      <c r="O12" s="20" t="s">
        <v>176</v>
      </c>
      <c r="P12" s="20" t="e">
        <f t="shared" ref="P12:P38" si="6">P11</f>
        <v>#REF!</v>
      </c>
    </row>
    <row r="13" spans="2:16" s="27" customFormat="1" ht="14.1" customHeight="1" x14ac:dyDescent="0.2">
      <c r="B13" s="1896" t="s">
        <v>173</v>
      </c>
      <c r="C13" s="414">
        <v>1</v>
      </c>
      <c r="D13" s="415"/>
      <c r="E13" s="416"/>
      <c r="F13" s="504"/>
      <c r="G13" s="418"/>
      <c r="H13" s="417"/>
      <c r="I13" s="417"/>
      <c r="J13" s="418"/>
      <c r="K13" s="239">
        <f>SUM(E13:J13)</f>
        <v>0</v>
      </c>
      <c r="L13" s="75"/>
      <c r="M13" s="28" t="e">
        <f>#REF!</f>
        <v>#REF!</v>
      </c>
      <c r="N13" s="28" t="s">
        <v>177</v>
      </c>
      <c r="O13" s="27" t="s">
        <v>178</v>
      </c>
      <c r="P13" s="20" t="e">
        <f>#REF!</f>
        <v>#REF!</v>
      </c>
    </row>
    <row r="14" spans="2:16" s="27" customFormat="1" ht="14.1" customHeight="1" x14ac:dyDescent="0.2">
      <c r="B14" s="1897"/>
      <c r="C14" s="414"/>
      <c r="D14" s="264"/>
      <c r="E14" s="364"/>
      <c r="F14" s="337"/>
      <c r="G14" s="340"/>
      <c r="H14" s="339"/>
      <c r="I14" s="339"/>
      <c r="J14" s="340"/>
      <c r="K14" s="236">
        <f>SUM(E14:J14)</f>
        <v>0</v>
      </c>
      <c r="L14" s="44"/>
      <c r="M14" s="28" t="e">
        <f>#REF!</f>
        <v>#REF!</v>
      </c>
      <c r="N14" s="28" t="s">
        <v>177</v>
      </c>
      <c r="O14" s="27" t="s">
        <v>178</v>
      </c>
      <c r="P14" s="20" t="e">
        <f>#REF!</f>
        <v>#REF!</v>
      </c>
    </row>
    <row r="15" spans="2:16" s="27" customFormat="1" ht="14.1" customHeight="1" x14ac:dyDescent="0.2">
      <c r="B15" s="1897"/>
      <c r="C15" s="414"/>
      <c r="D15" s="264"/>
      <c r="E15" s="364"/>
      <c r="F15" s="337"/>
      <c r="G15" s="340"/>
      <c r="H15" s="339"/>
      <c r="I15" s="339"/>
      <c r="J15" s="340"/>
      <c r="K15" s="236">
        <f t="shared" ref="K15:K38" si="7">SUM(E15:J15)</f>
        <v>0</v>
      </c>
      <c r="L15" s="44"/>
      <c r="M15" s="28" t="e">
        <f>#REF!</f>
        <v>#REF!</v>
      </c>
      <c r="N15" s="28" t="s">
        <v>177</v>
      </c>
      <c r="O15" s="27" t="s">
        <v>178</v>
      </c>
      <c r="P15" s="20" t="e">
        <f>#REF!</f>
        <v>#REF!</v>
      </c>
    </row>
    <row r="16" spans="2:16" s="27" customFormat="1" ht="14.1" customHeight="1" x14ac:dyDescent="0.2">
      <c r="B16" s="1897"/>
      <c r="C16" s="414"/>
      <c r="D16" s="264"/>
      <c r="E16" s="364"/>
      <c r="F16" s="337"/>
      <c r="G16" s="340"/>
      <c r="H16" s="339"/>
      <c r="I16" s="339"/>
      <c r="J16" s="340"/>
      <c r="K16" s="236">
        <f t="shared" si="7"/>
        <v>0</v>
      </c>
      <c r="L16" s="44"/>
      <c r="M16" s="28" t="e">
        <f>#REF!</f>
        <v>#REF!</v>
      </c>
      <c r="N16" s="28" t="s">
        <v>177</v>
      </c>
      <c r="O16" s="27" t="s">
        <v>178</v>
      </c>
      <c r="P16" s="20" t="e">
        <f>#REF!</f>
        <v>#REF!</v>
      </c>
    </row>
    <row r="17" spans="2:16" s="27" customFormat="1" ht="14.1" customHeight="1" x14ac:dyDescent="0.2">
      <c r="B17" s="1897"/>
      <c r="C17" s="414"/>
      <c r="D17" s="264"/>
      <c r="E17" s="364"/>
      <c r="F17" s="337"/>
      <c r="G17" s="340"/>
      <c r="H17" s="339"/>
      <c r="I17" s="339"/>
      <c r="J17" s="340"/>
      <c r="K17" s="236">
        <f t="shared" si="7"/>
        <v>0</v>
      </c>
      <c r="L17" s="44"/>
      <c r="M17" s="28"/>
      <c r="N17" s="28"/>
      <c r="P17" s="20"/>
    </row>
    <row r="18" spans="2:16" s="27" customFormat="1" ht="14.1" customHeight="1" x14ac:dyDescent="0.2">
      <c r="B18" s="1897"/>
      <c r="C18" s="414"/>
      <c r="D18" s="264"/>
      <c r="E18" s="364"/>
      <c r="F18" s="337"/>
      <c r="G18" s="340"/>
      <c r="H18" s="339"/>
      <c r="I18" s="339"/>
      <c r="J18" s="340"/>
      <c r="K18" s="236">
        <f t="shared" si="7"/>
        <v>0</v>
      </c>
      <c r="L18" s="44"/>
      <c r="M18" s="28"/>
      <c r="N18" s="28"/>
      <c r="P18" s="20"/>
    </row>
    <row r="19" spans="2:16" s="27" customFormat="1" ht="14.1" customHeight="1" x14ac:dyDescent="0.2">
      <c r="B19" s="1897"/>
      <c r="C19" s="414"/>
      <c r="D19" s="264"/>
      <c r="E19" s="364"/>
      <c r="F19" s="337"/>
      <c r="G19" s="340"/>
      <c r="H19" s="339"/>
      <c r="I19" s="339"/>
      <c r="J19" s="340"/>
      <c r="K19" s="236">
        <f t="shared" si="7"/>
        <v>0</v>
      </c>
      <c r="L19" s="44"/>
      <c r="M19" s="28"/>
      <c r="N19" s="28"/>
      <c r="P19" s="20"/>
    </row>
    <row r="20" spans="2:16" s="27" customFormat="1" ht="14.1" customHeight="1" x14ac:dyDescent="0.2">
      <c r="B20" s="1897"/>
      <c r="C20" s="419"/>
      <c r="D20" s="264"/>
      <c r="E20" s="364"/>
      <c r="F20" s="337"/>
      <c r="G20" s="340"/>
      <c r="H20" s="339"/>
      <c r="I20" s="339"/>
      <c r="J20" s="340"/>
      <c r="K20" s="236">
        <f t="shared" si="7"/>
        <v>0</v>
      </c>
      <c r="L20" s="44"/>
      <c r="M20" s="28" t="e">
        <f>M13</f>
        <v>#REF!</v>
      </c>
      <c r="N20" s="28" t="s">
        <v>177</v>
      </c>
      <c r="O20" s="27" t="s">
        <v>178</v>
      </c>
      <c r="P20" s="20" t="e">
        <f>P13</f>
        <v>#REF!</v>
      </c>
    </row>
    <row r="21" spans="2:16" s="27" customFormat="1" ht="14.1" customHeight="1" x14ac:dyDescent="0.2">
      <c r="B21" s="1897"/>
      <c r="C21" s="419"/>
      <c r="D21" s="264"/>
      <c r="E21" s="364"/>
      <c r="F21" s="337"/>
      <c r="G21" s="340"/>
      <c r="H21" s="339"/>
      <c r="I21" s="339"/>
      <c r="J21" s="340"/>
      <c r="K21" s="236">
        <f t="shared" si="7"/>
        <v>0</v>
      </c>
      <c r="L21" s="44"/>
      <c r="M21" s="28" t="e">
        <f t="shared" si="5"/>
        <v>#REF!</v>
      </c>
      <c r="N21" s="28" t="s">
        <v>177</v>
      </c>
      <c r="O21" s="27" t="s">
        <v>178</v>
      </c>
      <c r="P21" s="20" t="e">
        <f t="shared" si="6"/>
        <v>#REF!</v>
      </c>
    </row>
    <row r="22" spans="2:16" s="27" customFormat="1" ht="14.1" customHeight="1" x14ac:dyDescent="0.2">
      <c r="B22" s="1897"/>
      <c r="C22" s="419"/>
      <c r="D22" s="264"/>
      <c r="E22" s="364"/>
      <c r="F22" s="337"/>
      <c r="G22" s="340"/>
      <c r="H22" s="339"/>
      <c r="I22" s="339"/>
      <c r="J22" s="340"/>
      <c r="K22" s="236">
        <f t="shared" si="7"/>
        <v>0</v>
      </c>
      <c r="L22" s="44"/>
      <c r="M22" s="28" t="e">
        <f t="shared" si="5"/>
        <v>#REF!</v>
      </c>
      <c r="N22" s="28" t="s">
        <v>177</v>
      </c>
      <c r="O22" s="27" t="s">
        <v>178</v>
      </c>
      <c r="P22" s="20" t="e">
        <f t="shared" si="6"/>
        <v>#REF!</v>
      </c>
    </row>
    <row r="23" spans="2:16" s="27" customFormat="1" ht="14.1" customHeight="1" x14ac:dyDescent="0.2">
      <c r="B23" s="1898"/>
      <c r="C23" s="420"/>
      <c r="D23" s="421"/>
      <c r="E23" s="422"/>
      <c r="F23" s="505"/>
      <c r="G23" s="424"/>
      <c r="H23" s="423"/>
      <c r="I23" s="423"/>
      <c r="J23" s="424"/>
      <c r="K23" s="238">
        <f t="shared" si="7"/>
        <v>0</v>
      </c>
      <c r="L23" s="297"/>
      <c r="M23" s="28" t="e">
        <f t="shared" si="5"/>
        <v>#REF!</v>
      </c>
      <c r="N23" s="28" t="s">
        <v>177</v>
      </c>
      <c r="O23" s="27" t="s">
        <v>178</v>
      </c>
      <c r="P23" s="20" t="e">
        <f t="shared" si="6"/>
        <v>#REF!</v>
      </c>
    </row>
    <row r="24" spans="2:16" s="27" customFormat="1" ht="14.1" customHeight="1" x14ac:dyDescent="0.2">
      <c r="B24" s="1896" t="s">
        <v>179</v>
      </c>
      <c r="C24" s="425">
        <v>1</v>
      </c>
      <c r="D24" s="426"/>
      <c r="E24" s="427"/>
      <c r="F24" s="506"/>
      <c r="G24" s="429"/>
      <c r="H24" s="428"/>
      <c r="I24" s="428"/>
      <c r="J24" s="429"/>
      <c r="K24" s="239">
        <f t="shared" si="7"/>
        <v>0</v>
      </c>
      <c r="L24" s="430"/>
      <c r="M24" s="28" t="e">
        <f t="shared" si="5"/>
        <v>#REF!</v>
      </c>
      <c r="N24" s="28" t="s">
        <v>177</v>
      </c>
      <c r="O24" s="27" t="s">
        <v>178</v>
      </c>
      <c r="P24" s="20" t="e">
        <f t="shared" si="6"/>
        <v>#REF!</v>
      </c>
    </row>
    <row r="25" spans="2:16" s="27" customFormat="1" ht="14.1" customHeight="1" x14ac:dyDescent="0.2">
      <c r="B25" s="1897"/>
      <c r="C25" s="414"/>
      <c r="D25" s="264"/>
      <c r="E25" s="364"/>
      <c r="F25" s="337"/>
      <c r="G25" s="340"/>
      <c r="H25" s="339"/>
      <c r="I25" s="339"/>
      <c r="J25" s="340"/>
      <c r="K25" s="236">
        <f t="shared" si="7"/>
        <v>0</v>
      </c>
      <c r="L25" s="44"/>
      <c r="M25" s="28" t="e">
        <f t="shared" ref="M25" si="8">M21</f>
        <v>#REF!</v>
      </c>
      <c r="N25" s="28" t="s">
        <v>177</v>
      </c>
      <c r="O25" s="27" t="s">
        <v>178</v>
      </c>
      <c r="P25" s="20" t="e">
        <f t="shared" ref="P25" si="9">P21</f>
        <v>#REF!</v>
      </c>
    </row>
    <row r="26" spans="2:16" s="27" customFormat="1" ht="14.1" customHeight="1" x14ac:dyDescent="0.2">
      <c r="B26" s="1897"/>
      <c r="C26" s="414"/>
      <c r="D26" s="264"/>
      <c r="E26" s="364"/>
      <c r="F26" s="337"/>
      <c r="G26" s="340"/>
      <c r="H26" s="339"/>
      <c r="I26" s="339"/>
      <c r="J26" s="340"/>
      <c r="K26" s="236">
        <f t="shared" si="7"/>
        <v>0</v>
      </c>
      <c r="L26" s="44"/>
      <c r="M26" s="28"/>
      <c r="N26" s="28"/>
      <c r="P26" s="20"/>
    </row>
    <row r="27" spans="2:16" s="27" customFormat="1" ht="14.1" customHeight="1" x14ac:dyDescent="0.2">
      <c r="B27" s="1897"/>
      <c r="C27" s="414"/>
      <c r="D27" s="264"/>
      <c r="E27" s="364"/>
      <c r="F27" s="337"/>
      <c r="G27" s="340"/>
      <c r="H27" s="339"/>
      <c r="I27" s="339"/>
      <c r="J27" s="340"/>
      <c r="K27" s="236">
        <f t="shared" si="7"/>
        <v>0</v>
      </c>
      <c r="L27" s="44"/>
      <c r="M27" s="28"/>
      <c r="N27" s="28"/>
      <c r="P27" s="20"/>
    </row>
    <row r="28" spans="2:16" s="27" customFormat="1" ht="14.1" customHeight="1" x14ac:dyDescent="0.2">
      <c r="B28" s="1897"/>
      <c r="C28" s="414"/>
      <c r="D28" s="264"/>
      <c r="E28" s="364"/>
      <c r="F28" s="337"/>
      <c r="G28" s="340"/>
      <c r="H28" s="339"/>
      <c r="I28" s="339"/>
      <c r="J28" s="340"/>
      <c r="K28" s="236">
        <f t="shared" si="7"/>
        <v>0</v>
      </c>
      <c r="L28" s="44"/>
      <c r="M28" s="28"/>
      <c r="N28" s="28"/>
      <c r="P28" s="20"/>
    </row>
    <row r="29" spans="2:16" s="27" customFormat="1" ht="14.1" customHeight="1" x14ac:dyDescent="0.2">
      <c r="B29" s="1897"/>
      <c r="C29" s="414"/>
      <c r="D29" s="264"/>
      <c r="E29" s="364"/>
      <c r="F29" s="337"/>
      <c r="G29" s="340"/>
      <c r="H29" s="339"/>
      <c r="I29" s="339"/>
      <c r="J29" s="340"/>
      <c r="K29" s="236">
        <f t="shared" si="7"/>
        <v>0</v>
      </c>
      <c r="L29" s="44"/>
      <c r="M29" s="28"/>
      <c r="N29" s="28"/>
      <c r="P29" s="20"/>
    </row>
    <row r="30" spans="2:16" s="27" customFormat="1" ht="14.1" customHeight="1" x14ac:dyDescent="0.2">
      <c r="B30" s="1897"/>
      <c r="C30" s="414"/>
      <c r="D30" s="264"/>
      <c r="E30" s="364"/>
      <c r="F30" s="337"/>
      <c r="G30" s="340"/>
      <c r="H30" s="339"/>
      <c r="I30" s="339"/>
      <c r="J30" s="340"/>
      <c r="K30" s="236">
        <f t="shared" si="7"/>
        <v>0</v>
      </c>
      <c r="L30" s="44"/>
      <c r="M30" s="28"/>
      <c r="N30" s="28"/>
      <c r="P30" s="20"/>
    </row>
    <row r="31" spans="2:16" s="27" customFormat="1" ht="14.1" customHeight="1" x14ac:dyDescent="0.2">
      <c r="B31" s="1897"/>
      <c r="C31" s="414"/>
      <c r="D31" s="264"/>
      <c r="E31" s="364"/>
      <c r="F31" s="337"/>
      <c r="G31" s="340"/>
      <c r="H31" s="339"/>
      <c r="I31" s="339"/>
      <c r="J31" s="340"/>
      <c r="K31" s="236">
        <f t="shared" si="7"/>
        <v>0</v>
      </c>
      <c r="L31" s="44"/>
      <c r="M31" s="28"/>
      <c r="N31" s="28"/>
      <c r="P31" s="20"/>
    </row>
    <row r="32" spans="2:16" s="27" customFormat="1" ht="14.1" customHeight="1" x14ac:dyDescent="0.2">
      <c r="B32" s="1897"/>
      <c r="C32" s="414"/>
      <c r="D32" s="264"/>
      <c r="E32" s="364"/>
      <c r="F32" s="337"/>
      <c r="G32" s="340"/>
      <c r="H32" s="339"/>
      <c r="I32" s="339"/>
      <c r="J32" s="340"/>
      <c r="K32" s="236">
        <f t="shared" si="7"/>
        <v>0</v>
      </c>
      <c r="L32" s="44"/>
      <c r="M32" s="28"/>
      <c r="N32" s="28"/>
      <c r="P32" s="20"/>
    </row>
    <row r="33" spans="2:16" s="27" customFormat="1" ht="14.1" customHeight="1" x14ac:dyDescent="0.2">
      <c r="B33" s="1897"/>
      <c r="C33" s="414"/>
      <c r="D33" s="264"/>
      <c r="E33" s="364"/>
      <c r="F33" s="337"/>
      <c r="G33" s="340"/>
      <c r="H33" s="339"/>
      <c r="I33" s="339"/>
      <c r="J33" s="340"/>
      <c r="K33" s="236">
        <f t="shared" si="7"/>
        <v>0</v>
      </c>
      <c r="L33" s="44"/>
      <c r="M33" s="28" t="e">
        <f>M22</f>
        <v>#REF!</v>
      </c>
      <c r="N33" s="28" t="s">
        <v>177</v>
      </c>
      <c r="O33" s="27" t="s">
        <v>178</v>
      </c>
      <c r="P33" s="20" t="e">
        <f>P22</f>
        <v>#REF!</v>
      </c>
    </row>
    <row r="34" spans="2:16" s="27" customFormat="1" ht="14.1" customHeight="1" x14ac:dyDescent="0.2">
      <c r="B34" s="1897"/>
      <c r="C34" s="414"/>
      <c r="D34" s="264"/>
      <c r="E34" s="364"/>
      <c r="F34" s="337"/>
      <c r="G34" s="340"/>
      <c r="H34" s="339"/>
      <c r="I34" s="339"/>
      <c r="J34" s="340"/>
      <c r="K34" s="236">
        <f t="shared" si="7"/>
        <v>0</v>
      </c>
      <c r="L34" s="44"/>
      <c r="M34" s="28" t="e">
        <f>M23</f>
        <v>#REF!</v>
      </c>
      <c r="N34" s="28" t="s">
        <v>177</v>
      </c>
      <c r="O34" s="27" t="s">
        <v>178</v>
      </c>
      <c r="P34" s="20" t="e">
        <f>P23</f>
        <v>#REF!</v>
      </c>
    </row>
    <row r="35" spans="2:16" s="27" customFormat="1" ht="14.1" customHeight="1" x14ac:dyDescent="0.2">
      <c r="B35" s="1897"/>
      <c r="C35" s="419"/>
      <c r="D35" s="264"/>
      <c r="E35" s="364"/>
      <c r="F35" s="337"/>
      <c r="G35" s="340"/>
      <c r="H35" s="339"/>
      <c r="I35" s="339"/>
      <c r="J35" s="340"/>
      <c r="K35" s="236">
        <f t="shared" si="7"/>
        <v>0</v>
      </c>
      <c r="L35" s="44"/>
      <c r="M35" s="28" t="e">
        <f>M24</f>
        <v>#REF!</v>
      </c>
      <c r="N35" s="28" t="s">
        <v>177</v>
      </c>
      <c r="O35" s="27" t="s">
        <v>178</v>
      </c>
      <c r="P35" s="20" t="e">
        <f>P24</f>
        <v>#REF!</v>
      </c>
    </row>
    <row r="36" spans="2:16" s="27" customFormat="1" ht="14.1" customHeight="1" x14ac:dyDescent="0.2">
      <c r="B36" s="1897"/>
      <c r="C36" s="419"/>
      <c r="D36" s="264"/>
      <c r="E36" s="364"/>
      <c r="F36" s="337"/>
      <c r="G36" s="340"/>
      <c r="H36" s="339"/>
      <c r="I36" s="339"/>
      <c r="J36" s="340"/>
      <c r="K36" s="236">
        <f t="shared" si="7"/>
        <v>0</v>
      </c>
      <c r="L36" s="44"/>
      <c r="M36" s="28" t="e">
        <f t="shared" si="5"/>
        <v>#REF!</v>
      </c>
      <c r="N36" s="28" t="s">
        <v>177</v>
      </c>
      <c r="O36" s="27" t="s">
        <v>178</v>
      </c>
      <c r="P36" s="20" t="e">
        <f t="shared" si="6"/>
        <v>#REF!</v>
      </c>
    </row>
    <row r="37" spans="2:16" s="27" customFormat="1" ht="14.1" customHeight="1" x14ac:dyDescent="0.2">
      <c r="B37" s="1897"/>
      <c r="C37" s="419"/>
      <c r="D37" s="264"/>
      <c r="E37" s="364"/>
      <c r="F37" s="337"/>
      <c r="G37" s="340"/>
      <c r="H37" s="339"/>
      <c r="I37" s="339"/>
      <c r="J37" s="340"/>
      <c r="K37" s="236">
        <f t="shared" si="7"/>
        <v>0</v>
      </c>
      <c r="L37" s="44"/>
      <c r="M37" s="28" t="e">
        <f t="shared" si="5"/>
        <v>#REF!</v>
      </c>
      <c r="N37" s="28" t="s">
        <v>177</v>
      </c>
      <c r="O37" s="27" t="s">
        <v>178</v>
      </c>
      <c r="P37" s="20" t="e">
        <f t="shared" si="6"/>
        <v>#REF!</v>
      </c>
    </row>
    <row r="38" spans="2:16" s="27" customFormat="1" ht="13.5" customHeight="1" thickBot="1" x14ac:dyDescent="0.25">
      <c r="B38" s="1899"/>
      <c r="C38" s="431"/>
      <c r="D38" s="432"/>
      <c r="E38" s="365"/>
      <c r="F38" s="284"/>
      <c r="G38" s="270"/>
      <c r="H38" s="50"/>
      <c r="I38" s="50"/>
      <c r="J38" s="270"/>
      <c r="K38" s="240">
        <f t="shared" si="7"/>
        <v>0</v>
      </c>
      <c r="L38" s="433"/>
      <c r="M38" s="28" t="e">
        <f t="shared" si="5"/>
        <v>#REF!</v>
      </c>
      <c r="N38" s="28" t="s">
        <v>177</v>
      </c>
      <c r="O38" s="27" t="s">
        <v>178</v>
      </c>
      <c r="P38" s="20" t="e">
        <f t="shared" si="6"/>
        <v>#REF!</v>
      </c>
    </row>
    <row r="39" spans="2:16" x14ac:dyDescent="0.2">
      <c r="C39" s="434" t="s">
        <v>91</v>
      </c>
      <c r="D39" s="435" t="s">
        <v>180</v>
      </c>
      <c r="E39" s="436"/>
      <c r="F39" s="436"/>
      <c r="G39" s="436"/>
      <c r="H39" s="436"/>
      <c r="I39" s="436"/>
      <c r="J39" s="436"/>
      <c r="K39" s="436"/>
      <c r="L39" s="437"/>
    </row>
    <row r="40" spans="2:16" ht="12.95" customHeight="1" x14ac:dyDescent="0.2">
      <c r="D40" s="438"/>
      <c r="E40" s="438"/>
      <c r="F40" s="438"/>
      <c r="G40" s="438"/>
      <c r="H40" s="438"/>
      <c r="I40" s="438"/>
      <c r="J40" s="438"/>
      <c r="K40" s="438"/>
      <c r="L40" s="438"/>
    </row>
    <row r="41" spans="2:16" x14ac:dyDescent="0.2">
      <c r="D41" s="70"/>
      <c r="E41" s="70"/>
      <c r="F41" s="70"/>
      <c r="G41" s="70"/>
      <c r="H41" s="70"/>
      <c r="I41" s="70"/>
      <c r="J41" s="71"/>
      <c r="K41" s="70"/>
    </row>
    <row r="42" spans="2:16" x14ac:dyDescent="0.2">
      <c r="D42" s="72"/>
      <c r="E42" s="99"/>
      <c r="F42" s="99"/>
      <c r="G42" s="99"/>
      <c r="H42" s="72"/>
      <c r="I42" s="72"/>
      <c r="J42" s="73"/>
      <c r="K42" s="72"/>
    </row>
    <row r="43" spans="2:16" x14ac:dyDescent="0.2">
      <c r="D43" s="72"/>
      <c r="E43" s="98"/>
      <c r="F43" s="99"/>
      <c r="G43" s="99"/>
      <c r="H43" s="72"/>
      <c r="I43" s="72"/>
      <c r="J43" s="73"/>
      <c r="K43" s="72"/>
    </row>
    <row r="44" spans="2:16" x14ac:dyDescent="0.2">
      <c r="D44" s="72"/>
      <c r="E44" s="99"/>
      <c r="F44" s="99"/>
      <c r="G44" s="99"/>
      <c r="H44" s="72"/>
      <c r="I44" s="72"/>
      <c r="J44" s="73"/>
      <c r="K44" s="72"/>
    </row>
  </sheetData>
  <mergeCells count="11">
    <mergeCell ref="B13:B23"/>
    <mergeCell ref="B24:B38"/>
    <mergeCell ref="D2:I2"/>
    <mergeCell ref="E3:I3"/>
    <mergeCell ref="B4:D9"/>
    <mergeCell ref="E4:J4"/>
    <mergeCell ref="K4:K9"/>
    <mergeCell ref="L4:L9"/>
    <mergeCell ref="E5:J5"/>
    <mergeCell ref="E7:J7"/>
    <mergeCell ref="E9:J9"/>
  </mergeCells>
  <printOptions horizontalCentered="1"/>
  <pageMargins left="0.74803149606299213" right="0.11811023622047245" top="0.51181102362204722" bottom="0.70866141732283472" header="0.51181102362204722" footer="0.51181102362204722"/>
  <pageSetup paperSize="9" scale="83" orientation="portrait" horizontalDpi="4294967293" verticalDpi="4294967293" r:id="rId1"/>
  <headerFooter alignWithMargins="0">
    <oddFooter>&amp;L&amp;7CEA - arkusz organizacyjny na rok szkolny 2022/2023    nr teczki: 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F90E-B31B-4DD8-9E43-6DE082326438}">
  <sheetPr>
    <tabColor theme="9" tint="0.59999389629810485"/>
    <pageSetUpPr fitToPage="1"/>
  </sheetPr>
  <dimension ref="B1:N44"/>
  <sheetViews>
    <sheetView showGridLines="0" view="pageBreakPreview" topLeftCell="D6" zoomScaleNormal="100" zoomScaleSheetLayoutView="100" workbookViewId="0">
      <selection activeCell="X25" sqref="X25"/>
    </sheetView>
  </sheetViews>
  <sheetFormatPr defaultColWidth="8.125" defaultRowHeight="12.75" x14ac:dyDescent="0.2"/>
  <cols>
    <col min="1" max="1" width="2.5" style="20" customWidth="1"/>
    <col min="2" max="2" width="5.625" style="20" customWidth="1"/>
    <col min="3" max="3" width="3.875" style="20" customWidth="1"/>
    <col min="4" max="4" width="37.5" style="20" customWidth="1"/>
    <col min="5" max="8" width="6.375" style="20" customWidth="1"/>
    <col min="9" max="9" width="9.5" style="20" customWidth="1"/>
    <col min="10" max="10" width="10.625" style="20" customWidth="1"/>
    <col min="11" max="11" width="4.625" style="20" hidden="1" customWidth="1"/>
    <col min="12" max="12" width="4.125" style="20" hidden="1" customWidth="1"/>
    <col min="13" max="13" width="3.125" style="20" hidden="1" customWidth="1"/>
    <col min="14" max="14" width="4.125" style="20" hidden="1" customWidth="1"/>
    <col min="15" max="15" width="0" style="20" hidden="1" customWidth="1"/>
    <col min="16" max="16384" width="8.125" style="20"/>
  </cols>
  <sheetData>
    <row r="1" spans="2:14" ht="18" x14ac:dyDescent="0.2">
      <c r="B1" s="21"/>
      <c r="C1" s="21"/>
      <c r="D1" s="22">
        <f>'Strona Tytułowa'!G5</f>
        <v>0</v>
      </c>
      <c r="E1" s="52"/>
      <c r="F1" s="52"/>
      <c r="G1" s="52"/>
      <c r="H1" s="52"/>
      <c r="I1" s="52"/>
      <c r="J1" s="23"/>
    </row>
    <row r="2" spans="2:14" ht="20.25" x14ac:dyDescent="0.2">
      <c r="B2" s="23"/>
      <c r="C2" s="23"/>
      <c r="D2" s="1900" t="s">
        <v>158</v>
      </c>
      <c r="E2" s="1900"/>
      <c r="F2" s="1900"/>
      <c r="G2" s="1900"/>
      <c r="H2" s="1900"/>
      <c r="I2" s="1900"/>
      <c r="J2" s="23" t="str">
        <f>'Strona Tytułowa'!D2</f>
        <v>2023/2024</v>
      </c>
    </row>
    <row r="3" spans="2:14" ht="36.75" customHeight="1" thickBot="1" x14ac:dyDescent="0.25">
      <c r="B3" s="394"/>
      <c r="C3" s="395"/>
      <c r="D3" s="439"/>
      <c r="E3" s="234"/>
      <c r="F3" s="234" t="s">
        <v>160</v>
      </c>
      <c r="G3" s="234"/>
      <c r="H3" s="235"/>
      <c r="I3" s="235"/>
      <c r="J3" s="23"/>
    </row>
    <row r="4" spans="2:14" ht="12.75" customHeight="1" x14ac:dyDescent="0.2">
      <c r="B4" s="1902" t="s">
        <v>161</v>
      </c>
      <c r="C4" s="1903"/>
      <c r="D4" s="1904"/>
      <c r="E4" s="1916" t="s">
        <v>162</v>
      </c>
      <c r="F4" s="1917"/>
      <c r="G4" s="1917"/>
      <c r="H4" s="1917"/>
      <c r="I4" s="1918" t="s">
        <v>163</v>
      </c>
      <c r="J4" s="1911" t="s">
        <v>164</v>
      </c>
    </row>
    <row r="5" spans="2:14" ht="12.75" customHeight="1" x14ac:dyDescent="0.2">
      <c r="B5" s="1902"/>
      <c r="C5" s="1903"/>
      <c r="D5" s="1904"/>
      <c r="E5" s="229" t="s">
        <v>33</v>
      </c>
      <c r="F5" s="227" t="s">
        <v>34</v>
      </c>
      <c r="G5" s="227" t="s">
        <v>35</v>
      </c>
      <c r="H5" s="26" t="s">
        <v>36</v>
      </c>
      <c r="I5" s="1919"/>
      <c r="J5" s="1912"/>
    </row>
    <row r="6" spans="2:14" ht="12.75" customHeight="1" x14ac:dyDescent="0.2">
      <c r="B6" s="1902"/>
      <c r="C6" s="1903"/>
      <c r="D6" s="1904"/>
      <c r="E6" s="1914" t="s">
        <v>181</v>
      </c>
      <c r="F6" s="1915"/>
      <c r="G6" s="1915"/>
      <c r="H6" s="1915"/>
      <c r="I6" s="1919"/>
      <c r="J6" s="1912"/>
    </row>
    <row r="7" spans="2:14" ht="12.75" customHeight="1" x14ac:dyDescent="0.2">
      <c r="B7" s="1902"/>
      <c r="C7" s="1903"/>
      <c r="D7" s="1904"/>
      <c r="E7" s="1890" t="s">
        <v>166</v>
      </c>
      <c r="F7" s="1891"/>
      <c r="G7" s="1891"/>
      <c r="H7" s="1891"/>
      <c r="I7" s="1919"/>
      <c r="J7" s="1912"/>
    </row>
    <row r="8" spans="2:14" ht="12.75" customHeight="1" x14ac:dyDescent="0.2">
      <c r="B8" s="1902"/>
      <c r="C8" s="1903"/>
      <c r="D8" s="1904"/>
      <c r="E8" s="101"/>
      <c r="F8" s="101"/>
      <c r="G8" s="101"/>
      <c r="H8" s="448"/>
      <c r="I8" s="1919"/>
      <c r="J8" s="1912"/>
      <c r="N8" s="27"/>
    </row>
    <row r="9" spans="2:14" ht="16.5" customHeight="1" thickBot="1" x14ac:dyDescent="0.25">
      <c r="B9" s="1905"/>
      <c r="C9" s="1906"/>
      <c r="D9" s="1907"/>
      <c r="E9" s="1893" t="s">
        <v>167</v>
      </c>
      <c r="F9" s="1894"/>
      <c r="G9" s="1894"/>
      <c r="H9" s="1894"/>
      <c r="I9" s="1920"/>
      <c r="J9" s="1913"/>
      <c r="K9" s="20" t="s">
        <v>168</v>
      </c>
      <c r="M9" s="20" t="s">
        <v>169</v>
      </c>
      <c r="N9" s="20" t="s">
        <v>170</v>
      </c>
    </row>
    <row r="10" spans="2:14" ht="27" customHeight="1" thickBot="1" x14ac:dyDescent="0.25">
      <c r="B10" s="272"/>
      <c r="C10" s="273"/>
      <c r="D10" s="303" t="s">
        <v>171</v>
      </c>
      <c r="E10" s="398">
        <f t="shared" ref="E10:H10" si="0">SUM(E11:E12)</f>
        <v>0</v>
      </c>
      <c r="F10" s="399">
        <f t="shared" si="0"/>
        <v>0</v>
      </c>
      <c r="G10" s="397">
        <f t="shared" si="0"/>
        <v>0</v>
      </c>
      <c r="H10" s="397">
        <f t="shared" si="0"/>
        <v>0</v>
      </c>
      <c r="I10" s="384">
        <f t="shared" ref="I10:I38" si="1">SUM(E10:H10)</f>
        <v>0</v>
      </c>
      <c r="J10" s="57"/>
      <c r="K10" s="28">
        <f>D1</f>
        <v>0</v>
      </c>
      <c r="L10" s="28"/>
      <c r="M10" s="20" t="s">
        <v>172</v>
      </c>
      <c r="N10" s="20" t="e">
        <f>#REF!</f>
        <v>#REF!</v>
      </c>
    </row>
    <row r="11" spans="2:14" ht="14.25" customHeight="1" x14ac:dyDescent="0.2">
      <c r="B11" s="83"/>
      <c r="C11" s="401"/>
      <c r="D11" s="402" t="s">
        <v>173</v>
      </c>
      <c r="E11" s="404">
        <f t="shared" ref="E11" si="2">SUM(E13:E23)</f>
        <v>0</v>
      </c>
      <c r="F11" s="405">
        <f>SUM(F13:F23)</f>
        <v>0</v>
      </c>
      <c r="G11" s="406">
        <f t="shared" ref="G11" si="3">SUM(G13:G23)</f>
        <v>0</v>
      </c>
      <c r="H11" s="440">
        <f>SUM(H13:H23)</f>
        <v>0</v>
      </c>
      <c r="I11" s="441">
        <f t="shared" si="1"/>
        <v>0</v>
      </c>
      <c r="J11" s="408"/>
      <c r="K11" s="28" t="e">
        <f>#REF!</f>
        <v>#REF!</v>
      </c>
      <c r="L11" s="28"/>
      <c r="M11" s="20" t="s">
        <v>174</v>
      </c>
      <c r="N11" s="20" t="e">
        <f>#REF!</f>
        <v>#REF!</v>
      </c>
    </row>
    <row r="12" spans="2:14" ht="14.25" customHeight="1" x14ac:dyDescent="0.2">
      <c r="B12" s="83"/>
      <c r="C12" s="291"/>
      <c r="D12" s="393" t="s">
        <v>175</v>
      </c>
      <c r="E12" s="410">
        <f t="shared" ref="E12" si="4">SUM(E24:E38)</f>
        <v>0</v>
      </c>
      <c r="F12" s="411">
        <f>SUM(F24:F38)</f>
        <v>0</v>
      </c>
      <c r="G12" s="412">
        <f t="shared" ref="G12" si="5">SUM(G24:G38)</f>
        <v>0</v>
      </c>
      <c r="H12" s="442">
        <f>SUM(H24:H38)</f>
        <v>0</v>
      </c>
      <c r="I12" s="443">
        <f t="shared" si="1"/>
        <v>0</v>
      </c>
      <c r="J12" s="230"/>
      <c r="K12" s="28" t="e">
        <f t="shared" ref="K12:K38" si="6">K11</f>
        <v>#REF!</v>
      </c>
      <c r="L12" s="28"/>
      <c r="M12" s="20" t="s">
        <v>176</v>
      </c>
      <c r="N12" s="20" t="e">
        <f t="shared" ref="N12:N38" si="7">N11</f>
        <v>#REF!</v>
      </c>
    </row>
    <row r="13" spans="2:14" s="27" customFormat="1" ht="14.1" customHeight="1" x14ac:dyDescent="0.2">
      <c r="B13" s="1896" t="s">
        <v>173</v>
      </c>
      <c r="C13" s="414">
        <v>1</v>
      </c>
      <c r="D13" s="415"/>
      <c r="E13" s="418"/>
      <c r="F13" s="417"/>
      <c r="G13" s="417"/>
      <c r="H13" s="418"/>
      <c r="I13" s="444">
        <f t="shared" si="1"/>
        <v>0</v>
      </c>
      <c r="J13" s="75"/>
      <c r="K13" s="28" t="e">
        <f>#REF!</f>
        <v>#REF!</v>
      </c>
      <c r="L13" s="28" t="s">
        <v>177</v>
      </c>
      <c r="M13" s="27" t="s">
        <v>178</v>
      </c>
      <c r="N13" s="20" t="e">
        <f>#REF!</f>
        <v>#REF!</v>
      </c>
    </row>
    <row r="14" spans="2:14" s="27" customFormat="1" ht="14.1" customHeight="1" x14ac:dyDescent="0.2">
      <c r="B14" s="1897"/>
      <c r="C14" s="414"/>
      <c r="D14" s="264"/>
      <c r="E14" s="340"/>
      <c r="F14" s="339"/>
      <c r="G14" s="339"/>
      <c r="H14" s="340"/>
      <c r="I14" s="445">
        <f t="shared" si="1"/>
        <v>0</v>
      </c>
      <c r="J14" s="44"/>
      <c r="K14" s="28" t="e">
        <f>#REF!</f>
        <v>#REF!</v>
      </c>
      <c r="L14" s="28" t="s">
        <v>177</v>
      </c>
      <c r="M14" s="27" t="s">
        <v>178</v>
      </c>
      <c r="N14" s="20" t="e">
        <f>#REF!</f>
        <v>#REF!</v>
      </c>
    </row>
    <row r="15" spans="2:14" s="27" customFormat="1" ht="14.1" customHeight="1" x14ac:dyDescent="0.2">
      <c r="B15" s="1897"/>
      <c r="C15" s="414"/>
      <c r="D15" s="264"/>
      <c r="E15" s="340"/>
      <c r="F15" s="339"/>
      <c r="G15" s="339"/>
      <c r="H15" s="340"/>
      <c r="I15" s="445">
        <f t="shared" si="1"/>
        <v>0</v>
      </c>
      <c r="J15" s="44"/>
      <c r="K15" s="28" t="e">
        <f>#REF!</f>
        <v>#REF!</v>
      </c>
      <c r="L15" s="28" t="s">
        <v>177</v>
      </c>
      <c r="M15" s="27" t="s">
        <v>178</v>
      </c>
      <c r="N15" s="20" t="e">
        <f>#REF!</f>
        <v>#REF!</v>
      </c>
    </row>
    <row r="16" spans="2:14" s="27" customFormat="1" ht="14.1" customHeight="1" x14ac:dyDescent="0.2">
      <c r="B16" s="1897"/>
      <c r="C16" s="414"/>
      <c r="D16" s="264"/>
      <c r="E16" s="340"/>
      <c r="F16" s="339"/>
      <c r="G16" s="339"/>
      <c r="H16" s="340"/>
      <c r="I16" s="445">
        <f t="shared" si="1"/>
        <v>0</v>
      </c>
      <c r="J16" s="44"/>
      <c r="K16" s="28" t="e">
        <f>#REF!</f>
        <v>#REF!</v>
      </c>
      <c r="L16" s="28" t="s">
        <v>177</v>
      </c>
      <c r="M16" s="27" t="s">
        <v>178</v>
      </c>
      <c r="N16" s="20" t="e">
        <f>#REF!</f>
        <v>#REF!</v>
      </c>
    </row>
    <row r="17" spans="2:14" s="27" customFormat="1" ht="14.1" customHeight="1" x14ac:dyDescent="0.2">
      <c r="B17" s="1897"/>
      <c r="C17" s="414"/>
      <c r="D17" s="264"/>
      <c r="E17" s="340"/>
      <c r="F17" s="339"/>
      <c r="G17" s="339"/>
      <c r="H17" s="340"/>
      <c r="I17" s="445">
        <f t="shared" si="1"/>
        <v>0</v>
      </c>
      <c r="J17" s="44"/>
      <c r="K17" s="28"/>
      <c r="L17" s="28"/>
      <c r="N17" s="20"/>
    </row>
    <row r="18" spans="2:14" s="27" customFormat="1" ht="14.1" customHeight="1" x14ac:dyDescent="0.2">
      <c r="B18" s="1897"/>
      <c r="C18" s="414"/>
      <c r="D18" s="264"/>
      <c r="E18" s="340"/>
      <c r="F18" s="339"/>
      <c r="G18" s="339"/>
      <c r="H18" s="340"/>
      <c r="I18" s="445">
        <f t="shared" si="1"/>
        <v>0</v>
      </c>
      <c r="J18" s="44"/>
      <c r="K18" s="28"/>
      <c r="L18" s="28"/>
      <c r="N18" s="20"/>
    </row>
    <row r="19" spans="2:14" s="27" customFormat="1" ht="14.1" customHeight="1" x14ac:dyDescent="0.2">
      <c r="B19" s="1897"/>
      <c r="C19" s="414"/>
      <c r="D19" s="264"/>
      <c r="E19" s="340"/>
      <c r="F19" s="339"/>
      <c r="G19" s="339"/>
      <c r="H19" s="340"/>
      <c r="I19" s="445">
        <f t="shared" si="1"/>
        <v>0</v>
      </c>
      <c r="J19" s="44"/>
      <c r="K19" s="28"/>
      <c r="L19" s="28"/>
      <c r="N19" s="20"/>
    </row>
    <row r="20" spans="2:14" s="27" customFormat="1" ht="14.1" customHeight="1" x14ac:dyDescent="0.2">
      <c r="B20" s="1897"/>
      <c r="C20" s="419"/>
      <c r="D20" s="264"/>
      <c r="E20" s="340"/>
      <c r="F20" s="339"/>
      <c r="G20" s="339"/>
      <c r="H20" s="340"/>
      <c r="I20" s="445">
        <f t="shared" si="1"/>
        <v>0</v>
      </c>
      <c r="J20" s="44"/>
      <c r="K20" s="28" t="e">
        <f>K13</f>
        <v>#REF!</v>
      </c>
      <c r="L20" s="28" t="s">
        <v>177</v>
      </c>
      <c r="M20" s="27" t="s">
        <v>178</v>
      </c>
      <c r="N20" s="20" t="e">
        <f>N13</f>
        <v>#REF!</v>
      </c>
    </row>
    <row r="21" spans="2:14" s="27" customFormat="1" ht="14.1" customHeight="1" x14ac:dyDescent="0.2">
      <c r="B21" s="1897"/>
      <c r="C21" s="419"/>
      <c r="D21" s="264"/>
      <c r="E21" s="340"/>
      <c r="F21" s="339"/>
      <c r="G21" s="339"/>
      <c r="H21" s="340"/>
      <c r="I21" s="445">
        <f t="shared" si="1"/>
        <v>0</v>
      </c>
      <c r="J21" s="44"/>
      <c r="K21" s="28" t="e">
        <f t="shared" si="6"/>
        <v>#REF!</v>
      </c>
      <c r="L21" s="28" t="s">
        <v>177</v>
      </c>
      <c r="M21" s="27" t="s">
        <v>178</v>
      </c>
      <c r="N21" s="20" t="e">
        <f t="shared" si="7"/>
        <v>#REF!</v>
      </c>
    </row>
    <row r="22" spans="2:14" s="27" customFormat="1" ht="14.1" customHeight="1" x14ac:dyDescent="0.2">
      <c r="B22" s="1897"/>
      <c r="C22" s="419"/>
      <c r="D22" s="264"/>
      <c r="E22" s="340"/>
      <c r="F22" s="339"/>
      <c r="G22" s="339"/>
      <c r="H22" s="340"/>
      <c r="I22" s="445">
        <f t="shared" si="1"/>
        <v>0</v>
      </c>
      <c r="J22" s="44"/>
      <c r="K22" s="28" t="e">
        <f t="shared" si="6"/>
        <v>#REF!</v>
      </c>
      <c r="L22" s="28" t="s">
        <v>177</v>
      </c>
      <c r="M22" s="27" t="s">
        <v>178</v>
      </c>
      <c r="N22" s="20" t="e">
        <f t="shared" si="7"/>
        <v>#REF!</v>
      </c>
    </row>
    <row r="23" spans="2:14" s="27" customFormat="1" ht="14.1" customHeight="1" x14ac:dyDescent="0.2">
      <c r="B23" s="1898"/>
      <c r="C23" s="420"/>
      <c r="D23" s="421"/>
      <c r="E23" s="424"/>
      <c r="F23" s="423"/>
      <c r="G23" s="423"/>
      <c r="H23" s="424"/>
      <c r="I23" s="446">
        <f t="shared" si="1"/>
        <v>0</v>
      </c>
      <c r="J23" s="297"/>
      <c r="K23" s="28" t="e">
        <f t="shared" si="6"/>
        <v>#REF!</v>
      </c>
      <c r="L23" s="28" t="s">
        <v>177</v>
      </c>
      <c r="M23" s="27" t="s">
        <v>178</v>
      </c>
      <c r="N23" s="20" t="e">
        <f t="shared" si="7"/>
        <v>#REF!</v>
      </c>
    </row>
    <row r="24" spans="2:14" s="27" customFormat="1" ht="14.1" customHeight="1" x14ac:dyDescent="0.2">
      <c r="B24" s="1896" t="s">
        <v>179</v>
      </c>
      <c r="C24" s="425">
        <v>1</v>
      </c>
      <c r="D24" s="426"/>
      <c r="E24" s="429"/>
      <c r="F24" s="428"/>
      <c r="G24" s="428"/>
      <c r="H24" s="429"/>
      <c r="I24" s="444">
        <f t="shared" si="1"/>
        <v>0</v>
      </c>
      <c r="J24" s="430"/>
      <c r="K24" s="28" t="e">
        <f t="shared" si="6"/>
        <v>#REF!</v>
      </c>
      <c r="L24" s="28" t="s">
        <v>177</v>
      </c>
      <c r="M24" s="27" t="s">
        <v>178</v>
      </c>
      <c r="N24" s="20" t="e">
        <f t="shared" si="7"/>
        <v>#REF!</v>
      </c>
    </row>
    <row r="25" spans="2:14" s="27" customFormat="1" ht="14.1" customHeight="1" x14ac:dyDescent="0.2">
      <c r="B25" s="1897"/>
      <c r="C25" s="414"/>
      <c r="D25" s="264"/>
      <c r="E25" s="340"/>
      <c r="F25" s="339"/>
      <c r="G25" s="339"/>
      <c r="H25" s="340"/>
      <c r="I25" s="445">
        <f t="shared" si="1"/>
        <v>0</v>
      </c>
      <c r="J25" s="44"/>
      <c r="K25" s="28" t="e">
        <f t="shared" ref="K25" si="8">K21</f>
        <v>#REF!</v>
      </c>
      <c r="L25" s="28" t="s">
        <v>177</v>
      </c>
      <c r="M25" s="27" t="s">
        <v>178</v>
      </c>
      <c r="N25" s="20" t="e">
        <f t="shared" ref="N25" si="9">N21</f>
        <v>#REF!</v>
      </c>
    </row>
    <row r="26" spans="2:14" s="27" customFormat="1" ht="14.1" customHeight="1" x14ac:dyDescent="0.2">
      <c r="B26" s="1897"/>
      <c r="C26" s="414"/>
      <c r="D26" s="264"/>
      <c r="E26" s="340"/>
      <c r="F26" s="339"/>
      <c r="G26" s="339"/>
      <c r="H26" s="340"/>
      <c r="I26" s="445">
        <f t="shared" si="1"/>
        <v>0</v>
      </c>
      <c r="J26" s="44"/>
      <c r="K26" s="28"/>
      <c r="L26" s="28"/>
      <c r="N26" s="20"/>
    </row>
    <row r="27" spans="2:14" s="27" customFormat="1" ht="14.1" customHeight="1" x14ac:dyDescent="0.2">
      <c r="B27" s="1897"/>
      <c r="C27" s="414"/>
      <c r="D27" s="264"/>
      <c r="E27" s="340"/>
      <c r="F27" s="339"/>
      <c r="G27" s="339"/>
      <c r="H27" s="340"/>
      <c r="I27" s="445">
        <f t="shared" si="1"/>
        <v>0</v>
      </c>
      <c r="J27" s="44"/>
      <c r="K27" s="28"/>
      <c r="L27" s="28"/>
      <c r="N27" s="20"/>
    </row>
    <row r="28" spans="2:14" s="27" customFormat="1" ht="14.1" customHeight="1" x14ac:dyDescent="0.2">
      <c r="B28" s="1897"/>
      <c r="C28" s="414"/>
      <c r="D28" s="264"/>
      <c r="E28" s="340"/>
      <c r="F28" s="339"/>
      <c r="G28" s="339"/>
      <c r="H28" s="340"/>
      <c r="I28" s="445">
        <f t="shared" si="1"/>
        <v>0</v>
      </c>
      <c r="J28" s="44"/>
      <c r="K28" s="28"/>
      <c r="L28" s="28"/>
      <c r="N28" s="20"/>
    </row>
    <row r="29" spans="2:14" s="27" customFormat="1" ht="14.1" customHeight="1" x14ac:dyDescent="0.2">
      <c r="B29" s="1897"/>
      <c r="C29" s="414"/>
      <c r="D29" s="264"/>
      <c r="E29" s="340"/>
      <c r="F29" s="339"/>
      <c r="G29" s="339"/>
      <c r="H29" s="340"/>
      <c r="I29" s="445">
        <f t="shared" si="1"/>
        <v>0</v>
      </c>
      <c r="J29" s="44"/>
      <c r="K29" s="28"/>
      <c r="L29" s="28"/>
      <c r="N29" s="20"/>
    </row>
    <row r="30" spans="2:14" s="27" customFormat="1" ht="14.1" customHeight="1" x14ac:dyDescent="0.2">
      <c r="B30" s="1897"/>
      <c r="C30" s="414"/>
      <c r="D30" s="264"/>
      <c r="E30" s="340"/>
      <c r="F30" s="339"/>
      <c r="G30" s="339"/>
      <c r="H30" s="340"/>
      <c r="I30" s="445">
        <f t="shared" si="1"/>
        <v>0</v>
      </c>
      <c r="J30" s="44"/>
      <c r="K30" s="28"/>
      <c r="L30" s="28"/>
      <c r="N30" s="20"/>
    </row>
    <row r="31" spans="2:14" s="27" customFormat="1" ht="14.1" customHeight="1" x14ac:dyDescent="0.2">
      <c r="B31" s="1897"/>
      <c r="C31" s="414"/>
      <c r="D31" s="264"/>
      <c r="E31" s="340"/>
      <c r="F31" s="339"/>
      <c r="G31" s="339"/>
      <c r="H31" s="340"/>
      <c r="I31" s="445">
        <f t="shared" si="1"/>
        <v>0</v>
      </c>
      <c r="J31" s="44"/>
      <c r="K31" s="28"/>
      <c r="L31" s="28"/>
      <c r="N31" s="20"/>
    </row>
    <row r="32" spans="2:14" s="27" customFormat="1" ht="14.1" customHeight="1" x14ac:dyDescent="0.2">
      <c r="B32" s="1897"/>
      <c r="C32" s="414"/>
      <c r="D32" s="264"/>
      <c r="E32" s="340"/>
      <c r="F32" s="339"/>
      <c r="G32" s="339"/>
      <c r="H32" s="340"/>
      <c r="I32" s="445">
        <f t="shared" si="1"/>
        <v>0</v>
      </c>
      <c r="J32" s="44"/>
      <c r="K32" s="28"/>
      <c r="L32" s="28"/>
      <c r="N32" s="20"/>
    </row>
    <row r="33" spans="2:14" s="27" customFormat="1" ht="14.1" customHeight="1" x14ac:dyDescent="0.2">
      <c r="B33" s="1897"/>
      <c r="C33" s="414"/>
      <c r="D33" s="264"/>
      <c r="E33" s="340"/>
      <c r="F33" s="339"/>
      <c r="G33" s="339"/>
      <c r="H33" s="340"/>
      <c r="I33" s="445">
        <f t="shared" si="1"/>
        <v>0</v>
      </c>
      <c r="J33" s="44"/>
      <c r="K33" s="28" t="e">
        <f>K22</f>
        <v>#REF!</v>
      </c>
      <c r="L33" s="28" t="s">
        <v>177</v>
      </c>
      <c r="M33" s="27" t="s">
        <v>178</v>
      </c>
      <c r="N33" s="20" t="e">
        <f>N22</f>
        <v>#REF!</v>
      </c>
    </row>
    <row r="34" spans="2:14" s="27" customFormat="1" ht="14.1" customHeight="1" x14ac:dyDescent="0.2">
      <c r="B34" s="1897"/>
      <c r="C34" s="414"/>
      <c r="D34" s="264"/>
      <c r="E34" s="340"/>
      <c r="F34" s="339"/>
      <c r="G34" s="339"/>
      <c r="H34" s="340"/>
      <c r="I34" s="445">
        <f t="shared" si="1"/>
        <v>0</v>
      </c>
      <c r="J34" s="44"/>
      <c r="K34" s="28" t="e">
        <f>K23</f>
        <v>#REF!</v>
      </c>
      <c r="L34" s="28" t="s">
        <v>177</v>
      </c>
      <c r="M34" s="27" t="s">
        <v>178</v>
      </c>
      <c r="N34" s="20" t="e">
        <f>N23</f>
        <v>#REF!</v>
      </c>
    </row>
    <row r="35" spans="2:14" s="27" customFormat="1" ht="14.1" customHeight="1" x14ac:dyDescent="0.2">
      <c r="B35" s="1897"/>
      <c r="C35" s="419"/>
      <c r="D35" s="264"/>
      <c r="E35" s="340"/>
      <c r="F35" s="339"/>
      <c r="G35" s="339"/>
      <c r="H35" s="340"/>
      <c r="I35" s="445">
        <f t="shared" si="1"/>
        <v>0</v>
      </c>
      <c r="J35" s="44"/>
      <c r="K35" s="28" t="e">
        <f>K24</f>
        <v>#REF!</v>
      </c>
      <c r="L35" s="28" t="s">
        <v>177</v>
      </c>
      <c r="M35" s="27" t="s">
        <v>178</v>
      </c>
      <c r="N35" s="20" t="e">
        <f>N24</f>
        <v>#REF!</v>
      </c>
    </row>
    <row r="36" spans="2:14" s="27" customFormat="1" ht="14.1" customHeight="1" x14ac:dyDescent="0.2">
      <c r="B36" s="1897"/>
      <c r="C36" s="419"/>
      <c r="D36" s="264"/>
      <c r="E36" s="340"/>
      <c r="F36" s="339"/>
      <c r="G36" s="339"/>
      <c r="H36" s="340"/>
      <c r="I36" s="445">
        <f t="shared" si="1"/>
        <v>0</v>
      </c>
      <c r="J36" s="44"/>
      <c r="K36" s="28" t="e">
        <f t="shared" si="6"/>
        <v>#REF!</v>
      </c>
      <c r="L36" s="28" t="s">
        <v>177</v>
      </c>
      <c r="M36" s="27" t="s">
        <v>178</v>
      </c>
      <c r="N36" s="20" t="e">
        <f t="shared" si="7"/>
        <v>#REF!</v>
      </c>
    </row>
    <row r="37" spans="2:14" s="27" customFormat="1" ht="14.1" customHeight="1" x14ac:dyDescent="0.2">
      <c r="B37" s="1897"/>
      <c r="C37" s="419"/>
      <c r="D37" s="264"/>
      <c r="E37" s="340"/>
      <c r="F37" s="339"/>
      <c r="G37" s="339"/>
      <c r="H37" s="340"/>
      <c r="I37" s="445">
        <f t="shared" si="1"/>
        <v>0</v>
      </c>
      <c r="J37" s="44"/>
      <c r="K37" s="28" t="e">
        <f t="shared" si="6"/>
        <v>#REF!</v>
      </c>
      <c r="L37" s="28" t="s">
        <v>177</v>
      </c>
      <c r="M37" s="27" t="s">
        <v>178</v>
      </c>
      <c r="N37" s="20" t="e">
        <f t="shared" si="7"/>
        <v>#REF!</v>
      </c>
    </row>
    <row r="38" spans="2:14" s="27" customFormat="1" ht="13.5" customHeight="1" thickBot="1" x14ac:dyDescent="0.25">
      <c r="B38" s="1899"/>
      <c r="C38" s="431"/>
      <c r="D38" s="432"/>
      <c r="E38" s="270"/>
      <c r="F38" s="50"/>
      <c r="G38" s="50"/>
      <c r="H38" s="270"/>
      <c r="I38" s="447">
        <f t="shared" si="1"/>
        <v>0</v>
      </c>
      <c r="J38" s="433"/>
      <c r="K38" s="28" t="e">
        <f t="shared" si="6"/>
        <v>#REF!</v>
      </c>
      <c r="L38" s="28" t="s">
        <v>177</v>
      </c>
      <c r="M38" s="27" t="s">
        <v>178</v>
      </c>
      <c r="N38" s="20" t="e">
        <f t="shared" si="7"/>
        <v>#REF!</v>
      </c>
    </row>
    <row r="39" spans="2:14" x14ac:dyDescent="0.2">
      <c r="C39" s="434" t="s">
        <v>91</v>
      </c>
      <c r="D39" s="435" t="s">
        <v>180</v>
      </c>
      <c r="E39" s="436"/>
      <c r="F39" s="436"/>
      <c r="G39" s="436"/>
      <c r="H39" s="436"/>
      <c r="I39" s="436"/>
      <c r="J39" s="437"/>
    </row>
    <row r="40" spans="2:14" ht="12.95" customHeight="1" x14ac:dyDescent="0.2">
      <c r="D40" s="438"/>
      <c r="E40" s="438"/>
      <c r="F40" s="438"/>
      <c r="G40" s="438"/>
      <c r="H40" s="438"/>
      <c r="I40" s="438"/>
      <c r="J40" s="438"/>
    </row>
    <row r="41" spans="2:14" x14ac:dyDescent="0.2">
      <c r="D41" s="70"/>
      <c r="E41" s="70"/>
      <c r="F41" s="70"/>
      <c r="G41" s="70"/>
      <c r="H41" s="71"/>
      <c r="I41" s="71"/>
    </row>
    <row r="42" spans="2:14" x14ac:dyDescent="0.2">
      <c r="D42" s="72"/>
      <c r="E42" s="99"/>
      <c r="F42" s="72"/>
      <c r="G42" s="72"/>
      <c r="H42" s="73"/>
      <c r="I42" s="73"/>
    </row>
    <row r="43" spans="2:14" x14ac:dyDescent="0.2">
      <c r="D43" s="72"/>
      <c r="E43" s="99"/>
      <c r="F43" s="72"/>
      <c r="G43" s="72"/>
      <c r="H43" s="73"/>
      <c r="I43" s="73"/>
    </row>
    <row r="44" spans="2:14" x14ac:dyDescent="0.2">
      <c r="D44" s="72"/>
      <c r="E44" s="99"/>
      <c r="F44" s="72"/>
      <c r="G44" s="72"/>
      <c r="H44" s="73"/>
      <c r="I44" s="73"/>
    </row>
  </sheetData>
  <mergeCells count="10">
    <mergeCell ref="B24:B38"/>
    <mergeCell ref="D2:I2"/>
    <mergeCell ref="B4:D9"/>
    <mergeCell ref="E4:H4"/>
    <mergeCell ref="I4:I9"/>
    <mergeCell ref="J4:J9"/>
    <mergeCell ref="E6:H6"/>
    <mergeCell ref="E7:H7"/>
    <mergeCell ref="E9:H9"/>
    <mergeCell ref="B13:B23"/>
  </mergeCells>
  <printOptions horizontalCentered="1"/>
  <pageMargins left="0.74803149606299213" right="0.11811023622047245" top="0.51181102362204722" bottom="0.70866141732283472" header="0.51181102362204722" footer="0.51181102362204722"/>
  <pageSetup paperSize="9" scale="93" orientation="portrait" horizontalDpi="4294967293" verticalDpi="4294967293" r:id="rId1"/>
  <headerFooter alignWithMargins="0">
    <oddFooter>&amp;L&amp;7CEA - arkusz organizacyjny na rok szkolny 2022/2023    nr teczki: 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3C10-B9A7-4556-A6DC-C02E0801ADEA}">
  <sheetPr>
    <tabColor rgb="FFFF0000"/>
  </sheetPr>
  <dimension ref="B1:R42"/>
  <sheetViews>
    <sheetView showGridLines="0" view="pageBreakPreview" zoomScale="80" zoomScaleNormal="90" zoomScaleSheetLayoutView="80" workbookViewId="0">
      <selection activeCell="B13" sqref="B13:B19"/>
    </sheetView>
  </sheetViews>
  <sheetFormatPr defaultColWidth="8.125" defaultRowHeight="12.75" x14ac:dyDescent="0.2"/>
  <cols>
    <col min="1" max="1" width="4" style="20" customWidth="1"/>
    <col min="2" max="2" width="5.5" style="20" customWidth="1"/>
    <col min="3" max="3" width="3.875" style="20" customWidth="1"/>
    <col min="4" max="4" width="29.375" style="20" customWidth="1"/>
    <col min="5" max="13" width="5" style="20" customWidth="1"/>
    <col min="14" max="14" width="8.125" style="20" customWidth="1"/>
    <col min="15" max="15" width="8.625" style="20" customWidth="1"/>
    <col min="16" max="16" width="9.125" style="20" customWidth="1"/>
    <col min="17" max="16384" width="8.125" style="20"/>
  </cols>
  <sheetData>
    <row r="1" spans="2:18" ht="23.25" x14ac:dyDescent="0.35">
      <c r="B1" s="21"/>
      <c r="C1" s="21"/>
      <c r="D1" s="22">
        <f>'Strona Tytułowa'!G5</f>
        <v>0</v>
      </c>
      <c r="E1" s="22"/>
      <c r="F1" s="22"/>
      <c r="G1" s="22"/>
      <c r="H1" s="52"/>
      <c r="I1" s="52"/>
      <c r="J1" s="52"/>
      <c r="K1" s="52"/>
      <c r="L1" s="52"/>
      <c r="M1" s="52"/>
      <c r="N1" s="52"/>
      <c r="O1" s="449"/>
      <c r="P1" s="305"/>
    </row>
    <row r="2" spans="2:18" ht="18" x14ac:dyDescent="0.2">
      <c r="B2" s="23"/>
      <c r="C2" s="23"/>
      <c r="D2" s="1928" t="s">
        <v>182</v>
      </c>
      <c r="E2" s="1928"/>
      <c r="F2" s="1928"/>
      <c r="G2" s="1928"/>
      <c r="H2" s="1928"/>
      <c r="I2" s="1928"/>
      <c r="J2" s="1928"/>
      <c r="K2" s="1928"/>
      <c r="L2" s="1928"/>
      <c r="M2" s="1928"/>
      <c r="N2" s="53" t="str">
        <f>'Strona Tytułowa'!D2</f>
        <v>2023/2024</v>
      </c>
      <c r="O2" s="25"/>
      <c r="P2" s="23"/>
    </row>
    <row r="3" spans="2:18" ht="32.25" customHeight="1" thickBot="1" x14ac:dyDescent="0.25">
      <c r="B3" s="1901" t="str">
        <f>'Strona Tytułowa'!A5</f>
        <v>???</v>
      </c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1901"/>
      <c r="O3" s="1901"/>
      <c r="P3" s="1901"/>
    </row>
    <row r="4" spans="2:18" ht="12.75" customHeight="1" x14ac:dyDescent="0.2">
      <c r="B4" s="1929" t="s">
        <v>161</v>
      </c>
      <c r="C4" s="1930"/>
      <c r="D4" s="1931"/>
      <c r="E4" s="1908" t="s">
        <v>162</v>
      </c>
      <c r="F4" s="1909"/>
      <c r="G4" s="1909"/>
      <c r="H4" s="1909"/>
      <c r="I4" s="1909"/>
      <c r="J4" s="1909"/>
      <c r="K4" s="1909"/>
      <c r="L4" s="1909"/>
      <c r="M4" s="1910"/>
      <c r="N4" s="1932" t="s">
        <v>163</v>
      </c>
      <c r="O4" s="1935" t="s">
        <v>183</v>
      </c>
      <c r="P4" s="1885" t="s">
        <v>164</v>
      </c>
    </row>
    <row r="5" spans="2:18" ht="12.75" customHeight="1" x14ac:dyDescent="0.2">
      <c r="B5" s="1902"/>
      <c r="C5" s="1903"/>
      <c r="D5" s="1904"/>
      <c r="E5" s="450" t="s">
        <v>33</v>
      </c>
      <c r="F5" s="450" t="s">
        <v>34</v>
      </c>
      <c r="G5" s="451" t="s">
        <v>35</v>
      </c>
      <c r="H5" s="452" t="s">
        <v>36</v>
      </c>
      <c r="I5" s="453" t="s">
        <v>37</v>
      </c>
      <c r="J5" s="308" t="s">
        <v>38</v>
      </c>
      <c r="K5" s="306" t="s">
        <v>39</v>
      </c>
      <c r="L5" s="307" t="s">
        <v>40</v>
      </c>
      <c r="M5" s="309" t="s">
        <v>41</v>
      </c>
      <c r="N5" s="1933"/>
      <c r="O5" s="1936"/>
      <c r="P5" s="1886"/>
    </row>
    <row r="6" spans="2:18" ht="12.75" customHeight="1" x14ac:dyDescent="0.2">
      <c r="B6" s="1902"/>
      <c r="C6" s="1903"/>
      <c r="D6" s="1904"/>
      <c r="E6" s="1890" t="s">
        <v>166</v>
      </c>
      <c r="F6" s="1891"/>
      <c r="G6" s="1891"/>
      <c r="H6" s="1891"/>
      <c r="I6" s="1891"/>
      <c r="J6" s="1891"/>
      <c r="K6" s="1891"/>
      <c r="L6" s="1891"/>
      <c r="M6" s="1892"/>
      <c r="N6" s="1933"/>
      <c r="O6" s="1936"/>
      <c r="P6" s="1886"/>
    </row>
    <row r="7" spans="2:18" ht="12.75" customHeight="1" x14ac:dyDescent="0.2">
      <c r="B7" s="1902"/>
      <c r="C7" s="1903"/>
      <c r="D7" s="1904"/>
      <c r="E7" s="382"/>
      <c r="F7" s="382"/>
      <c r="G7" s="382"/>
      <c r="H7" s="382"/>
      <c r="I7" s="382"/>
      <c r="J7" s="382"/>
      <c r="K7" s="382"/>
      <c r="L7" s="382"/>
      <c r="M7" s="382"/>
      <c r="N7" s="1933"/>
      <c r="O7" s="1936"/>
      <c r="P7" s="1886"/>
      <c r="R7" s="27"/>
    </row>
    <row r="8" spans="2:18" ht="16.5" customHeight="1" thickBot="1" x14ac:dyDescent="0.25">
      <c r="B8" s="1905"/>
      <c r="C8" s="1906"/>
      <c r="D8" s="1907"/>
      <c r="E8" s="1893" t="s">
        <v>167</v>
      </c>
      <c r="F8" s="1894"/>
      <c r="G8" s="1894"/>
      <c r="H8" s="1894"/>
      <c r="I8" s="1894"/>
      <c r="J8" s="1894"/>
      <c r="K8" s="1894"/>
      <c r="L8" s="1894"/>
      <c r="M8" s="1895"/>
      <c r="N8" s="1934"/>
      <c r="O8" s="1937"/>
      <c r="P8" s="1938"/>
    </row>
    <row r="9" spans="2:18" ht="27" customHeight="1" thickBot="1" x14ac:dyDescent="0.25">
      <c r="B9" s="272"/>
      <c r="C9" s="273"/>
      <c r="D9" s="303" t="s">
        <v>171</v>
      </c>
      <c r="E9" s="310">
        <f>SUM(E10:E11)</f>
        <v>0</v>
      </c>
      <c r="F9" s="310">
        <f t="shared" ref="F9:G9" si="0">SUM(F10:F11)</f>
        <v>0</v>
      </c>
      <c r="G9" s="454">
        <f t="shared" si="0"/>
        <v>0</v>
      </c>
      <c r="H9" s="455">
        <f>SUM(H10:H11)</f>
        <v>0</v>
      </c>
      <c r="I9" s="310">
        <f t="shared" ref="I9:J9" si="1">SUM(I10:I11)</f>
        <v>0</v>
      </c>
      <c r="J9" s="456">
        <f t="shared" si="1"/>
        <v>0</v>
      </c>
      <c r="K9" s="457">
        <f>SUM(K10:K11)</f>
        <v>0</v>
      </c>
      <c r="L9" s="274">
        <f t="shared" ref="L9:M9" si="2">SUM(L10:L11)</f>
        <v>0</v>
      </c>
      <c r="M9" s="458">
        <f t="shared" si="2"/>
        <v>0</v>
      </c>
      <c r="N9" s="56">
        <f>SUM(E9:M9)</f>
        <v>0</v>
      </c>
      <c r="O9" s="459">
        <f>SUM(O10:O11)</f>
        <v>0</v>
      </c>
      <c r="P9" s="1921"/>
    </row>
    <row r="10" spans="2:18" ht="14.25" customHeight="1" x14ac:dyDescent="0.2">
      <c r="B10" s="83"/>
      <c r="C10" s="84"/>
      <c r="D10" s="58" t="s">
        <v>184</v>
      </c>
      <c r="E10" s="460">
        <f>SUM(E13:E19)</f>
        <v>0</v>
      </c>
      <c r="F10" s="460">
        <f t="shared" ref="F10:M10" si="3">SUM(F13:F19)</f>
        <v>0</v>
      </c>
      <c r="G10" s="460">
        <f t="shared" si="3"/>
        <v>0</v>
      </c>
      <c r="H10" s="460">
        <f t="shared" si="3"/>
        <v>0</v>
      </c>
      <c r="I10" s="460">
        <f t="shared" si="3"/>
        <v>0</v>
      </c>
      <c r="J10" s="319">
        <f t="shared" si="3"/>
        <v>0</v>
      </c>
      <c r="K10" s="319">
        <f t="shared" si="3"/>
        <v>0</v>
      </c>
      <c r="L10" s="319">
        <f t="shared" si="3"/>
        <v>0</v>
      </c>
      <c r="M10" s="319">
        <f t="shared" si="3"/>
        <v>0</v>
      </c>
      <c r="N10" s="315">
        <f>SUM(E10:M10)</f>
        <v>0</v>
      </c>
      <c r="O10" s="461">
        <f>H10*$H$7+I10*$I$7+J10*$J$7+E10*$E$7+F10*$F$7+G10*$G$7+K10*$K$7+L10*$L$7+M10*$M$7</f>
        <v>0</v>
      </c>
      <c r="P10" s="1922"/>
    </row>
    <row r="11" spans="2:18" ht="14.25" customHeight="1" x14ac:dyDescent="0.2">
      <c r="B11" s="462"/>
      <c r="C11" s="291"/>
      <c r="D11" s="58" t="s">
        <v>175</v>
      </c>
      <c r="E11" s="463">
        <f>SUM(E20:E35)</f>
        <v>0</v>
      </c>
      <c r="F11" s="463">
        <f t="shared" ref="F11:M11" si="4">SUM(F20:F35)</f>
        <v>0</v>
      </c>
      <c r="G11" s="463">
        <f t="shared" si="4"/>
        <v>0</v>
      </c>
      <c r="H11" s="463">
        <f t="shared" si="4"/>
        <v>0</v>
      </c>
      <c r="I11" s="463">
        <f t="shared" si="4"/>
        <v>0</v>
      </c>
      <c r="J11" s="464">
        <f t="shared" si="4"/>
        <v>0</v>
      </c>
      <c r="K11" s="464">
        <f t="shared" si="4"/>
        <v>0</v>
      </c>
      <c r="L11" s="464">
        <f t="shared" si="4"/>
        <v>0</v>
      </c>
      <c r="M11" s="464">
        <f t="shared" si="4"/>
        <v>0</v>
      </c>
      <c r="N11" s="315">
        <f>SUM(E11:M11)</f>
        <v>0</v>
      </c>
      <c r="O11" s="266">
        <f>H11*$H$7+I11*$I$7+J11*$J$7+E11*$E$7+F11*$F$7+G11*$G$7+K11*$K$7+L11*$L$7+M11*$M$7</f>
        <v>0</v>
      </c>
      <c r="P11" s="1923"/>
      <c r="R11" s="325"/>
    </row>
    <row r="12" spans="2:18" ht="27" customHeight="1" x14ac:dyDescent="0.2">
      <c r="B12" s="465"/>
      <c r="C12" s="100"/>
      <c r="D12" s="278" t="s">
        <v>185</v>
      </c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80"/>
      <c r="P12" s="466"/>
    </row>
    <row r="13" spans="2:18" s="27" customFormat="1" ht="17.100000000000001" customHeight="1" x14ac:dyDescent="0.2">
      <c r="B13" s="1924" t="s">
        <v>186</v>
      </c>
      <c r="C13" s="467">
        <v>1</v>
      </c>
      <c r="D13" s="468"/>
      <c r="E13" s="469"/>
      <c r="F13" s="469"/>
      <c r="G13" s="469"/>
      <c r="H13" s="470"/>
      <c r="I13" s="470"/>
      <c r="J13" s="471"/>
      <c r="K13" s="472"/>
      <c r="L13" s="473"/>
      <c r="M13" s="474"/>
      <c r="N13" s="286">
        <f t="shared" ref="N13:N35" si="5">SUM(E13:M13)</f>
        <v>0</v>
      </c>
      <c r="O13" s="266">
        <f t="shared" ref="O13:O35" si="6">H13*$H$7+I13*$I$7+J13*$J$7+E13*$E$7+F13*$F$7+G13*$G$7+K13*$K$7+L13*$L$7+M13*$M$7</f>
        <v>0</v>
      </c>
      <c r="P13" s="61"/>
    </row>
    <row r="14" spans="2:18" s="27" customFormat="1" ht="17.100000000000001" customHeight="1" x14ac:dyDescent="0.2">
      <c r="B14" s="1924"/>
      <c r="C14" s="292">
        <v>2</v>
      </c>
      <c r="D14" s="264"/>
      <c r="E14" s="475"/>
      <c r="F14" s="475"/>
      <c r="G14" s="475"/>
      <c r="H14" s="476"/>
      <c r="I14" s="476"/>
      <c r="J14" s="339"/>
      <c r="K14" s="338"/>
      <c r="L14" s="339"/>
      <c r="M14" s="340"/>
      <c r="N14" s="262">
        <f t="shared" si="5"/>
        <v>0</v>
      </c>
      <c r="O14" s="266">
        <f t="shared" si="6"/>
        <v>0</v>
      </c>
      <c r="P14" s="44"/>
    </row>
    <row r="15" spans="2:18" s="27" customFormat="1" ht="17.100000000000001" customHeight="1" x14ac:dyDescent="0.2">
      <c r="B15" s="1924"/>
      <c r="C15" s="292">
        <v>3</v>
      </c>
      <c r="D15" s="264"/>
      <c r="E15" s="475"/>
      <c r="F15" s="475"/>
      <c r="G15" s="475"/>
      <c r="H15" s="476"/>
      <c r="I15" s="476"/>
      <c r="J15" s="339"/>
      <c r="K15" s="338"/>
      <c r="L15" s="339"/>
      <c r="M15" s="340"/>
      <c r="N15" s="262">
        <f t="shared" si="5"/>
        <v>0</v>
      </c>
      <c r="O15" s="266">
        <f t="shared" si="6"/>
        <v>0</v>
      </c>
      <c r="P15" s="44"/>
    </row>
    <row r="16" spans="2:18" s="27" customFormat="1" ht="17.100000000000001" customHeight="1" x14ac:dyDescent="0.2">
      <c r="B16" s="1924"/>
      <c r="C16" s="292">
        <v>4</v>
      </c>
      <c r="D16" s="264"/>
      <c r="E16" s="475"/>
      <c r="F16" s="475"/>
      <c r="G16" s="475"/>
      <c r="H16" s="476"/>
      <c r="I16" s="476"/>
      <c r="J16" s="339"/>
      <c r="K16" s="338"/>
      <c r="L16" s="339"/>
      <c r="M16" s="340"/>
      <c r="N16" s="262">
        <f t="shared" si="5"/>
        <v>0</v>
      </c>
      <c r="O16" s="266">
        <f t="shared" si="6"/>
        <v>0</v>
      </c>
      <c r="P16" s="44"/>
    </row>
    <row r="17" spans="2:16" s="27" customFormat="1" ht="17.100000000000001" customHeight="1" x14ac:dyDescent="0.2">
      <c r="B17" s="1924"/>
      <c r="C17" s="292">
        <v>5</v>
      </c>
      <c r="D17" s="264"/>
      <c r="E17" s="475"/>
      <c r="F17" s="475"/>
      <c r="G17" s="475"/>
      <c r="H17" s="476"/>
      <c r="I17" s="476"/>
      <c r="J17" s="339"/>
      <c r="K17" s="338"/>
      <c r="L17" s="339"/>
      <c r="M17" s="340"/>
      <c r="N17" s="262">
        <f t="shared" si="5"/>
        <v>0</v>
      </c>
      <c r="O17" s="266">
        <f t="shared" si="6"/>
        <v>0</v>
      </c>
      <c r="P17" s="44"/>
    </row>
    <row r="18" spans="2:16" s="27" customFormat="1" ht="17.100000000000001" customHeight="1" x14ac:dyDescent="0.2">
      <c r="B18" s="1924"/>
      <c r="C18" s="292">
        <v>6</v>
      </c>
      <c r="D18" s="264"/>
      <c r="E18" s="475"/>
      <c r="F18" s="475"/>
      <c r="G18" s="475"/>
      <c r="H18" s="476"/>
      <c r="I18" s="476"/>
      <c r="J18" s="339"/>
      <c r="K18" s="338"/>
      <c r="L18" s="339"/>
      <c r="M18" s="340"/>
      <c r="N18" s="262">
        <f t="shared" si="5"/>
        <v>0</v>
      </c>
      <c r="O18" s="266">
        <f t="shared" si="6"/>
        <v>0</v>
      </c>
      <c r="P18" s="44"/>
    </row>
    <row r="19" spans="2:16" s="27" customFormat="1" ht="17.100000000000001" customHeight="1" x14ac:dyDescent="0.2">
      <c r="B19" s="1925"/>
      <c r="C19" s="62">
        <v>7</v>
      </c>
      <c r="D19" s="477"/>
      <c r="E19" s="475"/>
      <c r="F19" s="475"/>
      <c r="G19" s="475"/>
      <c r="H19" s="476"/>
      <c r="I19" s="476"/>
      <c r="J19" s="339"/>
      <c r="K19" s="338"/>
      <c r="L19" s="339"/>
      <c r="M19" s="340"/>
      <c r="N19" s="283">
        <f t="shared" si="5"/>
        <v>0</v>
      </c>
      <c r="O19" s="288">
        <f t="shared" si="6"/>
        <v>0</v>
      </c>
      <c r="P19" s="44"/>
    </row>
    <row r="20" spans="2:16" s="27" customFormat="1" ht="17.100000000000001" customHeight="1" x14ac:dyDescent="0.2">
      <c r="B20" s="1926" t="s">
        <v>175</v>
      </c>
      <c r="C20" s="91">
        <v>1</v>
      </c>
      <c r="D20" s="478"/>
      <c r="E20" s="479"/>
      <c r="F20" s="479"/>
      <c r="G20" s="479"/>
      <c r="H20" s="480"/>
      <c r="I20" s="480"/>
      <c r="J20" s="480"/>
      <c r="K20" s="481"/>
      <c r="L20" s="471"/>
      <c r="M20" s="482"/>
      <c r="N20" s="260">
        <f t="shared" si="5"/>
        <v>0</v>
      </c>
      <c r="O20" s="266">
        <f t="shared" si="6"/>
        <v>0</v>
      </c>
      <c r="P20" s="430"/>
    </row>
    <row r="21" spans="2:16" s="27" customFormat="1" ht="17.100000000000001" customHeight="1" x14ac:dyDescent="0.2">
      <c r="B21" s="1924"/>
      <c r="C21" s="467">
        <v>2</v>
      </c>
      <c r="D21" s="483"/>
      <c r="E21" s="484"/>
      <c r="F21" s="484"/>
      <c r="G21" s="484"/>
      <c r="H21" s="485"/>
      <c r="I21" s="485"/>
      <c r="J21" s="485"/>
      <c r="K21" s="486"/>
      <c r="L21" s="487"/>
      <c r="M21" s="488"/>
      <c r="N21" s="262">
        <f t="shared" si="5"/>
        <v>0</v>
      </c>
      <c r="O21" s="266">
        <f t="shared" si="6"/>
        <v>0</v>
      </c>
      <c r="P21" s="38"/>
    </row>
    <row r="22" spans="2:16" s="27" customFormat="1" ht="17.100000000000001" customHeight="1" x14ac:dyDescent="0.2">
      <c r="B22" s="1924"/>
      <c r="C22" s="467">
        <v>3</v>
      </c>
      <c r="D22" s="483"/>
      <c r="E22" s="484"/>
      <c r="F22" s="484"/>
      <c r="G22" s="484"/>
      <c r="H22" s="485"/>
      <c r="I22" s="485"/>
      <c r="J22" s="485"/>
      <c r="K22" s="486"/>
      <c r="L22" s="487"/>
      <c r="M22" s="488"/>
      <c r="N22" s="262">
        <f t="shared" si="5"/>
        <v>0</v>
      </c>
      <c r="O22" s="266">
        <f t="shared" si="6"/>
        <v>0</v>
      </c>
      <c r="P22" s="38"/>
    </row>
    <row r="23" spans="2:16" s="27" customFormat="1" ht="17.100000000000001" customHeight="1" x14ac:dyDescent="0.2">
      <c r="B23" s="1924"/>
      <c r="C23" s="467">
        <v>4</v>
      </c>
      <c r="D23" s="483"/>
      <c r="E23" s="484"/>
      <c r="F23" s="484"/>
      <c r="G23" s="484"/>
      <c r="H23" s="485"/>
      <c r="I23" s="485"/>
      <c r="J23" s="485"/>
      <c r="K23" s="486"/>
      <c r="L23" s="487"/>
      <c r="M23" s="488"/>
      <c r="N23" s="262">
        <f t="shared" si="5"/>
        <v>0</v>
      </c>
      <c r="O23" s="266">
        <f t="shared" si="6"/>
        <v>0</v>
      </c>
      <c r="P23" s="38"/>
    </row>
    <row r="24" spans="2:16" s="27" customFormat="1" ht="17.100000000000001" customHeight="1" x14ac:dyDescent="0.2">
      <c r="B24" s="1924"/>
      <c r="C24" s="467">
        <v>5</v>
      </c>
      <c r="D24" s="483"/>
      <c r="E24" s="484"/>
      <c r="F24" s="484"/>
      <c r="G24" s="484"/>
      <c r="H24" s="485"/>
      <c r="I24" s="485"/>
      <c r="J24" s="485"/>
      <c r="K24" s="486"/>
      <c r="L24" s="487"/>
      <c r="M24" s="488"/>
      <c r="N24" s="262">
        <f t="shared" si="5"/>
        <v>0</v>
      </c>
      <c r="O24" s="266">
        <f t="shared" si="6"/>
        <v>0</v>
      </c>
      <c r="P24" s="38"/>
    </row>
    <row r="25" spans="2:16" s="27" customFormat="1" ht="17.100000000000001" customHeight="1" x14ac:dyDescent="0.2">
      <c r="B25" s="1924"/>
      <c r="C25" s="467">
        <v>6</v>
      </c>
      <c r="D25" s="483"/>
      <c r="E25" s="484"/>
      <c r="F25" s="484"/>
      <c r="G25" s="484"/>
      <c r="H25" s="485"/>
      <c r="I25" s="485"/>
      <c r="J25" s="485"/>
      <c r="K25" s="486"/>
      <c r="L25" s="487"/>
      <c r="M25" s="488"/>
      <c r="N25" s="262">
        <f t="shared" si="5"/>
        <v>0</v>
      </c>
      <c r="O25" s="266">
        <f t="shared" si="6"/>
        <v>0</v>
      </c>
      <c r="P25" s="38"/>
    </row>
    <row r="26" spans="2:16" s="27" customFormat="1" ht="17.100000000000001" customHeight="1" x14ac:dyDescent="0.2">
      <c r="B26" s="1924"/>
      <c r="C26" s="467">
        <v>7</v>
      </c>
      <c r="D26" s="483"/>
      <c r="E26" s="484"/>
      <c r="F26" s="484"/>
      <c r="G26" s="484"/>
      <c r="H26" s="485"/>
      <c r="I26" s="485"/>
      <c r="J26" s="485"/>
      <c r="K26" s="486"/>
      <c r="L26" s="487"/>
      <c r="M26" s="488"/>
      <c r="N26" s="262">
        <f t="shared" si="5"/>
        <v>0</v>
      </c>
      <c r="O26" s="266">
        <f t="shared" si="6"/>
        <v>0</v>
      </c>
      <c r="P26" s="38"/>
    </row>
    <row r="27" spans="2:16" s="27" customFormat="1" ht="17.100000000000001" customHeight="1" x14ac:dyDescent="0.2">
      <c r="B27" s="1924"/>
      <c r="C27" s="467">
        <v>8</v>
      </c>
      <c r="D27" s="483"/>
      <c r="E27" s="484"/>
      <c r="F27" s="484"/>
      <c r="G27" s="484"/>
      <c r="H27" s="485"/>
      <c r="I27" s="485"/>
      <c r="J27" s="485"/>
      <c r="K27" s="486"/>
      <c r="L27" s="487"/>
      <c r="M27" s="488"/>
      <c r="N27" s="262">
        <f t="shared" si="5"/>
        <v>0</v>
      </c>
      <c r="O27" s="266">
        <f t="shared" si="6"/>
        <v>0</v>
      </c>
      <c r="P27" s="38"/>
    </row>
    <row r="28" spans="2:16" s="27" customFormat="1" ht="17.100000000000001" customHeight="1" x14ac:dyDescent="0.2">
      <c r="B28" s="1924"/>
      <c r="C28" s="467">
        <v>9</v>
      </c>
      <c r="D28" s="483"/>
      <c r="E28" s="484"/>
      <c r="F28" s="484"/>
      <c r="G28" s="484"/>
      <c r="H28" s="485"/>
      <c r="I28" s="485"/>
      <c r="J28" s="485"/>
      <c r="K28" s="486"/>
      <c r="L28" s="487"/>
      <c r="M28" s="488"/>
      <c r="N28" s="262">
        <f t="shared" si="5"/>
        <v>0</v>
      </c>
      <c r="O28" s="266">
        <f t="shared" si="6"/>
        <v>0</v>
      </c>
      <c r="P28" s="38"/>
    </row>
    <row r="29" spans="2:16" s="27" customFormat="1" ht="17.100000000000001" customHeight="1" x14ac:dyDescent="0.2">
      <c r="B29" s="1924"/>
      <c r="C29" s="467">
        <v>10</v>
      </c>
      <c r="D29" s="483"/>
      <c r="E29" s="484"/>
      <c r="F29" s="484"/>
      <c r="G29" s="484"/>
      <c r="H29" s="485"/>
      <c r="I29" s="485"/>
      <c r="J29" s="485"/>
      <c r="K29" s="486"/>
      <c r="L29" s="487"/>
      <c r="M29" s="488"/>
      <c r="N29" s="262">
        <f t="shared" si="5"/>
        <v>0</v>
      </c>
      <c r="O29" s="266">
        <f t="shared" si="6"/>
        <v>0</v>
      </c>
      <c r="P29" s="38"/>
    </row>
    <row r="30" spans="2:16" s="27" customFormat="1" ht="17.100000000000001" customHeight="1" x14ac:dyDescent="0.2">
      <c r="B30" s="1924"/>
      <c r="C30" s="467">
        <v>11</v>
      </c>
      <c r="D30" s="483"/>
      <c r="E30" s="484"/>
      <c r="F30" s="484"/>
      <c r="G30" s="484"/>
      <c r="H30" s="485"/>
      <c r="I30" s="485"/>
      <c r="J30" s="485"/>
      <c r="K30" s="486"/>
      <c r="L30" s="487"/>
      <c r="M30" s="488"/>
      <c r="N30" s="262">
        <f t="shared" si="5"/>
        <v>0</v>
      </c>
      <c r="O30" s="266">
        <f t="shared" si="6"/>
        <v>0</v>
      </c>
      <c r="P30" s="38"/>
    </row>
    <row r="31" spans="2:16" s="27" customFormat="1" ht="17.100000000000001" customHeight="1" x14ac:dyDescent="0.2">
      <c r="B31" s="1924"/>
      <c r="C31" s="467">
        <v>12</v>
      </c>
      <c r="D31" s="483"/>
      <c r="E31" s="484"/>
      <c r="F31" s="484"/>
      <c r="G31" s="484"/>
      <c r="H31" s="485"/>
      <c r="I31" s="485"/>
      <c r="J31" s="485"/>
      <c r="K31" s="486"/>
      <c r="L31" s="487"/>
      <c r="M31" s="488"/>
      <c r="N31" s="262">
        <f t="shared" si="5"/>
        <v>0</v>
      </c>
      <c r="O31" s="266">
        <f t="shared" si="6"/>
        <v>0</v>
      </c>
      <c r="P31" s="32"/>
    </row>
    <row r="32" spans="2:16" s="27" customFormat="1" ht="17.100000000000001" customHeight="1" x14ac:dyDescent="0.2">
      <c r="B32" s="1924"/>
      <c r="C32" s="467">
        <v>13</v>
      </c>
      <c r="D32" s="264"/>
      <c r="E32" s="489"/>
      <c r="F32" s="489"/>
      <c r="G32" s="489"/>
      <c r="H32" s="490"/>
      <c r="I32" s="490"/>
      <c r="J32" s="490"/>
      <c r="K32" s="338"/>
      <c r="L32" s="339"/>
      <c r="M32" s="340"/>
      <c r="N32" s="262">
        <f t="shared" si="5"/>
        <v>0</v>
      </c>
      <c r="O32" s="266">
        <f t="shared" si="6"/>
        <v>0</v>
      </c>
      <c r="P32" s="44"/>
    </row>
    <row r="33" spans="2:16" s="27" customFormat="1" ht="17.100000000000001" customHeight="1" x14ac:dyDescent="0.2">
      <c r="B33" s="1924"/>
      <c r="C33" s="467">
        <v>14</v>
      </c>
      <c r="D33" s="264"/>
      <c r="E33" s="489"/>
      <c r="F33" s="489"/>
      <c r="G33" s="489"/>
      <c r="H33" s="490"/>
      <c r="I33" s="490"/>
      <c r="J33" s="490"/>
      <c r="K33" s="338"/>
      <c r="L33" s="339"/>
      <c r="M33" s="340"/>
      <c r="N33" s="262">
        <f t="shared" si="5"/>
        <v>0</v>
      </c>
      <c r="O33" s="266">
        <f t="shared" si="6"/>
        <v>0</v>
      </c>
      <c r="P33" s="44"/>
    </row>
    <row r="34" spans="2:16" s="27" customFormat="1" ht="17.100000000000001" customHeight="1" x14ac:dyDescent="0.2">
      <c r="B34" s="1924"/>
      <c r="C34" s="467">
        <v>15</v>
      </c>
      <c r="D34" s="264"/>
      <c r="E34" s="489"/>
      <c r="F34" s="489"/>
      <c r="G34" s="489"/>
      <c r="H34" s="490"/>
      <c r="I34" s="490"/>
      <c r="J34" s="490"/>
      <c r="K34" s="338"/>
      <c r="L34" s="339"/>
      <c r="M34" s="340"/>
      <c r="N34" s="262">
        <f t="shared" si="5"/>
        <v>0</v>
      </c>
      <c r="O34" s="266">
        <f t="shared" si="6"/>
        <v>0</v>
      </c>
      <c r="P34" s="44"/>
    </row>
    <row r="35" spans="2:16" s="27" customFormat="1" ht="17.100000000000001" customHeight="1" thickBot="1" x14ac:dyDescent="0.25">
      <c r="B35" s="1927"/>
      <c r="C35" s="491">
        <v>16</v>
      </c>
      <c r="D35" s="477"/>
      <c r="E35" s="492"/>
      <c r="F35" s="492"/>
      <c r="G35" s="493"/>
      <c r="H35" s="494"/>
      <c r="I35" s="494"/>
      <c r="J35" s="494"/>
      <c r="K35" s="48"/>
      <c r="L35" s="47"/>
      <c r="M35" s="65"/>
      <c r="N35" s="283">
        <f t="shared" si="5"/>
        <v>0</v>
      </c>
      <c r="O35" s="266">
        <f t="shared" si="6"/>
        <v>0</v>
      </c>
      <c r="P35" s="495"/>
    </row>
    <row r="36" spans="2:16" x14ac:dyDescent="0.2">
      <c r="D36" s="68"/>
      <c r="E36" s="68"/>
      <c r="F36" s="68"/>
      <c r="G36" s="68"/>
      <c r="H36" s="69"/>
      <c r="I36" s="69"/>
      <c r="J36" s="69"/>
      <c r="K36" s="69"/>
      <c r="L36" s="69"/>
      <c r="M36" s="69"/>
      <c r="N36" s="69"/>
      <c r="O36" s="69"/>
    </row>
    <row r="37" spans="2:16" x14ac:dyDescent="0.2">
      <c r="D37" s="301"/>
      <c r="E37" s="301"/>
      <c r="F37" s="301"/>
      <c r="G37" s="301"/>
      <c r="H37" s="300"/>
      <c r="I37" s="300"/>
      <c r="J37" s="300"/>
      <c r="K37" s="300"/>
      <c r="L37" s="300"/>
      <c r="M37" s="300"/>
      <c r="N37" s="302"/>
      <c r="O37" s="302"/>
    </row>
    <row r="38" spans="2:16" x14ac:dyDescent="0.2">
      <c r="D38" s="301"/>
      <c r="E38" s="301"/>
      <c r="F38" s="301"/>
      <c r="G38" s="301"/>
      <c r="H38" s="300"/>
      <c r="I38" s="300"/>
      <c r="J38" s="300"/>
      <c r="K38" s="300"/>
      <c r="L38" s="300"/>
      <c r="M38" s="300"/>
      <c r="N38" s="300"/>
      <c r="O38" s="300"/>
    </row>
    <row r="39" spans="2:16" x14ac:dyDescent="0.2">
      <c r="D39" s="70"/>
      <c r="E39" s="70"/>
      <c r="F39" s="70"/>
      <c r="G39" s="70"/>
      <c r="H39" s="70"/>
      <c r="I39" s="70"/>
      <c r="J39" s="70"/>
      <c r="K39" s="70"/>
      <c r="L39" s="70"/>
      <c r="M39" s="71"/>
      <c r="N39" s="70"/>
      <c r="O39" s="70"/>
    </row>
    <row r="40" spans="2:16" x14ac:dyDescent="0.2">
      <c r="D40" s="72"/>
      <c r="E40" s="72"/>
      <c r="F40" s="72"/>
      <c r="G40" s="72"/>
      <c r="H40" s="99"/>
      <c r="I40" s="99"/>
      <c r="J40" s="99"/>
      <c r="K40" s="72"/>
      <c r="L40" s="72"/>
      <c r="M40" s="73"/>
      <c r="N40" s="72"/>
      <c r="O40" s="72"/>
    </row>
    <row r="41" spans="2:16" x14ac:dyDescent="0.2">
      <c r="D41" s="72"/>
      <c r="E41" s="72"/>
      <c r="F41" s="72"/>
      <c r="G41" s="72"/>
      <c r="H41" s="98"/>
      <c r="I41" s="99"/>
      <c r="J41" s="99"/>
      <c r="K41" s="72"/>
      <c r="L41" s="72"/>
      <c r="M41" s="73"/>
      <c r="N41" s="72"/>
      <c r="O41" s="72"/>
    </row>
    <row r="42" spans="2:16" x14ac:dyDescent="0.2">
      <c r="D42" s="72"/>
      <c r="E42" s="72"/>
      <c r="F42" s="72"/>
      <c r="G42" s="72"/>
      <c r="H42" s="99"/>
      <c r="I42" s="99"/>
      <c r="J42" s="99"/>
      <c r="K42" s="72"/>
      <c r="L42" s="72"/>
      <c r="M42" s="73"/>
      <c r="N42" s="72"/>
      <c r="O42" s="72"/>
    </row>
  </sheetData>
  <sheetProtection formatRows="0"/>
  <mergeCells count="12">
    <mergeCell ref="P9:P11"/>
    <mergeCell ref="B13:B19"/>
    <mergeCell ref="B20:B35"/>
    <mergeCell ref="D2:M2"/>
    <mergeCell ref="B3:P3"/>
    <mergeCell ref="B4:D8"/>
    <mergeCell ref="E4:M4"/>
    <mergeCell ref="N4:N8"/>
    <mergeCell ref="O4:O8"/>
    <mergeCell ref="P4:P8"/>
    <mergeCell ref="E6:M6"/>
    <mergeCell ref="E8:M8"/>
  </mergeCells>
  <printOptions horizontalCentered="1"/>
  <pageMargins left="0.55118110236220474" right="0.31496062992125984" top="0.51181102362204722" bottom="0.70866141732283472" header="0.51181102362204722" footer="0.51181102362204722"/>
  <pageSetup paperSize="9" scale="51" orientation="portrait" horizontalDpi="4294967293" verticalDpi="4294967293" r:id="rId1"/>
  <headerFooter alignWithMargins="0">
    <oddFooter xml:space="preserve">&amp;L&amp;7CEA-arkusz organizacyjny na rok szkolny 2022/2023,  nr teczki 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58</vt:i4>
      </vt:variant>
      <vt:variant>
        <vt:lpstr>Nazwane zakresy</vt:lpstr>
      </vt:variant>
      <vt:variant>
        <vt:i4>50</vt:i4>
      </vt:variant>
    </vt:vector>
  </HeadingPairs>
  <TitlesOfParts>
    <vt:vector size="108" baseType="lpstr">
      <vt:lpstr>Strona Tytułowa</vt:lpstr>
      <vt:lpstr>Kadra Pedagogiczna</vt:lpstr>
      <vt:lpstr>Liczba uczniów</vt:lpstr>
      <vt:lpstr>Kalendarz</vt:lpstr>
      <vt:lpstr>kal.harm.szc.</vt:lpstr>
      <vt:lpstr>Grupy</vt:lpstr>
      <vt:lpstr>Lista SPN OSM II (6) </vt:lpstr>
      <vt:lpstr>Lista SPN OSM II (4)</vt:lpstr>
      <vt:lpstr>Lista OSB SPN</vt:lpstr>
      <vt:lpstr>Grupy SM I</vt:lpstr>
      <vt:lpstr>Grupy SM II</vt:lpstr>
      <vt:lpstr>Grupy OSM I</vt:lpstr>
      <vt:lpstr>Grupy OSM II</vt:lpstr>
      <vt:lpstr>Grupy chór, orkiestra, zespół</vt:lpstr>
      <vt:lpstr>SPN SM I </vt:lpstr>
      <vt:lpstr>SPN SM I (V-VI, III-IV)</vt:lpstr>
      <vt:lpstr> SPN SM II (I, III) instr</vt:lpstr>
      <vt:lpstr>SPN SM II (II, IV-VI) instr</vt:lpstr>
      <vt:lpstr>SPN SM II instr jazz</vt:lpstr>
      <vt:lpstr>SPN SM II (II-VI, II-IV) in ja </vt:lpstr>
      <vt:lpstr>SPN SM II  wokal</vt:lpstr>
      <vt:lpstr>SPN SM II  wokal jazz</vt:lpstr>
      <vt:lpstr>SPN SM II (II-IV, II-VI) wok ja</vt:lpstr>
      <vt:lpstr>SPN OSM I</vt:lpstr>
      <vt:lpstr>SPN OSM I (V,VI,VIII) </vt:lpstr>
      <vt:lpstr>SPN OSM II instr</vt:lpstr>
      <vt:lpstr>SPN OSM II instr (4)(II-IV) </vt:lpstr>
      <vt:lpstr>SPN OSM II instr (6) (III-VI)</vt:lpstr>
      <vt:lpstr>SPN OSM II instr (6) (IV-VI)</vt:lpstr>
      <vt:lpstr>SPN OSM II i.jazz  (I-IV)</vt:lpstr>
      <vt:lpstr>SPN OSM II i.jazz (4) (II-IV)</vt:lpstr>
      <vt:lpstr>SPN OSM II i.jazz (6) (V-VI)</vt:lpstr>
      <vt:lpstr>SPN OSM II (I-IV)</vt:lpstr>
      <vt:lpstr>SPN OSM II wokal (I-IV)</vt:lpstr>
      <vt:lpstr>SPN OSM II wokal (4) (II-IV)</vt:lpstr>
      <vt:lpstr>SPN OSM II wokal (6) (III-VI)</vt:lpstr>
      <vt:lpstr>SPN OSM II wokal (6) (IV-VI)</vt:lpstr>
      <vt:lpstr> SPN OSM II wokal (6) (V-VI)</vt:lpstr>
      <vt:lpstr>SPN OSM II wok.jazz (I-IV)</vt:lpstr>
      <vt:lpstr>SPN OSM II wok.jazz(4) (II-IV)</vt:lpstr>
      <vt:lpstr>SPN OSM II wok.jazz(6) (III-VI)</vt:lpstr>
      <vt:lpstr>SPN OSM II wok.jazz (6) (IV-VI)</vt:lpstr>
      <vt:lpstr>SPN OSM II (6) (V-VI)</vt:lpstr>
      <vt:lpstr>Grupy LSP</vt:lpstr>
      <vt:lpstr>SPN LSP (I) </vt:lpstr>
      <vt:lpstr>SPN LSP (II)</vt:lpstr>
      <vt:lpstr>SPN LSP (III-V)</vt:lpstr>
      <vt:lpstr>SPN PSP</vt:lpstr>
      <vt:lpstr>Grupy OSB</vt:lpstr>
      <vt:lpstr>SPN OSB (I)</vt:lpstr>
      <vt:lpstr>SPN OSB (II-IX)</vt:lpstr>
      <vt:lpstr>SPN OSB (VII-IX)</vt:lpstr>
      <vt:lpstr>SPN OSB (VIII-IX)</vt:lpstr>
      <vt:lpstr>SPN SST (I)</vt:lpstr>
      <vt:lpstr>SPN SST (II-IX)</vt:lpstr>
      <vt:lpstr>Grupy Pol.SM</vt:lpstr>
      <vt:lpstr>SPN w-b</vt:lpstr>
      <vt:lpstr>SPN w-a</vt:lpstr>
      <vt:lpstr>' SPN OSM II wokal (6) (V-VI)'!Obszar_wydruku</vt:lpstr>
      <vt:lpstr>' SPN SM II (I, III) instr'!Obszar_wydruku</vt:lpstr>
      <vt:lpstr>Grupy!Obszar_wydruku</vt:lpstr>
      <vt:lpstr>'Grupy chór, orkiestra, zespół'!Obszar_wydruku</vt:lpstr>
      <vt:lpstr>'Grupy LSP'!Obszar_wydruku</vt:lpstr>
      <vt:lpstr>'Grupy OSB'!Obszar_wydruku</vt:lpstr>
      <vt:lpstr>'Grupy OSM I'!Obszar_wydruku</vt:lpstr>
      <vt:lpstr>'Grupy OSM II'!Obszar_wydruku</vt:lpstr>
      <vt:lpstr>'Grupy Pol.SM'!Obszar_wydruku</vt:lpstr>
      <vt:lpstr>'Grupy SM I'!Obszar_wydruku</vt:lpstr>
      <vt:lpstr>'Grupy SM II'!Obszar_wydruku</vt:lpstr>
      <vt:lpstr>kal.harm.szc.!Obszar_wydruku</vt:lpstr>
      <vt:lpstr>Kalendarz!Obszar_wydruku</vt:lpstr>
      <vt:lpstr>'Lista SPN OSM II (4)'!Obszar_wydruku</vt:lpstr>
      <vt:lpstr>'Lista SPN OSM II (6) '!Obszar_wydruku</vt:lpstr>
      <vt:lpstr>'SPN LSP (I) '!Obszar_wydruku</vt:lpstr>
      <vt:lpstr>'SPN LSP (II)'!Obszar_wydruku</vt:lpstr>
      <vt:lpstr>'SPN OSB (VIII-IX)'!Obszar_wydruku</vt:lpstr>
      <vt:lpstr>'SPN OSB (VII-IX)'!Obszar_wydruku</vt:lpstr>
      <vt:lpstr>'SPN OSM I'!Obszar_wydruku</vt:lpstr>
      <vt:lpstr>'SPN OSM I (V,VI,VIII) '!Obszar_wydruku</vt:lpstr>
      <vt:lpstr>'SPN OSM II (I-IV)'!Obszar_wydruku</vt:lpstr>
      <vt:lpstr>'SPN OSM II i.jazz  (I-IV)'!Obszar_wydruku</vt:lpstr>
      <vt:lpstr>'SPN OSM II i.jazz (4) (II-IV)'!Obszar_wydruku</vt:lpstr>
      <vt:lpstr>'SPN OSM II i.jazz (6) (V-VI)'!Obszar_wydruku</vt:lpstr>
      <vt:lpstr>'SPN OSM II instr'!Obszar_wydruku</vt:lpstr>
      <vt:lpstr>'SPN OSM II instr (4)(II-IV) '!Obszar_wydruku</vt:lpstr>
      <vt:lpstr>'SPN OSM II instr (6) (III-VI)'!Obszar_wydruku</vt:lpstr>
      <vt:lpstr>'SPN OSM II instr (6) (IV-VI)'!Obszar_wydruku</vt:lpstr>
      <vt:lpstr>'SPN OSM II wok.jazz (6) (IV-VI)'!Obszar_wydruku</vt:lpstr>
      <vt:lpstr>'SPN OSM II wok.jazz (I-IV)'!Obszar_wydruku</vt:lpstr>
      <vt:lpstr>'SPN OSM II wok.jazz(4) (II-IV)'!Obszar_wydruku</vt:lpstr>
      <vt:lpstr>'SPN OSM II wok.jazz(6) (III-VI)'!Obszar_wydruku</vt:lpstr>
      <vt:lpstr>'SPN OSM II wokal (4) (II-IV)'!Obszar_wydruku</vt:lpstr>
      <vt:lpstr>'SPN OSM II wokal (6) (III-VI)'!Obszar_wydruku</vt:lpstr>
      <vt:lpstr>'SPN OSM II wokal (6) (IV-VI)'!Obszar_wydruku</vt:lpstr>
      <vt:lpstr>'SPN OSM II wokal (I-IV)'!Obszar_wydruku</vt:lpstr>
      <vt:lpstr>'SPN PSP'!Obszar_wydruku</vt:lpstr>
      <vt:lpstr>'SPN SM I '!Obszar_wydruku</vt:lpstr>
      <vt:lpstr>'SPN SM I (V-VI, III-IV)'!Obszar_wydruku</vt:lpstr>
      <vt:lpstr>'SPN SM II  wokal'!Obszar_wydruku</vt:lpstr>
      <vt:lpstr>'SPN SM II  wokal jazz'!Obszar_wydruku</vt:lpstr>
      <vt:lpstr>'SPN SM II (II, IV-VI) instr'!Obszar_wydruku</vt:lpstr>
      <vt:lpstr>'SPN SM II (II-IV, II-VI) wok ja'!Obszar_wydruku</vt:lpstr>
      <vt:lpstr>'SPN SM II (II-VI, II-IV) in ja '!Obszar_wydruku</vt:lpstr>
      <vt:lpstr>'SPN SM II instr jazz'!Obszar_wydruku</vt:lpstr>
      <vt:lpstr>'SPN SST (I)'!Obszar_wydruku</vt:lpstr>
      <vt:lpstr>'SPN SST (II-IX)'!Obszar_wydruku</vt:lpstr>
      <vt:lpstr>'SPN w-a'!Obszar_wydruku</vt:lpstr>
      <vt:lpstr>'SPN w-b'!Obszar_wydruku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Cea-wiz102</dc:creator>
  <cp:keywords/>
  <dc:description/>
  <cp:lastModifiedBy>Iwona Skowron</cp:lastModifiedBy>
  <cp:revision>18</cp:revision>
  <dcterms:created xsi:type="dcterms:W3CDTF">2018-05-09T17:23:21Z</dcterms:created>
  <dcterms:modified xsi:type="dcterms:W3CDTF">2023-05-18T07:01:17Z</dcterms:modified>
  <cp:category/>
  <cp:contentStatus/>
</cp:coreProperties>
</file>