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65" windowHeight="9045" firstSheet="2" activeTab="5"/>
  </bookViews>
  <sheets>
    <sheet name="Strona tytułowa" sheetId="1" r:id="rId1"/>
    <sheet name="Warunki dofinansowania-pożyczka" sheetId="2" r:id="rId2"/>
    <sheet name="Warunki dofinansowania-dotacja" sheetId="3" r:id="rId3"/>
    <sheet name="Przychody i koszty Przedsęwzięc" sheetId="4" r:id="rId4"/>
    <sheet name="Rachunek wyników" sheetId="5" r:id="rId5"/>
    <sheet name="Przepływy pieniężne" sheetId="6" r:id="rId6"/>
  </sheets>
  <definedNames>
    <definedName name="_xlnm.Print_Area" localSheetId="5">'Przepływy pieniężne'!$B$2:$Z$39</definedName>
    <definedName name="_xlnm.Print_Area" localSheetId="3">'Przychody i koszty Przedsęwzięc'!$B$2:$X$39</definedName>
    <definedName name="_xlnm.Print_Area" localSheetId="4">'Rachunek wyników'!$B$2:$Z$41</definedName>
    <definedName name="_xlnm.Print_Area" localSheetId="0">'Strona tytułowa'!$B$2:$B$21</definedName>
    <definedName name="_xlnm.Print_Area" localSheetId="2">'Warunki dofinansowania-dotacja'!$B$2:$F$22</definedName>
    <definedName name="_xlnm.Print_Area" localSheetId="1">'Warunki dofinansowania-pożyczka'!$B$2:$F$36</definedName>
  </definedNames>
  <calcPr fullCalcOnLoad="1"/>
</workbook>
</file>

<file path=xl/sharedStrings.xml><?xml version="1.0" encoding="utf-8"?>
<sst xmlns="http://schemas.openxmlformats.org/spreadsheetml/2006/main" count="362" uniqueCount="157">
  <si>
    <t>Lp.</t>
  </si>
  <si>
    <t>A.</t>
  </si>
  <si>
    <t>B.</t>
  </si>
  <si>
    <t>C.</t>
  </si>
  <si>
    <t>D.</t>
  </si>
  <si>
    <t>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</si>
  <si>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</si>
  <si>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</si>
  <si>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</si>
  <si>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</si>
  <si>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</si>
  <si>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</si>
  <si>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</si>
  <si>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</si>
  <si>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</si>
  <si>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</si>
  <si>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</si>
  <si>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Podatki i opłaty</t>
  </si>
  <si>
    <t>3.2</t>
  </si>
  <si>
    <t>3.1</t>
  </si>
  <si>
    <t xml:space="preserve"> </t>
  </si>
  <si>
    <t>Jedn.</t>
  </si>
  <si>
    <t>4.1</t>
  </si>
  <si>
    <t>5.1</t>
  </si>
  <si>
    <t>…</t>
  </si>
  <si>
    <t>%</t>
  </si>
  <si>
    <t>Spłaty razem:</t>
  </si>
  <si>
    <t>zł</t>
  </si>
  <si>
    <t>4.2</t>
  </si>
  <si>
    <t>5.2</t>
  </si>
  <si>
    <t xml:space="preserve"> - spłata odsetek od wnioskowanej pożyczki z NFOŚiGW</t>
  </si>
  <si>
    <t>C</t>
  </si>
  <si>
    <t>G</t>
  </si>
  <si>
    <t>…………………</t>
  </si>
  <si>
    <t>F.</t>
  </si>
  <si>
    <t>E.</t>
  </si>
  <si>
    <t>Pozostałe koszty eksploatacyjne</t>
  </si>
  <si>
    <t>Wynagrodzenia i świadczenia na rzecz pracowników</t>
  </si>
  <si>
    <t>Usługi</t>
  </si>
  <si>
    <t>Energia</t>
  </si>
  <si>
    <t>Materiały</t>
  </si>
  <si>
    <t>Jednostkowa cena</t>
  </si>
  <si>
    <t>Pozostałe przychody:</t>
  </si>
  <si>
    <t>G.</t>
  </si>
  <si>
    <t>H.</t>
  </si>
  <si>
    <t>J.</t>
  </si>
  <si>
    <t>Roczna sprzedaż w ujęciu ilościowym</t>
  </si>
  <si>
    <t>Kwota dofinansowania:</t>
  </si>
  <si>
    <t>Kwota zł</t>
  </si>
  <si>
    <t xml:space="preserve"> do dnia (rrrr-mm-dd)</t>
  </si>
  <si>
    <t>Kwota zł:</t>
  </si>
  <si>
    <t>Data spłaty: do dnia (rrrr-dd-mm):</t>
  </si>
  <si>
    <t>***</t>
  </si>
  <si>
    <t>……………………………………………………………….</t>
  </si>
  <si>
    <t>Data i podpis Wnioskodawcy</t>
  </si>
  <si>
    <t>Oprocentowanie pożyczki:</t>
  </si>
  <si>
    <t>Karencja w spłacie rat kapitałowych pożyczki:</t>
  </si>
  <si>
    <t>5.3</t>
  </si>
  <si>
    <t>5.4</t>
  </si>
  <si>
    <t>5.5</t>
  </si>
  <si>
    <t>Zabezpieczenie zwrotu dotacji - propozycja Wnioskodawcy*:</t>
  </si>
  <si>
    <t>Zabezpieczenie spłaty pozyczki - propozycja Wnioskodawcy*:</t>
  </si>
  <si>
    <t>Spłata dofinansowania (raty kapitałowe pożyczki bez odsetek):</t>
  </si>
  <si>
    <t>Tabela nr 1a. Warunki dofinansowania przedsięwzięcia-pożyczka</t>
  </si>
  <si>
    <t>Tabela nr 1b. Warunki dofinansowania przedsięwzięcia-dotacja</t>
  </si>
  <si>
    <t>Rok złożenia wniosku</t>
  </si>
  <si>
    <t>Propozycja Wnioskodawcy powinna zawierać szczegółowe informacje dotyczące typu, formy, własność i wartości zabezpieczenia (wycenionej/wyliczonej/oszacowanej). Dotyczy w szczególności wskazywanego majątku trwałego i ruchomego, akcji, udziałów, papierów wartościowych, zasobów pieniężnych, itp. Szczegóły w Instrukcji wypełniania części finansowej wniosku o dofinansowanie.</t>
  </si>
  <si>
    <t>Wniosek o dofinansowanie przedsięwzięcia</t>
  </si>
  <si>
    <t>Część C - finansowa</t>
  </si>
  <si>
    <t>Tabele finansowe</t>
  </si>
  <si>
    <t xml:space="preserve">Narodowy Fundusz Ochrony Środowiska                          </t>
  </si>
  <si>
    <t xml:space="preserve">  i Gospodarki Wodnej</t>
  </si>
  <si>
    <t>UWAGA: Należy wypełnić tylko pola zaznaczone żółtym kolorem, odpowiednio do charakteru realizowanego przedsięwzięcia tj. np. odpowiednio nazwać wiersze, w tym, dodać kolejne (jeżeli potrzebne) w celu jak najlepszej prezentacji danych finansowych dotyczących przedsięwzięcia.</t>
  </si>
  <si>
    <t>UWAGA: Należy wypełnić tylko pola zaznaczone żółtym kolorem.</t>
  </si>
  <si>
    <t>UWAGA:</t>
  </si>
  <si>
    <t>Przed wypełnieniem należy uważnie przeczytać instrukcję wypełniania w celu ustalenia zakresu tabel obowiązkowych do wypełnienia</t>
  </si>
  <si>
    <t>5.6</t>
  </si>
  <si>
    <t>5.7</t>
  </si>
  <si>
    <t>5.8</t>
  </si>
  <si>
    <t>5.9</t>
  </si>
  <si>
    <t>5.10</t>
  </si>
  <si>
    <t>UWAGA: Należy wypełnić tylko pola zaznaczone żółtym kolorem. Harmonogram spłat pożyczki powinien być zgodny z projekcjami finansowymi</t>
  </si>
  <si>
    <t>Rachunek wyników</t>
  </si>
  <si>
    <t>Sprzedaż produkcji roślinnej</t>
  </si>
  <si>
    <t>Sprzedaż produkcji zwierzęcej</t>
  </si>
  <si>
    <t>Sprzedaż pozostałej produkcji i usług</t>
  </si>
  <si>
    <t>Spożycie naturalne</t>
  </si>
  <si>
    <t>Różnica wartości inwentarza żywego</t>
  </si>
  <si>
    <t>Różnica wartości zapasów i produkcji w toku</t>
  </si>
  <si>
    <t>Zakup nasion</t>
  </si>
  <si>
    <t>Zakup nawozów mineralnych</t>
  </si>
  <si>
    <t>Zakup środków ochrony roślin</t>
  </si>
  <si>
    <t>Koszty usług produkcyjnych</t>
  </si>
  <si>
    <t>Pozostałe koszty produkcji roślinnej</t>
  </si>
  <si>
    <t>Zakup zwierząt</t>
  </si>
  <si>
    <t>Zakup pasz</t>
  </si>
  <si>
    <t>Koszty weterynaryjne</t>
  </si>
  <si>
    <t>Pozostałe koszty produkcji zwierzęcej</t>
  </si>
  <si>
    <t>Koszty pozostałej działalności</t>
  </si>
  <si>
    <t>Dochód bezpośredni (A-B)</t>
  </si>
  <si>
    <t>Pozostałe koszty pośrednie</t>
  </si>
  <si>
    <t>Amortyzacja (budynków, maszyn i urządzeń)</t>
  </si>
  <si>
    <t>Tabela nr 3. Rachunek wyników</t>
  </si>
  <si>
    <t>Tabela nr 4. Przepływy pieniężne</t>
  </si>
  <si>
    <t>Gotówka i oszczędności</t>
  </si>
  <si>
    <t>Dopłaty, dotacje, w tym:</t>
  </si>
  <si>
    <t xml:space="preserve"> - wnioskowana dotacja z NFOŚiGW</t>
  </si>
  <si>
    <t>Sprzedaż majątku</t>
  </si>
  <si>
    <t>Wydatki na pozostałą działalność</t>
  </si>
  <si>
    <t>Koszty utrzymania rodziny</t>
  </si>
  <si>
    <t>Wydatki razem (C+D+E)</t>
  </si>
  <si>
    <t>Wydatki (od 1 do 3)</t>
  </si>
  <si>
    <t>Obsługa kredytów i pożyczek</t>
  </si>
  <si>
    <t>Uzyskane kredyty/pożyczki, w tym:</t>
  </si>
  <si>
    <t xml:space="preserve"> - wnioskowana pożyczka z NFOŚiGW</t>
  </si>
  <si>
    <t>Wpływy (od 1 do 7)</t>
  </si>
  <si>
    <t>Spłaty kredytów/pożyczek, w tym:</t>
  </si>
  <si>
    <t xml:space="preserve"> - spłata wnioskowanej pożyczki z NFOŚiGW</t>
  </si>
  <si>
    <t>Spłata odsetek o kredytów/pożyczek, w tym:</t>
  </si>
  <si>
    <t>Wydatki ogółem (F+G)</t>
  </si>
  <si>
    <t>Nadwyżka środków finansowych (A+B-H)</t>
  </si>
  <si>
    <t>Inwestycje, w tym:</t>
  </si>
  <si>
    <t>K.</t>
  </si>
  <si>
    <t>Gotówka i oszczędności (saldo środków pieniężnych) (I-J)</t>
  </si>
  <si>
    <t>Dochód z działalności pozarolniczej</t>
  </si>
  <si>
    <t>Dochód łaczny (E+F)</t>
  </si>
  <si>
    <t>Dochód z działalności pozarolniczej (netto)</t>
  </si>
  <si>
    <t>Wydatki na produkcję roślinną</t>
  </si>
  <si>
    <t>Wydatki na produkcję zwierzęcą</t>
  </si>
  <si>
    <t>Przepływy pieniężne</t>
  </si>
  <si>
    <t>Dochód z działalności rolniczej (C-D)</t>
  </si>
  <si>
    <t>Koszty pośrednie pozostałe</t>
  </si>
  <si>
    <t>Przychody (od 1 do 8)</t>
  </si>
  <si>
    <t>Odsetki od wnioskowanej pożyczki z NFOŚiGW</t>
  </si>
  <si>
    <t>Dotacje, dopłaty</t>
  </si>
  <si>
    <t>Przychody ze sprzedaży</t>
  </si>
  <si>
    <t>A.1.</t>
  </si>
  <si>
    <t>A.2</t>
  </si>
  <si>
    <t>A.3</t>
  </si>
  <si>
    <t>Przychody ze sprzedaży 1 (1 x 2)</t>
  </si>
  <si>
    <t>Przychody ze sprzedaży 2 (1 x 2)</t>
  </si>
  <si>
    <t>Przychody ze sprzedaży 3 (1 x 2)</t>
  </si>
  <si>
    <t>Razem przychody (A+B):</t>
  </si>
  <si>
    <t xml:space="preserve">Koszty bezpośrednie </t>
  </si>
  <si>
    <t>Koszty pośrednie</t>
  </si>
  <si>
    <t>Razem koszty (D+E)</t>
  </si>
  <si>
    <t>Dochód (C-F)</t>
  </si>
  <si>
    <t>Wnioskowana dotacja z NFOŚiGW</t>
  </si>
  <si>
    <t>Tabela nr 2. Przychody i koszty Przedsięwzięcia</t>
  </si>
  <si>
    <t>Koszty bezpośrednie (od 1 do 11)</t>
  </si>
  <si>
    <t>Odsetki od kredytów/pożyczek</t>
  </si>
  <si>
    <t>Koszty pośrednie (od 1 do 4)</t>
  </si>
  <si>
    <t>Przychody i koszty Przedsięwzięcia</t>
  </si>
  <si>
    <r>
      <t xml:space="preserve">Przychody z wnioskowanego Przedsięwzięcia
</t>
    </r>
    <r>
      <rPr>
        <i/>
        <sz val="8"/>
        <rFont val="Arial"/>
        <family val="2"/>
      </rPr>
      <t>(Poz. C. w tabeli Przychody i koszty Przedsięwzięcia)</t>
    </r>
  </si>
  <si>
    <r>
      <t xml:space="preserve">Koszty bezpośrednie z wnioskowanego Przedsięwzięcia
</t>
    </r>
    <r>
      <rPr>
        <i/>
        <sz val="8"/>
        <rFont val="Arial"/>
        <family val="2"/>
      </rPr>
      <t>(Poz. D. w tabeli Przychody i koszty Przedsięwzięcia)</t>
    </r>
  </si>
  <si>
    <r>
      <t xml:space="preserve">Koszty pośrednie z wnioskowanego Przedsięwzięcia
</t>
    </r>
    <r>
      <rPr>
        <i/>
        <sz val="8"/>
        <rFont val="Arial"/>
        <family val="2"/>
      </rPr>
      <t>(Poz. E. w tabeli Przychody i koszty Przedsięwzięcia)</t>
    </r>
  </si>
  <si>
    <t xml:space="preserve"> - koszty całkowite wnioskowanego Przedsięwzięcia</t>
  </si>
</sst>
</file>

<file path=xl/styles.xml><?xml version="1.0" encoding="utf-8"?>
<styleSheet xmlns="http://schemas.openxmlformats.org/spreadsheetml/2006/main">
  <numFmts count="6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"/>
    <numFmt numFmtId="171" formatCode="0.000"/>
    <numFmt numFmtId="172" formatCode="0.00000"/>
    <numFmt numFmtId="173" formatCode="0.0000"/>
    <numFmt numFmtId="174" formatCode="0.000000"/>
    <numFmt numFmtId="175" formatCode="0.0000000"/>
    <numFmt numFmtId="176" formatCode="0.0%"/>
    <numFmt numFmtId="177" formatCode="0.00000000"/>
    <numFmt numFmtId="178" formatCode="#,##0.0_ ;\-#,##0.0\ "/>
    <numFmt numFmtId="179" formatCode="#,##0.00\ &quot;zł&quot;"/>
    <numFmt numFmtId="180" formatCode="_-* #,##0.000\ _z_ł_-;\-* #,##0.000\ _z_ł_-;_-* &quot;-&quot;??\ _z_ł_-;_-@_-"/>
    <numFmt numFmtId="181" formatCode="_-* #,##0.0\ _z_ł_-;\-* #,##0.0\ _z_ł_-;_-* &quot;-&quot;??\ _z_ł_-;_-@_-"/>
    <numFmt numFmtId="182" formatCode="_-* #,##0\ _z_ł_-;\-* #,##0\ _z_ł_-;_-* &quot;-&quot;??\ _z_ł_-;_-@_-"/>
    <numFmt numFmtId="183" formatCode="_-* #,##0.00\ _D_M_-;\-* #,##0.00\ _D_M_-;_-* &quot;-&quot;??\ _D_M_-;_-@_-"/>
    <numFmt numFmtId="184" formatCode="_-* #,##0\ _D_M_-;\-* #,##0\ _D_M_-;_-* &quot;-&quot;??\ _D_M_-;_-@_-"/>
    <numFmt numFmtId="185" formatCode="_-* #,##0&quot;грн.&quot;_-;_-* #,##0&quot;грн.&quot;\-;_-* &quot;-&quot;&quot;грн.&quot;_-;_-@_-"/>
    <numFmt numFmtId="186" formatCode="_-* #,##0_г_р_н_._-;_-* #,##0_г_р_н_.\-;_-* &quot;-&quot;_г_р_н_._-;_-@_-"/>
    <numFmt numFmtId="187" formatCode="_-* #,##0.00&quot;грн.&quot;_-;_-* #,##0.00&quot;грн.&quot;\-;_-* &quot;-&quot;??&quot;грн.&quot;_-;_-@_-"/>
    <numFmt numFmtId="188" formatCode="_-* #,##0.00_г_р_н_._-;_-* #,##0.00_г_р_н_.\-;_-* &quot;-&quot;??_г_р_н_._-;_-@_-"/>
    <numFmt numFmtId="189" formatCode="#,##0.0000"/>
    <numFmt numFmtId="190" formatCode="#,##0.00000"/>
    <numFmt numFmtId="191" formatCode="0.000%"/>
    <numFmt numFmtId="192" formatCode="_-* #,##0.0\ _D_M_-;\-* #,##0.0\ _D_M_-;_-* &quot;-&quot;??\ _D_M_-;_-@_-"/>
    <numFmt numFmtId="193" formatCode="#,##0.00;&quot;-&quot;#,##0.00"/>
    <numFmt numFmtId="194" formatCode="#,##0_);\(#,##0\)"/>
    <numFmt numFmtId="195" formatCode="#,##0\ &quot;zł&quot;"/>
    <numFmt numFmtId="196" formatCode="#,##0.00_);\(#,##0.00\)"/>
    <numFmt numFmtId="197" formatCode="#,##0.00\ _z_ł"/>
    <numFmt numFmtId="198" formatCode="#,##0.00;\-#,##0.00;0.00;[Red]&quot;FAŁSZ&quot;"/>
    <numFmt numFmtId="199" formatCode="_-* #,##0.0000\ _z_ł_-;\-* #,##0.0000\ _z_ł_-;_-* &quot;-&quot;??\ _z_ł_-;_-@_-"/>
    <numFmt numFmtId="200" formatCode="#,##0.00_ ;\-#,##0.00\ "/>
    <numFmt numFmtId="201" formatCode="#,##0.000_ ;\-#,##0.000\ "/>
    <numFmt numFmtId="202" formatCode="0.0000%"/>
    <numFmt numFmtId="203" formatCode="_-* #,##0.0\ _z_ł_-;\-* #,##0.0\ _z_ł_-;_-* &quot;-&quot;?\ _z_ł_-;_-@_-"/>
    <numFmt numFmtId="204" formatCode="#,##0.000000"/>
    <numFmt numFmtId="205" formatCode="#,##0_ ;\-#,##0\ "/>
    <numFmt numFmtId="206" formatCode="#,##0.0000000"/>
    <numFmt numFmtId="207" formatCode="#,##0.00_ ;[Red]\-#,##0.00\ "/>
    <numFmt numFmtId="208" formatCode="#,##0_ ;[Red]\-#,##0\ "/>
    <numFmt numFmtId="209" formatCode="_-* #,##0\ &quot;zł&quot;_-;\-* #,##0\ &quot;zł&quot;_-;_-* &quot;-&quot;??\ &quot;zł&quot;_-;_-@_-"/>
    <numFmt numFmtId="210" formatCode="0.00000%"/>
    <numFmt numFmtId="211" formatCode="#,##0.00\ [$zł-415];[Red]\-#,##0.00\ [$zł-415]"/>
    <numFmt numFmtId="212" formatCode="_-* #,##0.000\ _D_M_-;\-* #,##0.000\ _D_M_-;_-* &quot;-&quot;??\ _D_M_-;_-@_-"/>
    <numFmt numFmtId="213" formatCode="_-* #,##0.0000\ _D_M_-;\-* #,##0.0000\ _D_M_-;_-* &quot;-&quot;??\ _D_M_-;_-@_-"/>
    <numFmt numFmtId="214" formatCode="[$-415]d\ mmmm\ yyyy"/>
    <numFmt numFmtId="215" formatCode="#,##0.0\ _z_ł;\-#,##0.0\ _z_ł"/>
    <numFmt numFmtId="216" formatCode="_-* #,##0.000\ _z_ł_-;\-* #,##0.000\ _z_ł_-;_-* &quot;-&quot;???\ _z_ł_-;_-@_-"/>
    <numFmt numFmtId="217" formatCode="_-* #,##0.00\ _z_ł_-;\-* #,##0.00\ _z_ł_-;_-* &quot;-&quot;???\ _z_ł_-;_-@_-"/>
    <numFmt numFmtId="218" formatCode="_-* #,##0.0\ _z_ł_-;\-* #,##0.0\ _z_ł_-;_-* &quot;-&quot;???\ _z_ł_-;_-@_-"/>
    <numFmt numFmtId="219" formatCode="_-* #,##0.0\ &quot;zł&quot;_-;\-* #,##0.0\ &quot;zł&quot;_-;_-* &quot;-&quot;?\ &quot;zł&quot;_-;_-@_-"/>
    <numFmt numFmtId="220" formatCode="_-* #,##0.00\ _z_ł_-;\-* #,##0.00\ _z_ł_-;_-* &quot;-&quot;?\ _z_ł_-;_-@_-"/>
    <numFmt numFmtId="221" formatCode="_-* #,##0.000\ _z_ł_-;\-* #,##0.000\ _z_ł_-;_-* &quot;-&quot;?\ _z_ł_-;_-@_-"/>
  </numFmts>
  <fonts count="43">
    <font>
      <sz val="10"/>
      <name val="Arial"/>
      <family val="0"/>
    </font>
    <font>
      <sz val="10"/>
      <color indexed="22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2"/>
      <color indexed="24"/>
      <name val="Arial"/>
      <family val="2"/>
    </font>
    <font>
      <sz val="11"/>
      <color indexed="17"/>
      <name val="Czcionka tekstu podstawowego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 Cyr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2"/>
      <name val="SwitzerlandCondensed"/>
      <family val="2"/>
    </font>
    <font>
      <b/>
      <sz val="11"/>
      <color indexed="52"/>
      <name val="Czcionka tekstu podstawowego"/>
      <family val="2"/>
    </font>
    <font>
      <b/>
      <sz val="8"/>
      <name val="Helv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10"/>
      <name val="Times New Roman CE"/>
      <family val="0"/>
    </font>
    <font>
      <b/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2"/>
      <name val="Times New (W1)"/>
      <family val="1"/>
    </font>
    <font>
      <b/>
      <i/>
      <sz val="8"/>
      <name val="Arial"/>
      <family val="2"/>
    </font>
    <font>
      <i/>
      <sz val="9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8"/>
      <name val="Times New Roman"/>
      <family val="1"/>
    </font>
    <font>
      <sz val="11"/>
      <color theme="1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/>
      <top style="double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3" fontId="1" fillId="0" borderId="0" applyFont="0" applyFill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0" borderId="0" applyFill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8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>
      <alignment/>
      <protection/>
    </xf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193" fontId="19" fillId="0" borderId="0">
      <alignment/>
      <protection/>
    </xf>
    <xf numFmtId="193" fontId="19" fillId="0" borderId="0">
      <alignment/>
      <protection/>
    </xf>
    <xf numFmtId="193" fontId="19" fillId="0" borderId="0">
      <alignment/>
      <protection/>
    </xf>
    <xf numFmtId="193" fontId="19" fillId="0" borderId="0">
      <alignment/>
      <protection/>
    </xf>
    <xf numFmtId="193" fontId="19" fillId="0" borderId="0">
      <alignment/>
      <protection/>
    </xf>
    <xf numFmtId="193" fontId="19" fillId="0" borderId="0">
      <alignment/>
      <protection/>
    </xf>
    <xf numFmtId="193" fontId="19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8">
      <alignment horizontal="center"/>
      <protection/>
    </xf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0" fillId="23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185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2" fillId="0" borderId="0">
      <alignment/>
      <protection/>
    </xf>
    <xf numFmtId="186" fontId="12" fillId="0" borderId="0" applyFont="0" applyFill="0" applyBorder="0" applyAlignment="0" applyProtection="0"/>
    <xf numFmtId="188" fontId="12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4" fontId="28" fillId="0" borderId="12" xfId="0" applyNumberFormat="1" applyFont="1" applyBorder="1" applyAlignment="1">
      <alignment vertical="center" wrapText="1"/>
    </xf>
    <xf numFmtId="4" fontId="28" fillId="0" borderId="13" xfId="0" applyNumberFormat="1" applyFont="1" applyBorder="1" applyAlignment="1">
      <alignment vertical="center" wrapText="1"/>
    </xf>
    <xf numFmtId="0" fontId="31" fillId="0" borderId="0" xfId="0" applyNumberFormat="1" applyFont="1" applyAlignment="1">
      <alignment horizontal="center" vertical="center"/>
    </xf>
    <xf numFmtId="3" fontId="31" fillId="20" borderId="14" xfId="0" applyNumberFormat="1" applyFont="1" applyFill="1" applyBorder="1" applyAlignment="1">
      <alignment horizontal="center" vertical="center"/>
    </xf>
    <xf numFmtId="3" fontId="31" fillId="20" borderId="15" xfId="0" applyNumberFormat="1" applyFont="1" applyFill="1" applyBorder="1" applyAlignment="1">
      <alignment horizontal="center" vertical="center" wrapText="1"/>
    </xf>
    <xf numFmtId="0" fontId="31" fillId="20" borderId="14" xfId="0" applyNumberFormat="1" applyFont="1" applyFill="1" applyBorder="1" applyAlignment="1">
      <alignment horizontal="center" vertical="center"/>
    </xf>
    <xf numFmtId="4" fontId="28" fillId="0" borderId="12" xfId="0" applyNumberFormat="1" applyFont="1" applyBorder="1" applyAlignment="1">
      <alignment horizontal="center" vertical="center"/>
    </xf>
    <xf numFmtId="4" fontId="28" fillId="0" borderId="13" xfId="0" applyNumberFormat="1" applyFont="1" applyBorder="1" applyAlignment="1">
      <alignment horizontal="center" vertical="center"/>
    </xf>
    <xf numFmtId="165" fontId="28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center" vertical="center"/>
    </xf>
    <xf numFmtId="165" fontId="31" fillId="0" borderId="0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/>
    </xf>
    <xf numFmtId="3" fontId="31" fillId="0" borderId="0" xfId="0" applyNumberFormat="1" applyFont="1" applyBorder="1" applyAlignment="1">
      <alignment vertical="center"/>
    </xf>
    <xf numFmtId="0" fontId="31" fillId="0" borderId="0" xfId="0" applyFont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3" fontId="31" fillId="20" borderId="14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3" fontId="28" fillId="0" borderId="0" xfId="0" applyNumberFormat="1" applyFont="1" applyBorder="1" applyAlignment="1">
      <alignment vertical="center"/>
    </xf>
    <xf numFmtId="165" fontId="31" fillId="0" borderId="0" xfId="0" applyNumberFormat="1" applyFont="1" applyAlignment="1">
      <alignment vertical="center"/>
    </xf>
    <xf numFmtId="165" fontId="28" fillId="0" borderId="0" xfId="0" applyNumberFormat="1" applyFont="1" applyAlignment="1">
      <alignment vertical="center"/>
    </xf>
    <xf numFmtId="165" fontId="28" fillId="0" borderId="12" xfId="0" applyNumberFormat="1" applyFont="1" applyBorder="1" applyAlignment="1">
      <alignment horizontal="center" vertical="center" wrapText="1"/>
    </xf>
    <xf numFmtId="4" fontId="28" fillId="24" borderId="12" xfId="0" applyNumberFormat="1" applyFont="1" applyFill="1" applyBorder="1" applyAlignment="1">
      <alignment horizontal="right" vertical="center"/>
    </xf>
    <xf numFmtId="4" fontId="28" fillId="24" borderId="16" xfId="0" applyNumberFormat="1" applyFont="1" applyFill="1" applyBorder="1" applyAlignment="1">
      <alignment horizontal="right" vertical="center"/>
    </xf>
    <xf numFmtId="165" fontId="28" fillId="0" borderId="12" xfId="0" applyNumberFormat="1" applyFont="1" applyBorder="1" applyAlignment="1">
      <alignment vertical="center" wrapText="1"/>
    </xf>
    <xf numFmtId="165" fontId="28" fillId="0" borderId="13" xfId="0" applyNumberFormat="1" applyFont="1" applyBorder="1" applyAlignment="1">
      <alignment horizontal="center" vertical="center" wrapText="1"/>
    </xf>
    <xf numFmtId="4" fontId="28" fillId="24" borderId="13" xfId="0" applyNumberFormat="1" applyFont="1" applyFill="1" applyBorder="1" applyAlignment="1">
      <alignment horizontal="right" vertical="center"/>
    </xf>
    <xf numFmtId="4" fontId="28" fillId="24" borderId="17" xfId="0" applyNumberFormat="1" applyFont="1" applyFill="1" applyBorder="1" applyAlignment="1">
      <alignment horizontal="right" vertical="center"/>
    </xf>
    <xf numFmtId="165" fontId="28" fillId="0" borderId="18" xfId="0" applyNumberFormat="1" applyFont="1" applyBorder="1" applyAlignment="1">
      <alignment horizontal="center" vertical="center" wrapText="1"/>
    </xf>
    <xf numFmtId="165" fontId="28" fillId="0" borderId="19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" fontId="28" fillId="0" borderId="0" xfId="0" applyNumberFormat="1" applyFont="1" applyAlignment="1">
      <alignment horizontal="right" vertical="center"/>
    </xf>
    <xf numFmtId="0" fontId="31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NumberFormat="1" applyFont="1" applyAlignment="1">
      <alignment vertical="center"/>
    </xf>
    <xf numFmtId="4" fontId="31" fillId="0" borderId="0" xfId="0" applyNumberFormat="1" applyFont="1" applyFill="1" applyBorder="1" applyAlignment="1">
      <alignment horizontal="right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0" fontId="31" fillId="0" borderId="13" xfId="0" applyNumberFormat="1" applyFont="1" applyFill="1" applyBorder="1" applyAlignment="1">
      <alignment horizontal="center" vertical="center" wrapText="1"/>
    </xf>
    <xf numFmtId="0" fontId="32" fillId="0" borderId="20" xfId="75" applyFont="1" applyBorder="1" applyAlignment="1">
      <alignment horizontal="center" vertical="center"/>
      <protection/>
    </xf>
    <xf numFmtId="0" fontId="32" fillId="0" borderId="21" xfId="75" applyFont="1" applyBorder="1" applyAlignment="1">
      <alignment horizontal="center" vertical="center"/>
      <protection/>
    </xf>
    <xf numFmtId="0" fontId="32" fillId="0" borderId="22" xfId="75" applyFont="1" applyBorder="1" applyAlignment="1">
      <alignment horizontal="center" vertical="center"/>
      <protection/>
    </xf>
    <xf numFmtId="0" fontId="32" fillId="0" borderId="0" xfId="0" applyFont="1" applyFill="1" applyAlignment="1">
      <alignment horizontal="left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/>
    </xf>
    <xf numFmtId="0" fontId="32" fillId="0" borderId="14" xfId="0" applyNumberFormat="1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center" vertical="center"/>
    </xf>
    <xf numFmtId="0" fontId="32" fillId="0" borderId="24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horizontal="center" vertical="center"/>
    </xf>
    <xf numFmtId="4" fontId="31" fillId="0" borderId="21" xfId="0" applyNumberFormat="1" applyFont="1" applyFill="1" applyBorder="1" applyAlignment="1">
      <alignment vertical="top"/>
    </xf>
    <xf numFmtId="4" fontId="31" fillId="0" borderId="21" xfId="0" applyNumberFormat="1" applyFont="1" applyFill="1" applyBorder="1" applyAlignment="1">
      <alignment horizontal="center" vertical="top"/>
    </xf>
    <xf numFmtId="4" fontId="31" fillId="0" borderId="0" xfId="0" applyNumberFormat="1" applyFont="1" applyFill="1" applyAlignment="1">
      <alignment vertical="top"/>
    </xf>
    <xf numFmtId="4" fontId="31" fillId="0" borderId="25" xfId="0" applyNumberFormat="1" applyFont="1" applyFill="1" applyBorder="1" applyAlignment="1">
      <alignment vertical="top"/>
    </xf>
    <xf numFmtId="4" fontId="31" fillId="0" borderId="25" xfId="0" applyNumberFormat="1" applyFont="1" applyFill="1" applyBorder="1" applyAlignment="1">
      <alignment horizontal="center" vertical="top"/>
    </xf>
    <xf numFmtId="4" fontId="31" fillId="0" borderId="26" xfId="0" applyNumberFormat="1" applyFont="1" applyFill="1" applyBorder="1" applyAlignment="1">
      <alignment vertical="top"/>
    </xf>
    <xf numFmtId="4" fontId="31" fillId="0" borderId="26" xfId="0" applyNumberFormat="1" applyFont="1" applyFill="1" applyBorder="1" applyAlignment="1">
      <alignment horizontal="center" vertical="top"/>
    </xf>
    <xf numFmtId="4" fontId="28" fillId="0" borderId="12" xfId="0" applyNumberFormat="1" applyFont="1" applyFill="1" applyBorder="1" applyAlignment="1">
      <alignment horizontal="left" vertical="center" wrapText="1" indent="1"/>
    </xf>
    <xf numFmtId="4" fontId="28" fillId="0" borderId="12" xfId="0" applyNumberFormat="1" applyFont="1" applyFill="1" applyBorder="1" applyAlignment="1">
      <alignment horizontal="center" vertical="top"/>
    </xf>
    <xf numFmtId="4" fontId="28" fillId="0" borderId="0" xfId="0" applyNumberFormat="1" applyFont="1" applyFill="1" applyAlignment="1">
      <alignment vertical="top"/>
    </xf>
    <xf numFmtId="4" fontId="28" fillId="0" borderId="13" xfId="0" applyNumberFormat="1" applyFont="1" applyFill="1" applyBorder="1" applyAlignment="1">
      <alignment horizontal="left" vertical="center" wrapText="1" indent="1"/>
    </xf>
    <xf numFmtId="4" fontId="28" fillId="0" borderId="13" xfId="0" applyNumberFormat="1" applyFont="1" applyFill="1" applyBorder="1" applyAlignment="1">
      <alignment horizontal="center" vertical="top"/>
    </xf>
    <xf numFmtId="4" fontId="31" fillId="0" borderId="25" xfId="0" applyNumberFormat="1" applyFont="1" applyFill="1" applyBorder="1" applyAlignment="1">
      <alignment vertical="top" wrapText="1"/>
    </xf>
    <xf numFmtId="4" fontId="28" fillId="0" borderId="12" xfId="0" applyNumberFormat="1" applyFont="1" applyFill="1" applyBorder="1" applyAlignment="1">
      <alignment vertical="top"/>
    </xf>
    <xf numFmtId="4" fontId="28" fillId="0" borderId="13" xfId="0" applyNumberFormat="1" applyFont="1" applyFill="1" applyBorder="1" applyAlignment="1">
      <alignment vertical="top"/>
    </xf>
    <xf numFmtId="4" fontId="31" fillId="0" borderId="0" xfId="0" applyNumberFormat="1" applyFont="1" applyFill="1" applyAlignment="1">
      <alignment vertical="top" wrapText="1"/>
    </xf>
    <xf numFmtId="4" fontId="31" fillId="0" borderId="27" xfId="0" applyNumberFormat="1" applyFont="1" applyFill="1" applyBorder="1" applyAlignment="1">
      <alignment vertical="top"/>
    </xf>
    <xf numFmtId="4" fontId="31" fillId="0" borderId="27" xfId="0" applyNumberFormat="1" applyFont="1" applyFill="1" applyBorder="1" applyAlignment="1">
      <alignment horizontal="center" vertical="top"/>
    </xf>
    <xf numFmtId="0" fontId="31" fillId="0" borderId="0" xfId="80" applyFont="1" applyAlignment="1">
      <alignment horizontal="left" vertical="center"/>
      <protection/>
    </xf>
    <xf numFmtId="0" fontId="32" fillId="0" borderId="0" xfId="0" applyNumberFormat="1" applyFont="1" applyFill="1" applyBorder="1" applyAlignment="1">
      <alignment horizontal="left" vertical="center"/>
    </xf>
    <xf numFmtId="0" fontId="33" fillId="0" borderId="0" xfId="0" applyNumberFormat="1" applyFont="1" applyFill="1" applyBorder="1" applyAlignment="1">
      <alignment horizontal="right" vertical="top" wrapText="1"/>
    </xf>
    <xf numFmtId="0" fontId="32" fillId="0" borderId="0" xfId="0" applyNumberFormat="1" applyFont="1" applyFill="1" applyBorder="1" applyAlignment="1">
      <alignment horizontal="left" vertical="center" wrapText="1"/>
    </xf>
    <xf numFmtId="0" fontId="28" fillId="0" borderId="0" xfId="0" applyNumberFormat="1" applyFont="1" applyAlignment="1">
      <alignment horizontal="left" vertical="center" indent="1"/>
    </xf>
    <xf numFmtId="0" fontId="28" fillId="0" borderId="0" xfId="0" applyNumberFormat="1" applyFont="1" applyBorder="1" applyAlignment="1">
      <alignment horizontal="left" vertical="center" indent="1"/>
    </xf>
    <xf numFmtId="0" fontId="31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horizontal="right" vertical="center"/>
    </xf>
    <xf numFmtId="0" fontId="31" fillId="0" borderId="0" xfId="0" applyNumberFormat="1" applyFont="1" applyFill="1" applyBorder="1" applyAlignment="1">
      <alignment horizontal="left" vertical="center" wrapText="1" indent="1"/>
    </xf>
    <xf numFmtId="0" fontId="31" fillId="0" borderId="28" xfId="0" applyNumberFormat="1" applyFont="1" applyFill="1" applyBorder="1" applyAlignment="1">
      <alignment horizontal="left" vertical="center" wrapText="1" indent="1"/>
    </xf>
    <xf numFmtId="0" fontId="28" fillId="0" borderId="25" xfId="0" applyNumberFormat="1" applyFont="1" applyBorder="1" applyAlignment="1">
      <alignment horizontal="center" vertical="center" wrapText="1"/>
    </xf>
    <xf numFmtId="4" fontId="28" fillId="24" borderId="29" xfId="49" applyNumberFormat="1" applyFont="1" applyFill="1" applyBorder="1" applyAlignment="1">
      <alignment horizontal="right" vertical="center"/>
    </xf>
    <xf numFmtId="0" fontId="31" fillId="0" borderId="19" xfId="0" applyNumberFormat="1" applyFont="1" applyFill="1" applyBorder="1" applyAlignment="1">
      <alignment horizontal="left" vertical="center" wrapText="1" indent="1"/>
    </xf>
    <xf numFmtId="4" fontId="28" fillId="24" borderId="16" xfId="86" applyNumberFormat="1" applyFont="1" applyFill="1" applyBorder="1" applyAlignment="1">
      <alignment horizontal="right" vertical="center"/>
    </xf>
    <xf numFmtId="0" fontId="31" fillId="0" borderId="30" xfId="0" applyNumberFormat="1" applyFont="1" applyFill="1" applyBorder="1" applyAlignment="1">
      <alignment horizontal="left" vertical="center" wrapText="1" indent="1"/>
    </xf>
    <xf numFmtId="0" fontId="28" fillId="0" borderId="31" xfId="0" applyNumberFormat="1" applyFont="1" applyBorder="1" applyAlignment="1">
      <alignment horizontal="center" vertical="center" wrapText="1"/>
    </xf>
    <xf numFmtId="4" fontId="28" fillId="24" borderId="32" xfId="49" applyNumberFormat="1" applyFont="1" applyFill="1" applyBorder="1" applyAlignment="1">
      <alignment horizontal="right" vertical="center"/>
    </xf>
    <xf numFmtId="0" fontId="28" fillId="0" borderId="19" xfId="0" applyNumberFormat="1" applyFont="1" applyFill="1" applyBorder="1" applyAlignment="1">
      <alignment horizontal="left" vertical="center" wrapText="1" indent="1"/>
    </xf>
    <xf numFmtId="0" fontId="28" fillId="0" borderId="18" xfId="0" applyNumberFormat="1" applyFont="1" applyFill="1" applyBorder="1" applyAlignment="1">
      <alignment horizontal="left" vertical="center" wrapText="1" indent="1"/>
    </xf>
    <xf numFmtId="0" fontId="28" fillId="0" borderId="12" xfId="0" applyNumberFormat="1" applyFont="1" applyFill="1" applyBorder="1" applyAlignment="1">
      <alignment horizontal="left" vertical="center" wrapText="1"/>
    </xf>
    <xf numFmtId="49" fontId="28" fillId="24" borderId="12" xfId="0" applyNumberFormat="1" applyFont="1" applyFill="1" applyBorder="1" applyAlignment="1">
      <alignment horizontal="center" vertical="center" wrapText="1"/>
    </xf>
    <xf numFmtId="4" fontId="28" fillId="24" borderId="16" xfId="0" applyNumberFormat="1" applyFont="1" applyFill="1" applyBorder="1" applyAlignment="1">
      <alignment horizontal="right" vertical="center" wrapText="1" indent="1"/>
    </xf>
    <xf numFmtId="0" fontId="31" fillId="0" borderId="18" xfId="0" applyNumberFormat="1" applyFont="1" applyFill="1" applyBorder="1" applyAlignment="1">
      <alignment horizontal="left" vertical="center" wrapText="1" indent="1"/>
    </xf>
    <xf numFmtId="0" fontId="31" fillId="0" borderId="13" xfId="0" applyNumberFormat="1" applyFont="1" applyFill="1" applyBorder="1" applyAlignment="1">
      <alignment horizontal="left" vertical="center" wrapText="1"/>
    </xf>
    <xf numFmtId="4" fontId="31" fillId="0" borderId="17" xfId="49" applyNumberFormat="1" applyFont="1" applyFill="1" applyBorder="1" applyAlignment="1">
      <alignment horizontal="right" vertical="center" indent="1"/>
    </xf>
    <xf numFmtId="0" fontId="31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Border="1" applyAlignment="1">
      <alignment horizontal="left" vertical="center" indent="1"/>
    </xf>
    <xf numFmtId="49" fontId="28" fillId="0" borderId="0" xfId="0" applyNumberFormat="1" applyFont="1" applyBorder="1" applyAlignment="1">
      <alignment vertical="center"/>
    </xf>
    <xf numFmtId="0" fontId="28" fillId="0" borderId="0" xfId="0" applyNumberFormat="1" applyFont="1" applyAlignment="1">
      <alignment vertical="center" wrapText="1"/>
    </xf>
    <xf numFmtId="4" fontId="28" fillId="0" borderId="0" xfId="0" applyNumberFormat="1" applyFont="1" applyAlignment="1">
      <alignment horizontal="right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4" fontId="31" fillId="0" borderId="0" xfId="49" applyNumberFormat="1" applyFont="1" applyFill="1" applyBorder="1" applyAlignment="1">
      <alignment horizontal="right" vertical="center"/>
    </xf>
    <xf numFmtId="0" fontId="32" fillId="0" borderId="0" xfId="0" applyNumberFormat="1" applyFont="1" applyBorder="1" applyAlignment="1">
      <alignment horizontal="left" vertical="center" indent="1"/>
    </xf>
    <xf numFmtId="0" fontId="32" fillId="0" borderId="0" xfId="0" applyNumberFormat="1" applyFont="1" applyBorder="1" applyAlignment="1">
      <alignment horizontal="center" vertical="center"/>
    </xf>
    <xf numFmtId="4" fontId="32" fillId="0" borderId="0" xfId="0" applyNumberFormat="1" applyFont="1" applyBorder="1" applyAlignment="1">
      <alignment horizontal="right" vertical="center"/>
    </xf>
    <xf numFmtId="0" fontId="33" fillId="0" borderId="33" xfId="0" applyNumberFormat="1" applyFont="1" applyFill="1" applyBorder="1" applyAlignment="1">
      <alignment horizontal="right" vertical="center"/>
    </xf>
    <xf numFmtId="4" fontId="28" fillId="0" borderId="0" xfId="0" applyNumberFormat="1" applyFont="1" applyBorder="1" applyAlignment="1">
      <alignment horizontal="right" vertical="center"/>
    </xf>
    <xf numFmtId="0" fontId="28" fillId="0" borderId="0" xfId="0" applyNumberFormat="1" applyFont="1" applyBorder="1" applyAlignment="1">
      <alignment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right" vertical="center"/>
    </xf>
    <xf numFmtId="0" fontId="31" fillId="24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4" fillId="25" borderId="0" xfId="0" applyFont="1" applyFill="1" applyBorder="1" applyAlignment="1">
      <alignment horizontal="center" wrapText="1"/>
    </xf>
    <xf numFmtId="0" fontId="38" fillId="0" borderId="0" xfId="0" applyFont="1" applyFill="1" applyAlignment="1">
      <alignment vertical="center"/>
    </xf>
    <xf numFmtId="4" fontId="28" fillId="24" borderId="12" xfId="0" applyNumberFormat="1" applyFont="1" applyFill="1" applyBorder="1" applyAlignment="1">
      <alignment horizontal="right" vertical="top"/>
    </xf>
    <xf numFmtId="4" fontId="28" fillId="24" borderId="16" xfId="0" applyNumberFormat="1" applyFont="1" applyFill="1" applyBorder="1" applyAlignment="1">
      <alignment horizontal="right" vertical="top"/>
    </xf>
    <xf numFmtId="4" fontId="28" fillId="24" borderId="31" xfId="0" applyNumberFormat="1" applyFont="1" applyFill="1" applyBorder="1" applyAlignment="1">
      <alignment horizontal="right" vertical="top"/>
    </xf>
    <xf numFmtId="4" fontId="28" fillId="24" borderId="32" xfId="0" applyNumberFormat="1" applyFont="1" applyFill="1" applyBorder="1" applyAlignment="1">
      <alignment horizontal="right" vertical="top"/>
    </xf>
    <xf numFmtId="4" fontId="28" fillId="24" borderId="13" xfId="0" applyNumberFormat="1" applyFont="1" applyFill="1" applyBorder="1" applyAlignment="1">
      <alignment horizontal="right" vertical="top"/>
    </xf>
    <xf numFmtId="4" fontId="28" fillId="24" borderId="17" xfId="0" applyNumberFormat="1" applyFont="1" applyFill="1" applyBorder="1" applyAlignment="1">
      <alignment horizontal="right" vertical="top"/>
    </xf>
    <xf numFmtId="4" fontId="31" fillId="23" borderId="12" xfId="0" applyNumberFormat="1" applyFont="1" applyFill="1" applyBorder="1" applyAlignment="1">
      <alignment horizontal="right" vertical="center"/>
    </xf>
    <xf numFmtId="4" fontId="31" fillId="23" borderId="16" xfId="0" applyNumberFormat="1" applyFont="1" applyFill="1" applyBorder="1" applyAlignment="1">
      <alignment horizontal="right" vertical="center"/>
    </xf>
    <xf numFmtId="4" fontId="31" fillId="23" borderId="13" xfId="0" applyNumberFormat="1" applyFont="1" applyFill="1" applyBorder="1" applyAlignment="1">
      <alignment horizontal="right" vertical="center"/>
    </xf>
    <xf numFmtId="4" fontId="31" fillId="23" borderId="17" xfId="0" applyNumberFormat="1" applyFont="1" applyFill="1" applyBorder="1" applyAlignment="1">
      <alignment horizontal="right" vertical="center"/>
    </xf>
    <xf numFmtId="4" fontId="31" fillId="0" borderId="14" xfId="0" applyNumberFormat="1" applyFont="1" applyBorder="1" applyAlignment="1">
      <alignment horizontal="right" vertical="center"/>
    </xf>
    <xf numFmtId="4" fontId="31" fillId="0" borderId="25" xfId="0" applyNumberFormat="1" applyFont="1" applyFill="1" applyBorder="1" applyAlignment="1">
      <alignment horizontal="right" vertical="top"/>
    </xf>
    <xf numFmtId="4" fontId="31" fillId="0" borderId="29" xfId="0" applyNumberFormat="1" applyFont="1" applyFill="1" applyBorder="1" applyAlignment="1">
      <alignment horizontal="right" vertical="top"/>
    </xf>
    <xf numFmtId="4" fontId="31" fillId="0" borderId="26" xfId="0" applyNumberFormat="1" applyFont="1" applyFill="1" applyBorder="1" applyAlignment="1">
      <alignment horizontal="right" vertical="top"/>
    </xf>
    <xf numFmtId="4" fontId="31" fillId="0" borderId="34" xfId="0" applyNumberFormat="1" applyFont="1" applyFill="1" applyBorder="1" applyAlignment="1">
      <alignment horizontal="right" vertical="top"/>
    </xf>
    <xf numFmtId="4" fontId="31" fillId="0" borderId="21" xfId="0" applyNumberFormat="1" applyFont="1" applyFill="1" applyBorder="1" applyAlignment="1">
      <alignment horizontal="right" vertical="top"/>
    </xf>
    <xf numFmtId="4" fontId="31" fillId="0" borderId="22" xfId="0" applyNumberFormat="1" applyFont="1" applyFill="1" applyBorder="1" applyAlignment="1">
      <alignment horizontal="right" vertical="top"/>
    </xf>
    <xf numFmtId="0" fontId="39" fillId="0" borderId="0" xfId="0" applyFont="1" applyAlignment="1">
      <alignment horizontal="justify" vertical="center"/>
    </xf>
    <xf numFmtId="0" fontId="40" fillId="0" borderId="0" xfId="0" applyFont="1" applyFill="1" applyBorder="1" applyAlignment="1">
      <alignment horizontal="justify"/>
    </xf>
    <xf numFmtId="0" fontId="41" fillId="0" borderId="0" xfId="0" applyFont="1" applyAlignment="1">
      <alignment horizontal="left"/>
    </xf>
    <xf numFmtId="0" fontId="32" fillId="0" borderId="0" xfId="0" applyFont="1" applyAlignment="1">
      <alignment horizontal="right" vertical="center"/>
    </xf>
    <xf numFmtId="4" fontId="31" fillId="0" borderId="25" xfId="0" applyNumberFormat="1" applyFont="1" applyBorder="1" applyAlignment="1">
      <alignment vertical="center" wrapText="1"/>
    </xf>
    <xf numFmtId="4" fontId="31" fillId="0" borderId="25" xfId="0" applyNumberFormat="1" applyFont="1" applyBorder="1" applyAlignment="1">
      <alignment horizontal="center" vertical="center"/>
    </xf>
    <xf numFmtId="4" fontId="31" fillId="0" borderId="25" xfId="0" applyNumberFormat="1" applyFont="1" applyFill="1" applyBorder="1" applyAlignment="1">
      <alignment horizontal="right" vertical="center"/>
    </xf>
    <xf numFmtId="4" fontId="31" fillId="0" borderId="29" xfId="0" applyNumberFormat="1" applyFont="1" applyFill="1" applyBorder="1" applyAlignment="1">
      <alignment horizontal="right" vertical="center"/>
    </xf>
    <xf numFmtId="4" fontId="31" fillId="0" borderId="27" xfId="0" applyNumberFormat="1" applyFont="1" applyBorder="1" applyAlignment="1">
      <alignment horizontal="center" vertical="center"/>
    </xf>
    <xf numFmtId="4" fontId="31" fillId="0" borderId="27" xfId="0" applyNumberFormat="1" applyFont="1" applyFill="1" applyBorder="1" applyAlignment="1">
      <alignment horizontal="right" vertical="center"/>
    </xf>
    <xf numFmtId="4" fontId="31" fillId="0" borderId="35" xfId="0" applyNumberFormat="1" applyFont="1" applyFill="1" applyBorder="1" applyAlignment="1">
      <alignment horizontal="right" vertical="center"/>
    </xf>
    <xf numFmtId="4" fontId="31" fillId="0" borderId="27" xfId="0" applyNumberFormat="1" applyFont="1" applyBorder="1" applyAlignment="1">
      <alignment vertical="center" wrapText="1"/>
    </xf>
    <xf numFmtId="4" fontId="31" fillId="0" borderId="14" xfId="0" applyNumberFormat="1" applyFont="1" applyBorder="1" applyAlignment="1">
      <alignment vertical="center" wrapText="1"/>
    </xf>
    <xf numFmtId="4" fontId="31" fillId="0" borderId="14" xfId="0" applyNumberFormat="1" applyFont="1" applyBorder="1" applyAlignment="1">
      <alignment horizontal="center" vertical="center"/>
    </xf>
    <xf numFmtId="4" fontId="31" fillId="23" borderId="14" xfId="0" applyNumberFormat="1" applyFont="1" applyFill="1" applyBorder="1" applyAlignment="1">
      <alignment horizontal="right" vertical="center"/>
    </xf>
    <xf numFmtId="165" fontId="28" fillId="0" borderId="13" xfId="0" applyNumberFormat="1" applyFont="1" applyBorder="1" applyAlignment="1">
      <alignment vertical="center" wrapText="1"/>
    </xf>
    <xf numFmtId="165" fontId="28" fillId="0" borderId="21" xfId="0" applyNumberFormat="1" applyFont="1" applyBorder="1" applyAlignment="1">
      <alignment horizontal="center" vertical="center" wrapText="1"/>
    </xf>
    <xf numFmtId="165" fontId="31" fillId="0" borderId="21" xfId="0" applyNumberFormat="1" applyFont="1" applyBorder="1" applyAlignment="1">
      <alignment vertical="center" wrapText="1"/>
    </xf>
    <xf numFmtId="165" fontId="31" fillId="0" borderId="21" xfId="0" applyNumberFormat="1" applyFont="1" applyBorder="1" applyAlignment="1">
      <alignment horizontal="center" vertical="center" wrapText="1"/>
    </xf>
    <xf numFmtId="4" fontId="31" fillId="24" borderId="21" xfId="0" applyNumberFormat="1" applyFont="1" applyFill="1" applyBorder="1" applyAlignment="1">
      <alignment horizontal="right" vertical="center"/>
    </xf>
    <xf numFmtId="4" fontId="31" fillId="24" borderId="22" xfId="0" applyNumberFormat="1" applyFont="1" applyFill="1" applyBorder="1" applyAlignment="1">
      <alignment horizontal="right" vertical="center"/>
    </xf>
    <xf numFmtId="165" fontId="31" fillId="0" borderId="27" xfId="0" applyNumberFormat="1" applyFont="1" applyBorder="1" applyAlignment="1">
      <alignment vertical="center" wrapText="1"/>
    </xf>
    <xf numFmtId="165" fontId="31" fillId="0" borderId="27" xfId="0" applyNumberFormat="1" applyFont="1" applyBorder="1" applyAlignment="1">
      <alignment horizontal="center" vertical="center" wrapText="1"/>
    </xf>
    <xf numFmtId="4" fontId="31" fillId="26" borderId="36" xfId="0" applyNumberFormat="1" applyFont="1" applyFill="1" applyBorder="1" applyAlignment="1">
      <alignment horizontal="right" vertical="center"/>
    </xf>
    <xf numFmtId="165" fontId="31" fillId="0" borderId="25" xfId="0" applyNumberFormat="1" applyFont="1" applyBorder="1" applyAlignment="1">
      <alignment vertical="center" wrapText="1"/>
    </xf>
    <xf numFmtId="165" fontId="31" fillId="0" borderId="25" xfId="0" applyNumberFormat="1" applyFont="1" applyBorder="1" applyAlignment="1">
      <alignment horizontal="center" vertical="center" wrapText="1"/>
    </xf>
    <xf numFmtId="4" fontId="31" fillId="26" borderId="37" xfId="0" applyNumberFormat="1" applyFont="1" applyFill="1" applyBorder="1" applyAlignment="1">
      <alignment horizontal="right" vertical="center"/>
    </xf>
    <xf numFmtId="4" fontId="31" fillId="26" borderId="38" xfId="0" applyNumberFormat="1" applyFont="1" applyFill="1" applyBorder="1" applyAlignment="1">
      <alignment horizontal="right" vertical="center"/>
    </xf>
    <xf numFmtId="165" fontId="28" fillId="0" borderId="31" xfId="0" applyNumberFormat="1" applyFont="1" applyBorder="1" applyAlignment="1">
      <alignment vertical="center" wrapText="1"/>
    </xf>
    <xf numFmtId="165" fontId="28" fillId="0" borderId="31" xfId="0" applyNumberFormat="1" applyFont="1" applyBorder="1" applyAlignment="1">
      <alignment horizontal="center" vertical="center" wrapText="1"/>
    </xf>
    <xf numFmtId="4" fontId="28" fillId="24" borderId="31" xfId="0" applyNumberFormat="1" applyFont="1" applyFill="1" applyBorder="1" applyAlignment="1">
      <alignment horizontal="right" vertical="center"/>
    </xf>
    <xf numFmtId="4" fontId="28" fillId="24" borderId="32" xfId="0" applyNumberFormat="1" applyFont="1" applyFill="1" applyBorder="1" applyAlignment="1">
      <alignment horizontal="right" vertical="center"/>
    </xf>
    <xf numFmtId="4" fontId="31" fillId="26" borderId="39" xfId="0" applyNumberFormat="1" applyFont="1" applyFill="1" applyBorder="1" applyAlignment="1">
      <alignment horizontal="right" vertical="center"/>
    </xf>
    <xf numFmtId="4" fontId="31" fillId="26" borderId="40" xfId="0" applyNumberFormat="1" applyFont="1" applyFill="1" applyBorder="1" applyAlignment="1">
      <alignment horizontal="right" vertical="center"/>
    </xf>
    <xf numFmtId="165" fontId="31" fillId="0" borderId="20" xfId="0" applyNumberFormat="1" applyFont="1" applyBorder="1" applyAlignment="1">
      <alignment horizontal="center" vertical="center" wrapText="1"/>
    </xf>
    <xf numFmtId="165" fontId="31" fillId="0" borderId="41" xfId="0" applyNumberFormat="1" applyFont="1" applyBorder="1" applyAlignment="1">
      <alignment horizontal="center" vertical="center" wrapText="1"/>
    </xf>
    <xf numFmtId="165" fontId="31" fillId="0" borderId="28" xfId="0" applyNumberFormat="1" applyFont="1" applyBorder="1" applyAlignment="1">
      <alignment horizontal="center" vertical="center" wrapText="1"/>
    </xf>
    <xf numFmtId="165" fontId="28" fillId="0" borderId="30" xfId="0" applyNumberFormat="1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top"/>
    </xf>
    <xf numFmtId="0" fontId="28" fillId="0" borderId="0" xfId="0" applyFont="1" applyFill="1" applyAlignment="1">
      <alignment horizontal="center"/>
    </xf>
    <xf numFmtId="4" fontId="31" fillId="24" borderId="25" xfId="0" applyNumberFormat="1" applyFont="1" applyFill="1" applyBorder="1" applyAlignment="1">
      <alignment horizontal="right" vertical="center"/>
    </xf>
    <xf numFmtId="4" fontId="31" fillId="24" borderId="29" xfId="0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4" fontId="31" fillId="23" borderId="31" xfId="0" applyNumberFormat="1" applyFont="1" applyFill="1" applyBorder="1" applyAlignment="1">
      <alignment horizontal="right" vertical="center"/>
    </xf>
    <xf numFmtId="4" fontId="31" fillId="23" borderId="32" xfId="0" applyNumberFormat="1" applyFont="1" applyFill="1" applyBorder="1" applyAlignment="1">
      <alignment horizontal="right" vertical="center"/>
    </xf>
    <xf numFmtId="4" fontId="31" fillId="0" borderId="21" xfId="0" applyNumberFormat="1" applyFont="1" applyFill="1" applyBorder="1" applyAlignment="1">
      <alignment horizontal="right" vertical="center"/>
    </xf>
    <xf numFmtId="0" fontId="31" fillId="20" borderId="15" xfId="0" applyNumberFormat="1" applyFont="1" applyFill="1" applyBorder="1" applyAlignment="1">
      <alignment horizontal="center" vertical="center" wrapText="1"/>
    </xf>
    <xf numFmtId="0" fontId="31" fillId="0" borderId="0" xfId="80" applyNumberFormat="1" applyFont="1" applyAlignment="1">
      <alignment horizontal="center" vertical="center"/>
      <protection/>
    </xf>
    <xf numFmtId="0" fontId="31" fillId="0" borderId="0" xfId="0" applyNumberFormat="1" applyFont="1" applyFill="1" applyAlignment="1">
      <alignment horizontal="center"/>
    </xf>
    <xf numFmtId="0" fontId="31" fillId="0" borderId="28" xfId="0" applyNumberFormat="1" applyFont="1" applyFill="1" applyBorder="1" applyAlignment="1">
      <alignment horizontal="center" vertical="top"/>
    </xf>
    <xf numFmtId="0" fontId="28" fillId="0" borderId="19" xfId="0" applyNumberFormat="1" applyFont="1" applyFill="1" applyBorder="1" applyAlignment="1">
      <alignment horizontal="center" vertical="top"/>
    </xf>
    <xf numFmtId="0" fontId="28" fillId="0" borderId="18" xfId="0" applyNumberFormat="1" applyFont="1" applyFill="1" applyBorder="1" applyAlignment="1">
      <alignment horizontal="center" vertical="top"/>
    </xf>
    <xf numFmtId="0" fontId="31" fillId="0" borderId="28" xfId="0" applyNumberFormat="1" applyFont="1" applyFill="1" applyBorder="1" applyAlignment="1">
      <alignment horizontal="center" vertical="top" wrapText="1"/>
    </xf>
    <xf numFmtId="0" fontId="31" fillId="0" borderId="41" xfId="0" applyNumberFormat="1" applyFont="1" applyFill="1" applyBorder="1" applyAlignment="1">
      <alignment horizontal="center" vertical="top"/>
    </xf>
    <xf numFmtId="0" fontId="31" fillId="0" borderId="42" xfId="0" applyNumberFormat="1" applyFont="1" applyFill="1" applyBorder="1" applyAlignment="1">
      <alignment horizontal="center" vertical="top"/>
    </xf>
    <xf numFmtId="0" fontId="28" fillId="0" borderId="19" xfId="0" applyNumberFormat="1" applyFont="1" applyBorder="1" applyAlignment="1">
      <alignment horizontal="center" vertical="center"/>
    </xf>
    <xf numFmtId="0" fontId="28" fillId="0" borderId="18" xfId="0" applyNumberFormat="1" applyFont="1" applyBorder="1" applyAlignment="1">
      <alignment horizontal="center" vertical="center"/>
    </xf>
    <xf numFmtId="0" fontId="31" fillId="0" borderId="20" xfId="0" applyNumberFormat="1" applyFont="1" applyFill="1" applyBorder="1" applyAlignment="1">
      <alignment horizontal="center" vertical="top"/>
    </xf>
    <xf numFmtId="0" fontId="28" fillId="0" borderId="0" xfId="0" applyNumberFormat="1" applyFont="1" applyFill="1" applyAlignment="1">
      <alignment horizontal="center" vertical="top"/>
    </xf>
    <xf numFmtId="0" fontId="28" fillId="0" borderId="0" xfId="0" applyNumberFormat="1" applyFont="1" applyFill="1" applyAlignment="1">
      <alignment horizontal="center"/>
    </xf>
    <xf numFmtId="0" fontId="28" fillId="0" borderId="0" xfId="0" applyNumberFormat="1" applyFont="1" applyFill="1" applyAlignment="1">
      <alignment horizontal="center" vertical="center"/>
    </xf>
    <xf numFmtId="0" fontId="28" fillId="0" borderId="30" xfId="0" applyNumberFormat="1" applyFont="1" applyFill="1" applyBorder="1" applyAlignment="1">
      <alignment horizontal="center" vertical="top"/>
    </xf>
    <xf numFmtId="0" fontId="31" fillId="0" borderId="0" xfId="0" applyNumberFormat="1" applyFont="1" applyFill="1" applyAlignment="1">
      <alignment horizontal="left" vertical="center"/>
    </xf>
    <xf numFmtId="4" fontId="28" fillId="0" borderId="12" xfId="0" applyNumberFormat="1" applyFont="1" applyFill="1" applyBorder="1" applyAlignment="1">
      <alignment vertical="center"/>
    </xf>
    <xf numFmtId="4" fontId="28" fillId="0" borderId="31" xfId="0" applyNumberFormat="1" applyFont="1" applyFill="1" applyBorder="1" applyAlignment="1">
      <alignment vertical="top"/>
    </xf>
    <xf numFmtId="4" fontId="28" fillId="0" borderId="31" xfId="0" applyNumberFormat="1" applyFont="1" applyFill="1" applyBorder="1" applyAlignment="1">
      <alignment horizontal="center" vertical="top"/>
    </xf>
    <xf numFmtId="4" fontId="28" fillId="0" borderId="12" xfId="0" applyNumberFormat="1" applyFont="1" applyFill="1" applyBorder="1" applyAlignment="1">
      <alignment horizontal="left" vertical="center" wrapText="1"/>
    </xf>
    <xf numFmtId="0" fontId="31" fillId="0" borderId="0" xfId="80" applyFont="1" applyAlignment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" fontId="31" fillId="0" borderId="28" xfId="0" applyNumberFormat="1" applyFont="1" applyBorder="1" applyAlignment="1">
      <alignment horizontal="center" vertical="center"/>
    </xf>
    <xf numFmtId="4" fontId="28" fillId="0" borderId="19" xfId="0" applyNumberFormat="1" applyFont="1" applyBorder="1" applyAlignment="1">
      <alignment horizontal="center" vertical="center"/>
    </xf>
    <xf numFmtId="4" fontId="28" fillId="0" borderId="30" xfId="0" applyNumberFormat="1" applyFont="1" applyBorder="1" applyAlignment="1">
      <alignment horizontal="center" vertical="center"/>
    </xf>
    <xf numFmtId="4" fontId="28" fillId="0" borderId="18" xfId="0" applyNumberFormat="1" applyFont="1" applyBorder="1" applyAlignment="1">
      <alignment horizontal="center" vertical="center"/>
    </xf>
    <xf numFmtId="4" fontId="31" fillId="0" borderId="41" xfId="0" applyNumberFormat="1" applyFont="1" applyBorder="1" applyAlignment="1">
      <alignment horizontal="center" vertical="center"/>
    </xf>
    <xf numFmtId="0" fontId="28" fillId="0" borderId="0" xfId="80" applyNumberFormat="1" applyFont="1" applyAlignment="1">
      <alignment vertical="center"/>
      <protection/>
    </xf>
    <xf numFmtId="4" fontId="28" fillId="0" borderId="0" xfId="80" applyNumberFormat="1" applyFont="1" applyAlignment="1">
      <alignment horizontal="right" vertical="center"/>
      <protection/>
    </xf>
    <xf numFmtId="0" fontId="28" fillId="0" borderId="0" xfId="80" applyFont="1" applyAlignment="1">
      <alignment vertical="center"/>
      <protection/>
    </xf>
    <xf numFmtId="0" fontId="31" fillId="0" borderId="0" xfId="80" applyNumberFormat="1" applyFont="1" applyBorder="1" applyAlignment="1">
      <alignment vertical="center"/>
      <protection/>
    </xf>
    <xf numFmtId="4" fontId="32" fillId="0" borderId="0" xfId="80" applyNumberFormat="1" applyFont="1" applyBorder="1" applyAlignment="1">
      <alignment horizontal="left" vertical="center"/>
      <protection/>
    </xf>
    <xf numFmtId="0" fontId="28" fillId="0" borderId="0" xfId="80" applyNumberFormat="1" applyFont="1" applyBorder="1" applyAlignment="1">
      <alignment horizontal="left" vertical="center" indent="1"/>
      <protection/>
    </xf>
    <xf numFmtId="4" fontId="31" fillId="0" borderId="0" xfId="80" applyNumberFormat="1" applyFont="1" applyBorder="1" applyAlignment="1">
      <alignment horizontal="right" vertical="center"/>
      <protection/>
    </xf>
    <xf numFmtId="0" fontId="31" fillId="0" borderId="20" xfId="80" applyNumberFormat="1" applyFont="1" applyFill="1" applyBorder="1" applyAlignment="1">
      <alignment horizontal="left" vertical="center" wrapText="1" indent="1"/>
      <protection/>
    </xf>
    <xf numFmtId="0" fontId="28" fillId="0" borderId="21" xfId="80" applyNumberFormat="1" applyFont="1" applyBorder="1" applyAlignment="1">
      <alignment horizontal="center" vertical="center" wrapText="1"/>
      <protection/>
    </xf>
    <xf numFmtId="4" fontId="28" fillId="24" borderId="22" xfId="50" applyNumberFormat="1" applyFont="1" applyFill="1" applyBorder="1" applyAlignment="1">
      <alignment horizontal="right" vertical="center"/>
    </xf>
    <xf numFmtId="0" fontId="31" fillId="0" borderId="0" xfId="80" applyFont="1" applyFill="1" applyAlignment="1">
      <alignment vertical="center"/>
      <protection/>
    </xf>
    <xf numFmtId="0" fontId="31" fillId="0" borderId="28" xfId="80" applyNumberFormat="1" applyFont="1" applyFill="1" applyBorder="1" applyAlignment="1">
      <alignment horizontal="left" vertical="center" wrapText="1" indent="1"/>
      <protection/>
    </xf>
    <xf numFmtId="0" fontId="28" fillId="0" borderId="19" xfId="80" applyNumberFormat="1" applyFont="1" applyFill="1" applyBorder="1" applyAlignment="1">
      <alignment horizontal="left" vertical="center" wrapText="1" indent="1"/>
      <protection/>
    </xf>
    <xf numFmtId="0" fontId="28" fillId="0" borderId="0" xfId="80" applyFont="1" applyFill="1" applyAlignment="1">
      <alignment vertical="center"/>
      <protection/>
    </xf>
    <xf numFmtId="0" fontId="28" fillId="0" borderId="18" xfId="80" applyNumberFormat="1" applyFont="1" applyFill="1" applyBorder="1" applyAlignment="1">
      <alignment horizontal="left" vertical="center" wrapText="1" indent="1"/>
      <protection/>
    </xf>
    <xf numFmtId="0" fontId="33" fillId="0" borderId="33" xfId="80" applyNumberFormat="1" applyFont="1" applyFill="1" applyBorder="1" applyAlignment="1">
      <alignment horizontal="right" vertical="center"/>
      <protection/>
    </xf>
    <xf numFmtId="0" fontId="33" fillId="0" borderId="0" xfId="80" applyNumberFormat="1" applyFont="1" applyFill="1" applyBorder="1" applyAlignment="1">
      <alignment horizontal="right" vertical="center"/>
      <protection/>
    </xf>
    <xf numFmtId="0" fontId="32" fillId="0" borderId="0" xfId="80" applyNumberFormat="1" applyFont="1" applyFill="1" applyBorder="1" applyAlignment="1">
      <alignment horizontal="left" vertical="center"/>
      <protection/>
    </xf>
    <xf numFmtId="0" fontId="32" fillId="0" borderId="0" xfId="80" applyNumberFormat="1" applyFont="1" applyFill="1" applyBorder="1" applyAlignment="1">
      <alignment horizontal="left" vertical="center" wrapText="1"/>
      <protection/>
    </xf>
    <xf numFmtId="49" fontId="28" fillId="0" borderId="0" xfId="80" applyNumberFormat="1" applyFont="1" applyBorder="1" applyAlignment="1">
      <alignment horizontal="left" vertical="center" indent="1"/>
      <protection/>
    </xf>
    <xf numFmtId="49" fontId="28" fillId="0" borderId="0" xfId="80" applyNumberFormat="1" applyFont="1" applyBorder="1" applyAlignment="1">
      <alignment vertical="center"/>
      <protection/>
    </xf>
    <xf numFmtId="4" fontId="28" fillId="0" borderId="0" xfId="80" applyNumberFormat="1" applyFont="1" applyBorder="1" applyAlignment="1">
      <alignment horizontal="right" vertical="center"/>
      <protection/>
    </xf>
    <xf numFmtId="0" fontId="28" fillId="0" borderId="0" xfId="80" applyNumberFormat="1" applyFont="1" applyBorder="1" applyAlignment="1">
      <alignment vertical="center"/>
      <protection/>
    </xf>
    <xf numFmtId="0" fontId="28" fillId="0" borderId="0" xfId="80" applyNumberFormat="1" applyFont="1" applyAlignment="1">
      <alignment horizontal="left" vertical="center" indent="1"/>
      <protection/>
    </xf>
    <xf numFmtId="0" fontId="28" fillId="0" borderId="0" xfId="80" applyNumberFormat="1" applyFont="1" applyAlignment="1">
      <alignment vertical="center" wrapText="1"/>
      <protection/>
    </xf>
    <xf numFmtId="4" fontId="28" fillId="0" borderId="0" xfId="80" applyNumberFormat="1" applyFont="1" applyAlignment="1">
      <alignment horizontal="right" vertical="center" wrapText="1"/>
      <protection/>
    </xf>
    <xf numFmtId="0" fontId="31" fillId="0" borderId="0" xfId="80" applyNumberFormat="1" applyFont="1" applyFill="1" applyBorder="1" applyAlignment="1">
      <alignment horizontal="left" vertical="center" wrapText="1" indent="1"/>
      <protection/>
    </xf>
    <xf numFmtId="0" fontId="31" fillId="0" borderId="0" xfId="80" applyNumberFormat="1" applyFont="1" applyFill="1" applyBorder="1" applyAlignment="1">
      <alignment horizontal="left" vertical="center" wrapText="1"/>
      <protection/>
    </xf>
    <xf numFmtId="0" fontId="31" fillId="0" borderId="0" xfId="80" applyNumberFormat="1" applyFont="1" applyBorder="1" applyAlignment="1">
      <alignment horizontal="center" vertical="center" wrapText="1"/>
      <protection/>
    </xf>
    <xf numFmtId="4" fontId="31" fillId="0" borderId="0" xfId="50" applyNumberFormat="1" applyFont="1" applyFill="1" applyBorder="1" applyAlignment="1">
      <alignment horizontal="right" vertical="center"/>
    </xf>
    <xf numFmtId="0" fontId="33" fillId="0" borderId="0" xfId="80" applyNumberFormat="1" applyFont="1" applyFill="1" applyBorder="1" applyAlignment="1">
      <alignment horizontal="right" vertical="top" wrapText="1"/>
      <protection/>
    </xf>
    <xf numFmtId="0" fontId="28" fillId="0" borderId="0" xfId="80" applyFont="1" applyAlignment="1">
      <alignment horizontal="center" vertical="center"/>
      <protection/>
    </xf>
    <xf numFmtId="0" fontId="32" fillId="0" borderId="0" xfId="80" applyNumberFormat="1" applyFont="1" applyBorder="1" applyAlignment="1">
      <alignment horizontal="left" vertical="center" indent="1"/>
      <protection/>
    </xf>
    <xf numFmtId="0" fontId="32" fillId="0" borderId="0" xfId="80" applyNumberFormat="1" applyFont="1" applyBorder="1" applyAlignment="1">
      <alignment horizontal="center" vertical="center"/>
      <protection/>
    </xf>
    <xf numFmtId="4" fontId="32" fillId="0" borderId="0" xfId="80" applyNumberFormat="1" applyFont="1" applyBorder="1" applyAlignment="1">
      <alignment horizontal="right" vertical="center"/>
      <protection/>
    </xf>
    <xf numFmtId="0" fontId="38" fillId="0" borderId="0" xfId="0" applyNumberFormat="1" applyFont="1" applyBorder="1" applyAlignment="1">
      <alignment horizontal="left" vertical="center" wrapText="1"/>
    </xf>
    <xf numFmtId="0" fontId="31" fillId="0" borderId="25" xfId="0" applyNumberFormat="1" applyFont="1" applyFill="1" applyBorder="1" applyAlignment="1">
      <alignment horizontal="left" vertical="center" wrapText="1"/>
    </xf>
    <xf numFmtId="0" fontId="31" fillId="0" borderId="12" xfId="0" applyNumberFormat="1" applyFont="1" applyFill="1" applyBorder="1" applyAlignment="1">
      <alignment horizontal="left" vertical="center" wrapText="1"/>
    </xf>
    <xf numFmtId="0" fontId="31" fillId="0" borderId="31" xfId="0" applyNumberFormat="1" applyFont="1" applyFill="1" applyBorder="1" applyAlignment="1">
      <alignment horizontal="left" vertical="center" wrapText="1"/>
    </xf>
    <xf numFmtId="0" fontId="31" fillId="0" borderId="25" xfId="0" applyFont="1" applyFill="1" applyBorder="1" applyAlignment="1">
      <alignment horizontal="left" vertical="center" wrapText="1"/>
    </xf>
    <xf numFmtId="0" fontId="31" fillId="0" borderId="29" xfId="0" applyFont="1" applyFill="1" applyBorder="1" applyAlignment="1">
      <alignment horizontal="left" vertical="center" wrapText="1"/>
    </xf>
    <xf numFmtId="0" fontId="28" fillId="24" borderId="12" xfId="0" applyFont="1" applyFill="1" applyBorder="1" applyAlignment="1">
      <alignment horizontal="left" vertical="center" wrapText="1" indent="1"/>
    </xf>
    <xf numFmtId="0" fontId="28" fillId="24" borderId="16" xfId="0" applyFont="1" applyFill="1" applyBorder="1" applyAlignment="1">
      <alignment horizontal="left" vertical="center" wrapText="1" indent="1"/>
    </xf>
    <xf numFmtId="49" fontId="28" fillId="0" borderId="0" xfId="0" applyNumberFormat="1" applyFont="1" applyBorder="1" applyAlignment="1">
      <alignment horizontal="center" vertical="center"/>
    </xf>
    <xf numFmtId="0" fontId="32" fillId="0" borderId="33" xfId="0" applyNumberFormat="1" applyFont="1" applyFill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left" vertical="top" wrapText="1"/>
    </xf>
    <xf numFmtId="0" fontId="28" fillId="24" borderId="13" xfId="0" applyFont="1" applyFill="1" applyBorder="1" applyAlignment="1">
      <alignment horizontal="left" vertical="center" wrapText="1" indent="1"/>
    </xf>
    <xf numFmtId="0" fontId="28" fillId="24" borderId="17" xfId="0" applyFont="1" applyFill="1" applyBorder="1" applyAlignment="1">
      <alignment horizontal="left" vertical="center" wrapText="1" indent="1"/>
    </xf>
    <xf numFmtId="49" fontId="28" fillId="0" borderId="0" xfId="80" applyNumberFormat="1" applyFont="1" applyBorder="1" applyAlignment="1">
      <alignment horizontal="center" vertical="center"/>
      <protection/>
    </xf>
    <xf numFmtId="0" fontId="28" fillId="0" borderId="0" xfId="80" applyFont="1" applyBorder="1" applyAlignment="1">
      <alignment horizontal="center" vertical="center"/>
      <protection/>
    </xf>
    <xf numFmtId="0" fontId="32" fillId="0" borderId="0" xfId="80" applyNumberFormat="1" applyFont="1" applyFill="1" applyBorder="1" applyAlignment="1">
      <alignment horizontal="left" vertical="top" wrapText="1"/>
      <protection/>
    </xf>
    <xf numFmtId="0" fontId="38" fillId="0" borderId="0" xfId="80" applyNumberFormat="1" applyFont="1" applyBorder="1" applyAlignment="1">
      <alignment horizontal="left" vertical="center" wrapText="1"/>
      <protection/>
    </xf>
    <xf numFmtId="0" fontId="31" fillId="0" borderId="21" xfId="80" applyNumberFormat="1" applyFont="1" applyFill="1" applyBorder="1" applyAlignment="1">
      <alignment horizontal="left" vertical="center" wrapText="1"/>
      <protection/>
    </xf>
    <xf numFmtId="0" fontId="31" fillId="0" borderId="25" xfId="80" applyFont="1" applyFill="1" applyBorder="1" applyAlignment="1">
      <alignment horizontal="left" vertical="center" wrapText="1"/>
      <protection/>
    </xf>
    <xf numFmtId="0" fontId="31" fillId="0" borderId="29" xfId="80" applyFont="1" applyFill="1" applyBorder="1" applyAlignment="1">
      <alignment horizontal="left" vertical="center" wrapText="1"/>
      <protection/>
    </xf>
    <xf numFmtId="0" fontId="28" fillId="24" borderId="12" xfId="80" applyFont="1" applyFill="1" applyBorder="1" applyAlignment="1">
      <alignment horizontal="left" vertical="center" wrapText="1" indent="1"/>
      <protection/>
    </xf>
    <xf numFmtId="0" fontId="28" fillId="24" borderId="16" xfId="80" applyFont="1" applyFill="1" applyBorder="1" applyAlignment="1">
      <alignment horizontal="left" vertical="center" wrapText="1" indent="1"/>
      <protection/>
    </xf>
    <xf numFmtId="0" fontId="28" fillId="24" borderId="13" xfId="80" applyFont="1" applyFill="1" applyBorder="1" applyAlignment="1">
      <alignment horizontal="left" vertical="center" wrapText="1" indent="1"/>
      <protection/>
    </xf>
    <xf numFmtId="0" fontId="28" fillId="24" borderId="17" xfId="80" applyFont="1" applyFill="1" applyBorder="1" applyAlignment="1">
      <alignment horizontal="left" vertical="center" wrapText="1" indent="1"/>
      <protection/>
    </xf>
    <xf numFmtId="0" fontId="32" fillId="0" borderId="33" xfId="80" applyNumberFormat="1" applyFont="1" applyFill="1" applyBorder="1" applyAlignment="1">
      <alignment horizontal="left" vertical="center"/>
      <protection/>
    </xf>
    <xf numFmtId="0" fontId="31" fillId="0" borderId="15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</cellXfs>
  <cellStyles count="8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0" xfId="39"/>
    <cellStyle name="Dane wejściowe" xfId="40"/>
    <cellStyle name="Dane wyjściowe" xfId="41"/>
    <cellStyle name="Date" xfId="42"/>
    <cellStyle name="Dobry" xfId="43"/>
    <cellStyle name="Comma" xfId="44"/>
    <cellStyle name="Comma [0]" xfId="45"/>
    <cellStyle name="Dziesiętny 2" xfId="46"/>
    <cellStyle name="Dziesiętny 3" xfId="47"/>
    <cellStyle name="Dziesiętny 4" xfId="48"/>
    <cellStyle name="Dziesiętny 5" xfId="49"/>
    <cellStyle name="Dziesiętny 5 2" xfId="50"/>
    <cellStyle name="Fixed" xfId="51"/>
    <cellStyle name="HEADING1" xfId="52"/>
    <cellStyle name="HEADING2" xfId="53"/>
    <cellStyle name="Hyperlink" xfId="54"/>
    <cellStyle name="Hiperłącze 2" xfId="55"/>
    <cellStyle name="Hiperłącze 3" xfId="56"/>
    <cellStyle name="Hiperłącze 4" xfId="57"/>
    <cellStyle name="Hiperłącze 5" xfId="58"/>
    <cellStyle name="Iau?iue_Ecnn1 (2)" xfId="59"/>
    <cellStyle name="Komórka połączona" xfId="60"/>
    <cellStyle name="Komórka zaznaczona" xfId="61"/>
    <cellStyle name="Nagłówek 1" xfId="62"/>
    <cellStyle name="Nagłówek 2" xfId="63"/>
    <cellStyle name="Nagłówek 3" xfId="64"/>
    <cellStyle name="Nagłówek 4" xfId="65"/>
    <cellStyle name="Neutralny" xfId="66"/>
    <cellStyle name="Normal - Styl1" xfId="67"/>
    <cellStyle name="Normal - Styl2" xfId="68"/>
    <cellStyle name="Normal - Styl3" xfId="69"/>
    <cellStyle name="Normal - Styl4" xfId="70"/>
    <cellStyle name="Normal - Styl5" xfId="71"/>
    <cellStyle name="Normal - Styl6" xfId="72"/>
    <cellStyle name="Normal - Styl7" xfId="73"/>
    <cellStyle name="Normal_~1065031" xfId="74"/>
    <cellStyle name="Normalny 2" xfId="75"/>
    <cellStyle name="Normalny 3" xfId="76"/>
    <cellStyle name="Normalny 4" xfId="77"/>
    <cellStyle name="Normalny 5" xfId="78"/>
    <cellStyle name="Normalny 6" xfId="79"/>
    <cellStyle name="Normalny 7" xfId="80"/>
    <cellStyle name="Normalny 8" xfId="81"/>
    <cellStyle name="Obliczenia" xfId="82"/>
    <cellStyle name="Followed Hyperlink" xfId="83"/>
    <cellStyle name="Percent" xfId="84"/>
    <cellStyle name="Procentowy 2" xfId="85"/>
    <cellStyle name="Procentowy 3" xfId="86"/>
    <cellStyle name="STATE" xfId="87"/>
    <cellStyle name="Suma" xfId="88"/>
    <cellStyle name="Tekst objaśnienia" xfId="89"/>
    <cellStyle name="Tekst ostrzeżenia" xfId="90"/>
    <cellStyle name="Total" xfId="91"/>
    <cellStyle name="Tytuł" xfId="92"/>
    <cellStyle name="Uwaga" xfId="93"/>
    <cellStyle name="Currency" xfId="94"/>
    <cellStyle name="Currency [0]" xfId="95"/>
    <cellStyle name="Zły" xfId="96"/>
    <cellStyle name="Денежный [0]_11" xfId="97"/>
    <cellStyle name="Денежный_11" xfId="98"/>
    <cellStyle name="Обычный_04.OSS" xfId="99"/>
    <cellStyle name="Финансовый [0]_11" xfId="100"/>
    <cellStyle name="Финансовый_11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2181225</xdr:colOff>
      <xdr:row>15</xdr:row>
      <xdr:rowOff>0</xdr:rowOff>
    </xdr:from>
    <xdr:to>
      <xdr:col>1</xdr:col>
      <xdr:colOff>2657475</xdr:colOff>
      <xdr:row>18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7721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122" customWidth="1"/>
    <col min="2" max="2" width="73.8515625" style="122" customWidth="1"/>
    <col min="3" max="3" width="5.7109375" style="122" customWidth="1"/>
    <col min="4" max="16384" width="9.140625" style="122" customWidth="1"/>
  </cols>
  <sheetData>
    <row r="2" ht="12.75">
      <c r="B2" s="150"/>
    </row>
    <row r="4" ht="15.75">
      <c r="B4" s="123"/>
    </row>
    <row r="5" ht="33.75" customHeight="1"/>
    <row r="6" ht="18">
      <c r="B6" s="124" t="s">
        <v>67</v>
      </c>
    </row>
    <row r="7" ht="12.75">
      <c r="B7" s="125"/>
    </row>
    <row r="8" ht="18">
      <c r="B8" s="126" t="s">
        <v>68</v>
      </c>
    </row>
    <row r="9" ht="15.75">
      <c r="B9" s="123"/>
    </row>
    <row r="10" spans="1:256" ht="18">
      <c r="A10" s="123"/>
      <c r="B10" s="126" t="s">
        <v>69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</row>
    <row r="11" ht="64.5" customHeight="1"/>
    <row r="12" ht="15.75">
      <c r="B12" s="127"/>
    </row>
    <row r="13" ht="104.25" customHeight="1">
      <c r="B13" s="148"/>
    </row>
    <row r="14" ht="73.5" customHeight="1">
      <c r="B14" s="149" t="s">
        <v>74</v>
      </c>
    </row>
    <row r="15" ht="26.25" customHeight="1">
      <c r="B15" s="147" t="s">
        <v>75</v>
      </c>
    </row>
    <row r="20" ht="15.75">
      <c r="B20" s="128" t="s">
        <v>70</v>
      </c>
    </row>
    <row r="21" ht="15.75">
      <c r="B21" s="123" t="s">
        <v>71</v>
      </c>
    </row>
  </sheetData>
  <sheetProtection/>
  <printOptions horizontalCentered="1" verticalCentered="1"/>
  <pageMargins left="0.7874015748031497" right="0.7874015748031497" top="0.7874015748031497" bottom="0.7874015748031497" header="0.7874015748031497" footer="0.7874015748031497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H3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8.7109375" style="85" customWidth="1"/>
    <col min="3" max="3" width="30.7109375" style="47" customWidth="1"/>
    <col min="4" max="4" width="20.7109375" style="47" customWidth="1"/>
    <col min="5" max="5" width="17.7109375" style="47" customWidth="1"/>
    <col min="6" max="6" width="20.7109375" style="43" customWidth="1"/>
    <col min="7" max="7" width="5.7109375" style="3" customWidth="1"/>
    <col min="8" max="14" width="10.7109375" style="3" customWidth="1"/>
    <col min="15" max="16384" width="9.140625" style="3" customWidth="1"/>
  </cols>
  <sheetData>
    <row r="1" ht="15" customHeight="1">
      <c r="B1" s="81"/>
    </row>
    <row r="2" spans="2:6" ht="15" customHeight="1">
      <c r="B2" s="87" t="s">
        <v>63</v>
      </c>
      <c r="D2" s="87"/>
      <c r="E2" s="87"/>
      <c r="F2" s="88"/>
    </row>
    <row r="3" spans="2:6" s="45" customFormat="1" ht="15" customHeight="1">
      <c r="B3" s="89"/>
      <c r="C3" s="44"/>
      <c r="D3" s="44"/>
      <c r="E3" s="44"/>
      <c r="F3" s="48"/>
    </row>
    <row r="4" spans="2:6" s="45" customFormat="1" ht="19.5" customHeight="1">
      <c r="B4" s="90" t="s">
        <v>6</v>
      </c>
      <c r="C4" s="258" t="s">
        <v>47</v>
      </c>
      <c r="D4" s="258"/>
      <c r="E4" s="91" t="s">
        <v>48</v>
      </c>
      <c r="F4" s="92"/>
    </row>
    <row r="5" spans="2:6" s="46" customFormat="1" ht="19.5" customHeight="1">
      <c r="B5" s="93" t="s">
        <v>7</v>
      </c>
      <c r="C5" s="259" t="s">
        <v>55</v>
      </c>
      <c r="D5" s="259"/>
      <c r="E5" s="49" t="s">
        <v>25</v>
      </c>
      <c r="F5" s="94"/>
    </row>
    <row r="6" spans="2:6" s="46" customFormat="1" ht="19.5" customHeight="1">
      <c r="B6" s="95" t="s">
        <v>8</v>
      </c>
      <c r="C6" s="260" t="s">
        <v>56</v>
      </c>
      <c r="D6" s="260"/>
      <c r="E6" s="96" t="s">
        <v>49</v>
      </c>
      <c r="F6" s="97"/>
    </row>
    <row r="7" spans="2:6" s="45" customFormat="1" ht="19.5" customHeight="1">
      <c r="B7" s="90" t="s">
        <v>9</v>
      </c>
      <c r="C7" s="261" t="s">
        <v>61</v>
      </c>
      <c r="D7" s="261"/>
      <c r="E7" s="261"/>
      <c r="F7" s="262"/>
    </row>
    <row r="8" spans="2:6" s="46" customFormat="1" ht="19.5" customHeight="1">
      <c r="B8" s="98" t="s">
        <v>22</v>
      </c>
      <c r="C8" s="263"/>
      <c r="D8" s="263"/>
      <c r="E8" s="263"/>
      <c r="F8" s="264"/>
    </row>
    <row r="9" spans="2:6" s="46" customFormat="1" ht="19.5" customHeight="1">
      <c r="B9" s="98" t="s">
        <v>28</v>
      </c>
      <c r="C9" s="263"/>
      <c r="D9" s="263"/>
      <c r="E9" s="263"/>
      <c r="F9" s="264"/>
    </row>
    <row r="10" spans="2:6" s="46" customFormat="1" ht="19.5" customHeight="1">
      <c r="B10" s="99" t="s">
        <v>24</v>
      </c>
      <c r="C10" s="269"/>
      <c r="D10" s="269"/>
      <c r="E10" s="269"/>
      <c r="F10" s="270"/>
    </row>
    <row r="11" spans="2:6" s="45" customFormat="1" ht="19.5" customHeight="1">
      <c r="B11" s="90" t="s">
        <v>10</v>
      </c>
      <c r="C11" s="261" t="s">
        <v>62</v>
      </c>
      <c r="D11" s="261"/>
      <c r="E11" s="261"/>
      <c r="F11" s="262"/>
    </row>
    <row r="12" spans="2:6" s="45" customFormat="1" ht="19.5" customHeight="1">
      <c r="B12" s="98" t="s">
        <v>23</v>
      </c>
      <c r="C12" s="100" t="s">
        <v>51</v>
      </c>
      <c r="D12" s="101"/>
      <c r="E12" s="49" t="s">
        <v>50</v>
      </c>
      <c r="F12" s="102"/>
    </row>
    <row r="13" spans="2:6" s="45" customFormat="1" ht="19.5" customHeight="1">
      <c r="B13" s="98" t="s">
        <v>29</v>
      </c>
      <c r="C13" s="100" t="s">
        <v>51</v>
      </c>
      <c r="D13" s="101"/>
      <c r="E13" s="49" t="s">
        <v>50</v>
      </c>
      <c r="F13" s="102"/>
    </row>
    <row r="14" spans="2:6" s="45" customFormat="1" ht="19.5" customHeight="1">
      <c r="B14" s="98" t="s">
        <v>57</v>
      </c>
      <c r="C14" s="100" t="s">
        <v>51</v>
      </c>
      <c r="D14" s="101"/>
      <c r="E14" s="49" t="s">
        <v>50</v>
      </c>
      <c r="F14" s="102"/>
    </row>
    <row r="15" spans="2:6" s="45" customFormat="1" ht="19.5" customHeight="1">
      <c r="B15" s="98" t="s">
        <v>58</v>
      </c>
      <c r="C15" s="100" t="s">
        <v>51</v>
      </c>
      <c r="D15" s="101"/>
      <c r="E15" s="49" t="s">
        <v>50</v>
      </c>
      <c r="F15" s="102"/>
    </row>
    <row r="16" spans="2:6" s="45" customFormat="1" ht="19.5" customHeight="1">
      <c r="B16" s="98" t="s">
        <v>59</v>
      </c>
      <c r="C16" s="100" t="s">
        <v>51</v>
      </c>
      <c r="D16" s="101"/>
      <c r="E16" s="49" t="s">
        <v>50</v>
      </c>
      <c r="F16" s="102"/>
    </row>
    <row r="17" spans="2:6" s="45" customFormat="1" ht="19.5" customHeight="1">
      <c r="B17" s="98" t="s">
        <v>76</v>
      </c>
      <c r="C17" s="100" t="s">
        <v>51</v>
      </c>
      <c r="D17" s="101"/>
      <c r="E17" s="49" t="s">
        <v>50</v>
      </c>
      <c r="F17" s="102"/>
    </row>
    <row r="18" spans="2:6" s="45" customFormat="1" ht="19.5" customHeight="1">
      <c r="B18" s="98" t="s">
        <v>77</v>
      </c>
      <c r="C18" s="100" t="s">
        <v>51</v>
      </c>
      <c r="D18" s="101"/>
      <c r="E18" s="49" t="s">
        <v>50</v>
      </c>
      <c r="F18" s="102"/>
    </row>
    <row r="19" spans="2:6" s="45" customFormat="1" ht="19.5" customHeight="1">
      <c r="B19" s="98" t="s">
        <v>78</v>
      </c>
      <c r="C19" s="100" t="s">
        <v>51</v>
      </c>
      <c r="D19" s="101"/>
      <c r="E19" s="49" t="s">
        <v>50</v>
      </c>
      <c r="F19" s="102"/>
    </row>
    <row r="20" spans="2:6" s="45" customFormat="1" ht="19.5" customHeight="1">
      <c r="B20" s="98" t="s">
        <v>79</v>
      </c>
      <c r="C20" s="100" t="s">
        <v>51</v>
      </c>
      <c r="D20" s="101"/>
      <c r="E20" s="49" t="s">
        <v>50</v>
      </c>
      <c r="F20" s="102"/>
    </row>
    <row r="21" spans="2:6" s="45" customFormat="1" ht="19.5" customHeight="1">
      <c r="B21" s="98" t="s">
        <v>80</v>
      </c>
      <c r="C21" s="100" t="s">
        <v>51</v>
      </c>
      <c r="D21" s="101"/>
      <c r="E21" s="49" t="s">
        <v>50</v>
      </c>
      <c r="F21" s="102"/>
    </row>
    <row r="22" spans="2:6" s="45" customFormat="1" ht="19.5" customHeight="1">
      <c r="B22" s="98" t="s">
        <v>24</v>
      </c>
      <c r="C22" s="100" t="s">
        <v>51</v>
      </c>
      <c r="D22" s="101"/>
      <c r="E22" s="49" t="s">
        <v>50</v>
      </c>
      <c r="F22" s="102"/>
    </row>
    <row r="23" spans="2:6" s="45" customFormat="1" ht="19.5" customHeight="1">
      <c r="B23" s="103"/>
      <c r="C23" s="104" t="s">
        <v>26</v>
      </c>
      <c r="D23" s="50"/>
      <c r="E23" s="51" t="s">
        <v>50</v>
      </c>
      <c r="F23" s="105">
        <f>SUM(F12:F22)</f>
        <v>0</v>
      </c>
    </row>
    <row r="24" spans="2:6" s="45" customFormat="1" ht="15" customHeight="1">
      <c r="B24" s="116"/>
      <c r="C24" s="266"/>
      <c r="D24" s="266"/>
      <c r="E24" s="266"/>
      <c r="F24" s="266"/>
    </row>
    <row r="25" spans="2:6" s="45" customFormat="1" ht="15" customHeight="1">
      <c r="B25" s="120"/>
      <c r="C25" s="82"/>
      <c r="D25" s="82"/>
      <c r="E25" s="82"/>
      <c r="F25" s="82"/>
    </row>
    <row r="26" spans="2:6" s="45" customFormat="1" ht="15" customHeight="1">
      <c r="B26" s="120"/>
      <c r="C26" s="82"/>
      <c r="D26" s="82"/>
      <c r="E26" s="82"/>
      <c r="F26" s="82"/>
    </row>
    <row r="27" spans="2:6" s="45" customFormat="1" ht="15" customHeight="1">
      <c r="B27" s="84"/>
      <c r="C27" s="84"/>
      <c r="D27" s="84"/>
      <c r="E27" s="84"/>
      <c r="F27" s="84"/>
    </row>
    <row r="28" spans="2:6" ht="15" customHeight="1">
      <c r="B28" s="84"/>
      <c r="C28" s="84"/>
      <c r="D28" s="84"/>
      <c r="E28" s="84"/>
      <c r="F28" s="84"/>
    </row>
    <row r="29" spans="2:6" ht="15" customHeight="1">
      <c r="B29" s="107"/>
      <c r="C29" s="108"/>
      <c r="D29" s="108"/>
      <c r="E29" s="108"/>
      <c r="F29" s="117"/>
    </row>
    <row r="30" spans="2:6" ht="15" customHeight="1">
      <c r="B30" s="107"/>
      <c r="D30" s="108"/>
      <c r="E30" s="265" t="s">
        <v>53</v>
      </c>
      <c r="F30" s="265"/>
    </row>
    <row r="31" spans="2:6" ht="15" customHeight="1">
      <c r="B31" s="86"/>
      <c r="D31" s="118"/>
      <c r="E31" s="267" t="s">
        <v>54</v>
      </c>
      <c r="F31" s="267"/>
    </row>
    <row r="32" spans="2:6" s="45" customFormat="1" ht="15" customHeight="1">
      <c r="B32" s="85"/>
      <c r="C32" s="109"/>
      <c r="D32" s="109"/>
      <c r="E32" s="109"/>
      <c r="F32" s="110"/>
    </row>
    <row r="33" spans="2:6" s="45" customFormat="1" ht="15" customHeight="1">
      <c r="B33" s="89"/>
      <c r="C33" s="106"/>
      <c r="D33" s="106"/>
      <c r="E33" s="111"/>
      <c r="F33" s="112"/>
    </row>
    <row r="34" spans="1:6" ht="54" customHeight="1">
      <c r="A34" s="4"/>
      <c r="B34" s="83" t="s">
        <v>52</v>
      </c>
      <c r="C34" s="268" t="s">
        <v>66</v>
      </c>
      <c r="D34" s="268"/>
      <c r="E34" s="268"/>
      <c r="F34" s="268"/>
    </row>
    <row r="35" spans="2:8" ht="15" customHeight="1">
      <c r="B35" s="113"/>
      <c r="C35" s="257" t="s">
        <v>81</v>
      </c>
      <c r="D35" s="257"/>
      <c r="E35" s="257"/>
      <c r="F35" s="257"/>
      <c r="G35" s="114"/>
      <c r="H35" s="114"/>
    </row>
    <row r="36" spans="3:6" ht="22.5" customHeight="1">
      <c r="C36" s="257"/>
      <c r="D36" s="257"/>
      <c r="E36" s="257"/>
      <c r="F36" s="257"/>
    </row>
    <row r="37" ht="15" customHeight="1"/>
    <row r="38" spans="3:6" ht="15" customHeight="1">
      <c r="C38" s="114"/>
      <c r="D38" s="114"/>
      <c r="E38" s="114"/>
      <c r="F38" s="115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13">
    <mergeCell ref="C9:F9"/>
    <mergeCell ref="C10:F10"/>
    <mergeCell ref="C11:F11"/>
    <mergeCell ref="C35:F36"/>
    <mergeCell ref="C4:D4"/>
    <mergeCell ref="C5:D5"/>
    <mergeCell ref="C6:D6"/>
    <mergeCell ref="C7:F7"/>
    <mergeCell ref="C8:F8"/>
    <mergeCell ref="E30:F30"/>
    <mergeCell ref="C24:F24"/>
    <mergeCell ref="E31:F31"/>
    <mergeCell ref="C34:F34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H2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224" customWidth="1"/>
    <col min="2" max="2" width="8.7109375" style="245" customWidth="1"/>
    <col min="3" max="3" width="30.7109375" style="222" customWidth="1"/>
    <col min="4" max="4" width="20.7109375" style="222" customWidth="1"/>
    <col min="5" max="5" width="17.7109375" style="222" customWidth="1"/>
    <col min="6" max="6" width="20.7109375" style="223" customWidth="1"/>
    <col min="7" max="7" width="5.7109375" style="224" customWidth="1"/>
    <col min="8" max="14" width="10.7109375" style="224" customWidth="1"/>
    <col min="15" max="16384" width="9.140625" style="224" customWidth="1"/>
  </cols>
  <sheetData>
    <row r="1" ht="15" customHeight="1">
      <c r="B1" s="81"/>
    </row>
    <row r="2" spans="2:6" ht="15" customHeight="1">
      <c r="B2" s="225" t="s">
        <v>64</v>
      </c>
      <c r="C2" s="225"/>
      <c r="D2" s="225"/>
      <c r="E2" s="225"/>
      <c r="F2" s="226"/>
    </row>
    <row r="3" spans="2:6" ht="15" customHeight="1">
      <c r="B3" s="227"/>
      <c r="D3" s="225"/>
      <c r="E3" s="225"/>
      <c r="F3" s="228"/>
    </row>
    <row r="4" spans="2:6" s="232" customFormat="1" ht="19.5" customHeight="1">
      <c r="B4" s="229" t="s">
        <v>6</v>
      </c>
      <c r="C4" s="275" t="s">
        <v>47</v>
      </c>
      <c r="D4" s="275"/>
      <c r="E4" s="230" t="s">
        <v>48</v>
      </c>
      <c r="F4" s="231"/>
    </row>
    <row r="5" spans="2:6" s="232" customFormat="1" ht="19.5" customHeight="1">
      <c r="B5" s="233" t="s">
        <v>7</v>
      </c>
      <c r="C5" s="276" t="s">
        <v>60</v>
      </c>
      <c r="D5" s="276"/>
      <c r="E5" s="276"/>
      <c r="F5" s="277"/>
    </row>
    <row r="6" spans="2:6" s="235" customFormat="1" ht="19.5" customHeight="1">
      <c r="B6" s="234" t="s">
        <v>19</v>
      </c>
      <c r="C6" s="278"/>
      <c r="D6" s="278"/>
      <c r="E6" s="278"/>
      <c r="F6" s="279"/>
    </row>
    <row r="7" spans="2:6" s="235" customFormat="1" ht="19.5" customHeight="1">
      <c r="B7" s="234" t="s">
        <v>18</v>
      </c>
      <c r="C7" s="278"/>
      <c r="D7" s="278"/>
      <c r="E7" s="278"/>
      <c r="F7" s="279"/>
    </row>
    <row r="8" spans="2:6" s="235" customFormat="1" ht="19.5" customHeight="1">
      <c r="B8" s="236" t="s">
        <v>24</v>
      </c>
      <c r="C8" s="280"/>
      <c r="D8" s="280"/>
      <c r="E8" s="280"/>
      <c r="F8" s="281"/>
    </row>
    <row r="9" spans="2:6" s="232" customFormat="1" ht="15" customHeight="1">
      <c r="B9" s="237"/>
      <c r="C9" s="282"/>
      <c r="D9" s="282"/>
      <c r="E9" s="282"/>
      <c r="F9" s="282"/>
    </row>
    <row r="10" spans="2:6" s="232" customFormat="1" ht="15" customHeight="1">
      <c r="B10" s="238"/>
      <c r="C10" s="239"/>
      <c r="D10" s="239"/>
      <c r="E10" s="239"/>
      <c r="F10" s="239"/>
    </row>
    <row r="11" spans="2:6" s="232" customFormat="1" ht="15" customHeight="1">
      <c r="B11" s="238"/>
      <c r="C11" s="239"/>
      <c r="D11" s="239"/>
      <c r="E11" s="239"/>
      <c r="F11" s="239"/>
    </row>
    <row r="12" spans="2:6" s="232" customFormat="1" ht="15" customHeight="1">
      <c r="B12" s="240"/>
      <c r="C12" s="240"/>
      <c r="D12" s="240"/>
      <c r="E12" s="240"/>
      <c r="F12" s="240"/>
    </row>
    <row r="13" spans="2:6" s="232" customFormat="1" ht="15" customHeight="1">
      <c r="B13" s="240"/>
      <c r="C13" s="240"/>
      <c r="D13" s="240"/>
      <c r="E13" s="240"/>
      <c r="F13" s="240"/>
    </row>
    <row r="14" spans="2:6" ht="15" customHeight="1">
      <c r="B14" s="241"/>
      <c r="C14" s="242"/>
      <c r="D14" s="242"/>
      <c r="E14" s="242"/>
      <c r="F14" s="243"/>
    </row>
    <row r="15" spans="2:6" ht="15" customHeight="1">
      <c r="B15" s="241"/>
      <c r="D15" s="242"/>
      <c r="E15" s="271" t="s">
        <v>53</v>
      </c>
      <c r="F15" s="271"/>
    </row>
    <row r="16" spans="2:6" ht="15" customHeight="1">
      <c r="B16" s="227"/>
      <c r="D16" s="244"/>
      <c r="E16" s="272" t="s">
        <v>54</v>
      </c>
      <c r="F16" s="272"/>
    </row>
    <row r="17" spans="3:6" ht="15" customHeight="1">
      <c r="C17" s="246"/>
      <c r="D17" s="246"/>
      <c r="E17" s="246"/>
      <c r="F17" s="247"/>
    </row>
    <row r="18" spans="2:6" s="232" customFormat="1" ht="19.5" customHeight="1">
      <c r="B18" s="248"/>
      <c r="C18" s="249"/>
      <c r="D18" s="249"/>
      <c r="E18" s="250"/>
      <c r="F18" s="251"/>
    </row>
    <row r="19" spans="2:6" s="232" customFormat="1" ht="48.75" customHeight="1">
      <c r="B19" s="252" t="s">
        <v>52</v>
      </c>
      <c r="C19" s="273" t="s">
        <v>66</v>
      </c>
      <c r="D19" s="273"/>
      <c r="E19" s="273"/>
      <c r="F19" s="273"/>
    </row>
    <row r="20" spans="1:6" ht="15" customHeight="1">
      <c r="A20" s="253"/>
      <c r="C20" s="274" t="s">
        <v>73</v>
      </c>
      <c r="D20" s="274"/>
      <c r="E20" s="274"/>
      <c r="F20" s="274"/>
    </row>
    <row r="21" spans="2:8" ht="15" customHeight="1">
      <c r="B21" s="254"/>
      <c r="C21" s="274"/>
      <c r="D21" s="274"/>
      <c r="E21" s="274"/>
      <c r="F21" s="274"/>
      <c r="G21" s="255"/>
      <c r="H21" s="255"/>
    </row>
    <row r="22" ht="15" customHeight="1"/>
    <row r="23" ht="15" customHeight="1"/>
    <row r="24" spans="3:6" ht="15" customHeight="1">
      <c r="C24" s="255"/>
      <c r="D24" s="255"/>
      <c r="E24" s="255"/>
      <c r="F24" s="256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sheetProtection/>
  <mergeCells count="10">
    <mergeCell ref="E15:F15"/>
    <mergeCell ref="E16:F16"/>
    <mergeCell ref="C19:F19"/>
    <mergeCell ref="C20:F21"/>
    <mergeCell ref="C4:D4"/>
    <mergeCell ref="C5:F5"/>
    <mergeCell ref="C6:F6"/>
    <mergeCell ref="C7:F7"/>
    <mergeCell ref="C8:F8"/>
    <mergeCell ref="C9:F9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B1:Z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56" customWidth="1"/>
    <col min="2" max="2" width="5.7109375" style="205" customWidth="1"/>
    <col min="3" max="3" width="50.7109375" style="56" customWidth="1"/>
    <col min="4" max="15" width="10.7109375" style="56" customWidth="1"/>
    <col min="16" max="16" width="10.7109375" style="56" customWidth="1" collapsed="1"/>
    <col min="17" max="31" width="10.7109375" style="56" customWidth="1"/>
    <col min="32" max="16384" width="9.140625" style="56" customWidth="1"/>
  </cols>
  <sheetData>
    <row r="1" s="46" customFormat="1" ht="15" customHeight="1">
      <c r="B1" s="194"/>
    </row>
    <row r="2" spans="2:5" ht="15" customHeight="1">
      <c r="B2" s="209" t="s">
        <v>148</v>
      </c>
      <c r="E2" s="283" t="s">
        <v>65</v>
      </c>
    </row>
    <row r="3" spans="2:5" s="57" customFormat="1" ht="15" customHeight="1">
      <c r="B3" s="195"/>
      <c r="C3" s="45"/>
      <c r="E3" s="284"/>
    </row>
    <row r="4" spans="2:24" s="58" customFormat="1" ht="19.5" customHeight="1">
      <c r="B4" s="193" t="s">
        <v>0</v>
      </c>
      <c r="C4" s="14" t="s">
        <v>152</v>
      </c>
      <c r="D4" s="27" t="s">
        <v>21</v>
      </c>
      <c r="E4" s="121">
        <v>2019</v>
      </c>
      <c r="F4" s="15">
        <f>IF($E$4="","n+1",IF($E$4="n","n+1",$E$4+1))</f>
        <v>2020</v>
      </c>
      <c r="G4" s="15">
        <f>IF($E$4="","n+2",IF($E$4="n","n+2",$E$4+2))</f>
        <v>2021</v>
      </c>
      <c r="H4" s="15">
        <f>IF($E$4="","n+2",IF($E$4="n","n+2",$E$4+2))</f>
        <v>2021</v>
      </c>
      <c r="I4" s="15">
        <f>IF($E$4="","n+3",IF($E$4="n","n+3",$E$4+3))</f>
        <v>2022</v>
      </c>
      <c r="J4" s="15">
        <f>IF($E$4="","n+4",IF($E$4="n","n+4",$E$4+4))</f>
        <v>2023</v>
      </c>
      <c r="K4" s="15">
        <f>IF($E$4="","n+5",IF($E$4="n","n+5",$E$4+5))</f>
        <v>2024</v>
      </c>
      <c r="L4" s="15">
        <f>IF($E$4="","n+6",IF($E$4="n","n+6",$E$4+6))</f>
        <v>2025</v>
      </c>
      <c r="M4" s="15">
        <f>IF($E$4="","n+7",IF($E$4="n","n+7",$E$4+7))</f>
        <v>2026</v>
      </c>
      <c r="N4" s="15">
        <f>IF($E$4="","n+8",IF($E$4="n","n+8",$E$4+8))</f>
        <v>2027</v>
      </c>
      <c r="O4" s="15">
        <f>IF($E$4="","n+9",IF($E$4="n","n+9",$E$4+9))</f>
        <v>2028</v>
      </c>
      <c r="P4" s="15">
        <f>IF($E$4="","n+10",IF($E$4="n","n+10",$E$4+10))</f>
        <v>2029</v>
      </c>
      <c r="Q4" s="15">
        <f>IF($E$4="","n+11",IF($E$4="n","n+11",$E$4+11))</f>
        <v>2030</v>
      </c>
      <c r="R4" s="15">
        <f>IF($E$4="","n+12",IF($E$4="n","n+12",$E$4+12))</f>
        <v>2031</v>
      </c>
      <c r="S4" s="15">
        <f>IF($E$4="","n+13",IF($E$4="n","n+13",$E$4+13))</f>
        <v>2032</v>
      </c>
      <c r="T4" s="15">
        <f>IF($E$4="","n+14",IF($E$4="n","n+14",$E$4+14))</f>
        <v>2033</v>
      </c>
      <c r="U4" s="15">
        <f>IF($E$4="","n+15",IF($E$4="n","n+15",$E$4+15))</f>
        <v>2034</v>
      </c>
      <c r="V4" s="15">
        <f>IF($E$4="","n+16",IF($E$4="n","n+16",$E$4+16))</f>
        <v>2035</v>
      </c>
      <c r="W4" s="15">
        <f>IF($E$4="","n+17",IF($E$4="n","n+17",$E$4+17))</f>
        <v>2036</v>
      </c>
      <c r="X4" s="15" t="s">
        <v>24</v>
      </c>
    </row>
    <row r="5" spans="2:24" s="62" customFormat="1" ht="15" customHeight="1">
      <c r="B5" s="59">
        <v>1</v>
      </c>
      <c r="C5" s="59">
        <v>2</v>
      </c>
      <c r="D5" s="60">
        <v>3</v>
      </c>
      <c r="E5" s="61">
        <v>4</v>
      </c>
      <c r="F5" s="60">
        <v>5</v>
      </c>
      <c r="G5" s="61">
        <v>6</v>
      </c>
      <c r="H5" s="60">
        <v>7</v>
      </c>
      <c r="I5" s="61">
        <v>8</v>
      </c>
      <c r="J5" s="60">
        <v>9</v>
      </c>
      <c r="K5" s="61">
        <v>10</v>
      </c>
      <c r="L5" s="60">
        <v>11</v>
      </c>
      <c r="M5" s="61">
        <v>12</v>
      </c>
      <c r="N5" s="60">
        <v>13</v>
      </c>
      <c r="O5" s="61">
        <v>14</v>
      </c>
      <c r="P5" s="60">
        <v>15</v>
      </c>
      <c r="Q5" s="61">
        <v>16</v>
      </c>
      <c r="R5" s="60">
        <v>17</v>
      </c>
      <c r="S5" s="61">
        <v>18</v>
      </c>
      <c r="T5" s="60">
        <v>19</v>
      </c>
      <c r="U5" s="61">
        <v>20</v>
      </c>
      <c r="V5" s="60">
        <v>21</v>
      </c>
      <c r="W5" s="61">
        <v>22</v>
      </c>
      <c r="X5" s="119" t="s">
        <v>24</v>
      </c>
    </row>
    <row r="6" spans="2:24" s="65" customFormat="1" ht="15" customHeight="1">
      <c r="B6" s="196" t="s">
        <v>1</v>
      </c>
      <c r="C6" s="75" t="s">
        <v>135</v>
      </c>
      <c r="D6" s="67" t="s">
        <v>27</v>
      </c>
      <c r="E6" s="141">
        <f>E7+E10+E13</f>
        <v>0</v>
      </c>
      <c r="F6" s="141">
        <f aca="true" t="shared" si="0" ref="F6:X6">F7+F10+F13</f>
        <v>0</v>
      </c>
      <c r="G6" s="141">
        <f t="shared" si="0"/>
        <v>0</v>
      </c>
      <c r="H6" s="141">
        <f t="shared" si="0"/>
        <v>0</v>
      </c>
      <c r="I6" s="141">
        <f t="shared" si="0"/>
        <v>0</v>
      </c>
      <c r="J6" s="141">
        <f t="shared" si="0"/>
        <v>0</v>
      </c>
      <c r="K6" s="141">
        <f t="shared" si="0"/>
        <v>0</v>
      </c>
      <c r="L6" s="141">
        <f t="shared" si="0"/>
        <v>0</v>
      </c>
      <c r="M6" s="141">
        <f t="shared" si="0"/>
        <v>0</v>
      </c>
      <c r="N6" s="141">
        <f t="shared" si="0"/>
        <v>0</v>
      </c>
      <c r="O6" s="141">
        <f t="shared" si="0"/>
        <v>0</v>
      </c>
      <c r="P6" s="141">
        <f t="shared" si="0"/>
        <v>0</v>
      </c>
      <c r="Q6" s="141">
        <f t="shared" si="0"/>
        <v>0</v>
      </c>
      <c r="R6" s="141">
        <f t="shared" si="0"/>
        <v>0</v>
      </c>
      <c r="S6" s="141">
        <f t="shared" si="0"/>
        <v>0</v>
      </c>
      <c r="T6" s="141">
        <f t="shared" si="0"/>
        <v>0</v>
      </c>
      <c r="U6" s="141">
        <f t="shared" si="0"/>
        <v>0</v>
      </c>
      <c r="V6" s="141">
        <f t="shared" si="0"/>
        <v>0</v>
      </c>
      <c r="W6" s="141">
        <f t="shared" si="0"/>
        <v>0</v>
      </c>
      <c r="X6" s="142">
        <f t="shared" si="0"/>
        <v>0</v>
      </c>
    </row>
    <row r="7" spans="2:24" s="65" customFormat="1" ht="15" customHeight="1">
      <c r="B7" s="196" t="s">
        <v>136</v>
      </c>
      <c r="C7" s="75" t="s">
        <v>139</v>
      </c>
      <c r="D7" s="67" t="s">
        <v>27</v>
      </c>
      <c r="E7" s="141">
        <f>(E8*E9)</f>
        <v>0</v>
      </c>
      <c r="F7" s="141">
        <f aca="true" t="shared" si="1" ref="F7:X7">(F8*F9)</f>
        <v>0</v>
      </c>
      <c r="G7" s="141">
        <f t="shared" si="1"/>
        <v>0</v>
      </c>
      <c r="H7" s="141">
        <f t="shared" si="1"/>
        <v>0</v>
      </c>
      <c r="I7" s="141">
        <f t="shared" si="1"/>
        <v>0</v>
      </c>
      <c r="J7" s="141">
        <f t="shared" si="1"/>
        <v>0</v>
      </c>
      <c r="K7" s="141">
        <f t="shared" si="1"/>
        <v>0</v>
      </c>
      <c r="L7" s="141">
        <f t="shared" si="1"/>
        <v>0</v>
      </c>
      <c r="M7" s="141">
        <f t="shared" si="1"/>
        <v>0</v>
      </c>
      <c r="N7" s="141">
        <f t="shared" si="1"/>
        <v>0</v>
      </c>
      <c r="O7" s="141">
        <f t="shared" si="1"/>
        <v>0</v>
      </c>
      <c r="P7" s="141">
        <f t="shared" si="1"/>
        <v>0</v>
      </c>
      <c r="Q7" s="141">
        <f t="shared" si="1"/>
        <v>0</v>
      </c>
      <c r="R7" s="141">
        <f t="shared" si="1"/>
        <v>0</v>
      </c>
      <c r="S7" s="141">
        <f t="shared" si="1"/>
        <v>0</v>
      </c>
      <c r="T7" s="141">
        <f t="shared" si="1"/>
        <v>0</v>
      </c>
      <c r="U7" s="141">
        <f t="shared" si="1"/>
        <v>0</v>
      </c>
      <c r="V7" s="141">
        <f t="shared" si="1"/>
        <v>0</v>
      </c>
      <c r="W7" s="141">
        <f t="shared" si="1"/>
        <v>0</v>
      </c>
      <c r="X7" s="142">
        <f t="shared" si="1"/>
        <v>0</v>
      </c>
    </row>
    <row r="8" spans="2:24" s="72" customFormat="1" ht="15" customHeight="1">
      <c r="B8" s="197" t="s">
        <v>6</v>
      </c>
      <c r="C8" s="76" t="s">
        <v>46</v>
      </c>
      <c r="D8" s="71" t="s">
        <v>27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1"/>
    </row>
    <row r="9" spans="2:24" s="72" customFormat="1" ht="15" customHeight="1">
      <c r="B9" s="198" t="s">
        <v>7</v>
      </c>
      <c r="C9" s="77" t="s">
        <v>41</v>
      </c>
      <c r="D9" s="74" t="s">
        <v>27</v>
      </c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5"/>
    </row>
    <row r="10" spans="2:24" s="78" customFormat="1" ht="15" customHeight="1">
      <c r="B10" s="199" t="s">
        <v>137</v>
      </c>
      <c r="C10" s="75" t="s">
        <v>140</v>
      </c>
      <c r="D10" s="67" t="s">
        <v>27</v>
      </c>
      <c r="E10" s="141">
        <f>(E11*E12)</f>
        <v>0</v>
      </c>
      <c r="F10" s="141">
        <f aca="true" t="shared" si="2" ref="F10:X10">(F11*F12)</f>
        <v>0</v>
      </c>
      <c r="G10" s="141">
        <f t="shared" si="2"/>
        <v>0</v>
      </c>
      <c r="H10" s="141">
        <f t="shared" si="2"/>
        <v>0</v>
      </c>
      <c r="I10" s="141">
        <f t="shared" si="2"/>
        <v>0</v>
      </c>
      <c r="J10" s="141">
        <f t="shared" si="2"/>
        <v>0</v>
      </c>
      <c r="K10" s="141">
        <f t="shared" si="2"/>
        <v>0</v>
      </c>
      <c r="L10" s="141">
        <f t="shared" si="2"/>
        <v>0</v>
      </c>
      <c r="M10" s="141">
        <f t="shared" si="2"/>
        <v>0</v>
      </c>
      <c r="N10" s="141">
        <f t="shared" si="2"/>
        <v>0</v>
      </c>
      <c r="O10" s="141">
        <f t="shared" si="2"/>
        <v>0</v>
      </c>
      <c r="P10" s="141">
        <f t="shared" si="2"/>
        <v>0</v>
      </c>
      <c r="Q10" s="141">
        <f t="shared" si="2"/>
        <v>0</v>
      </c>
      <c r="R10" s="141">
        <f t="shared" si="2"/>
        <v>0</v>
      </c>
      <c r="S10" s="141">
        <f t="shared" si="2"/>
        <v>0</v>
      </c>
      <c r="T10" s="141">
        <f t="shared" si="2"/>
        <v>0</v>
      </c>
      <c r="U10" s="141">
        <f t="shared" si="2"/>
        <v>0</v>
      </c>
      <c r="V10" s="141">
        <f t="shared" si="2"/>
        <v>0</v>
      </c>
      <c r="W10" s="141">
        <f t="shared" si="2"/>
        <v>0</v>
      </c>
      <c r="X10" s="142">
        <f t="shared" si="2"/>
        <v>0</v>
      </c>
    </row>
    <row r="11" spans="2:24" s="72" customFormat="1" ht="15" customHeight="1">
      <c r="B11" s="197" t="s">
        <v>6</v>
      </c>
      <c r="C11" s="76" t="s">
        <v>46</v>
      </c>
      <c r="D11" s="71" t="s">
        <v>27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1"/>
    </row>
    <row r="12" spans="2:24" s="72" customFormat="1" ht="15" customHeight="1">
      <c r="B12" s="198" t="s">
        <v>7</v>
      </c>
      <c r="C12" s="77" t="s">
        <v>41</v>
      </c>
      <c r="D12" s="74" t="s">
        <v>27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5"/>
    </row>
    <row r="13" spans="2:24" s="78" customFormat="1" ht="15" customHeight="1">
      <c r="B13" s="199" t="s">
        <v>138</v>
      </c>
      <c r="C13" s="75" t="s">
        <v>141</v>
      </c>
      <c r="D13" s="67" t="s">
        <v>27</v>
      </c>
      <c r="E13" s="141">
        <f>(E14*E15)</f>
        <v>0</v>
      </c>
      <c r="F13" s="141">
        <f aca="true" t="shared" si="3" ref="F13:X13">(F14*F15)</f>
        <v>0</v>
      </c>
      <c r="G13" s="141">
        <f t="shared" si="3"/>
        <v>0</v>
      </c>
      <c r="H13" s="141">
        <f t="shared" si="3"/>
        <v>0</v>
      </c>
      <c r="I13" s="141">
        <f t="shared" si="3"/>
        <v>0</v>
      </c>
      <c r="J13" s="141">
        <f t="shared" si="3"/>
        <v>0</v>
      </c>
      <c r="K13" s="141">
        <f t="shared" si="3"/>
        <v>0</v>
      </c>
      <c r="L13" s="141">
        <f t="shared" si="3"/>
        <v>0</v>
      </c>
      <c r="M13" s="141">
        <f t="shared" si="3"/>
        <v>0</v>
      </c>
      <c r="N13" s="141">
        <f t="shared" si="3"/>
        <v>0</v>
      </c>
      <c r="O13" s="141">
        <f t="shared" si="3"/>
        <v>0</v>
      </c>
      <c r="P13" s="141">
        <f t="shared" si="3"/>
        <v>0</v>
      </c>
      <c r="Q13" s="141">
        <f t="shared" si="3"/>
        <v>0</v>
      </c>
      <c r="R13" s="141">
        <f t="shared" si="3"/>
        <v>0</v>
      </c>
      <c r="S13" s="141">
        <f t="shared" si="3"/>
        <v>0</v>
      </c>
      <c r="T13" s="141">
        <f t="shared" si="3"/>
        <v>0</v>
      </c>
      <c r="U13" s="141">
        <f t="shared" si="3"/>
        <v>0</v>
      </c>
      <c r="V13" s="141">
        <f t="shared" si="3"/>
        <v>0</v>
      </c>
      <c r="W13" s="141">
        <f t="shared" si="3"/>
        <v>0</v>
      </c>
      <c r="X13" s="142">
        <f t="shared" si="3"/>
        <v>0</v>
      </c>
    </row>
    <row r="14" spans="2:24" s="72" customFormat="1" ht="15" customHeight="1">
      <c r="B14" s="197" t="s">
        <v>6</v>
      </c>
      <c r="C14" s="76" t="s">
        <v>46</v>
      </c>
      <c r="D14" s="71" t="s">
        <v>27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1"/>
    </row>
    <row r="15" spans="2:24" s="72" customFormat="1" ht="15" customHeight="1">
      <c r="B15" s="198" t="s">
        <v>7</v>
      </c>
      <c r="C15" s="77" t="s">
        <v>41</v>
      </c>
      <c r="D15" s="74" t="s">
        <v>27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5"/>
    </row>
    <row r="16" spans="2:24" s="65" customFormat="1" ht="15" customHeight="1">
      <c r="B16" s="200" t="s">
        <v>2</v>
      </c>
      <c r="C16" s="79" t="s">
        <v>42</v>
      </c>
      <c r="D16" s="80" t="s">
        <v>27</v>
      </c>
      <c r="E16" s="141">
        <f>SUM(E17:E19)</f>
        <v>0</v>
      </c>
      <c r="F16" s="141">
        <f aca="true" t="shared" si="4" ref="F16:X16">SUM(F17:F19)</f>
        <v>0</v>
      </c>
      <c r="G16" s="141">
        <f t="shared" si="4"/>
        <v>0</v>
      </c>
      <c r="H16" s="141">
        <f t="shared" si="4"/>
        <v>0</v>
      </c>
      <c r="I16" s="141">
        <f t="shared" si="4"/>
        <v>0</v>
      </c>
      <c r="J16" s="141">
        <f t="shared" si="4"/>
        <v>0</v>
      </c>
      <c r="K16" s="141">
        <f t="shared" si="4"/>
        <v>0</v>
      </c>
      <c r="L16" s="141">
        <f t="shared" si="4"/>
        <v>0</v>
      </c>
      <c r="M16" s="141">
        <f t="shared" si="4"/>
        <v>0</v>
      </c>
      <c r="N16" s="141">
        <f t="shared" si="4"/>
        <v>0</v>
      </c>
      <c r="O16" s="141">
        <f t="shared" si="4"/>
        <v>0</v>
      </c>
      <c r="P16" s="141">
        <f t="shared" si="4"/>
        <v>0</v>
      </c>
      <c r="Q16" s="141">
        <f t="shared" si="4"/>
        <v>0</v>
      </c>
      <c r="R16" s="141">
        <f t="shared" si="4"/>
        <v>0</v>
      </c>
      <c r="S16" s="141">
        <f t="shared" si="4"/>
        <v>0</v>
      </c>
      <c r="T16" s="141">
        <f t="shared" si="4"/>
        <v>0</v>
      </c>
      <c r="U16" s="141">
        <f t="shared" si="4"/>
        <v>0</v>
      </c>
      <c r="V16" s="141">
        <f t="shared" si="4"/>
        <v>0</v>
      </c>
      <c r="W16" s="141">
        <f t="shared" si="4"/>
        <v>0</v>
      </c>
      <c r="X16" s="142">
        <f t="shared" si="4"/>
        <v>0</v>
      </c>
    </row>
    <row r="17" spans="2:24" s="72" customFormat="1" ht="15" customHeight="1">
      <c r="B17" s="197" t="s">
        <v>6</v>
      </c>
      <c r="C17" s="213" t="s">
        <v>147</v>
      </c>
      <c r="D17" s="71" t="s">
        <v>27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1"/>
    </row>
    <row r="18" spans="2:24" s="72" customFormat="1" ht="15" customHeight="1">
      <c r="B18" s="197" t="s">
        <v>7</v>
      </c>
      <c r="C18" s="70" t="s">
        <v>33</v>
      </c>
      <c r="D18" s="71" t="s">
        <v>27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1"/>
    </row>
    <row r="19" spans="2:24" s="72" customFormat="1" ht="15" customHeight="1">
      <c r="B19" s="198" t="s">
        <v>8</v>
      </c>
      <c r="C19" s="73" t="s">
        <v>33</v>
      </c>
      <c r="D19" s="74" t="s">
        <v>27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5"/>
    </row>
    <row r="20" spans="2:24" s="65" customFormat="1" ht="15" customHeight="1">
      <c r="B20" s="201" t="s">
        <v>3</v>
      </c>
      <c r="C20" s="68" t="s">
        <v>142</v>
      </c>
      <c r="D20" s="69" t="s">
        <v>27</v>
      </c>
      <c r="E20" s="143">
        <f>E6+E16</f>
        <v>0</v>
      </c>
      <c r="F20" s="143">
        <f aca="true" t="shared" si="5" ref="F20:X20">F6+F16</f>
        <v>0</v>
      </c>
      <c r="G20" s="143">
        <f t="shared" si="5"/>
        <v>0</v>
      </c>
      <c r="H20" s="143">
        <f t="shared" si="5"/>
        <v>0</v>
      </c>
      <c r="I20" s="143">
        <f t="shared" si="5"/>
        <v>0</v>
      </c>
      <c r="J20" s="143">
        <f t="shared" si="5"/>
        <v>0</v>
      </c>
      <c r="K20" s="143">
        <f t="shared" si="5"/>
        <v>0</v>
      </c>
      <c r="L20" s="143">
        <f t="shared" si="5"/>
        <v>0</v>
      </c>
      <c r="M20" s="143">
        <f t="shared" si="5"/>
        <v>0</v>
      </c>
      <c r="N20" s="143">
        <f t="shared" si="5"/>
        <v>0</v>
      </c>
      <c r="O20" s="143">
        <f t="shared" si="5"/>
        <v>0</v>
      </c>
      <c r="P20" s="143">
        <f t="shared" si="5"/>
        <v>0</v>
      </c>
      <c r="Q20" s="143">
        <f t="shared" si="5"/>
        <v>0</v>
      </c>
      <c r="R20" s="143">
        <f t="shared" si="5"/>
        <v>0</v>
      </c>
      <c r="S20" s="143">
        <f t="shared" si="5"/>
        <v>0</v>
      </c>
      <c r="T20" s="143">
        <f t="shared" si="5"/>
        <v>0</v>
      </c>
      <c r="U20" s="143">
        <f t="shared" si="5"/>
        <v>0</v>
      </c>
      <c r="V20" s="143">
        <f t="shared" si="5"/>
        <v>0</v>
      </c>
      <c r="W20" s="143">
        <f t="shared" si="5"/>
        <v>0</v>
      </c>
      <c r="X20" s="144">
        <f t="shared" si="5"/>
        <v>0</v>
      </c>
    </row>
    <row r="21" spans="2:24" s="65" customFormat="1" ht="15" customHeight="1">
      <c r="B21" s="196" t="s">
        <v>4</v>
      </c>
      <c r="C21" s="66" t="s">
        <v>143</v>
      </c>
      <c r="D21" s="67" t="s">
        <v>27</v>
      </c>
      <c r="E21" s="141">
        <f>SUM(E22:E27)</f>
        <v>0</v>
      </c>
      <c r="F21" s="141">
        <f aca="true" t="shared" si="6" ref="F21:X21">SUM(F22:F27)</f>
        <v>0</v>
      </c>
      <c r="G21" s="141">
        <f t="shared" si="6"/>
        <v>0</v>
      </c>
      <c r="H21" s="141">
        <f t="shared" si="6"/>
        <v>0</v>
      </c>
      <c r="I21" s="141">
        <f t="shared" si="6"/>
        <v>0</v>
      </c>
      <c r="J21" s="141">
        <f t="shared" si="6"/>
        <v>0</v>
      </c>
      <c r="K21" s="141">
        <f t="shared" si="6"/>
        <v>0</v>
      </c>
      <c r="L21" s="141">
        <f t="shared" si="6"/>
        <v>0</v>
      </c>
      <c r="M21" s="141">
        <f t="shared" si="6"/>
        <v>0</v>
      </c>
      <c r="N21" s="141">
        <f t="shared" si="6"/>
        <v>0</v>
      </c>
      <c r="O21" s="141">
        <f t="shared" si="6"/>
        <v>0</v>
      </c>
      <c r="P21" s="141">
        <f t="shared" si="6"/>
        <v>0</v>
      </c>
      <c r="Q21" s="141">
        <f t="shared" si="6"/>
        <v>0</v>
      </c>
      <c r="R21" s="141">
        <f t="shared" si="6"/>
        <v>0</v>
      </c>
      <c r="S21" s="141">
        <f t="shared" si="6"/>
        <v>0</v>
      </c>
      <c r="T21" s="141">
        <f t="shared" si="6"/>
        <v>0</v>
      </c>
      <c r="U21" s="141">
        <f t="shared" si="6"/>
        <v>0</v>
      </c>
      <c r="V21" s="141">
        <f t="shared" si="6"/>
        <v>0</v>
      </c>
      <c r="W21" s="141">
        <f t="shared" si="6"/>
        <v>0</v>
      </c>
      <c r="X21" s="142">
        <f t="shared" si="6"/>
        <v>0</v>
      </c>
    </row>
    <row r="22" spans="2:24" s="72" customFormat="1" ht="15" customHeight="1">
      <c r="B22" s="197" t="s">
        <v>6</v>
      </c>
      <c r="C22" s="76" t="s">
        <v>40</v>
      </c>
      <c r="D22" s="71" t="s">
        <v>27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1"/>
    </row>
    <row r="23" spans="2:24" s="72" customFormat="1" ht="15" customHeight="1">
      <c r="B23" s="197" t="s">
        <v>7</v>
      </c>
      <c r="C23" s="76" t="s">
        <v>39</v>
      </c>
      <c r="D23" s="71" t="s">
        <v>27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1"/>
    </row>
    <row r="24" spans="2:24" s="72" customFormat="1" ht="15" customHeight="1">
      <c r="B24" s="197" t="s">
        <v>8</v>
      </c>
      <c r="C24" s="76" t="s">
        <v>38</v>
      </c>
      <c r="D24" s="71" t="s">
        <v>27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1"/>
    </row>
    <row r="25" spans="2:24" s="72" customFormat="1" ht="15" customHeight="1">
      <c r="B25" s="197" t="s">
        <v>9</v>
      </c>
      <c r="C25" s="210" t="s">
        <v>37</v>
      </c>
      <c r="D25" s="71" t="s">
        <v>27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1"/>
    </row>
    <row r="26" spans="2:24" s="72" customFormat="1" ht="15" customHeight="1">
      <c r="B26" s="197" t="s">
        <v>10</v>
      </c>
      <c r="C26" s="76" t="s">
        <v>17</v>
      </c>
      <c r="D26" s="71" t="s">
        <v>27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1"/>
    </row>
    <row r="27" spans="2:24" s="72" customFormat="1" ht="15" customHeight="1">
      <c r="B27" s="208" t="s">
        <v>11</v>
      </c>
      <c r="C27" s="211" t="s">
        <v>36</v>
      </c>
      <c r="D27" s="212" t="s">
        <v>27</v>
      </c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3"/>
    </row>
    <row r="28" spans="2:24" s="65" customFormat="1" ht="15" customHeight="1">
      <c r="B28" s="201" t="s">
        <v>35</v>
      </c>
      <c r="C28" s="68" t="s">
        <v>144</v>
      </c>
      <c r="D28" s="69" t="s">
        <v>27</v>
      </c>
      <c r="E28" s="141">
        <f>SUM(E29:E31)</f>
        <v>0</v>
      </c>
      <c r="F28" s="141">
        <f aca="true" t="shared" si="7" ref="F28:X28">SUM(F29:F31)</f>
        <v>0</v>
      </c>
      <c r="G28" s="141">
        <f t="shared" si="7"/>
        <v>0</v>
      </c>
      <c r="H28" s="141">
        <f t="shared" si="7"/>
        <v>0</v>
      </c>
      <c r="I28" s="141">
        <f t="shared" si="7"/>
        <v>0</v>
      </c>
      <c r="J28" s="141">
        <f t="shared" si="7"/>
        <v>0</v>
      </c>
      <c r="K28" s="141">
        <f t="shared" si="7"/>
        <v>0</v>
      </c>
      <c r="L28" s="141">
        <f t="shared" si="7"/>
        <v>0</v>
      </c>
      <c r="M28" s="141">
        <f t="shared" si="7"/>
        <v>0</v>
      </c>
      <c r="N28" s="141">
        <f t="shared" si="7"/>
        <v>0</v>
      </c>
      <c r="O28" s="141">
        <f t="shared" si="7"/>
        <v>0</v>
      </c>
      <c r="P28" s="141">
        <f t="shared" si="7"/>
        <v>0</v>
      </c>
      <c r="Q28" s="141">
        <f t="shared" si="7"/>
        <v>0</v>
      </c>
      <c r="R28" s="141">
        <f t="shared" si="7"/>
        <v>0</v>
      </c>
      <c r="S28" s="141">
        <f t="shared" si="7"/>
        <v>0</v>
      </c>
      <c r="T28" s="141">
        <f t="shared" si="7"/>
        <v>0</v>
      </c>
      <c r="U28" s="141">
        <f t="shared" si="7"/>
        <v>0</v>
      </c>
      <c r="V28" s="141">
        <f t="shared" si="7"/>
        <v>0</v>
      </c>
      <c r="W28" s="141">
        <f t="shared" si="7"/>
        <v>0</v>
      </c>
      <c r="X28" s="142">
        <f t="shared" si="7"/>
        <v>0</v>
      </c>
    </row>
    <row r="29" spans="2:26" s="2" customFormat="1" ht="15" customHeight="1">
      <c r="B29" s="202" t="s">
        <v>6</v>
      </c>
      <c r="C29" s="10" t="s">
        <v>133</v>
      </c>
      <c r="D29" s="16" t="s">
        <v>27</v>
      </c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7"/>
      <c r="Y29" s="65"/>
      <c r="Z29" s="65"/>
    </row>
    <row r="30" spans="2:26" s="2" customFormat="1" ht="15" customHeight="1">
      <c r="B30" s="202" t="s">
        <v>7</v>
      </c>
      <c r="C30" s="10" t="s">
        <v>100</v>
      </c>
      <c r="D30" s="16" t="s">
        <v>27</v>
      </c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7"/>
      <c r="Y30" s="65"/>
      <c r="Z30" s="65"/>
    </row>
    <row r="31" spans="2:26" s="2" customFormat="1" ht="15" customHeight="1">
      <c r="B31" s="203" t="s">
        <v>8</v>
      </c>
      <c r="C31" s="11" t="s">
        <v>101</v>
      </c>
      <c r="D31" s="17" t="s">
        <v>27</v>
      </c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9"/>
      <c r="Y31" s="65"/>
      <c r="Z31" s="65"/>
    </row>
    <row r="32" spans="2:24" s="65" customFormat="1" ht="15" customHeight="1">
      <c r="B32" s="201" t="s">
        <v>34</v>
      </c>
      <c r="C32" s="68" t="s">
        <v>145</v>
      </c>
      <c r="D32" s="69" t="s">
        <v>27</v>
      </c>
      <c r="E32" s="143">
        <f>E21+E28</f>
        <v>0</v>
      </c>
      <c r="F32" s="143">
        <f aca="true" t="shared" si="8" ref="F32:X32">F21+F28</f>
        <v>0</v>
      </c>
      <c r="G32" s="143">
        <f t="shared" si="8"/>
        <v>0</v>
      </c>
      <c r="H32" s="143">
        <f t="shared" si="8"/>
        <v>0</v>
      </c>
      <c r="I32" s="143">
        <f t="shared" si="8"/>
        <v>0</v>
      </c>
      <c r="J32" s="143">
        <f t="shared" si="8"/>
        <v>0</v>
      </c>
      <c r="K32" s="143">
        <f t="shared" si="8"/>
        <v>0</v>
      </c>
      <c r="L32" s="143">
        <f t="shared" si="8"/>
        <v>0</v>
      </c>
      <c r="M32" s="143">
        <f t="shared" si="8"/>
        <v>0</v>
      </c>
      <c r="N32" s="143">
        <f t="shared" si="8"/>
        <v>0</v>
      </c>
      <c r="O32" s="143">
        <f t="shared" si="8"/>
        <v>0</v>
      </c>
      <c r="P32" s="143">
        <f t="shared" si="8"/>
        <v>0</v>
      </c>
      <c r="Q32" s="143">
        <f t="shared" si="8"/>
        <v>0</v>
      </c>
      <c r="R32" s="143">
        <f t="shared" si="8"/>
        <v>0</v>
      </c>
      <c r="S32" s="143">
        <f t="shared" si="8"/>
        <v>0</v>
      </c>
      <c r="T32" s="143">
        <f t="shared" si="8"/>
        <v>0</v>
      </c>
      <c r="U32" s="143">
        <f t="shared" si="8"/>
        <v>0</v>
      </c>
      <c r="V32" s="143">
        <f t="shared" si="8"/>
        <v>0</v>
      </c>
      <c r="W32" s="143">
        <f t="shared" si="8"/>
        <v>0</v>
      </c>
      <c r="X32" s="144">
        <f t="shared" si="8"/>
        <v>0</v>
      </c>
    </row>
    <row r="33" spans="2:24" s="65" customFormat="1" ht="15" customHeight="1">
      <c r="B33" s="204" t="s">
        <v>43</v>
      </c>
      <c r="C33" s="63" t="s">
        <v>146</v>
      </c>
      <c r="D33" s="64" t="s">
        <v>27</v>
      </c>
      <c r="E33" s="145">
        <f>E20-E32</f>
        <v>0</v>
      </c>
      <c r="F33" s="145">
        <f aca="true" t="shared" si="9" ref="F33:X33">F20-F32</f>
        <v>0</v>
      </c>
      <c r="G33" s="145">
        <f t="shared" si="9"/>
        <v>0</v>
      </c>
      <c r="H33" s="145">
        <f t="shared" si="9"/>
        <v>0</v>
      </c>
      <c r="I33" s="145">
        <f t="shared" si="9"/>
        <v>0</v>
      </c>
      <c r="J33" s="145">
        <f t="shared" si="9"/>
        <v>0</v>
      </c>
      <c r="K33" s="145">
        <f t="shared" si="9"/>
        <v>0</v>
      </c>
      <c r="L33" s="145">
        <f t="shared" si="9"/>
        <v>0</v>
      </c>
      <c r="M33" s="145">
        <f t="shared" si="9"/>
        <v>0</v>
      </c>
      <c r="N33" s="145">
        <f t="shared" si="9"/>
        <v>0</v>
      </c>
      <c r="O33" s="145">
        <f t="shared" si="9"/>
        <v>0</v>
      </c>
      <c r="P33" s="145">
        <f t="shared" si="9"/>
        <v>0</v>
      </c>
      <c r="Q33" s="145">
        <f t="shared" si="9"/>
        <v>0</v>
      </c>
      <c r="R33" s="145">
        <f t="shared" si="9"/>
        <v>0</v>
      </c>
      <c r="S33" s="145">
        <f t="shared" si="9"/>
        <v>0</v>
      </c>
      <c r="T33" s="145">
        <f t="shared" si="9"/>
        <v>0</v>
      </c>
      <c r="U33" s="145">
        <f t="shared" si="9"/>
        <v>0</v>
      </c>
      <c r="V33" s="145">
        <f t="shared" si="9"/>
        <v>0</v>
      </c>
      <c r="W33" s="145">
        <f t="shared" si="9"/>
        <v>0</v>
      </c>
      <c r="X33" s="146">
        <f t="shared" si="9"/>
        <v>0</v>
      </c>
    </row>
    <row r="34" ht="15" customHeight="1">
      <c r="C34" s="55"/>
    </row>
    <row r="35" ht="15" customHeight="1"/>
    <row r="36" s="57" customFormat="1" ht="15" customHeight="1">
      <c r="B36" s="206"/>
    </row>
    <row r="37" s="46" customFormat="1" ht="15" customHeight="1">
      <c r="B37" s="207"/>
    </row>
    <row r="38" spans="2:4" s="46" customFormat="1" ht="15" customHeight="1">
      <c r="B38" s="207"/>
      <c r="C38" s="265" t="s">
        <v>53</v>
      </c>
      <c r="D38" s="265"/>
    </row>
    <row r="39" spans="2:4" s="46" customFormat="1" ht="15" customHeight="1">
      <c r="B39" s="207"/>
      <c r="C39" s="267" t="s">
        <v>54</v>
      </c>
      <c r="D39" s="267"/>
    </row>
    <row r="40" ht="15" customHeight="1"/>
    <row r="41" ht="15" customHeight="1">
      <c r="C41" s="129" t="s">
        <v>72</v>
      </c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</sheetData>
  <sheetProtection/>
  <mergeCells count="3">
    <mergeCell ref="E2:E3"/>
    <mergeCell ref="C38:D38"/>
    <mergeCell ref="C39:D39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B51"/>
  <sheetViews>
    <sheetView showGridLines="0" view="pageBreakPreview" zoomScaleNormal="85" zoomScaleSheetLayoutView="10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5.7109375" style="4" customWidth="1"/>
    <col min="3" max="3" width="50.7109375" style="5" customWidth="1"/>
    <col min="4" max="36" width="10.7109375" style="3" customWidth="1"/>
    <col min="37" max="16384" width="9.140625" style="3" customWidth="1"/>
  </cols>
  <sheetData>
    <row r="1" spans="1:2" ht="15" customHeight="1">
      <c r="A1" s="3" t="s">
        <v>20</v>
      </c>
      <c r="B1" s="214"/>
    </row>
    <row r="2" spans="2:8" ht="15" customHeight="1">
      <c r="B2" s="6" t="s">
        <v>102</v>
      </c>
      <c r="D2" s="6"/>
      <c r="H2" s="283" t="s">
        <v>65</v>
      </c>
    </row>
    <row r="3" spans="2:25" ht="15" customHeight="1">
      <c r="B3" s="216"/>
      <c r="C3" s="7"/>
      <c r="D3" s="8"/>
      <c r="E3" s="8"/>
      <c r="F3" s="8"/>
      <c r="G3" s="8"/>
      <c r="H3" s="284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2:26" s="12" customFormat="1" ht="19.5" customHeight="1">
      <c r="B4" s="27" t="s">
        <v>0</v>
      </c>
      <c r="C4" s="27" t="s">
        <v>82</v>
      </c>
      <c r="D4" s="27" t="s">
        <v>21</v>
      </c>
      <c r="E4" s="15">
        <f>IF($H$4="","n-3",IF($H$4="n","n-3",$H$4-3))</f>
        <v>2016</v>
      </c>
      <c r="F4" s="15">
        <f>IF($H$4="","n-2",IF($H$4="n","n-2",$H$4-2))</f>
        <v>2017</v>
      </c>
      <c r="G4" s="15">
        <f>IF($H$4="","n-1",IF($H$4="n","n-1",$H$4-1))</f>
        <v>2018</v>
      </c>
      <c r="H4" s="121">
        <v>2019</v>
      </c>
      <c r="I4" s="15">
        <f>IF($H$4="","n+1",IF($H$4="n","n+1",$H$4+1))</f>
        <v>2020</v>
      </c>
      <c r="J4" s="15">
        <f>IF($H$4="","n+2",IF($H$4="n","n+2",$H$4+2))</f>
        <v>2021</v>
      </c>
      <c r="K4" s="15">
        <f>IF($H$4="","n+3",IF($H$4="n","n+3",$H$4+3))</f>
        <v>2022</v>
      </c>
      <c r="L4" s="15">
        <f>IF($H$4="","n+4",IF($H$4="n","n+4",$H$4+4))</f>
        <v>2023</v>
      </c>
      <c r="M4" s="15">
        <f>IF($H$4="","n+5",IF($H$4="n","n+5",$H$4+5))</f>
        <v>2024</v>
      </c>
      <c r="N4" s="15">
        <f>IF($H$4="","n+6",IF($H$4="n","n+6",$H$4+6))</f>
        <v>2025</v>
      </c>
      <c r="O4" s="15">
        <f>IF($H$4="","n+7",IF($H$4="n","n+7",$H$4+7))</f>
        <v>2026</v>
      </c>
      <c r="P4" s="15">
        <f>IF($H$4="","n+8",IF($H$4="n","n+8",$H$4+8))</f>
        <v>2027</v>
      </c>
      <c r="Q4" s="15">
        <f>IF($H$4="","n+9",IF($H$4="n","n+9",$H$4+9))</f>
        <v>2028</v>
      </c>
      <c r="R4" s="15">
        <f>IF($H$4="","n+10",IF($H$4="n","n+10",$H$4+10))</f>
        <v>2029</v>
      </c>
      <c r="S4" s="15">
        <f>IF($H$4="","n+11",IF($H$4="n","n+11",$H$4+11))</f>
        <v>2030</v>
      </c>
      <c r="T4" s="15">
        <f>IF($H$4="","n+12",IF($H$4="n","n+12",$H$4+12))</f>
        <v>2031</v>
      </c>
      <c r="U4" s="15">
        <f>IF($H$4="","n+13",IF($H$4="n","n+13",$H$4+13))</f>
        <v>2032</v>
      </c>
      <c r="V4" s="15">
        <f>IF($H$4="","n+14",IF($H$4="n","n+14",$H$4+14))</f>
        <v>2033</v>
      </c>
      <c r="W4" s="15">
        <f>IF($H$4="","n+15",IF($H$4="n","n+15",$H$4+15))</f>
        <v>2034</v>
      </c>
      <c r="X4" s="15">
        <f>IF($H$4="","n+16",IF($H$4="n","n+16",$H$4+16))</f>
        <v>2035</v>
      </c>
      <c r="Y4" s="15">
        <f>IF($H$4="","n+17",IF($H$4="n","n+17",$H$4+17))</f>
        <v>2036</v>
      </c>
      <c r="Z4" s="15" t="s">
        <v>24</v>
      </c>
    </row>
    <row r="5" spans="2:28" s="1" customFormat="1" ht="15" customHeight="1">
      <c r="B5" s="52">
        <v>1</v>
      </c>
      <c r="C5" s="53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3">
        <v>8</v>
      </c>
      <c r="J5" s="53">
        <v>9</v>
      </c>
      <c r="K5" s="53">
        <v>10</v>
      </c>
      <c r="L5" s="53">
        <v>11</v>
      </c>
      <c r="M5" s="53">
        <v>12</v>
      </c>
      <c r="N5" s="53">
        <v>13</v>
      </c>
      <c r="O5" s="53">
        <v>14</v>
      </c>
      <c r="P5" s="53">
        <v>15</v>
      </c>
      <c r="Q5" s="53">
        <v>16</v>
      </c>
      <c r="R5" s="53">
        <v>17</v>
      </c>
      <c r="S5" s="53">
        <v>18</v>
      </c>
      <c r="T5" s="53">
        <v>19</v>
      </c>
      <c r="U5" s="53">
        <v>20</v>
      </c>
      <c r="V5" s="53">
        <v>21</v>
      </c>
      <c r="W5" s="53">
        <v>22</v>
      </c>
      <c r="X5" s="53">
        <v>23</v>
      </c>
      <c r="Y5" s="53">
        <v>24</v>
      </c>
      <c r="Z5" s="54" t="s">
        <v>24</v>
      </c>
      <c r="AA5" s="12"/>
      <c r="AB5" s="12"/>
    </row>
    <row r="6" spans="2:28" s="9" customFormat="1" ht="15" customHeight="1">
      <c r="B6" s="217" t="s">
        <v>1</v>
      </c>
      <c r="C6" s="151" t="s">
        <v>132</v>
      </c>
      <c r="D6" s="152" t="s">
        <v>27</v>
      </c>
      <c r="E6" s="153">
        <f>SUM(E7:E14)</f>
        <v>0</v>
      </c>
      <c r="F6" s="153">
        <f aca="true" t="shared" si="0" ref="F6:Z6">SUM(F7:F14)</f>
        <v>0</v>
      </c>
      <c r="G6" s="153">
        <f t="shared" si="0"/>
        <v>0</v>
      </c>
      <c r="H6" s="153">
        <f t="shared" si="0"/>
        <v>0</v>
      </c>
      <c r="I6" s="153">
        <f t="shared" si="0"/>
        <v>0</v>
      </c>
      <c r="J6" s="153">
        <f t="shared" si="0"/>
        <v>0</v>
      </c>
      <c r="K6" s="153">
        <f t="shared" si="0"/>
        <v>0</v>
      </c>
      <c r="L6" s="153">
        <f t="shared" si="0"/>
        <v>0</v>
      </c>
      <c r="M6" s="153">
        <f t="shared" si="0"/>
        <v>0</v>
      </c>
      <c r="N6" s="153">
        <f t="shared" si="0"/>
        <v>0</v>
      </c>
      <c r="O6" s="153">
        <f t="shared" si="0"/>
        <v>0</v>
      </c>
      <c r="P6" s="153">
        <f t="shared" si="0"/>
        <v>0</v>
      </c>
      <c r="Q6" s="153">
        <f t="shared" si="0"/>
        <v>0</v>
      </c>
      <c r="R6" s="153">
        <f t="shared" si="0"/>
        <v>0</v>
      </c>
      <c r="S6" s="153">
        <f t="shared" si="0"/>
        <v>0</v>
      </c>
      <c r="T6" s="153">
        <f t="shared" si="0"/>
        <v>0</v>
      </c>
      <c r="U6" s="153">
        <f t="shared" si="0"/>
        <v>0</v>
      </c>
      <c r="V6" s="153">
        <f t="shared" si="0"/>
        <v>0</v>
      </c>
      <c r="W6" s="153">
        <f t="shared" si="0"/>
        <v>0</v>
      </c>
      <c r="X6" s="153">
        <f t="shared" si="0"/>
        <v>0</v>
      </c>
      <c r="Y6" s="153">
        <f t="shared" si="0"/>
        <v>0</v>
      </c>
      <c r="Z6" s="154">
        <f t="shared" si="0"/>
        <v>0</v>
      </c>
      <c r="AA6" s="12"/>
      <c r="AB6" s="12"/>
    </row>
    <row r="7" spans="2:28" s="2" customFormat="1" ht="15" customHeight="1">
      <c r="B7" s="218" t="s">
        <v>6</v>
      </c>
      <c r="C7" s="10" t="s">
        <v>83</v>
      </c>
      <c r="D7" s="16" t="s">
        <v>27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7"/>
      <c r="AA7" s="12"/>
      <c r="AB7" s="12"/>
    </row>
    <row r="8" spans="2:26" s="2" customFormat="1" ht="15" customHeight="1">
      <c r="B8" s="218" t="s">
        <v>7</v>
      </c>
      <c r="C8" s="10" t="s">
        <v>84</v>
      </c>
      <c r="D8" s="16" t="s">
        <v>27</v>
      </c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7"/>
    </row>
    <row r="9" spans="2:26" s="2" customFormat="1" ht="15" customHeight="1">
      <c r="B9" s="218" t="s">
        <v>8</v>
      </c>
      <c r="C9" s="10" t="s">
        <v>85</v>
      </c>
      <c r="D9" s="16" t="s">
        <v>27</v>
      </c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7"/>
    </row>
    <row r="10" spans="2:26" s="2" customFormat="1" ht="15" customHeight="1">
      <c r="B10" s="218" t="s">
        <v>9</v>
      </c>
      <c r="C10" s="10" t="s">
        <v>86</v>
      </c>
      <c r="D10" s="16" t="s">
        <v>27</v>
      </c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7"/>
    </row>
    <row r="11" spans="2:26" s="2" customFormat="1" ht="15" customHeight="1">
      <c r="B11" s="218" t="s">
        <v>10</v>
      </c>
      <c r="C11" s="10" t="s">
        <v>87</v>
      </c>
      <c r="D11" s="16" t="s">
        <v>27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7"/>
    </row>
    <row r="12" spans="2:26" s="2" customFormat="1" ht="15" customHeight="1">
      <c r="B12" s="218" t="s">
        <v>11</v>
      </c>
      <c r="C12" s="10" t="s">
        <v>88</v>
      </c>
      <c r="D12" s="16" t="s">
        <v>27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7"/>
    </row>
    <row r="13" spans="2:26" s="2" customFormat="1" ht="15" customHeight="1">
      <c r="B13" s="219" t="s">
        <v>12</v>
      </c>
      <c r="C13" s="10" t="s">
        <v>134</v>
      </c>
      <c r="D13" s="16" t="s">
        <v>27</v>
      </c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1"/>
    </row>
    <row r="14" spans="2:26" s="2" customFormat="1" ht="24.75" customHeight="1">
      <c r="B14" s="220" t="s">
        <v>13</v>
      </c>
      <c r="C14" s="11" t="s">
        <v>153</v>
      </c>
      <c r="D14" s="17" t="s">
        <v>27</v>
      </c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9"/>
    </row>
    <row r="15" spans="2:28" s="9" customFormat="1" ht="15" customHeight="1">
      <c r="B15" s="221" t="s">
        <v>2</v>
      </c>
      <c r="C15" s="158" t="s">
        <v>149</v>
      </c>
      <c r="D15" s="155" t="s">
        <v>27</v>
      </c>
      <c r="E15" s="156">
        <f>SUM(E16:E26)</f>
        <v>0</v>
      </c>
      <c r="F15" s="156">
        <f aca="true" t="shared" si="1" ref="F15:Z15">SUM(F16:F26)</f>
        <v>0</v>
      </c>
      <c r="G15" s="156">
        <f t="shared" si="1"/>
        <v>0</v>
      </c>
      <c r="H15" s="156">
        <f t="shared" si="1"/>
        <v>0</v>
      </c>
      <c r="I15" s="156">
        <f t="shared" si="1"/>
        <v>0</v>
      </c>
      <c r="J15" s="156">
        <f t="shared" si="1"/>
        <v>0</v>
      </c>
      <c r="K15" s="156">
        <f t="shared" si="1"/>
        <v>0</v>
      </c>
      <c r="L15" s="156">
        <f t="shared" si="1"/>
        <v>0</v>
      </c>
      <c r="M15" s="156">
        <f t="shared" si="1"/>
        <v>0</v>
      </c>
      <c r="N15" s="156">
        <f t="shared" si="1"/>
        <v>0</v>
      </c>
      <c r="O15" s="156">
        <f t="shared" si="1"/>
        <v>0</v>
      </c>
      <c r="P15" s="156">
        <f t="shared" si="1"/>
        <v>0</v>
      </c>
      <c r="Q15" s="156">
        <f t="shared" si="1"/>
        <v>0</v>
      </c>
      <c r="R15" s="156">
        <f t="shared" si="1"/>
        <v>0</v>
      </c>
      <c r="S15" s="156">
        <f t="shared" si="1"/>
        <v>0</v>
      </c>
      <c r="T15" s="156">
        <f t="shared" si="1"/>
        <v>0</v>
      </c>
      <c r="U15" s="156">
        <f t="shared" si="1"/>
        <v>0</v>
      </c>
      <c r="V15" s="156">
        <f t="shared" si="1"/>
        <v>0</v>
      </c>
      <c r="W15" s="156">
        <f t="shared" si="1"/>
        <v>0</v>
      </c>
      <c r="X15" s="156">
        <f t="shared" si="1"/>
        <v>0</v>
      </c>
      <c r="Y15" s="156">
        <f t="shared" si="1"/>
        <v>0</v>
      </c>
      <c r="Z15" s="157">
        <f t="shared" si="1"/>
        <v>0</v>
      </c>
      <c r="AA15" s="12"/>
      <c r="AB15" s="12"/>
    </row>
    <row r="16" spans="2:28" s="2" customFormat="1" ht="15" customHeight="1">
      <c r="B16" s="218" t="s">
        <v>6</v>
      </c>
      <c r="C16" s="10" t="s">
        <v>89</v>
      </c>
      <c r="D16" s="16" t="s">
        <v>27</v>
      </c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7"/>
      <c r="AA16" s="12"/>
      <c r="AB16" s="12"/>
    </row>
    <row r="17" spans="2:26" s="2" customFormat="1" ht="15" customHeight="1">
      <c r="B17" s="218" t="s">
        <v>7</v>
      </c>
      <c r="C17" s="10" t="s">
        <v>90</v>
      </c>
      <c r="D17" s="16" t="s">
        <v>27</v>
      </c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7"/>
    </row>
    <row r="18" spans="2:26" s="2" customFormat="1" ht="15" customHeight="1">
      <c r="B18" s="218" t="s">
        <v>8</v>
      </c>
      <c r="C18" s="10" t="s">
        <v>91</v>
      </c>
      <c r="D18" s="16" t="s">
        <v>27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7"/>
    </row>
    <row r="19" spans="2:26" s="2" customFormat="1" ht="15" customHeight="1">
      <c r="B19" s="218" t="s">
        <v>9</v>
      </c>
      <c r="C19" s="10" t="s">
        <v>92</v>
      </c>
      <c r="D19" s="16" t="s">
        <v>27</v>
      </c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7"/>
    </row>
    <row r="20" spans="2:26" s="2" customFormat="1" ht="15" customHeight="1">
      <c r="B20" s="218" t="s">
        <v>10</v>
      </c>
      <c r="C20" s="10" t="s">
        <v>93</v>
      </c>
      <c r="D20" s="16" t="s">
        <v>27</v>
      </c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7"/>
    </row>
    <row r="21" spans="2:26" s="2" customFormat="1" ht="15" customHeight="1">
      <c r="B21" s="218" t="s">
        <v>11</v>
      </c>
      <c r="C21" s="10" t="s">
        <v>94</v>
      </c>
      <c r="D21" s="16" t="s">
        <v>27</v>
      </c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7"/>
    </row>
    <row r="22" spans="2:26" s="2" customFormat="1" ht="15" customHeight="1">
      <c r="B22" s="218" t="s">
        <v>12</v>
      </c>
      <c r="C22" s="10" t="s">
        <v>95</v>
      </c>
      <c r="D22" s="16" t="s">
        <v>27</v>
      </c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7"/>
    </row>
    <row r="23" spans="2:26" s="2" customFormat="1" ht="15" customHeight="1">
      <c r="B23" s="218" t="s">
        <v>13</v>
      </c>
      <c r="C23" s="10" t="s">
        <v>96</v>
      </c>
      <c r="D23" s="16" t="s">
        <v>27</v>
      </c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7"/>
    </row>
    <row r="24" spans="2:26" s="2" customFormat="1" ht="15" customHeight="1">
      <c r="B24" s="218" t="s">
        <v>14</v>
      </c>
      <c r="C24" s="10" t="s">
        <v>97</v>
      </c>
      <c r="D24" s="16" t="s">
        <v>27</v>
      </c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7"/>
    </row>
    <row r="25" spans="2:26" s="2" customFormat="1" ht="15" customHeight="1">
      <c r="B25" s="218" t="s">
        <v>15</v>
      </c>
      <c r="C25" s="10" t="s">
        <v>98</v>
      </c>
      <c r="D25" s="16" t="s">
        <v>27</v>
      </c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7"/>
    </row>
    <row r="26" spans="2:26" s="2" customFormat="1" ht="24.75" customHeight="1">
      <c r="B26" s="218" t="s">
        <v>16</v>
      </c>
      <c r="C26" s="11" t="s">
        <v>154</v>
      </c>
      <c r="D26" s="16" t="s">
        <v>27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7"/>
    </row>
    <row r="27" spans="2:26" s="9" customFormat="1" ht="15" customHeight="1">
      <c r="B27" s="160" t="s">
        <v>31</v>
      </c>
      <c r="C27" s="159" t="s">
        <v>99</v>
      </c>
      <c r="D27" s="160" t="s">
        <v>27</v>
      </c>
      <c r="E27" s="140">
        <f>E6-E15</f>
        <v>0</v>
      </c>
      <c r="F27" s="140">
        <f aca="true" t="shared" si="2" ref="F27:Z27">F6-F15</f>
        <v>0</v>
      </c>
      <c r="G27" s="140">
        <f t="shared" si="2"/>
        <v>0</v>
      </c>
      <c r="H27" s="140">
        <f t="shared" si="2"/>
        <v>0</v>
      </c>
      <c r="I27" s="140">
        <f t="shared" si="2"/>
        <v>0</v>
      </c>
      <c r="J27" s="140">
        <f t="shared" si="2"/>
        <v>0</v>
      </c>
      <c r="K27" s="140">
        <f t="shared" si="2"/>
        <v>0</v>
      </c>
      <c r="L27" s="140">
        <f t="shared" si="2"/>
        <v>0</v>
      </c>
      <c r="M27" s="140">
        <f t="shared" si="2"/>
        <v>0</v>
      </c>
      <c r="N27" s="140">
        <f t="shared" si="2"/>
        <v>0</v>
      </c>
      <c r="O27" s="140">
        <f t="shared" si="2"/>
        <v>0</v>
      </c>
      <c r="P27" s="140">
        <f t="shared" si="2"/>
        <v>0</v>
      </c>
      <c r="Q27" s="140">
        <f t="shared" si="2"/>
        <v>0</v>
      </c>
      <c r="R27" s="140">
        <f t="shared" si="2"/>
        <v>0</v>
      </c>
      <c r="S27" s="140">
        <f t="shared" si="2"/>
        <v>0</v>
      </c>
      <c r="T27" s="140">
        <f t="shared" si="2"/>
        <v>0</v>
      </c>
      <c r="U27" s="140">
        <f t="shared" si="2"/>
        <v>0</v>
      </c>
      <c r="V27" s="140">
        <f t="shared" si="2"/>
        <v>0</v>
      </c>
      <c r="W27" s="140">
        <f t="shared" si="2"/>
        <v>0</v>
      </c>
      <c r="X27" s="140">
        <f t="shared" si="2"/>
        <v>0</v>
      </c>
      <c r="Y27" s="140">
        <f t="shared" si="2"/>
        <v>0</v>
      </c>
      <c r="Z27" s="140">
        <f t="shared" si="2"/>
        <v>0</v>
      </c>
    </row>
    <row r="28" spans="2:26" s="9" customFormat="1" ht="15" customHeight="1">
      <c r="B28" s="217" t="s">
        <v>4</v>
      </c>
      <c r="C28" s="151" t="s">
        <v>151</v>
      </c>
      <c r="D28" s="152" t="s">
        <v>27</v>
      </c>
      <c r="E28" s="153">
        <f>SUM(E29:E32)</f>
        <v>0</v>
      </c>
      <c r="F28" s="153">
        <f aca="true" t="shared" si="3" ref="F28:Z28">SUM(F29:F32)</f>
        <v>0</v>
      </c>
      <c r="G28" s="153">
        <f t="shared" si="3"/>
        <v>0</v>
      </c>
      <c r="H28" s="153">
        <f t="shared" si="3"/>
        <v>0</v>
      </c>
      <c r="I28" s="153">
        <f t="shared" si="3"/>
        <v>0</v>
      </c>
      <c r="J28" s="153">
        <f t="shared" si="3"/>
        <v>0</v>
      </c>
      <c r="K28" s="153">
        <f t="shared" si="3"/>
        <v>0</v>
      </c>
      <c r="L28" s="153">
        <f t="shared" si="3"/>
        <v>0</v>
      </c>
      <c r="M28" s="153">
        <f t="shared" si="3"/>
        <v>0</v>
      </c>
      <c r="N28" s="153">
        <f t="shared" si="3"/>
        <v>0</v>
      </c>
      <c r="O28" s="153">
        <f t="shared" si="3"/>
        <v>0</v>
      </c>
      <c r="P28" s="153">
        <f t="shared" si="3"/>
        <v>0</v>
      </c>
      <c r="Q28" s="153">
        <f t="shared" si="3"/>
        <v>0</v>
      </c>
      <c r="R28" s="153">
        <f t="shared" si="3"/>
        <v>0</v>
      </c>
      <c r="S28" s="153">
        <f t="shared" si="3"/>
        <v>0</v>
      </c>
      <c r="T28" s="153">
        <f t="shared" si="3"/>
        <v>0</v>
      </c>
      <c r="U28" s="153">
        <f t="shared" si="3"/>
        <v>0</v>
      </c>
      <c r="V28" s="153">
        <f t="shared" si="3"/>
        <v>0</v>
      </c>
      <c r="W28" s="153">
        <f t="shared" si="3"/>
        <v>0</v>
      </c>
      <c r="X28" s="153">
        <f t="shared" si="3"/>
        <v>0</v>
      </c>
      <c r="Y28" s="153">
        <f t="shared" si="3"/>
        <v>0</v>
      </c>
      <c r="Z28" s="154">
        <f t="shared" si="3"/>
        <v>0</v>
      </c>
    </row>
    <row r="29" spans="2:26" s="2" customFormat="1" ht="15" customHeight="1">
      <c r="B29" s="218" t="s">
        <v>6</v>
      </c>
      <c r="C29" s="10" t="s">
        <v>150</v>
      </c>
      <c r="D29" s="16" t="s">
        <v>27</v>
      </c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7"/>
    </row>
    <row r="30" spans="2:26" s="2" customFormat="1" ht="15" customHeight="1">
      <c r="B30" s="218" t="s">
        <v>7</v>
      </c>
      <c r="C30" s="10" t="s">
        <v>100</v>
      </c>
      <c r="D30" s="16" t="s">
        <v>27</v>
      </c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7"/>
    </row>
    <row r="31" spans="2:26" s="2" customFormat="1" ht="15" customHeight="1">
      <c r="B31" s="218" t="s">
        <v>8</v>
      </c>
      <c r="C31" s="10" t="s">
        <v>101</v>
      </c>
      <c r="D31" s="16" t="s">
        <v>27</v>
      </c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7"/>
    </row>
    <row r="32" spans="2:26" s="2" customFormat="1" ht="24.75" customHeight="1">
      <c r="B32" s="220" t="s">
        <v>9</v>
      </c>
      <c r="C32" s="11" t="s">
        <v>155</v>
      </c>
      <c r="D32" s="17" t="s">
        <v>27</v>
      </c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9"/>
    </row>
    <row r="33" spans="2:26" s="9" customFormat="1" ht="15" customHeight="1">
      <c r="B33" s="160" t="s">
        <v>35</v>
      </c>
      <c r="C33" s="159" t="s">
        <v>130</v>
      </c>
      <c r="D33" s="160" t="s">
        <v>27</v>
      </c>
      <c r="E33" s="140">
        <f>E27-E28</f>
        <v>0</v>
      </c>
      <c r="F33" s="140">
        <f aca="true" t="shared" si="4" ref="F33:Z33">F27-F28</f>
        <v>0</v>
      </c>
      <c r="G33" s="140">
        <f t="shared" si="4"/>
        <v>0</v>
      </c>
      <c r="H33" s="140">
        <f t="shared" si="4"/>
        <v>0</v>
      </c>
      <c r="I33" s="140">
        <f t="shared" si="4"/>
        <v>0</v>
      </c>
      <c r="J33" s="140">
        <f t="shared" si="4"/>
        <v>0</v>
      </c>
      <c r="K33" s="140">
        <f t="shared" si="4"/>
        <v>0</v>
      </c>
      <c r="L33" s="140">
        <f t="shared" si="4"/>
        <v>0</v>
      </c>
      <c r="M33" s="140">
        <f t="shared" si="4"/>
        <v>0</v>
      </c>
      <c r="N33" s="140">
        <f t="shared" si="4"/>
        <v>0</v>
      </c>
      <c r="O33" s="140">
        <f t="shared" si="4"/>
        <v>0</v>
      </c>
      <c r="P33" s="140">
        <f t="shared" si="4"/>
        <v>0</v>
      </c>
      <c r="Q33" s="140">
        <f t="shared" si="4"/>
        <v>0</v>
      </c>
      <c r="R33" s="140">
        <f t="shared" si="4"/>
        <v>0</v>
      </c>
      <c r="S33" s="140">
        <f t="shared" si="4"/>
        <v>0</v>
      </c>
      <c r="T33" s="140">
        <f t="shared" si="4"/>
        <v>0</v>
      </c>
      <c r="U33" s="140">
        <f t="shared" si="4"/>
        <v>0</v>
      </c>
      <c r="V33" s="140">
        <f t="shared" si="4"/>
        <v>0</v>
      </c>
      <c r="W33" s="140">
        <f t="shared" si="4"/>
        <v>0</v>
      </c>
      <c r="X33" s="140">
        <f t="shared" si="4"/>
        <v>0</v>
      </c>
      <c r="Y33" s="140">
        <f t="shared" si="4"/>
        <v>0</v>
      </c>
      <c r="Z33" s="140">
        <f t="shared" si="4"/>
        <v>0</v>
      </c>
    </row>
    <row r="34" spans="2:26" s="9" customFormat="1" ht="15" customHeight="1">
      <c r="B34" s="160" t="s">
        <v>34</v>
      </c>
      <c r="C34" s="159" t="s">
        <v>124</v>
      </c>
      <c r="D34" s="160" t="s">
        <v>27</v>
      </c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2:26" s="9" customFormat="1" ht="15" customHeight="1">
      <c r="B35" s="160" t="s">
        <v>32</v>
      </c>
      <c r="C35" s="159" t="s">
        <v>125</v>
      </c>
      <c r="D35" s="160" t="s">
        <v>27</v>
      </c>
      <c r="E35" s="140">
        <f>E34+E33</f>
        <v>0</v>
      </c>
      <c r="F35" s="140">
        <f aca="true" t="shared" si="5" ref="F35:Z35">F34+F33</f>
        <v>0</v>
      </c>
      <c r="G35" s="140">
        <f t="shared" si="5"/>
        <v>0</v>
      </c>
      <c r="H35" s="140">
        <f t="shared" si="5"/>
        <v>0</v>
      </c>
      <c r="I35" s="140">
        <f t="shared" si="5"/>
        <v>0</v>
      </c>
      <c r="J35" s="140">
        <f t="shared" si="5"/>
        <v>0</v>
      </c>
      <c r="K35" s="140">
        <f t="shared" si="5"/>
        <v>0</v>
      </c>
      <c r="L35" s="140">
        <f t="shared" si="5"/>
        <v>0</v>
      </c>
      <c r="M35" s="140">
        <f t="shared" si="5"/>
        <v>0</v>
      </c>
      <c r="N35" s="140">
        <f t="shared" si="5"/>
        <v>0</v>
      </c>
      <c r="O35" s="140">
        <f t="shared" si="5"/>
        <v>0</v>
      </c>
      <c r="P35" s="140">
        <f t="shared" si="5"/>
        <v>0</v>
      </c>
      <c r="Q35" s="140">
        <f t="shared" si="5"/>
        <v>0</v>
      </c>
      <c r="R35" s="140">
        <f t="shared" si="5"/>
        <v>0</v>
      </c>
      <c r="S35" s="140">
        <f t="shared" si="5"/>
        <v>0</v>
      </c>
      <c r="T35" s="140">
        <f t="shared" si="5"/>
        <v>0</v>
      </c>
      <c r="U35" s="140">
        <f t="shared" si="5"/>
        <v>0</v>
      </c>
      <c r="V35" s="140">
        <f t="shared" si="5"/>
        <v>0</v>
      </c>
      <c r="W35" s="140">
        <f t="shared" si="5"/>
        <v>0</v>
      </c>
      <c r="X35" s="140">
        <f t="shared" si="5"/>
        <v>0</v>
      </c>
      <c r="Y35" s="140">
        <f t="shared" si="5"/>
        <v>0</v>
      </c>
      <c r="Z35" s="140">
        <f t="shared" si="5"/>
        <v>0</v>
      </c>
    </row>
    <row r="36" spans="2:25" ht="15" customHeight="1">
      <c r="B36" s="185"/>
      <c r="C36" s="55"/>
      <c r="D36" s="56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2:25" s="21" customFormat="1" ht="15" customHeight="1">
      <c r="B37" s="185"/>
      <c r="C37" s="56"/>
      <c r="D37" s="56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2:25" s="21" customFormat="1" ht="15" customHeight="1">
      <c r="B38" s="186"/>
      <c r="C38" s="57"/>
      <c r="D38" s="57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2:25" s="21" customFormat="1" ht="15" customHeight="1">
      <c r="B39" s="58"/>
      <c r="C39" s="46"/>
      <c r="D39" s="46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2:25" s="21" customFormat="1" ht="15" customHeight="1">
      <c r="B40" s="58"/>
      <c r="C40" s="265" t="s">
        <v>53</v>
      </c>
      <c r="D40" s="265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2:25" s="21" customFormat="1" ht="15" customHeight="1">
      <c r="B41" s="58"/>
      <c r="C41" s="267" t="s">
        <v>54</v>
      </c>
      <c r="D41" s="267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2:25" s="21" customFormat="1" ht="15" customHeight="1">
      <c r="B42" s="216"/>
      <c r="C42" s="22"/>
      <c r="D42" s="2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2:25" s="21" customFormat="1" ht="15" customHeight="1">
      <c r="B43" s="216"/>
      <c r="C43" s="22" t="s">
        <v>73</v>
      </c>
      <c r="D43" s="23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2:25" s="21" customFormat="1" ht="15" customHeight="1">
      <c r="B44" s="216"/>
      <c r="C44" s="22"/>
      <c r="D44" s="23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2:25" s="21" customFormat="1" ht="15" customHeight="1">
      <c r="B45" s="216"/>
      <c r="C45" s="22"/>
      <c r="D45" s="23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2:25" s="21" customFormat="1" ht="15" customHeight="1">
      <c r="B46" s="216"/>
      <c r="C46" s="22"/>
      <c r="D46" s="23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2:25" s="21" customFormat="1" ht="15" customHeight="1">
      <c r="B47" s="216"/>
      <c r="C47" s="22"/>
      <c r="D47" s="23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2:25" ht="15" customHeight="1">
      <c r="B48" s="189"/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2:25" ht="15" customHeight="1">
      <c r="B49" s="216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2:25" ht="15" customHeight="1">
      <c r="B50" s="216"/>
      <c r="C50" s="22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2:25" ht="15" customHeight="1">
      <c r="B51" s="215"/>
      <c r="C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mergeCells count="3">
    <mergeCell ref="H2:H3"/>
    <mergeCell ref="C40:D40"/>
    <mergeCell ref="C41:D41"/>
  </mergeCells>
  <printOptions/>
  <pageMargins left="0.3937007874015748" right="0.3937007874015748" top="0.3937007874015748" bottom="0.3937007874015748" header="0.3937007874015748" footer="0.3937007874015748"/>
  <pageSetup fitToHeight="2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2:AN4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5.7109375" style="4" customWidth="1"/>
    <col min="3" max="3" width="50.7109375" style="3" customWidth="1"/>
    <col min="4" max="4" width="10.7109375" style="3" customWidth="1"/>
    <col min="5" max="26" width="10.7109375" style="8" customWidth="1"/>
    <col min="27" max="28" width="10.7109375" style="1" customWidth="1"/>
    <col min="29" max="30" width="10.7109375" style="3" customWidth="1"/>
    <col min="31" max="16384" width="9.140625" style="3" customWidth="1"/>
  </cols>
  <sheetData>
    <row r="1" ht="15" customHeight="1"/>
    <row r="2" spans="2:8" ht="15" customHeight="1">
      <c r="B2" s="6" t="s">
        <v>103</v>
      </c>
      <c r="H2" s="283" t="s">
        <v>65</v>
      </c>
    </row>
    <row r="3" spans="5:26" ht="15" customHeight="1">
      <c r="E3" s="26"/>
      <c r="F3" s="26"/>
      <c r="G3" s="26"/>
      <c r="H3" s="284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2:26" s="28" customFormat="1" ht="19.5" customHeight="1">
      <c r="B4" s="13" t="s">
        <v>0</v>
      </c>
      <c r="C4" s="27" t="s">
        <v>129</v>
      </c>
      <c r="D4" s="13" t="s">
        <v>21</v>
      </c>
      <c r="E4" s="15">
        <f>IF($H$4="","n-3",IF($H$4="n","n-3",$H$4-3))</f>
        <v>2016</v>
      </c>
      <c r="F4" s="15">
        <f>IF($H$4="","n-2",IF($H$4="n","n-2",$H$4-2))</f>
        <v>2017</v>
      </c>
      <c r="G4" s="15">
        <f>IF($H$4="","n-1",IF($H$4="n","n-1",$H$4-1))</f>
        <v>2018</v>
      </c>
      <c r="H4" s="121">
        <v>2019</v>
      </c>
      <c r="I4" s="15">
        <f>IF($H$4="","n+1",IF($H$4="n","n+1",$H$4+1))</f>
        <v>2020</v>
      </c>
      <c r="J4" s="15">
        <f>IF($H$4="","n+2",IF($H$4="n","n+2",$H$4+2))</f>
        <v>2021</v>
      </c>
      <c r="K4" s="15">
        <f>IF($H$4="","n+3",IF($H$4="n","n+3",$H$4+3))</f>
        <v>2022</v>
      </c>
      <c r="L4" s="15">
        <f>IF($H$4="","n+4",IF($H$4="n","n+4",$H$4+4))</f>
        <v>2023</v>
      </c>
      <c r="M4" s="15">
        <f>IF($H$4="","n+5",IF($H$4="n","n+5",$H$4+5))</f>
        <v>2024</v>
      </c>
      <c r="N4" s="15">
        <f>IF($H$4="","n+6",IF($H$4="n","n+6",$H$4+6))</f>
        <v>2025</v>
      </c>
      <c r="O4" s="15">
        <f>IF($H$4="","n+7",IF($H$4="n","n+7",$H$4+7))</f>
        <v>2026</v>
      </c>
      <c r="P4" s="15">
        <f>IF($H$4="","n+8",IF($H$4="n","n+8",$H$4+8))</f>
        <v>2027</v>
      </c>
      <c r="Q4" s="15">
        <f>IF($H$4="","n+9",IF($H$4="n","n+9",$H$4+9))</f>
        <v>2028</v>
      </c>
      <c r="R4" s="15">
        <f>IF($H$4="","n+10",IF($H$4="n","n+10",$H$4+10))</f>
        <v>2029</v>
      </c>
      <c r="S4" s="15">
        <f>IF($H$4="","n+11",IF($H$4="n","n+11",$H$4+11))</f>
        <v>2030</v>
      </c>
      <c r="T4" s="15">
        <f>IF($H$4="","n+12",IF($H$4="n","n+12",$H$4+12))</f>
        <v>2031</v>
      </c>
      <c r="U4" s="15">
        <f>IF($H$4="","n+13",IF($H$4="n","n+13",$H$4+13))</f>
        <v>2032</v>
      </c>
      <c r="V4" s="15">
        <f>IF($H$4="","n+14",IF($H$4="n","n+14",$H$4+14))</f>
        <v>2033</v>
      </c>
      <c r="W4" s="15">
        <f>IF($H$4="","n+15",IF($H$4="n","n+15",$H$4+15))</f>
        <v>2034</v>
      </c>
      <c r="X4" s="15">
        <f>IF($H$4="","n+16",IF($H$4="n","n+16",$H$4+16))</f>
        <v>2035</v>
      </c>
      <c r="Y4" s="15">
        <f>IF($H$4="","n+17",IF($H$4="n","n+17",$H$4+17))</f>
        <v>2036</v>
      </c>
      <c r="Z4" s="15" t="s">
        <v>24</v>
      </c>
    </row>
    <row r="5" spans="2:29" s="1" customFormat="1" ht="15" customHeight="1">
      <c r="B5" s="52">
        <v>1</v>
      </c>
      <c r="C5" s="53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3">
        <v>8</v>
      </c>
      <c r="J5" s="53">
        <v>9</v>
      </c>
      <c r="K5" s="53">
        <v>10</v>
      </c>
      <c r="L5" s="53">
        <v>11</v>
      </c>
      <c r="M5" s="53">
        <v>12</v>
      </c>
      <c r="N5" s="53">
        <v>13</v>
      </c>
      <c r="O5" s="53">
        <v>14</v>
      </c>
      <c r="P5" s="53">
        <v>15</v>
      </c>
      <c r="Q5" s="53">
        <v>16</v>
      </c>
      <c r="R5" s="53">
        <v>17</v>
      </c>
      <c r="S5" s="53">
        <v>18</v>
      </c>
      <c r="T5" s="53">
        <v>19</v>
      </c>
      <c r="U5" s="53">
        <v>20</v>
      </c>
      <c r="V5" s="53">
        <v>21</v>
      </c>
      <c r="W5" s="53">
        <v>22</v>
      </c>
      <c r="X5" s="53">
        <v>23</v>
      </c>
      <c r="Y5" s="53">
        <v>24</v>
      </c>
      <c r="Z5" s="54" t="s">
        <v>24</v>
      </c>
      <c r="AA5" s="12"/>
      <c r="AB5" s="12"/>
      <c r="AC5" s="12"/>
    </row>
    <row r="6" spans="2:26" s="31" customFormat="1" ht="15" customHeight="1">
      <c r="B6" s="181" t="s">
        <v>1</v>
      </c>
      <c r="C6" s="164" t="s">
        <v>104</v>
      </c>
      <c r="D6" s="165" t="s">
        <v>27</v>
      </c>
      <c r="E6" s="166"/>
      <c r="F6" s="192">
        <f>E33</f>
        <v>0</v>
      </c>
      <c r="G6" s="192">
        <f aca="true" t="shared" si="0" ref="G6:Z6">F33</f>
        <v>0</v>
      </c>
      <c r="H6" s="192">
        <f t="shared" si="0"/>
        <v>0</v>
      </c>
      <c r="I6" s="192">
        <f t="shared" si="0"/>
        <v>0</v>
      </c>
      <c r="J6" s="192">
        <f t="shared" si="0"/>
        <v>0</v>
      </c>
      <c r="K6" s="192">
        <f t="shared" si="0"/>
        <v>0</v>
      </c>
      <c r="L6" s="192">
        <f t="shared" si="0"/>
        <v>0</v>
      </c>
      <c r="M6" s="192">
        <f t="shared" si="0"/>
        <v>0</v>
      </c>
      <c r="N6" s="192">
        <f t="shared" si="0"/>
        <v>0</v>
      </c>
      <c r="O6" s="192">
        <f t="shared" si="0"/>
        <v>0</v>
      </c>
      <c r="P6" s="192">
        <f t="shared" si="0"/>
        <v>0</v>
      </c>
      <c r="Q6" s="192">
        <f t="shared" si="0"/>
        <v>0</v>
      </c>
      <c r="R6" s="192">
        <f t="shared" si="0"/>
        <v>0</v>
      </c>
      <c r="S6" s="192">
        <f t="shared" si="0"/>
        <v>0</v>
      </c>
      <c r="T6" s="192">
        <f t="shared" si="0"/>
        <v>0</v>
      </c>
      <c r="U6" s="192">
        <f t="shared" si="0"/>
        <v>0</v>
      </c>
      <c r="V6" s="192">
        <f t="shared" si="0"/>
        <v>0</v>
      </c>
      <c r="W6" s="192">
        <f t="shared" si="0"/>
        <v>0</v>
      </c>
      <c r="X6" s="192">
        <f t="shared" si="0"/>
        <v>0</v>
      </c>
      <c r="Y6" s="192">
        <f t="shared" si="0"/>
        <v>0</v>
      </c>
      <c r="Z6" s="192">
        <f t="shared" si="0"/>
        <v>0</v>
      </c>
    </row>
    <row r="7" spans="2:26" s="31" customFormat="1" ht="15" customHeight="1">
      <c r="B7" s="182" t="s">
        <v>2</v>
      </c>
      <c r="C7" s="168" t="s">
        <v>115</v>
      </c>
      <c r="D7" s="169" t="s">
        <v>27</v>
      </c>
      <c r="E7" s="170">
        <f>SUM(E8:E16)-E12-E14</f>
        <v>0</v>
      </c>
      <c r="F7" s="170">
        <f aca="true" t="shared" si="1" ref="F7:Z7">SUM(F8:F16)-F12-F14</f>
        <v>0</v>
      </c>
      <c r="G7" s="170">
        <f t="shared" si="1"/>
        <v>0</v>
      </c>
      <c r="H7" s="170">
        <f t="shared" si="1"/>
        <v>0</v>
      </c>
      <c r="I7" s="170">
        <f t="shared" si="1"/>
        <v>0</v>
      </c>
      <c r="J7" s="170">
        <f t="shared" si="1"/>
        <v>0</v>
      </c>
      <c r="K7" s="170">
        <f t="shared" si="1"/>
        <v>0</v>
      </c>
      <c r="L7" s="170">
        <f t="shared" si="1"/>
        <v>0</v>
      </c>
      <c r="M7" s="170">
        <f t="shared" si="1"/>
        <v>0</v>
      </c>
      <c r="N7" s="170">
        <f t="shared" si="1"/>
        <v>0</v>
      </c>
      <c r="O7" s="170">
        <f t="shared" si="1"/>
        <v>0</v>
      </c>
      <c r="P7" s="170">
        <f t="shared" si="1"/>
        <v>0</v>
      </c>
      <c r="Q7" s="170">
        <f t="shared" si="1"/>
        <v>0</v>
      </c>
      <c r="R7" s="170">
        <f t="shared" si="1"/>
        <v>0</v>
      </c>
      <c r="S7" s="170">
        <f t="shared" si="1"/>
        <v>0</v>
      </c>
      <c r="T7" s="170">
        <f t="shared" si="1"/>
        <v>0</v>
      </c>
      <c r="U7" s="170">
        <f t="shared" si="1"/>
        <v>0</v>
      </c>
      <c r="V7" s="170">
        <f t="shared" si="1"/>
        <v>0</v>
      </c>
      <c r="W7" s="170">
        <f t="shared" si="1"/>
        <v>0</v>
      </c>
      <c r="X7" s="170">
        <f t="shared" si="1"/>
        <v>0</v>
      </c>
      <c r="Y7" s="170">
        <f t="shared" si="1"/>
        <v>0</v>
      </c>
      <c r="Z7" s="170">
        <f t="shared" si="1"/>
        <v>0</v>
      </c>
    </row>
    <row r="8" spans="2:40" s="31" customFormat="1" ht="15" customHeight="1">
      <c r="B8" s="41" t="s">
        <v>6</v>
      </c>
      <c r="C8" s="36" t="s">
        <v>83</v>
      </c>
      <c r="D8" s="33" t="s">
        <v>27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5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</row>
    <row r="9" spans="2:26" s="31" customFormat="1" ht="15" customHeight="1">
      <c r="B9" s="41" t="s">
        <v>7</v>
      </c>
      <c r="C9" s="36" t="s">
        <v>84</v>
      </c>
      <c r="D9" s="33" t="s">
        <v>27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5"/>
    </row>
    <row r="10" spans="2:40" s="31" customFormat="1" ht="15" customHeight="1">
      <c r="B10" s="41" t="s">
        <v>8</v>
      </c>
      <c r="C10" s="36" t="s">
        <v>85</v>
      </c>
      <c r="D10" s="33" t="s">
        <v>27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</row>
    <row r="11" spans="2:26" s="31" customFormat="1" ht="15" customHeight="1">
      <c r="B11" s="41" t="s">
        <v>9</v>
      </c>
      <c r="C11" s="36" t="s">
        <v>105</v>
      </c>
      <c r="D11" s="33" t="s">
        <v>27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5"/>
    </row>
    <row r="12" spans="2:40" s="31" customFormat="1" ht="15" customHeight="1">
      <c r="B12" s="41"/>
      <c r="C12" s="36" t="s">
        <v>106</v>
      </c>
      <c r="D12" s="33" t="s">
        <v>27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5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</row>
    <row r="13" spans="2:26" s="31" customFormat="1" ht="15" customHeight="1">
      <c r="B13" s="41" t="s">
        <v>10</v>
      </c>
      <c r="C13" s="36" t="s">
        <v>113</v>
      </c>
      <c r="D13" s="33" t="s">
        <v>27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5"/>
    </row>
    <row r="14" spans="2:40" s="31" customFormat="1" ht="15" customHeight="1">
      <c r="B14" s="41"/>
      <c r="C14" s="36" t="s">
        <v>114</v>
      </c>
      <c r="D14" s="33" t="s">
        <v>27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5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</row>
    <row r="15" spans="2:26" s="31" customFormat="1" ht="15" customHeight="1">
      <c r="B15" s="41" t="s">
        <v>11</v>
      </c>
      <c r="C15" s="36" t="s">
        <v>107</v>
      </c>
      <c r="D15" s="33" t="s">
        <v>27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5"/>
    </row>
    <row r="16" spans="2:40" s="31" customFormat="1" ht="15" customHeight="1">
      <c r="B16" s="40" t="s">
        <v>12</v>
      </c>
      <c r="C16" s="162" t="s">
        <v>126</v>
      </c>
      <c r="D16" s="37" t="s">
        <v>27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9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2:26" s="31" customFormat="1" ht="15" customHeight="1">
      <c r="B17" s="183" t="s">
        <v>3</v>
      </c>
      <c r="C17" s="171" t="s">
        <v>111</v>
      </c>
      <c r="D17" s="172" t="s">
        <v>27</v>
      </c>
      <c r="E17" s="173">
        <f>SUM(E18:E20)</f>
        <v>0</v>
      </c>
      <c r="F17" s="173">
        <f aca="true" t="shared" si="2" ref="F17:Z17">SUM(F18:F20)</f>
        <v>0</v>
      </c>
      <c r="G17" s="173">
        <f t="shared" si="2"/>
        <v>0</v>
      </c>
      <c r="H17" s="173">
        <f t="shared" si="2"/>
        <v>0</v>
      </c>
      <c r="I17" s="173">
        <f t="shared" si="2"/>
        <v>0</v>
      </c>
      <c r="J17" s="173">
        <f t="shared" si="2"/>
        <v>0</v>
      </c>
      <c r="K17" s="173">
        <f t="shared" si="2"/>
        <v>0</v>
      </c>
      <c r="L17" s="173">
        <f t="shared" si="2"/>
        <v>0</v>
      </c>
      <c r="M17" s="173">
        <f t="shared" si="2"/>
        <v>0</v>
      </c>
      <c r="N17" s="173">
        <f t="shared" si="2"/>
        <v>0</v>
      </c>
      <c r="O17" s="173">
        <f t="shared" si="2"/>
        <v>0</v>
      </c>
      <c r="P17" s="173">
        <f t="shared" si="2"/>
        <v>0</v>
      </c>
      <c r="Q17" s="173">
        <f t="shared" si="2"/>
        <v>0</v>
      </c>
      <c r="R17" s="173">
        <f t="shared" si="2"/>
        <v>0</v>
      </c>
      <c r="S17" s="173">
        <f t="shared" si="2"/>
        <v>0</v>
      </c>
      <c r="T17" s="173">
        <f t="shared" si="2"/>
        <v>0</v>
      </c>
      <c r="U17" s="173">
        <f t="shared" si="2"/>
        <v>0</v>
      </c>
      <c r="V17" s="173">
        <f t="shared" si="2"/>
        <v>0</v>
      </c>
      <c r="W17" s="173">
        <f t="shared" si="2"/>
        <v>0</v>
      </c>
      <c r="X17" s="173">
        <f t="shared" si="2"/>
        <v>0</v>
      </c>
      <c r="Y17" s="173">
        <f t="shared" si="2"/>
        <v>0</v>
      </c>
      <c r="Z17" s="174">
        <f t="shared" si="2"/>
        <v>0</v>
      </c>
    </row>
    <row r="18" spans="2:26" s="31" customFormat="1" ht="15" customHeight="1">
      <c r="B18" s="41" t="s">
        <v>6</v>
      </c>
      <c r="C18" s="36" t="s">
        <v>127</v>
      </c>
      <c r="D18" s="33" t="s">
        <v>27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5"/>
    </row>
    <row r="19" spans="2:26" s="32" customFormat="1" ht="15" customHeight="1">
      <c r="B19" s="41" t="s">
        <v>7</v>
      </c>
      <c r="C19" s="36" t="s">
        <v>128</v>
      </c>
      <c r="D19" s="33" t="s">
        <v>27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5"/>
    </row>
    <row r="20" spans="2:40" s="32" customFormat="1" ht="15" customHeight="1">
      <c r="B20" s="184" t="s">
        <v>8</v>
      </c>
      <c r="C20" s="175" t="s">
        <v>108</v>
      </c>
      <c r="D20" s="176" t="s">
        <v>27</v>
      </c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8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</row>
    <row r="21" spans="2:26" s="31" customFormat="1" ht="15" customHeight="1">
      <c r="B21" s="181" t="s">
        <v>4</v>
      </c>
      <c r="C21" s="164" t="s">
        <v>131</v>
      </c>
      <c r="D21" s="163" t="s">
        <v>27</v>
      </c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7"/>
    </row>
    <row r="22" spans="2:26" s="31" customFormat="1" ht="15" customHeight="1">
      <c r="B22" s="181" t="s">
        <v>35</v>
      </c>
      <c r="C22" s="164" t="s">
        <v>109</v>
      </c>
      <c r="D22" s="163" t="s">
        <v>27</v>
      </c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7"/>
    </row>
    <row r="23" spans="2:26" s="31" customFormat="1" ht="15" customHeight="1">
      <c r="B23" s="181" t="s">
        <v>34</v>
      </c>
      <c r="C23" s="164" t="s">
        <v>110</v>
      </c>
      <c r="D23" s="165" t="s">
        <v>27</v>
      </c>
      <c r="E23" s="179">
        <f>E17+E21+E22</f>
        <v>0</v>
      </c>
      <c r="F23" s="179">
        <f aca="true" t="shared" si="3" ref="F23:Z23">F17+F21+F22</f>
        <v>0</v>
      </c>
      <c r="G23" s="179">
        <f t="shared" si="3"/>
        <v>0</v>
      </c>
      <c r="H23" s="179">
        <f t="shared" si="3"/>
        <v>0</v>
      </c>
      <c r="I23" s="179">
        <f t="shared" si="3"/>
        <v>0</v>
      </c>
      <c r="J23" s="179">
        <f t="shared" si="3"/>
        <v>0</v>
      </c>
      <c r="K23" s="179">
        <f t="shared" si="3"/>
        <v>0</v>
      </c>
      <c r="L23" s="179">
        <f t="shared" si="3"/>
        <v>0</v>
      </c>
      <c r="M23" s="179">
        <f t="shared" si="3"/>
        <v>0</v>
      </c>
      <c r="N23" s="179">
        <f t="shared" si="3"/>
        <v>0</v>
      </c>
      <c r="O23" s="179">
        <f t="shared" si="3"/>
        <v>0</v>
      </c>
      <c r="P23" s="179">
        <f t="shared" si="3"/>
        <v>0</v>
      </c>
      <c r="Q23" s="179">
        <f t="shared" si="3"/>
        <v>0</v>
      </c>
      <c r="R23" s="179">
        <f t="shared" si="3"/>
        <v>0</v>
      </c>
      <c r="S23" s="179">
        <f t="shared" si="3"/>
        <v>0</v>
      </c>
      <c r="T23" s="179">
        <f t="shared" si="3"/>
        <v>0</v>
      </c>
      <c r="U23" s="179">
        <f t="shared" si="3"/>
        <v>0</v>
      </c>
      <c r="V23" s="179">
        <f t="shared" si="3"/>
        <v>0</v>
      </c>
      <c r="W23" s="179">
        <f t="shared" si="3"/>
        <v>0</v>
      </c>
      <c r="X23" s="179">
        <f t="shared" si="3"/>
        <v>0</v>
      </c>
      <c r="Y23" s="179">
        <f t="shared" si="3"/>
        <v>0</v>
      </c>
      <c r="Z23" s="180">
        <f t="shared" si="3"/>
        <v>0</v>
      </c>
    </row>
    <row r="24" spans="2:26" s="31" customFormat="1" ht="15" customHeight="1">
      <c r="B24" s="183" t="s">
        <v>43</v>
      </c>
      <c r="C24" s="171" t="s">
        <v>112</v>
      </c>
      <c r="D24" s="172" t="s">
        <v>27</v>
      </c>
      <c r="E24" s="173">
        <f>E25+E27</f>
        <v>0</v>
      </c>
      <c r="F24" s="173">
        <f aca="true" t="shared" si="4" ref="F24:Z24">F25+F27</f>
        <v>0</v>
      </c>
      <c r="G24" s="173">
        <f t="shared" si="4"/>
        <v>0</v>
      </c>
      <c r="H24" s="173">
        <f t="shared" si="4"/>
        <v>0</v>
      </c>
      <c r="I24" s="173">
        <f t="shared" si="4"/>
        <v>0</v>
      </c>
      <c r="J24" s="173">
        <f t="shared" si="4"/>
        <v>0</v>
      </c>
      <c r="K24" s="173">
        <f t="shared" si="4"/>
        <v>0</v>
      </c>
      <c r="L24" s="173">
        <f t="shared" si="4"/>
        <v>0</v>
      </c>
      <c r="M24" s="173">
        <f t="shared" si="4"/>
        <v>0</v>
      </c>
      <c r="N24" s="173">
        <f t="shared" si="4"/>
        <v>0</v>
      </c>
      <c r="O24" s="173">
        <f t="shared" si="4"/>
        <v>0</v>
      </c>
      <c r="P24" s="173">
        <f t="shared" si="4"/>
        <v>0</v>
      </c>
      <c r="Q24" s="173">
        <f t="shared" si="4"/>
        <v>0</v>
      </c>
      <c r="R24" s="173">
        <f t="shared" si="4"/>
        <v>0</v>
      </c>
      <c r="S24" s="173">
        <f t="shared" si="4"/>
        <v>0</v>
      </c>
      <c r="T24" s="173">
        <f t="shared" si="4"/>
        <v>0</v>
      </c>
      <c r="U24" s="173">
        <f t="shared" si="4"/>
        <v>0</v>
      </c>
      <c r="V24" s="173">
        <f t="shared" si="4"/>
        <v>0</v>
      </c>
      <c r="W24" s="173">
        <f t="shared" si="4"/>
        <v>0</v>
      </c>
      <c r="X24" s="173">
        <f t="shared" si="4"/>
        <v>0</v>
      </c>
      <c r="Y24" s="173">
        <f t="shared" si="4"/>
        <v>0</v>
      </c>
      <c r="Z24" s="174">
        <f t="shared" si="4"/>
        <v>0</v>
      </c>
    </row>
    <row r="25" spans="2:26" s="18" customFormat="1" ht="15" customHeight="1">
      <c r="B25" s="41" t="s">
        <v>6</v>
      </c>
      <c r="C25" s="36" t="s">
        <v>116</v>
      </c>
      <c r="D25" s="33" t="s">
        <v>27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5"/>
    </row>
    <row r="26" spans="2:26" s="32" customFormat="1" ht="15" customHeight="1">
      <c r="B26" s="41"/>
      <c r="C26" s="36" t="s">
        <v>117</v>
      </c>
      <c r="D26" s="33" t="s">
        <v>27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5"/>
    </row>
    <row r="27" spans="2:26" s="32" customFormat="1" ht="15" customHeight="1">
      <c r="B27" s="41" t="s">
        <v>7</v>
      </c>
      <c r="C27" s="36" t="s">
        <v>118</v>
      </c>
      <c r="D27" s="33" t="s">
        <v>27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5"/>
    </row>
    <row r="28" spans="2:26" s="18" customFormat="1" ht="15" customHeight="1">
      <c r="B28" s="40"/>
      <c r="C28" s="162" t="s">
        <v>30</v>
      </c>
      <c r="D28" s="37" t="s">
        <v>27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9"/>
    </row>
    <row r="29" spans="2:26" s="31" customFormat="1" ht="15" customHeight="1">
      <c r="B29" s="181" t="s">
        <v>44</v>
      </c>
      <c r="C29" s="164" t="s">
        <v>119</v>
      </c>
      <c r="D29" s="165" t="s">
        <v>27</v>
      </c>
      <c r="E29" s="179">
        <f>E23+E24</f>
        <v>0</v>
      </c>
      <c r="F29" s="179">
        <f aca="true" t="shared" si="5" ref="F29:Z29">F23+F24</f>
        <v>0</v>
      </c>
      <c r="G29" s="179">
        <f t="shared" si="5"/>
        <v>0</v>
      </c>
      <c r="H29" s="179">
        <f t="shared" si="5"/>
        <v>0</v>
      </c>
      <c r="I29" s="179">
        <f t="shared" si="5"/>
        <v>0</v>
      </c>
      <c r="J29" s="179">
        <f t="shared" si="5"/>
        <v>0</v>
      </c>
      <c r="K29" s="179">
        <f t="shared" si="5"/>
        <v>0</v>
      </c>
      <c r="L29" s="179">
        <f t="shared" si="5"/>
        <v>0</v>
      </c>
      <c r="M29" s="179">
        <f t="shared" si="5"/>
        <v>0</v>
      </c>
      <c r="N29" s="179">
        <f t="shared" si="5"/>
        <v>0</v>
      </c>
      <c r="O29" s="179">
        <f t="shared" si="5"/>
        <v>0</v>
      </c>
      <c r="P29" s="179">
        <f t="shared" si="5"/>
        <v>0</v>
      </c>
      <c r="Q29" s="179">
        <f t="shared" si="5"/>
        <v>0</v>
      </c>
      <c r="R29" s="179">
        <f t="shared" si="5"/>
        <v>0</v>
      </c>
      <c r="S29" s="179">
        <f t="shared" si="5"/>
        <v>0</v>
      </c>
      <c r="T29" s="179">
        <f t="shared" si="5"/>
        <v>0</v>
      </c>
      <c r="U29" s="179">
        <f t="shared" si="5"/>
        <v>0</v>
      </c>
      <c r="V29" s="179">
        <f t="shared" si="5"/>
        <v>0</v>
      </c>
      <c r="W29" s="179">
        <f t="shared" si="5"/>
        <v>0</v>
      </c>
      <c r="X29" s="179">
        <f t="shared" si="5"/>
        <v>0</v>
      </c>
      <c r="Y29" s="179">
        <f t="shared" si="5"/>
        <v>0</v>
      </c>
      <c r="Z29" s="180">
        <f t="shared" si="5"/>
        <v>0</v>
      </c>
    </row>
    <row r="30" spans="2:26" s="31" customFormat="1" ht="15" customHeight="1">
      <c r="B30" s="181" t="s">
        <v>5</v>
      </c>
      <c r="C30" s="164" t="s">
        <v>120</v>
      </c>
      <c r="D30" s="165" t="s">
        <v>27</v>
      </c>
      <c r="E30" s="179">
        <f>E6+E7-E29</f>
        <v>0</v>
      </c>
      <c r="F30" s="179">
        <f aca="true" t="shared" si="6" ref="F30:Z30">F6+F7-F29</f>
        <v>0</v>
      </c>
      <c r="G30" s="179">
        <f t="shared" si="6"/>
        <v>0</v>
      </c>
      <c r="H30" s="179">
        <f t="shared" si="6"/>
        <v>0</v>
      </c>
      <c r="I30" s="179">
        <f t="shared" si="6"/>
        <v>0</v>
      </c>
      <c r="J30" s="179">
        <f t="shared" si="6"/>
        <v>0</v>
      </c>
      <c r="K30" s="179">
        <f t="shared" si="6"/>
        <v>0</v>
      </c>
      <c r="L30" s="179">
        <f t="shared" si="6"/>
        <v>0</v>
      </c>
      <c r="M30" s="179">
        <f t="shared" si="6"/>
        <v>0</v>
      </c>
      <c r="N30" s="179">
        <f t="shared" si="6"/>
        <v>0</v>
      </c>
      <c r="O30" s="179">
        <f t="shared" si="6"/>
        <v>0</v>
      </c>
      <c r="P30" s="179">
        <f t="shared" si="6"/>
        <v>0</v>
      </c>
      <c r="Q30" s="179">
        <f t="shared" si="6"/>
        <v>0</v>
      </c>
      <c r="R30" s="179">
        <f t="shared" si="6"/>
        <v>0</v>
      </c>
      <c r="S30" s="179">
        <f t="shared" si="6"/>
        <v>0</v>
      </c>
      <c r="T30" s="179">
        <f t="shared" si="6"/>
        <v>0</v>
      </c>
      <c r="U30" s="179">
        <f t="shared" si="6"/>
        <v>0</v>
      </c>
      <c r="V30" s="179">
        <f t="shared" si="6"/>
        <v>0</v>
      </c>
      <c r="W30" s="179">
        <f t="shared" si="6"/>
        <v>0</v>
      </c>
      <c r="X30" s="179">
        <f t="shared" si="6"/>
        <v>0</v>
      </c>
      <c r="Y30" s="179">
        <f t="shared" si="6"/>
        <v>0</v>
      </c>
      <c r="Z30" s="180">
        <f t="shared" si="6"/>
        <v>0</v>
      </c>
    </row>
    <row r="31" spans="2:26" s="31" customFormat="1" ht="15" customHeight="1">
      <c r="B31" s="183" t="s">
        <v>45</v>
      </c>
      <c r="C31" s="171" t="s">
        <v>121</v>
      </c>
      <c r="D31" s="172" t="s">
        <v>27</v>
      </c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8"/>
    </row>
    <row r="32" spans="2:26" s="31" customFormat="1" ht="15" customHeight="1">
      <c r="B32" s="40"/>
      <c r="C32" s="162" t="s">
        <v>156</v>
      </c>
      <c r="D32" s="37" t="s">
        <v>27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9"/>
    </row>
    <row r="33" spans="2:26" s="31" customFormat="1" ht="15" customHeight="1">
      <c r="B33" s="181" t="s">
        <v>122</v>
      </c>
      <c r="C33" s="164" t="s">
        <v>123</v>
      </c>
      <c r="D33" s="165" t="s">
        <v>27</v>
      </c>
      <c r="E33" s="179">
        <f>E30-E31</f>
        <v>0</v>
      </c>
      <c r="F33" s="179">
        <f aca="true" t="shared" si="7" ref="F33:Z33">F30-F31</f>
        <v>0</v>
      </c>
      <c r="G33" s="179">
        <f t="shared" si="7"/>
        <v>0</v>
      </c>
      <c r="H33" s="179">
        <f t="shared" si="7"/>
        <v>0</v>
      </c>
      <c r="I33" s="179">
        <f t="shared" si="7"/>
        <v>0</v>
      </c>
      <c r="J33" s="179">
        <f t="shared" si="7"/>
        <v>0</v>
      </c>
      <c r="K33" s="179">
        <f t="shared" si="7"/>
        <v>0</v>
      </c>
      <c r="L33" s="179">
        <f t="shared" si="7"/>
        <v>0</v>
      </c>
      <c r="M33" s="179">
        <f t="shared" si="7"/>
        <v>0</v>
      </c>
      <c r="N33" s="179">
        <f t="shared" si="7"/>
        <v>0</v>
      </c>
      <c r="O33" s="179">
        <f t="shared" si="7"/>
        <v>0</v>
      </c>
      <c r="P33" s="179">
        <f t="shared" si="7"/>
        <v>0</v>
      </c>
      <c r="Q33" s="179">
        <f t="shared" si="7"/>
        <v>0</v>
      </c>
      <c r="R33" s="179">
        <f t="shared" si="7"/>
        <v>0</v>
      </c>
      <c r="S33" s="179">
        <f t="shared" si="7"/>
        <v>0</v>
      </c>
      <c r="T33" s="179">
        <f t="shared" si="7"/>
        <v>0</v>
      </c>
      <c r="U33" s="179">
        <f t="shared" si="7"/>
        <v>0</v>
      </c>
      <c r="V33" s="179">
        <f t="shared" si="7"/>
        <v>0</v>
      </c>
      <c r="W33" s="179">
        <f t="shared" si="7"/>
        <v>0</v>
      </c>
      <c r="X33" s="179">
        <f t="shared" si="7"/>
        <v>0</v>
      </c>
      <c r="Y33" s="179">
        <f t="shared" si="7"/>
        <v>0</v>
      </c>
      <c r="Z33" s="180">
        <f t="shared" si="7"/>
        <v>0</v>
      </c>
    </row>
    <row r="34" spans="2:26" s="8" customFormat="1" ht="15" customHeight="1">
      <c r="B34" s="185"/>
      <c r="C34" s="55"/>
      <c r="D34" s="5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8" ht="15" customHeight="1">
      <c r="A35" s="4"/>
      <c r="B35" s="185"/>
      <c r="C35" s="56"/>
      <c r="D35" s="5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 customHeight="1">
      <c r="A36" s="4"/>
      <c r="B36" s="186"/>
      <c r="C36" s="57"/>
      <c r="D36" s="57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 customHeight="1">
      <c r="A37" s="4"/>
      <c r="B37" s="58"/>
      <c r="C37" s="46"/>
      <c r="D37" s="4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4" s="1" customFormat="1" ht="15" customHeight="1">
      <c r="A38" s="42"/>
      <c r="B38" s="58"/>
      <c r="C38" s="265" t="s">
        <v>53</v>
      </c>
      <c r="D38" s="265"/>
    </row>
    <row r="39" spans="1:26" ht="15" customHeight="1">
      <c r="A39" s="4"/>
      <c r="B39" s="58"/>
      <c r="C39" s="267" t="s">
        <v>54</v>
      </c>
      <c r="D39" s="267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" customHeight="1">
      <c r="A40" s="4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" customHeight="1">
      <c r="A41" s="4"/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ht="12" customHeight="1">
      <c r="B42" s="29"/>
      <c r="C42" s="21" t="s">
        <v>73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2:26" ht="12" customHeight="1">
      <c r="B43" s="29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5:26" ht="12" customHeight="1"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3:26" ht="15" customHeight="1">
      <c r="C45" s="19"/>
      <c r="D45" s="19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5:26" ht="15" customHeight="1"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/>
  <mergeCells count="3">
    <mergeCell ref="H2:H3"/>
    <mergeCell ref="C38:D38"/>
    <mergeCell ref="C39:D39"/>
  </mergeCells>
  <printOptions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Muszyński Michał</cp:lastModifiedBy>
  <cp:lastPrinted>2017-12-14T10:43:58Z</cp:lastPrinted>
  <dcterms:created xsi:type="dcterms:W3CDTF">2009-03-11T18:57:32Z</dcterms:created>
  <dcterms:modified xsi:type="dcterms:W3CDTF">2019-09-06T11:03:26Z</dcterms:modified>
  <cp:category/>
  <cp:version/>
  <cp:contentType/>
  <cp:contentStatus/>
</cp:coreProperties>
</file>