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9600" windowHeight="6015" tabRatio="850" activeTab="0"/>
  </bookViews>
  <sheets>
    <sheet name="BP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_xlnm.Print_Area" localSheetId="0">'BP'!$A$1:$K$89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<sst xmlns="http://schemas.openxmlformats.org/spreadsheetml/2006/main" count="182" uniqueCount="106">
  <si>
    <t>Rozdział 80309 - Pomoc materialna dla studentów i doktorantów</t>
  </si>
  <si>
    <t>Wyszczególnienie</t>
  </si>
  <si>
    <t>w podziale na działy, rozdziały i grupy wydatków</t>
  </si>
  <si>
    <t>w tys. zł</t>
  </si>
  <si>
    <t xml:space="preserve">   z tego:</t>
  </si>
  <si>
    <t>dotacje</t>
  </si>
  <si>
    <t>świadczenia na rzecz osób fizycznych</t>
  </si>
  <si>
    <t>wydatki bieżące jednostek budżetowych</t>
  </si>
  <si>
    <t xml:space="preserve">   w tym:</t>
  </si>
  <si>
    <t>wydatki majątkowe</t>
  </si>
  <si>
    <t>współfinan-sowanie projektów            z udziałem środków UE</t>
  </si>
  <si>
    <t>L.p.</t>
  </si>
  <si>
    <t>wydatki bie-</t>
  </si>
  <si>
    <t>wynagrodze-                nia wraz                    z pochodnymi</t>
  </si>
  <si>
    <t xml:space="preserve"> </t>
  </si>
  <si>
    <t>żące jednostek</t>
  </si>
  <si>
    <t>budżetowych</t>
  </si>
  <si>
    <t>1.</t>
  </si>
  <si>
    <t>2.</t>
  </si>
  <si>
    <t>Dział 750 - Administracja publiczna</t>
  </si>
  <si>
    <t>3.</t>
  </si>
  <si>
    <t>4.</t>
  </si>
  <si>
    <t>Rozdział 75070 - Centrum Personalizacji Dokumentów</t>
  </si>
  <si>
    <t>5.</t>
  </si>
  <si>
    <t>Rozdział 75073 - Urząd do Spraw Cudzoziemców</t>
  </si>
  <si>
    <t>6.</t>
  </si>
  <si>
    <t>7.</t>
  </si>
  <si>
    <t>8.</t>
  </si>
  <si>
    <t>9.</t>
  </si>
  <si>
    <t>10.</t>
  </si>
  <si>
    <t>Rozdział 75402 - Komenda Główna Policji</t>
  </si>
  <si>
    <t>11.</t>
  </si>
  <si>
    <t>Rozdział 75403 - Jednostki terenowe Policji</t>
  </si>
  <si>
    <t>12.</t>
  </si>
  <si>
    <t>Rozdział 75404 - Komendy wojewódzkie Policji</t>
  </si>
  <si>
    <t>13.</t>
  </si>
  <si>
    <t>Rozdział 75405 - Komendy powiatowe Policji</t>
  </si>
  <si>
    <t>14.</t>
  </si>
  <si>
    <t>Rozdział 75406 - Straż Graniczna</t>
  </si>
  <si>
    <t>15.</t>
  </si>
  <si>
    <t>Rozdział 75408 - Biuro Ochrony Rządu</t>
  </si>
  <si>
    <t>16.</t>
  </si>
  <si>
    <t>Rozdział 75409 - Komenda Główna Państwowej Straży Pożarnej</t>
  </si>
  <si>
    <t>17.</t>
  </si>
  <si>
    <t>Rozdział 75412 - Ochotnicze straże pożarne</t>
  </si>
  <si>
    <t>18.</t>
  </si>
  <si>
    <t>Rozdział 75414 - Obrona cywilna</t>
  </si>
  <si>
    <t>19.</t>
  </si>
  <si>
    <t>Rozdział 75415 - Zadania ratownictwa górskiego i wodnego</t>
  </si>
  <si>
    <t>20.</t>
  </si>
  <si>
    <t>Rozdział 75421 - Zarządzanie kryzysowe</t>
  </si>
  <si>
    <t>21.</t>
  </si>
  <si>
    <t>Rozdział 75495 - Pozostała działalność</t>
  </si>
  <si>
    <t>22.</t>
  </si>
  <si>
    <t>Dział 803 - Szkolnictwo wyższe</t>
  </si>
  <si>
    <t>23.</t>
  </si>
  <si>
    <t>Rozdział 80303 - Uczelnie służb państwowych</t>
  </si>
  <si>
    <t>24.</t>
  </si>
  <si>
    <t>25.</t>
  </si>
  <si>
    <t>Rozdział 80395 - Pozostała działalność</t>
  </si>
  <si>
    <t>26.</t>
  </si>
  <si>
    <t>Dział 851 - Ochrona zdrowia</t>
  </si>
  <si>
    <t>27.</t>
  </si>
  <si>
    <t>Rozdział 85132 - Inspekcja sanitarna</t>
  </si>
  <si>
    <t>28.</t>
  </si>
  <si>
    <t>Rozdział 85141 - Ratownictwo medyczne</t>
  </si>
  <si>
    <t>29.</t>
  </si>
  <si>
    <t>Rozdział 85143 - Publiczna służba krwi</t>
  </si>
  <si>
    <t>30.</t>
  </si>
  <si>
    <t>Rozdział 85149 - Programy polityki zdrowotnej</t>
  </si>
  <si>
    <t>31.</t>
  </si>
  <si>
    <t>Rozdział 85195 - Pozostała działalność</t>
  </si>
  <si>
    <t>32.</t>
  </si>
  <si>
    <t>Razem część 42 - Sprawy wewnętrzne</t>
  </si>
  <si>
    <t>Rozdział 75001 - Urzędy naczelnych i centralnych organów administracji rządowej</t>
  </si>
  <si>
    <t>Dział 754 - Bezpieczeństwo publiczne i ochrona przeciwpożarowa</t>
  </si>
  <si>
    <t>Rozdział 75401 - Centralne Biuro Śledcze Policji</t>
  </si>
  <si>
    <t>33.</t>
  </si>
  <si>
    <t>Dział 752 - Obrona narodowa</t>
  </si>
  <si>
    <t>Rozdział 75212 - Pozostałe wydatki obronne</t>
  </si>
  <si>
    <t>34.</t>
  </si>
  <si>
    <t>35.</t>
  </si>
  <si>
    <t>Dział 753 - Obowiązkowe ubezpieczenia społeczne</t>
  </si>
  <si>
    <t>Dział 852 - Pomoc społeczna</t>
  </si>
  <si>
    <t>i 43 - Wyznania religijne oraz mniejszości narodowe i etniczne</t>
  </si>
  <si>
    <t>Wielkość wydatków budżetu państwa w częściach: 17 - Administracja publiczna, 42 - Sprawy wewnętrzne</t>
  </si>
  <si>
    <t>Ogółem wydatki</t>
  </si>
  <si>
    <t>Część 17 - Administracja publiczna</t>
  </si>
  <si>
    <t>Razem część 17 - Administracja publiczna</t>
  </si>
  <si>
    <t>Część 42 - Sprawy wewnętrzne</t>
  </si>
  <si>
    <t>Rozdział 75081 - System powiadamiania ratunkowego</t>
  </si>
  <si>
    <t>Rozdział 75095 - Pozostała działalność</t>
  </si>
  <si>
    <t>Rozdział 75422 - Krajowe Biuro Informacji i Poszukiwań PCK</t>
  </si>
  <si>
    <t>Rozdział 85144 - SWD Państwowego Ratownictwa Medycznego</t>
  </si>
  <si>
    <t>Rozdział 75301 - Świadczenia pieniężne z zaopatrzenia emerytalnego</t>
  </si>
  <si>
    <t>Rozdział 85231 - Pomoc dla cudzoziemców</t>
  </si>
  <si>
    <t>Dział 758 - Różne rozliczenia</t>
  </si>
  <si>
    <t>Rozdział 75822 - Fundusz Kościelny</t>
  </si>
  <si>
    <t>Dział 801 - Oświata i wychowanie</t>
  </si>
  <si>
    <t>Rozdział 80195 - Pozostała działalność</t>
  </si>
  <si>
    <t>Dział 921 - Kultura i ochrona dziedzictwa narodowego</t>
  </si>
  <si>
    <t>Rozdział 92104 - Działalność radiowa i telewizyjna</t>
  </si>
  <si>
    <t>Rozdział 92105 - Pozostałe zadania w zakresie kultury</t>
  </si>
  <si>
    <t>Razem część 43 - Wyznania religijne oraz mniejszości narodowe i etniczne</t>
  </si>
  <si>
    <t>Część 43 - Wyznania religijne oraz mniejszości narodowe i etniczne</t>
  </si>
  <si>
    <t>USTAWA BUDŻETOWA NA 2017 r.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</si>
</sst>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#,##0.00;[Red]&quot;-&quot;#,##0.00"/>
    <numFmt numFmtId="166" formatCode="0\ \ "/>
    <numFmt numFmtId="167" formatCode="_-* #,##0.0\ _z_ł_-;\-* #,##0.0\ _z_ł_-;_-* &quot;-&quot;?\ _z_ł_-;_-@_-"/>
    <numFmt numFmtId="168" formatCode="_-* #,##0.0\ _z_ł_-;\-\ #,##0.0\ _z_ł_-;_-* &quot;-&quot;?\ _z_ł_-;_-@_-"/>
    <numFmt numFmtId="169" formatCode="_-* #,##0.000000\ _z_ł_-;\-* #,##0.000000\ _z_ł_-;_-* &quot;-&quot;??????\ _z_ł_-;_-@_-"/>
    <numFmt numFmtId="170" formatCode="0_)"/>
    <numFmt numFmtId="171" formatCode="0.00_)"/>
    <numFmt numFmtId="172" formatCode="_-* #,##0__;\-* #,##0\ _z_ł_-;_-* &quot;-&quot;\ _z_ł_-;_-@_-"/>
    <numFmt numFmtId="173" formatCode="_-* #,##0.0\ _z_ł_-"/>
    <numFmt numFmtId="174" formatCode="_-* #,##0.0__;\-* #,##0.0\ _z_ł_-;_-* &quot;-&quot;?\ _z_ł_-;_-@_-"/>
    <numFmt numFmtId="175" formatCode="_-* #,##0.0\ _z_ł_-;\ #,##0.0\ _z_ł_-;_-* &quot;-&quot;?\ _z_ł_-;_-@_-"/>
    <numFmt numFmtId="176" formatCode="General_)"/>
    <numFmt numFmtId="177" formatCode="_-* #,##0.000\ _z_ł_-;\-* #,##0.000\ _z_ł_-;_-* &quot;-&quot;??\ _z_ł_-;_-@_-"/>
    <numFmt numFmtId="178" formatCode="_-* #,##0.0__;\-* #,##0.0__;_-* &quot;-&quot;?\ __;_-@_-"/>
    <numFmt numFmtId="179" formatCode="_-* #,##0\ _z_ł_-;\-* #,##0\ _z_ł_-;_-* &quot;-&quot;??\ _z_ł_-;_-@_-"/>
    <numFmt numFmtId="180" formatCode="_-* #,##0.0__;\-\ #,##0.0__;_-* &quot;-&quot;?\ __;_-@_-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_ ;\-#,##0.00\ "/>
    <numFmt numFmtId="189" formatCode="#,##0.000"/>
    <numFmt numFmtId="190" formatCode="#,##0.000\ &quot;zł&quot;;\-#,##0.000\ &quot;zł&quot;"/>
    <numFmt numFmtId="191" formatCode="#,##0.000_ ;\-#,##0.000\ 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_-* #,##0.00\ _z_ł_-"/>
    <numFmt numFmtId="197" formatCode="_-* #,##0.000\ _z_ł_-"/>
    <numFmt numFmtId="198" formatCode="_-* #,##0.0000\ _z_ł_-"/>
    <numFmt numFmtId="199" formatCode="_-* #,##0\ _z_ł_-"/>
    <numFmt numFmtId="200" formatCode="_-* #,##0.0\ _z_ł_-;\-* #,##0.0\ _z_ł_-;_-* &quot;-&quot;??\ _z_ł_-;_-@_-"/>
    <numFmt numFmtId="201" formatCode="0.0%"/>
    <numFmt numFmtId="202" formatCode="#,##0.00\ &quot;zł&quot;"/>
    <numFmt numFmtId="203" formatCode="_-* #,##0.00\ _z_ł_-;\-\ #,##0.00\ _z_ł_-;_-* &quot;-&quot;?\ _z_ł_-;_-@_-"/>
    <numFmt numFmtId="204" formatCode="_-* #,##0.000\ _z_ł_-;\-\ #,##0.000\ _z_ł_-;_-* &quot;-&quot;?\ _z_ł_-;_-@_-"/>
    <numFmt numFmtId="205" formatCode="_-* #,##0__;\-\ #,##0__;_-* &quot;-&quot;\ _z_ł_-;_-@_-"/>
    <numFmt numFmtId="206" formatCode="_-* #,##0.0000\ _z_ł_-;\-* #,##0.0000\ _z_ł_-;_-* &quot;-&quot;??\ _z_ł_-;_-@_-"/>
    <numFmt numFmtId="207" formatCode="_-* #,##0.0\ _z_ł_-;\-* #,##0.0\ _z_ł_-;_-* &quot;-&quot;??????\ _z_ł_-;_-@_-"/>
    <numFmt numFmtId="208" formatCode="_-* #,##0.0__;\-\ #,##0.0__;_-* &quot;-&quot;?__;_-@_-"/>
    <numFmt numFmtId="209" formatCode="_-* #,##0.0__;\-* #,##0.0\ _z_ł_-;_-* &quot;-&quot;\ _z_ł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</borders>
  <cellStyleXfs count="14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5" fillId="4" borderId="0" applyNumberFormat="0" applyBorder="0" applyAlignment="0" applyProtection="0"/>
    <xf numFmtId="0" fontId="43" fillId="5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5" fillId="10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43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15" borderId="0" applyNumberFormat="0" applyBorder="0" applyAlignment="0" applyProtection="0"/>
    <xf numFmtId="0" fontId="5" fillId="16" borderId="0" applyNumberFormat="0" applyBorder="0" applyAlignment="0" applyProtection="0"/>
    <xf numFmtId="0" fontId="43" fillId="17" borderId="0" applyNumberFormat="0" applyBorder="0" applyAlignment="0" applyProtection="0"/>
    <xf numFmtId="0" fontId="5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8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43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16" borderId="0" applyNumberFormat="0" applyBorder="0" applyAlignment="0" applyProtection="0"/>
    <xf numFmtId="0" fontId="44" fillId="26" borderId="0" applyNumberFormat="0" applyBorder="0" applyAlignment="0" applyProtection="0"/>
    <xf numFmtId="0" fontId="6" fillId="18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44" fillId="31" borderId="0" applyNumberFormat="0" applyBorder="0" applyAlignment="0" applyProtection="0"/>
    <xf numFmtId="0" fontId="6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5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2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40" borderId="4" applyNumberFormat="0" applyAlignment="0" applyProtection="0"/>
    <xf numFmtId="0" fontId="34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46" fillId="42" borderId="0" applyNumberFormat="0" applyBorder="0" applyAlignment="0" applyProtection="0"/>
    <xf numFmtId="49" fontId="39" fillId="43" borderId="8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4" fontId="29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38" fillId="0" borderId="0">
      <alignment/>
      <protection/>
    </xf>
    <xf numFmtId="0" fontId="4" fillId="0" borderId="0">
      <alignment/>
      <protection/>
    </xf>
    <xf numFmtId="0" fontId="16" fillId="38" borderId="1" applyNumberFormat="0" applyAlignment="0" applyProtection="0"/>
    <xf numFmtId="0" fontId="23" fillId="0" borderId="0" applyNumberFormat="0" applyFill="0" applyBorder="0" applyAlignment="0" applyProtection="0"/>
    <xf numFmtId="0" fontId="35" fillId="38" borderId="2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7" fillId="45" borderId="0" applyNumberFormat="0" applyBorder="0" applyAlignment="0" applyProtection="0"/>
  </cellStyleXfs>
  <cellXfs count="121">
    <xf numFmtId="0" fontId="0" fillId="0" borderId="0" xfId="0" applyAlignment="1">
      <alignment/>
    </xf>
    <xf numFmtId="169" fontId="24" fillId="0" borderId="0" xfId="113" applyNumberFormat="1" applyFont="1" applyBorder="1" applyAlignment="1">
      <alignment horizontal="centerContinuous"/>
      <protection/>
    </xf>
    <xf numFmtId="0" fontId="25" fillId="0" borderId="0" xfId="113" applyFont="1">
      <alignment/>
      <protection/>
    </xf>
    <xf numFmtId="0" fontId="4" fillId="0" borderId="0" xfId="113" applyFont="1">
      <alignment/>
      <protection/>
    </xf>
    <xf numFmtId="0" fontId="27" fillId="0" borderId="0" xfId="113" applyFont="1" applyAlignment="1">
      <alignment horizontal="center" vertical="center"/>
      <protection/>
    </xf>
    <xf numFmtId="0" fontId="4" fillId="0" borderId="0" xfId="113" applyFont="1" applyAlignment="1">
      <alignment vertical="center"/>
      <protection/>
    </xf>
    <xf numFmtId="9" fontId="4" fillId="0" borderId="0" xfId="113" applyNumberFormat="1" applyFont="1" applyAlignment="1">
      <alignment vertical="center"/>
      <protection/>
    </xf>
    <xf numFmtId="41" fontId="4" fillId="0" borderId="0" xfId="113" applyNumberFormat="1" applyFont="1" applyAlignment="1">
      <alignment vertical="center"/>
      <protection/>
    </xf>
    <xf numFmtId="0" fontId="26" fillId="0" borderId="0" xfId="113" applyFont="1">
      <alignment/>
      <protection/>
    </xf>
    <xf numFmtId="0" fontId="27" fillId="0" borderId="0" xfId="113" applyFont="1" applyAlignment="1">
      <alignment vertical="center"/>
      <protection/>
    </xf>
    <xf numFmtId="41" fontId="4" fillId="0" borderId="0" xfId="113" applyNumberFormat="1" applyFont="1">
      <alignment/>
      <protection/>
    </xf>
    <xf numFmtId="172" fontId="4" fillId="0" borderId="0" xfId="113" applyNumberFormat="1" applyFont="1" applyAlignment="1">
      <alignment vertical="center"/>
      <protection/>
    </xf>
    <xf numFmtId="173" fontId="26" fillId="0" borderId="0" xfId="113" applyNumberFormat="1" applyFont="1" applyBorder="1" applyAlignment="1">
      <alignment vertical="center"/>
      <protection/>
    </xf>
    <xf numFmtId="167" fontId="26" fillId="0" borderId="0" xfId="113" applyNumberFormat="1" applyFont="1" applyBorder="1" applyAlignment="1">
      <alignment horizontal="right"/>
      <protection/>
    </xf>
    <xf numFmtId="173" fontId="26" fillId="0" borderId="0" xfId="113" applyNumberFormat="1" applyFont="1" applyBorder="1" applyAlignment="1">
      <alignment horizontal="right"/>
      <protection/>
    </xf>
    <xf numFmtId="173" fontId="26" fillId="0" borderId="0" xfId="113" applyNumberFormat="1" applyFont="1" applyFill="1" applyBorder="1" applyAlignment="1">
      <alignment vertical="center"/>
      <protection/>
    </xf>
    <xf numFmtId="173" fontId="26" fillId="0" borderId="0" xfId="113" applyNumberFormat="1" applyFont="1" applyBorder="1">
      <alignment/>
      <protection/>
    </xf>
    <xf numFmtId="167" fontId="4" fillId="0" borderId="0" xfId="113" applyNumberFormat="1" applyFont="1" applyBorder="1">
      <alignment/>
      <protection/>
    </xf>
    <xf numFmtId="167" fontId="25" fillId="0" borderId="0" xfId="113" applyNumberFormat="1" applyFont="1" applyAlignment="1">
      <alignment horizontal="right" vertical="top"/>
      <protection/>
    </xf>
    <xf numFmtId="0" fontId="26" fillId="0" borderId="11" xfId="113" applyFont="1" applyBorder="1">
      <alignment/>
      <protection/>
    </xf>
    <xf numFmtId="41" fontId="26" fillId="0" borderId="11" xfId="113" applyNumberFormat="1" applyFont="1" applyBorder="1">
      <alignment/>
      <protection/>
    </xf>
    <xf numFmtId="0" fontId="26" fillId="0" borderId="11" xfId="113" applyFont="1" applyBorder="1" applyAlignment="1">
      <alignment horizontal="center"/>
      <protection/>
    </xf>
    <xf numFmtId="207" fontId="26" fillId="0" borderId="11" xfId="113" applyNumberFormat="1" applyFont="1" applyBorder="1" applyAlignment="1">
      <alignment horizontal="right"/>
      <protection/>
    </xf>
    <xf numFmtId="0" fontId="26" fillId="0" borderId="12" xfId="113" applyFont="1" applyBorder="1" applyAlignment="1">
      <alignment horizontal="center"/>
      <protection/>
    </xf>
    <xf numFmtId="0" fontId="26" fillId="0" borderId="13" xfId="113" applyFont="1" applyBorder="1" applyAlignment="1">
      <alignment horizontal="center"/>
      <protection/>
    </xf>
    <xf numFmtId="0" fontId="26" fillId="0" borderId="14" xfId="113" applyFont="1" applyBorder="1" applyAlignment="1">
      <alignment horizontal="center"/>
      <protection/>
    </xf>
    <xf numFmtId="0" fontId="26" fillId="0" borderId="15" xfId="113" applyFont="1" applyBorder="1" applyAlignment="1">
      <alignment horizontal="center"/>
      <protection/>
    </xf>
    <xf numFmtId="0" fontId="26" fillId="0" borderId="14" xfId="113" applyFont="1" applyBorder="1" applyAlignment="1">
      <alignment vertical="top"/>
      <protection/>
    </xf>
    <xf numFmtId="0" fontId="26" fillId="0" borderId="15" xfId="113" applyFont="1" applyBorder="1" applyAlignment="1">
      <alignment horizontal="center" vertical="top"/>
      <protection/>
    </xf>
    <xf numFmtId="0" fontId="27" fillId="0" borderId="16" xfId="113" applyNumberFormat="1" applyFont="1" applyBorder="1" applyAlignment="1">
      <alignment horizontal="center" vertical="center"/>
      <protection/>
    </xf>
    <xf numFmtId="0" fontId="27" fillId="0" borderId="17" xfId="113" applyNumberFormat="1" applyFont="1" applyBorder="1" applyAlignment="1">
      <alignment horizontal="center" vertical="center"/>
      <protection/>
    </xf>
    <xf numFmtId="0" fontId="28" fillId="0" borderId="18" xfId="113" applyFont="1" applyFill="1" applyBorder="1" applyAlignment="1">
      <alignment horizontal="center" vertical="center"/>
      <protection/>
    </xf>
    <xf numFmtId="0" fontId="28" fillId="0" borderId="19" xfId="113" applyFont="1" applyFill="1" applyBorder="1" applyAlignment="1">
      <alignment vertical="center"/>
      <protection/>
    </xf>
    <xf numFmtId="4" fontId="26" fillId="0" borderId="20" xfId="113" applyNumberFormat="1" applyFont="1" applyBorder="1" applyAlignment="1">
      <alignment horizontal="center" vertical="center"/>
      <protection/>
    </xf>
    <xf numFmtId="4" fontId="26" fillId="0" borderId="21" xfId="113" applyNumberFormat="1" applyFont="1" applyBorder="1" applyAlignment="1">
      <alignment vertical="center"/>
      <protection/>
    </xf>
    <xf numFmtId="172" fontId="26" fillId="0" borderId="21" xfId="113" applyNumberFormat="1" applyFont="1" applyBorder="1" applyAlignment="1">
      <alignment vertical="center"/>
      <protection/>
    </xf>
    <xf numFmtId="4" fontId="26" fillId="0" borderId="22" xfId="113" applyNumberFormat="1" applyFont="1" applyBorder="1" applyAlignment="1">
      <alignment horizontal="center" vertical="center"/>
      <protection/>
    </xf>
    <xf numFmtId="4" fontId="26" fillId="0" borderId="8" xfId="113" applyNumberFormat="1" applyFont="1" applyBorder="1" applyAlignment="1">
      <alignment vertical="center"/>
      <protection/>
    </xf>
    <xf numFmtId="172" fontId="26" fillId="0" borderId="8" xfId="113" applyNumberFormat="1" applyFont="1" applyBorder="1" applyAlignment="1">
      <alignment vertical="center"/>
      <protection/>
    </xf>
    <xf numFmtId="0" fontId="28" fillId="0" borderId="18" xfId="113" applyFont="1" applyBorder="1" applyAlignment="1">
      <alignment horizontal="center" vertical="center"/>
      <protection/>
    </xf>
    <xf numFmtId="0" fontId="28" fillId="0" borderId="19" xfId="113" applyFont="1" applyBorder="1" applyAlignment="1">
      <alignment vertical="center"/>
      <protection/>
    </xf>
    <xf numFmtId="172" fontId="28" fillId="0" borderId="19" xfId="113" applyNumberFormat="1" applyFont="1" applyBorder="1" applyAlignment="1">
      <alignment vertical="center"/>
      <protection/>
    </xf>
    <xf numFmtId="4" fontId="26" fillId="0" borderId="23" xfId="113" applyNumberFormat="1" applyFont="1" applyBorder="1" applyAlignment="1">
      <alignment horizontal="center" vertical="center"/>
      <protection/>
    </xf>
    <xf numFmtId="4" fontId="26" fillId="0" borderId="24" xfId="113" applyNumberFormat="1" applyFont="1" applyBorder="1" applyAlignment="1">
      <alignment vertical="center"/>
      <protection/>
    </xf>
    <xf numFmtId="172" fontId="26" fillId="0" borderId="24" xfId="113" applyNumberFormat="1" applyFont="1" applyBorder="1" applyAlignment="1">
      <alignment vertical="center"/>
      <protection/>
    </xf>
    <xf numFmtId="4" fontId="26" fillId="0" borderId="25" xfId="113" applyNumberFormat="1" applyFont="1" applyBorder="1" applyAlignment="1">
      <alignment horizontal="center" vertical="center"/>
      <protection/>
    </xf>
    <xf numFmtId="4" fontId="26" fillId="0" borderId="26" xfId="113" applyNumberFormat="1" applyFont="1" applyBorder="1" applyAlignment="1">
      <alignment vertical="center"/>
      <protection/>
    </xf>
    <xf numFmtId="172" fontId="26" fillId="0" borderId="26" xfId="113" applyNumberFormat="1" applyFont="1" applyBorder="1" applyAlignment="1">
      <alignment vertical="center"/>
      <protection/>
    </xf>
    <xf numFmtId="4" fontId="26" fillId="0" borderId="11" xfId="113" applyNumberFormat="1" applyFont="1" applyBorder="1" applyAlignment="1">
      <alignment horizontal="center" vertical="center"/>
      <protection/>
    </xf>
    <xf numFmtId="4" fontId="26" fillId="0" borderId="11" xfId="113" applyNumberFormat="1" applyFont="1" applyBorder="1" applyAlignment="1">
      <alignment vertical="center"/>
      <protection/>
    </xf>
    <xf numFmtId="0" fontId="26" fillId="0" borderId="20" xfId="113" applyFont="1" applyFill="1" applyBorder="1" applyAlignment="1">
      <alignment horizontal="center" vertical="center"/>
      <protection/>
    </xf>
    <xf numFmtId="0" fontId="26" fillId="0" borderId="21" xfId="113" applyFont="1" applyFill="1" applyBorder="1" applyAlignment="1">
      <alignment vertical="center"/>
      <protection/>
    </xf>
    <xf numFmtId="172" fontId="26" fillId="0" borderId="21" xfId="113" applyNumberFormat="1" applyFont="1" applyFill="1" applyBorder="1" applyAlignment="1">
      <alignment vertical="center"/>
      <protection/>
    </xf>
    <xf numFmtId="0" fontId="26" fillId="0" borderId="23" xfId="113" applyFont="1" applyFill="1" applyBorder="1" applyAlignment="1">
      <alignment horizontal="center" vertical="center"/>
      <protection/>
    </xf>
    <xf numFmtId="0" fontId="26" fillId="0" borderId="24" xfId="113" applyFont="1" applyFill="1" applyBorder="1" applyAlignment="1">
      <alignment vertical="center"/>
      <protection/>
    </xf>
    <xf numFmtId="172" fontId="26" fillId="0" borderId="24" xfId="113" applyNumberFormat="1" applyFont="1" applyFill="1" applyBorder="1" applyAlignment="1">
      <alignment vertical="center"/>
      <protection/>
    </xf>
    <xf numFmtId="172" fontId="28" fillId="0" borderId="19" xfId="113" applyNumberFormat="1" applyFont="1" applyFill="1" applyBorder="1" applyAlignment="1">
      <alignment vertical="center"/>
      <protection/>
    </xf>
    <xf numFmtId="173" fontId="28" fillId="0" borderId="0" xfId="113" applyNumberFormat="1" applyFont="1" applyBorder="1" applyAlignment="1">
      <alignment vertical="center"/>
      <protection/>
    </xf>
    <xf numFmtId="172" fontId="26" fillId="0" borderId="27" xfId="113" applyNumberFormat="1" applyFont="1" applyBorder="1" applyAlignment="1">
      <alignment vertical="center"/>
      <protection/>
    </xf>
    <xf numFmtId="172" fontId="26" fillId="0" borderId="28" xfId="113" applyNumberFormat="1" applyFont="1" applyBorder="1" applyAlignment="1">
      <alignment vertical="center"/>
      <protection/>
    </xf>
    <xf numFmtId="172" fontId="28" fillId="0" borderId="29" xfId="113" applyNumberFormat="1" applyFont="1" applyBorder="1" applyAlignment="1">
      <alignment vertical="center"/>
      <protection/>
    </xf>
    <xf numFmtId="172" fontId="26" fillId="0" borderId="30" xfId="113" applyNumberFormat="1" applyFont="1" applyBorder="1" applyAlignment="1">
      <alignment vertical="center"/>
      <protection/>
    </xf>
    <xf numFmtId="172" fontId="26" fillId="0" borderId="31" xfId="113" applyNumberFormat="1" applyFont="1" applyBorder="1" applyAlignment="1">
      <alignment vertical="center"/>
      <protection/>
    </xf>
    <xf numFmtId="173" fontId="28" fillId="0" borderId="0" xfId="113" applyNumberFormat="1" applyFont="1" applyFill="1" applyBorder="1" applyAlignment="1">
      <alignment vertical="center"/>
      <protection/>
    </xf>
    <xf numFmtId="172" fontId="26" fillId="0" borderId="27" xfId="113" applyNumberFormat="1" applyFont="1" applyFill="1" applyBorder="1" applyAlignment="1">
      <alignment vertical="center"/>
      <protection/>
    </xf>
    <xf numFmtId="172" fontId="26" fillId="0" borderId="30" xfId="113" applyNumberFormat="1" applyFont="1" applyFill="1" applyBorder="1" applyAlignment="1">
      <alignment vertical="center"/>
      <protection/>
    </xf>
    <xf numFmtId="172" fontId="28" fillId="0" borderId="29" xfId="113" applyNumberFormat="1" applyFont="1" applyFill="1" applyBorder="1" applyAlignment="1">
      <alignment vertical="center"/>
      <protection/>
    </xf>
    <xf numFmtId="4" fontId="26" fillId="0" borderId="0" xfId="113" applyNumberFormat="1" applyFont="1" applyBorder="1" applyAlignment="1">
      <alignment horizontal="center" vertical="center"/>
      <protection/>
    </xf>
    <xf numFmtId="4" fontId="26" fillId="0" borderId="0" xfId="113" applyNumberFormat="1" applyFont="1" applyBorder="1" applyAlignment="1">
      <alignment vertical="center"/>
      <protection/>
    </xf>
    <xf numFmtId="41" fontId="26" fillId="0" borderId="0" xfId="113" applyNumberFormat="1" applyFont="1" applyBorder="1">
      <alignment/>
      <protection/>
    </xf>
    <xf numFmtId="0" fontId="28" fillId="0" borderId="32" xfId="113" applyFont="1" applyBorder="1" applyAlignment="1">
      <alignment vertical="center"/>
      <protection/>
    </xf>
    <xf numFmtId="0" fontId="28" fillId="0" borderId="32" xfId="113" applyFont="1" applyBorder="1" applyAlignment="1">
      <alignment horizontal="center" vertical="center"/>
      <protection/>
    </xf>
    <xf numFmtId="0" fontId="4" fillId="0" borderId="0" xfId="113" applyFont="1" applyBorder="1">
      <alignment/>
      <protection/>
    </xf>
    <xf numFmtId="0" fontId="25" fillId="0" borderId="0" xfId="113" applyFont="1" applyBorder="1">
      <alignment/>
      <protection/>
    </xf>
    <xf numFmtId="0" fontId="26" fillId="0" borderId="33" xfId="113" applyFont="1" applyBorder="1" applyAlignment="1">
      <alignment/>
      <protection/>
    </xf>
    <xf numFmtId="0" fontId="26" fillId="0" borderId="34" xfId="113" applyFont="1" applyBorder="1" applyAlignment="1">
      <alignment/>
      <protection/>
    </xf>
    <xf numFmtId="0" fontId="26" fillId="0" borderId="35" xfId="113" applyFont="1" applyBorder="1" applyAlignment="1">
      <alignment/>
      <protection/>
    </xf>
    <xf numFmtId="169" fontId="26" fillId="0" borderId="0" xfId="113" applyNumberFormat="1" applyFont="1" applyBorder="1" applyAlignment="1">
      <alignment horizontal="center" vertical="center" wrapText="1"/>
      <protection/>
    </xf>
    <xf numFmtId="0" fontId="4" fillId="0" borderId="0" xfId="113" applyFont="1" applyBorder="1" applyAlignment="1">
      <alignment horizontal="center"/>
      <protection/>
    </xf>
    <xf numFmtId="0" fontId="26" fillId="0" borderId="8" xfId="113" applyFont="1" applyBorder="1" applyAlignment="1">
      <alignment/>
      <protection/>
    </xf>
    <xf numFmtId="177" fontId="4" fillId="0" borderId="0" xfId="70" applyNumberFormat="1" applyFont="1" applyBorder="1" applyAlignment="1">
      <alignment horizontal="center" vertical="top"/>
    </xf>
    <xf numFmtId="0" fontId="27" fillId="0" borderId="26" xfId="113" applyNumberFormat="1" applyFont="1" applyBorder="1" applyAlignment="1">
      <alignment horizontal="center" vertical="center"/>
      <protection/>
    </xf>
    <xf numFmtId="0" fontId="27" fillId="0" borderId="31" xfId="113" applyNumberFormat="1" applyFont="1" applyBorder="1" applyAlignment="1">
      <alignment horizontal="center" vertical="center"/>
      <protection/>
    </xf>
    <xf numFmtId="0" fontId="27" fillId="0" borderId="0" xfId="113" applyNumberFormat="1" applyFont="1" applyBorder="1" applyAlignment="1">
      <alignment horizontal="center" vertical="center"/>
      <protection/>
    </xf>
    <xf numFmtId="177" fontId="27" fillId="0" borderId="0" xfId="70" applyNumberFormat="1" applyFont="1" applyBorder="1" applyAlignment="1">
      <alignment horizontal="center" vertical="center"/>
    </xf>
    <xf numFmtId="0" fontId="28" fillId="0" borderId="36" xfId="113" applyNumberFormat="1" applyFont="1" applyBorder="1" applyAlignment="1">
      <alignment horizontal="centerContinuous" vertical="center"/>
      <protection/>
    </xf>
    <xf numFmtId="0" fontId="28" fillId="0" borderId="32" xfId="113" applyNumberFormat="1" applyFont="1" applyBorder="1" applyAlignment="1">
      <alignment horizontal="centerContinuous" vertical="center"/>
      <protection/>
    </xf>
    <xf numFmtId="0" fontId="28" fillId="0" borderId="37" xfId="113" applyNumberFormat="1" applyFont="1" applyBorder="1" applyAlignment="1">
      <alignment horizontal="centerContinuous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177" fontId="28" fillId="0" borderId="0" xfId="70" applyNumberFormat="1" applyFont="1" applyBorder="1" applyAlignment="1">
      <alignment horizontal="center" vertical="center"/>
    </xf>
    <xf numFmtId="0" fontId="28" fillId="0" borderId="0" xfId="113" applyFont="1" applyAlignment="1">
      <alignment horizontal="center" vertical="center"/>
      <protection/>
    </xf>
    <xf numFmtId="177" fontId="28" fillId="43" borderId="0" xfId="70" applyNumberFormat="1" applyFont="1" applyFill="1" applyBorder="1" applyAlignment="1">
      <alignment vertical="center"/>
    </xf>
    <xf numFmtId="172" fontId="28" fillId="0" borderId="19" xfId="113" applyNumberFormat="1" applyFont="1" applyBorder="1" applyAlignment="1">
      <alignment horizontal="center" vertical="center"/>
      <protection/>
    </xf>
    <xf numFmtId="172" fontId="28" fillId="0" borderId="32" xfId="113" applyNumberFormat="1" applyFont="1" applyBorder="1" applyAlignment="1">
      <alignment horizontal="center" vertical="center"/>
      <protection/>
    </xf>
    <xf numFmtId="172" fontId="28" fillId="0" borderId="32" xfId="113" applyNumberFormat="1" applyFont="1" applyBorder="1" applyAlignment="1">
      <alignment vertical="center"/>
      <protection/>
    </xf>
    <xf numFmtId="0" fontId="26" fillId="0" borderId="38" xfId="113" applyFont="1" applyBorder="1" applyAlignment="1">
      <alignment horizontal="center" vertical="center"/>
      <protection/>
    </xf>
    <xf numFmtId="0" fontId="26" fillId="0" borderId="39" xfId="113" applyFont="1" applyBorder="1" applyAlignment="1">
      <alignment vertical="center"/>
      <protection/>
    </xf>
    <xf numFmtId="172" fontId="26" fillId="0" borderId="39" xfId="113" applyNumberFormat="1" applyFont="1" applyBorder="1" applyAlignment="1">
      <alignment vertical="center"/>
      <protection/>
    </xf>
    <xf numFmtId="172" fontId="26" fillId="0" borderId="40" xfId="113" applyNumberFormat="1" applyFont="1" applyBorder="1" applyAlignment="1">
      <alignment vertical="center"/>
      <protection/>
    </xf>
    <xf numFmtId="177" fontId="26" fillId="43" borderId="0" xfId="70" applyNumberFormat="1" applyFont="1" applyFill="1" applyBorder="1" applyAlignment="1">
      <alignment vertical="center"/>
    </xf>
    <xf numFmtId="0" fontId="26" fillId="0" borderId="18" xfId="113" applyFont="1" applyBorder="1" applyAlignment="1">
      <alignment horizontal="center" vertical="center"/>
      <protection/>
    </xf>
    <xf numFmtId="0" fontId="26" fillId="0" borderId="19" xfId="113" applyFont="1" applyBorder="1" applyAlignment="1">
      <alignment vertical="center"/>
      <protection/>
    </xf>
    <xf numFmtId="172" fontId="26" fillId="0" borderId="19" xfId="113" applyNumberFormat="1" applyFont="1" applyBorder="1" applyAlignment="1">
      <alignment vertical="center"/>
      <protection/>
    </xf>
    <xf numFmtId="172" fontId="26" fillId="0" borderId="29" xfId="113" applyNumberFormat="1" applyFont="1" applyBorder="1" applyAlignment="1">
      <alignment vertical="center"/>
      <protection/>
    </xf>
    <xf numFmtId="172" fontId="28" fillId="0" borderId="19" xfId="113" applyNumberFormat="1" applyFont="1" applyFill="1" applyBorder="1" applyAlignment="1">
      <alignment horizontal="center" vertical="center"/>
      <protection/>
    </xf>
    <xf numFmtId="172" fontId="26" fillId="0" borderId="21" xfId="113" applyNumberFormat="1" applyFont="1" applyBorder="1" applyAlignment="1">
      <alignment horizontal="center" vertical="center"/>
      <protection/>
    </xf>
    <xf numFmtId="172" fontId="26" fillId="0" borderId="8" xfId="113" applyNumberFormat="1" applyFont="1" applyBorder="1" applyAlignment="1">
      <alignment horizontal="center" vertical="center"/>
      <protection/>
    </xf>
    <xf numFmtId="172" fontId="26" fillId="0" borderId="26" xfId="113" applyNumberFormat="1" applyFont="1" applyBorder="1" applyAlignment="1">
      <alignment horizontal="center" vertical="center"/>
      <protection/>
    </xf>
    <xf numFmtId="172" fontId="26" fillId="0" borderId="21" xfId="113" applyNumberFormat="1" applyFont="1" applyFill="1" applyBorder="1" applyAlignment="1">
      <alignment horizontal="center" vertical="center"/>
      <protection/>
    </xf>
    <xf numFmtId="177" fontId="4" fillId="0" borderId="0" xfId="70" applyNumberFormat="1" applyFont="1" applyBorder="1" applyAlignment="1">
      <alignment/>
    </xf>
    <xf numFmtId="179" fontId="4" fillId="0" borderId="0" xfId="70" applyNumberFormat="1" applyFont="1" applyBorder="1" applyAlignment="1">
      <alignment/>
    </xf>
    <xf numFmtId="172" fontId="26" fillId="0" borderId="24" xfId="113" applyNumberFormat="1" applyFont="1" applyFill="1" applyBorder="1" applyAlignment="1">
      <alignment horizontal="center" vertical="center"/>
      <protection/>
    </xf>
    <xf numFmtId="0" fontId="26" fillId="0" borderId="24" xfId="113" applyFont="1" applyBorder="1" applyAlignment="1">
      <alignment horizontal="center" vertical="center" wrapText="1"/>
      <protection/>
    </xf>
    <xf numFmtId="0" fontId="26" fillId="0" borderId="15" xfId="113" applyFont="1" applyBorder="1" applyAlignment="1">
      <alignment horizontal="center" vertical="center" wrapText="1"/>
      <protection/>
    </xf>
    <xf numFmtId="0" fontId="26" fillId="0" borderId="21" xfId="113" applyFont="1" applyBorder="1" applyAlignment="1">
      <alignment horizontal="center" vertical="center" wrapText="1"/>
      <protection/>
    </xf>
    <xf numFmtId="41" fontId="26" fillId="0" borderId="13" xfId="113" applyNumberFormat="1" applyFont="1" applyBorder="1" applyAlignment="1">
      <alignment horizontal="center" vertical="center" wrapText="1"/>
      <protection/>
    </xf>
    <xf numFmtId="41" fontId="26" fillId="0" borderId="15" xfId="113" applyNumberFormat="1" applyFont="1" applyBorder="1" applyAlignment="1">
      <alignment horizontal="center" vertical="center" wrapText="1"/>
      <protection/>
    </xf>
    <xf numFmtId="41" fontId="26" fillId="0" borderId="21" xfId="113" applyNumberFormat="1" applyFont="1" applyBorder="1" applyAlignment="1">
      <alignment horizontal="center" vertical="center" wrapText="1"/>
      <protection/>
    </xf>
    <xf numFmtId="0" fontId="26" fillId="0" borderId="30" xfId="113" applyFont="1" applyBorder="1" applyAlignment="1">
      <alignment horizontal="center" vertical="center" wrapText="1"/>
      <protection/>
    </xf>
    <xf numFmtId="0" fontId="26" fillId="0" borderId="41" xfId="113" applyFont="1" applyBorder="1" applyAlignment="1">
      <alignment horizontal="center" vertical="center" wrapText="1"/>
      <protection/>
    </xf>
    <xf numFmtId="0" fontId="26" fillId="0" borderId="27" xfId="113" applyFont="1" applyBorder="1" applyAlignment="1">
      <alignment horizontal="center" vertical="center" wrapText="1"/>
      <protection/>
    </xf>
  </cellXfs>
  <cellStyles count="129">
    <cellStyle name="Normal" xfId="0"/>
    <cellStyle name="RowLevel_0" xfId="1"/>
    <cellStyle name="RowLevel_1" xfId="3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ejściowe 2" xfId="58"/>
    <cellStyle name="Dane wejściowe 3" xfId="59"/>
    <cellStyle name="Dane wyjściowe" xfId="60"/>
    <cellStyle name="Dane wyjściowe 2" xfId="61"/>
    <cellStyle name="Dane wyjściowe 3" xfId="62"/>
    <cellStyle name="Dobre" xfId="63"/>
    <cellStyle name="Dobre 2" xfId="64"/>
    <cellStyle name="Dobre 3" xfId="65"/>
    <cellStyle name="Dobry" xfId="66"/>
    <cellStyle name="Comma" xfId="67"/>
    <cellStyle name="Comma [0]" xfId="68"/>
    <cellStyle name="Dziesiętny 2" xfId="69"/>
    <cellStyle name="Dziesiętny_Załączniki 2011_42" xfId="70"/>
    <cellStyle name="Good" xfId="71"/>
    <cellStyle name="Hyperlink" xfId="72"/>
    <cellStyle name="Input" xfId="73"/>
    <cellStyle name="Komórka połączona" xfId="74"/>
    <cellStyle name="Komórka połączona 2" xfId="75"/>
    <cellStyle name="Komórka połączona 3" xfId="76"/>
    <cellStyle name="Komórka zaznaczona" xfId="77"/>
    <cellStyle name="Linked Cell" xfId="78"/>
    <cellStyle name="Nagłówek 1" xfId="79"/>
    <cellStyle name="Nagłówek 2" xfId="80"/>
    <cellStyle name="Nagłówek 3" xfId="81"/>
    <cellStyle name="Nagłówek 4" xfId="82"/>
    <cellStyle name="Neutralne" xfId="83"/>
    <cellStyle name="Neutralny" xfId="84"/>
    <cellStyle name="Niepewne do sprawdzenia czy potrzebne" xfId="85"/>
    <cellStyle name="Normalny 10" xfId="86"/>
    <cellStyle name="Normalny 11" xfId="87"/>
    <cellStyle name="Normalny 12" xfId="88"/>
    <cellStyle name="Normalny 13" xfId="89"/>
    <cellStyle name="Normalny 14" xfId="90"/>
    <cellStyle name="Normalny 2" xfId="91"/>
    <cellStyle name="Normalny 2 2" xfId="92"/>
    <cellStyle name="Normalny 2_2016 cz. 42 i 85 - załączniki +31,2 mln zł" xfId="93"/>
    <cellStyle name="Normalny 3" xfId="94"/>
    <cellStyle name="Normalny 3 2" xfId="95"/>
    <cellStyle name="Normalny 3_Osoby Prawne - ZBIORCZO (2)" xfId="96"/>
    <cellStyle name="Normalny 4" xfId="97"/>
    <cellStyle name="Normalny 4 2" xfId="98"/>
    <cellStyle name="Normalny 4 3" xfId="99"/>
    <cellStyle name="Normalny 4 4" xfId="100"/>
    <cellStyle name="Normalny 4_2016 cz. 42 i 85 - załączniki +31,2 mln zł" xfId="101"/>
    <cellStyle name="Normalny 5" xfId="102"/>
    <cellStyle name="Normalny 5 2" xfId="103"/>
    <cellStyle name="Normalny 5_F3Edu_uproszczenie_katalogBZ2016v1" xfId="104"/>
    <cellStyle name="Normalny 6" xfId="105"/>
    <cellStyle name="Normalny 6 2" xfId="106"/>
    <cellStyle name="Normalny 6_F3Edu_uproszczenie_katalogBZ2016v1" xfId="107"/>
    <cellStyle name="Normalny 7" xfId="108"/>
    <cellStyle name="Normalny 7 2" xfId="109"/>
    <cellStyle name="Normalny 7_F3Edu_uproszczenie_katalogBZ2016v1" xfId="110"/>
    <cellStyle name="Normalny 8" xfId="111"/>
    <cellStyle name="Normalny 9" xfId="112"/>
    <cellStyle name="Normalny_Załączniki 2011_42" xfId="113"/>
    <cellStyle name="Obliczenia" xfId="114"/>
    <cellStyle name="Followed Hyperlink" xfId="115"/>
    <cellStyle name="Output" xfId="116"/>
    <cellStyle name="Percent" xfId="117"/>
    <cellStyle name="Procentowy 2" xfId="118"/>
    <cellStyle name="Procentowy 2 2" xfId="119"/>
    <cellStyle name="Procentowy 3" xfId="120"/>
    <cellStyle name="Suma" xfId="121"/>
    <cellStyle name="Suma 2" xfId="122"/>
    <cellStyle name="Suma 3" xfId="123"/>
    <cellStyle name="Tekst objaśnienia" xfId="124"/>
    <cellStyle name="Tekst ostrzeżenia" xfId="125"/>
    <cellStyle name="Tekst ostrzeżenia 2" xfId="126"/>
    <cellStyle name="Tekst ostrzeżenia 3" xfId="127"/>
    <cellStyle name="Total" xfId="128"/>
    <cellStyle name="Tytuł" xfId="129"/>
    <cellStyle name="Uwaga" xfId="130"/>
    <cellStyle name="Uwaga 2" xfId="131"/>
    <cellStyle name="Uwaga 2 2" xfId="132"/>
    <cellStyle name="Uwaga 3" xfId="133"/>
    <cellStyle name="Uwaga 3 2" xfId="134"/>
    <cellStyle name="Uwaga 4" xfId="135"/>
    <cellStyle name="Currency" xfId="136"/>
    <cellStyle name="Currency [0]" xfId="137"/>
    <cellStyle name="Warning Text" xfId="138"/>
    <cellStyle name="Złe" xfId="139"/>
    <cellStyle name="Zły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59</xdr:row>
      <xdr:rowOff>104775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47650" y="15411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104775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247650" y="1679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28125" style="3" bestFit="1" customWidth="1"/>
    <col min="3" max="3" width="73.7109375" style="3" customWidth="1"/>
    <col min="4" max="4" width="13.28125" style="10" customWidth="1"/>
    <col min="5" max="10" width="13.28125" style="3" customWidth="1"/>
    <col min="11" max="11" width="3.7109375" style="17" customWidth="1"/>
    <col min="12" max="12" width="12.7109375" style="72" customWidth="1"/>
    <col min="13" max="14" width="9.140625" style="3" customWidth="1"/>
    <col min="15" max="16" width="11.421875" style="3" customWidth="1"/>
    <col min="17" max="16384" width="9.140625" style="3" customWidth="1"/>
  </cols>
  <sheetData>
    <row r="1" ht="27" customHeight="1">
      <c r="K1" s="18"/>
    </row>
    <row r="2" spans="2:12" s="2" customFormat="1" ht="15.75">
      <c r="B2" s="1" t="s">
        <v>105</v>
      </c>
      <c r="C2" s="1"/>
      <c r="D2" s="1"/>
      <c r="E2" s="1"/>
      <c r="F2" s="1"/>
      <c r="G2" s="1"/>
      <c r="H2" s="1"/>
      <c r="I2" s="1"/>
      <c r="J2" s="1"/>
      <c r="K2" s="1"/>
      <c r="L2" s="73"/>
    </row>
    <row r="3" spans="2:12" s="2" customFormat="1" ht="23.25" customHeight="1">
      <c r="B3" s="1" t="s">
        <v>85</v>
      </c>
      <c r="C3" s="1"/>
      <c r="D3" s="1"/>
      <c r="E3" s="1"/>
      <c r="F3" s="1"/>
      <c r="G3" s="1"/>
      <c r="H3" s="1"/>
      <c r="I3" s="1"/>
      <c r="J3" s="1"/>
      <c r="K3" s="1"/>
      <c r="L3" s="73"/>
    </row>
    <row r="4" spans="2:12" s="2" customFormat="1" ht="15.75">
      <c r="B4" s="1" t="s">
        <v>84</v>
      </c>
      <c r="C4" s="1"/>
      <c r="D4" s="1"/>
      <c r="E4" s="1"/>
      <c r="F4" s="1"/>
      <c r="G4" s="1"/>
      <c r="H4" s="1"/>
      <c r="I4" s="1"/>
      <c r="J4" s="1"/>
      <c r="K4" s="1"/>
      <c r="L4" s="73"/>
    </row>
    <row r="5" spans="2:12" s="2" customFormat="1" ht="20.25" customHeight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73"/>
    </row>
    <row r="6" spans="2:11" ht="21.75" customHeight="1" thickBot="1">
      <c r="B6" s="19"/>
      <c r="C6" s="19"/>
      <c r="D6" s="20"/>
      <c r="E6" s="21"/>
      <c r="F6" s="21"/>
      <c r="G6" s="21"/>
      <c r="H6" s="19"/>
      <c r="I6" s="19"/>
      <c r="J6" s="22" t="s">
        <v>3</v>
      </c>
      <c r="K6" s="13"/>
    </row>
    <row r="7" spans="2:12" ht="15.75" customHeight="1">
      <c r="B7" s="23"/>
      <c r="C7" s="24"/>
      <c r="D7" s="115" t="s">
        <v>86</v>
      </c>
      <c r="E7" s="74" t="s">
        <v>4</v>
      </c>
      <c r="F7" s="75"/>
      <c r="G7" s="75"/>
      <c r="H7" s="75"/>
      <c r="I7" s="75"/>
      <c r="J7" s="76"/>
      <c r="K7" s="77"/>
      <c r="L7" s="78"/>
    </row>
    <row r="8" spans="2:12" ht="15.75" customHeight="1">
      <c r="B8" s="25"/>
      <c r="C8" s="26"/>
      <c r="D8" s="116"/>
      <c r="E8" s="112" t="s">
        <v>5</v>
      </c>
      <c r="F8" s="112" t="s">
        <v>6</v>
      </c>
      <c r="G8" s="112" t="s">
        <v>7</v>
      </c>
      <c r="H8" s="79" t="s">
        <v>8</v>
      </c>
      <c r="I8" s="112" t="s">
        <v>9</v>
      </c>
      <c r="J8" s="118" t="s">
        <v>10</v>
      </c>
      <c r="K8" s="77"/>
      <c r="L8" s="78"/>
    </row>
    <row r="9" spans="2:12" ht="15.75" customHeight="1">
      <c r="B9" s="25" t="s">
        <v>11</v>
      </c>
      <c r="C9" s="26" t="s">
        <v>1</v>
      </c>
      <c r="D9" s="116"/>
      <c r="E9" s="113"/>
      <c r="F9" s="113"/>
      <c r="G9" s="113" t="s">
        <v>12</v>
      </c>
      <c r="H9" s="113" t="s">
        <v>13</v>
      </c>
      <c r="I9" s="113" t="s">
        <v>9</v>
      </c>
      <c r="J9" s="119" t="s">
        <v>9</v>
      </c>
      <c r="K9" s="77"/>
      <c r="L9" s="78"/>
    </row>
    <row r="10" spans="2:12" ht="15.75" customHeight="1">
      <c r="B10" s="25" t="s">
        <v>14</v>
      </c>
      <c r="C10" s="26" t="s">
        <v>14</v>
      </c>
      <c r="D10" s="116"/>
      <c r="E10" s="113"/>
      <c r="F10" s="113"/>
      <c r="G10" s="113" t="s">
        <v>15</v>
      </c>
      <c r="H10" s="113"/>
      <c r="I10" s="113"/>
      <c r="J10" s="119"/>
      <c r="K10" s="77"/>
      <c r="L10" s="78"/>
    </row>
    <row r="11" spans="2:12" ht="24" customHeight="1">
      <c r="B11" s="27" t="s">
        <v>14</v>
      </c>
      <c r="C11" s="28" t="s">
        <v>14</v>
      </c>
      <c r="D11" s="117"/>
      <c r="E11" s="114"/>
      <c r="F11" s="114"/>
      <c r="G11" s="114" t="s">
        <v>16</v>
      </c>
      <c r="H11" s="114"/>
      <c r="I11" s="114"/>
      <c r="J11" s="120"/>
      <c r="K11" s="77"/>
      <c r="L11" s="80"/>
    </row>
    <row r="12" spans="2:12" s="4" customFormat="1" ht="11.25" customHeight="1" thickBot="1">
      <c r="B12" s="29">
        <v>1</v>
      </c>
      <c r="C12" s="30">
        <v>2</v>
      </c>
      <c r="D12" s="30">
        <v>3</v>
      </c>
      <c r="E12" s="30">
        <v>4</v>
      </c>
      <c r="F12" s="30">
        <v>5</v>
      </c>
      <c r="G12" s="30">
        <v>6</v>
      </c>
      <c r="H12" s="30">
        <v>7</v>
      </c>
      <c r="I12" s="81">
        <v>8</v>
      </c>
      <c r="J12" s="82">
        <v>9</v>
      </c>
      <c r="K12" s="83"/>
      <c r="L12" s="84"/>
    </row>
    <row r="13" spans="2:12" s="90" customFormat="1" ht="22.5" customHeight="1" thickBot="1">
      <c r="B13" s="85" t="s">
        <v>87</v>
      </c>
      <c r="C13" s="86"/>
      <c r="D13" s="86"/>
      <c r="E13" s="86"/>
      <c r="F13" s="86"/>
      <c r="G13" s="86"/>
      <c r="H13" s="86"/>
      <c r="I13" s="86"/>
      <c r="J13" s="87"/>
      <c r="K13" s="88"/>
      <c r="L13" s="89"/>
    </row>
    <row r="14" spans="2:18" s="5" customFormat="1" ht="22.5" customHeight="1" thickBot="1">
      <c r="B14" s="31" t="s">
        <v>17</v>
      </c>
      <c r="C14" s="32" t="s">
        <v>19</v>
      </c>
      <c r="D14" s="56">
        <f aca="true" t="shared" si="0" ref="D14:J14">SUM(D15:D17)</f>
        <v>36383</v>
      </c>
      <c r="E14" s="56">
        <f t="shared" si="0"/>
        <v>0</v>
      </c>
      <c r="F14" s="56">
        <f t="shared" si="0"/>
        <v>59</v>
      </c>
      <c r="G14" s="56">
        <f t="shared" si="0"/>
        <v>31694</v>
      </c>
      <c r="H14" s="56">
        <f t="shared" si="0"/>
        <v>16314</v>
      </c>
      <c r="I14" s="56">
        <f t="shared" si="0"/>
        <v>1543</v>
      </c>
      <c r="J14" s="66">
        <f t="shared" si="0"/>
        <v>3087</v>
      </c>
      <c r="K14" s="63"/>
      <c r="L14" s="91"/>
      <c r="P14" s="11"/>
      <c r="R14" s="6"/>
    </row>
    <row r="15" spans="2:18" s="5" customFormat="1" ht="22.5" customHeight="1">
      <c r="B15" s="33" t="s">
        <v>18</v>
      </c>
      <c r="C15" s="34" t="s">
        <v>74</v>
      </c>
      <c r="D15" s="35">
        <f aca="true" t="shared" si="1" ref="D15:D21">SUM(E15:G15)+J15+I15</f>
        <v>23661</v>
      </c>
      <c r="E15" s="35">
        <v>0</v>
      </c>
      <c r="F15" s="35">
        <v>56</v>
      </c>
      <c r="G15" s="35">
        <v>18975</v>
      </c>
      <c r="H15" s="35">
        <v>13464</v>
      </c>
      <c r="I15" s="35">
        <v>1543</v>
      </c>
      <c r="J15" s="58">
        <v>3087</v>
      </c>
      <c r="K15" s="12"/>
      <c r="L15" s="91"/>
      <c r="P15" s="11"/>
      <c r="R15" s="6"/>
    </row>
    <row r="16" spans="2:16" s="5" customFormat="1" ht="22.5" customHeight="1">
      <c r="B16" s="36" t="s">
        <v>20</v>
      </c>
      <c r="C16" s="37" t="s">
        <v>90</v>
      </c>
      <c r="D16" s="38">
        <f t="shared" si="1"/>
        <v>10000</v>
      </c>
      <c r="E16" s="38">
        <v>0</v>
      </c>
      <c r="F16" s="38">
        <v>0</v>
      </c>
      <c r="G16" s="38">
        <v>10000</v>
      </c>
      <c r="H16" s="38">
        <v>1310</v>
      </c>
      <c r="I16" s="38">
        <v>0</v>
      </c>
      <c r="J16" s="59">
        <v>0</v>
      </c>
      <c r="K16" s="12"/>
      <c r="L16" s="91"/>
      <c r="P16" s="11"/>
    </row>
    <row r="17" spans="2:16" s="5" customFormat="1" ht="22.5" customHeight="1" thickBot="1">
      <c r="B17" s="36" t="s">
        <v>21</v>
      </c>
      <c r="C17" s="37" t="s">
        <v>91</v>
      </c>
      <c r="D17" s="38">
        <f t="shared" si="1"/>
        <v>2722</v>
      </c>
      <c r="E17" s="38">
        <v>0</v>
      </c>
      <c r="F17" s="38">
        <v>3</v>
      </c>
      <c r="G17" s="38">
        <v>2719</v>
      </c>
      <c r="H17" s="38">
        <v>1540</v>
      </c>
      <c r="I17" s="38">
        <v>0</v>
      </c>
      <c r="J17" s="59">
        <v>0</v>
      </c>
      <c r="K17" s="12"/>
      <c r="L17" s="91"/>
      <c r="P17" s="11"/>
    </row>
    <row r="18" spans="2:16" s="5" customFormat="1" ht="22.5" customHeight="1" thickBot="1">
      <c r="B18" s="39" t="s">
        <v>23</v>
      </c>
      <c r="C18" s="32" t="s">
        <v>75</v>
      </c>
      <c r="D18" s="41">
        <f aca="true" t="shared" si="2" ref="D18:J18">D19</f>
        <v>2525</v>
      </c>
      <c r="E18" s="41">
        <f t="shared" si="2"/>
        <v>2415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110</v>
      </c>
      <c r="J18" s="60">
        <f t="shared" si="2"/>
        <v>0</v>
      </c>
      <c r="K18" s="57"/>
      <c r="L18" s="91"/>
      <c r="P18" s="11"/>
    </row>
    <row r="19" spans="2:18" s="5" customFormat="1" ht="22.5" customHeight="1" thickBot="1">
      <c r="B19" s="33" t="s">
        <v>25</v>
      </c>
      <c r="C19" s="34" t="s">
        <v>92</v>
      </c>
      <c r="D19" s="35">
        <f t="shared" si="1"/>
        <v>2525</v>
      </c>
      <c r="E19" s="35">
        <v>2415</v>
      </c>
      <c r="F19" s="35">
        <v>0</v>
      </c>
      <c r="G19" s="35">
        <v>0</v>
      </c>
      <c r="H19" s="35">
        <v>0</v>
      </c>
      <c r="I19" s="35">
        <v>110</v>
      </c>
      <c r="J19" s="58">
        <v>0</v>
      </c>
      <c r="K19" s="12"/>
      <c r="L19" s="91"/>
      <c r="P19" s="11"/>
      <c r="R19" s="6"/>
    </row>
    <row r="20" spans="2:16" s="5" customFormat="1" ht="22.5" customHeight="1" thickBot="1">
      <c r="B20" s="39" t="s">
        <v>26</v>
      </c>
      <c r="C20" s="40" t="s">
        <v>61</v>
      </c>
      <c r="D20" s="41">
        <f aca="true" t="shared" si="3" ref="D20:J20">D21</f>
        <v>2637</v>
      </c>
      <c r="E20" s="41">
        <f t="shared" si="3"/>
        <v>0</v>
      </c>
      <c r="F20" s="41">
        <f t="shared" si="3"/>
        <v>0</v>
      </c>
      <c r="G20" s="41">
        <f t="shared" si="3"/>
        <v>2637</v>
      </c>
      <c r="H20" s="41">
        <f t="shared" si="3"/>
        <v>325</v>
      </c>
      <c r="I20" s="41">
        <f t="shared" si="3"/>
        <v>0</v>
      </c>
      <c r="J20" s="60">
        <f t="shared" si="3"/>
        <v>0</v>
      </c>
      <c r="K20" s="57"/>
      <c r="L20" s="91"/>
      <c r="P20" s="11"/>
    </row>
    <row r="21" spans="2:18" s="5" customFormat="1" ht="22.5" customHeight="1" thickBot="1">
      <c r="B21" s="33" t="s">
        <v>27</v>
      </c>
      <c r="C21" s="34" t="s">
        <v>93</v>
      </c>
      <c r="D21" s="35">
        <f t="shared" si="1"/>
        <v>2637</v>
      </c>
      <c r="E21" s="35">
        <v>0</v>
      </c>
      <c r="F21" s="35">
        <v>0</v>
      </c>
      <c r="G21" s="35">
        <v>2637</v>
      </c>
      <c r="H21" s="35">
        <v>325</v>
      </c>
      <c r="I21" s="35">
        <v>0</v>
      </c>
      <c r="J21" s="58">
        <v>0</v>
      </c>
      <c r="K21" s="12"/>
      <c r="L21" s="91"/>
      <c r="P21" s="11"/>
      <c r="R21" s="6"/>
    </row>
    <row r="22" spans="2:16" ht="22.5" customHeight="1" thickBot="1">
      <c r="B22" s="39" t="s">
        <v>28</v>
      </c>
      <c r="C22" s="40" t="s">
        <v>88</v>
      </c>
      <c r="D22" s="92">
        <f>D20+D18+D14</f>
        <v>41545</v>
      </c>
      <c r="E22" s="41">
        <f aca="true" t="shared" si="4" ref="E22:J22">E20+E18+E14</f>
        <v>2415</v>
      </c>
      <c r="F22" s="41">
        <f t="shared" si="4"/>
        <v>59</v>
      </c>
      <c r="G22" s="41">
        <f t="shared" si="4"/>
        <v>34331</v>
      </c>
      <c r="H22" s="41">
        <f t="shared" si="4"/>
        <v>16639</v>
      </c>
      <c r="I22" s="41">
        <f t="shared" si="4"/>
        <v>1653</v>
      </c>
      <c r="J22" s="60">
        <f t="shared" si="4"/>
        <v>3087</v>
      </c>
      <c r="K22" s="57"/>
      <c r="L22" s="91"/>
      <c r="P22" s="11"/>
    </row>
    <row r="23" spans="2:16" ht="22.5" customHeight="1" thickBot="1">
      <c r="B23" s="71"/>
      <c r="C23" s="70"/>
      <c r="D23" s="93"/>
      <c r="E23" s="94"/>
      <c r="F23" s="94"/>
      <c r="G23" s="94"/>
      <c r="H23" s="94"/>
      <c r="I23" s="94"/>
      <c r="J23" s="94"/>
      <c r="K23" s="57"/>
      <c r="L23" s="91"/>
      <c r="P23" s="11"/>
    </row>
    <row r="24" spans="2:16" s="5" customFormat="1" ht="22.5" customHeight="1" thickBot="1">
      <c r="B24" s="85" t="s">
        <v>89</v>
      </c>
      <c r="C24" s="86"/>
      <c r="D24" s="86"/>
      <c r="E24" s="86"/>
      <c r="F24" s="86"/>
      <c r="G24" s="86"/>
      <c r="H24" s="86"/>
      <c r="I24" s="86"/>
      <c r="J24" s="87"/>
      <c r="K24" s="12"/>
      <c r="L24" s="91"/>
      <c r="P24" s="11"/>
    </row>
    <row r="25" spans="2:18" s="5" customFormat="1" ht="22.5" customHeight="1" thickBot="1">
      <c r="B25" s="31" t="s">
        <v>17</v>
      </c>
      <c r="C25" s="32" t="s">
        <v>19</v>
      </c>
      <c r="D25" s="56">
        <f aca="true" t="shared" si="5" ref="D25:D54">SUM(E25:G25)+J25+I25</f>
        <v>460066</v>
      </c>
      <c r="E25" s="56">
        <f aca="true" t="shared" si="6" ref="E25:J25">SUM(E26:E28)</f>
        <v>650</v>
      </c>
      <c r="F25" s="56">
        <f t="shared" si="6"/>
        <v>239</v>
      </c>
      <c r="G25" s="56">
        <f t="shared" si="6"/>
        <v>409131</v>
      </c>
      <c r="H25" s="56">
        <f t="shared" si="6"/>
        <v>114685</v>
      </c>
      <c r="I25" s="56">
        <f t="shared" si="6"/>
        <v>46990</v>
      </c>
      <c r="J25" s="66">
        <f t="shared" si="6"/>
        <v>3056</v>
      </c>
      <c r="K25" s="63"/>
      <c r="L25" s="91"/>
      <c r="P25" s="11"/>
      <c r="R25" s="6"/>
    </row>
    <row r="26" spans="2:18" s="5" customFormat="1" ht="22.5" customHeight="1">
      <c r="B26" s="33" t="s">
        <v>18</v>
      </c>
      <c r="C26" s="34" t="s">
        <v>74</v>
      </c>
      <c r="D26" s="35">
        <f t="shared" si="5"/>
        <v>191219</v>
      </c>
      <c r="E26" s="35">
        <v>650</v>
      </c>
      <c r="F26" s="35">
        <v>189</v>
      </c>
      <c r="G26" s="35">
        <v>157110</v>
      </c>
      <c r="H26" s="35">
        <v>75893</v>
      </c>
      <c r="I26" s="35">
        <v>30910</v>
      </c>
      <c r="J26" s="58">
        <v>2360</v>
      </c>
      <c r="K26" s="12"/>
      <c r="L26" s="91"/>
      <c r="P26" s="11"/>
      <c r="R26" s="6"/>
    </row>
    <row r="27" spans="2:16" s="5" customFormat="1" ht="22.5" customHeight="1">
      <c r="B27" s="36" t="s">
        <v>20</v>
      </c>
      <c r="C27" s="37" t="s">
        <v>22</v>
      </c>
      <c r="D27" s="38">
        <f t="shared" si="5"/>
        <v>233324</v>
      </c>
      <c r="E27" s="38">
        <v>0</v>
      </c>
      <c r="F27" s="38">
        <v>42</v>
      </c>
      <c r="G27" s="38">
        <v>218582</v>
      </c>
      <c r="H27" s="38">
        <v>12974</v>
      </c>
      <c r="I27" s="38">
        <v>14700</v>
      </c>
      <c r="J27" s="59">
        <v>0</v>
      </c>
      <c r="K27" s="12"/>
      <c r="L27" s="91"/>
      <c r="P27" s="11"/>
    </row>
    <row r="28" spans="2:16" s="5" customFormat="1" ht="22.5" customHeight="1" thickBot="1">
      <c r="B28" s="36" t="s">
        <v>21</v>
      </c>
      <c r="C28" s="37" t="s">
        <v>24</v>
      </c>
      <c r="D28" s="38">
        <f t="shared" si="5"/>
        <v>35523</v>
      </c>
      <c r="E28" s="38">
        <v>0</v>
      </c>
      <c r="F28" s="38">
        <v>8</v>
      </c>
      <c r="G28" s="38">
        <v>33439</v>
      </c>
      <c r="H28" s="38">
        <v>25818</v>
      </c>
      <c r="I28" s="38">
        <v>1380</v>
      </c>
      <c r="J28" s="59">
        <v>696</v>
      </c>
      <c r="K28" s="12"/>
      <c r="L28" s="91"/>
      <c r="P28" s="11"/>
    </row>
    <row r="29" spans="2:16" s="5" customFormat="1" ht="22.5" customHeight="1" thickBot="1">
      <c r="B29" s="39" t="s">
        <v>23</v>
      </c>
      <c r="C29" s="40" t="s">
        <v>78</v>
      </c>
      <c r="D29" s="41">
        <f t="shared" si="5"/>
        <v>293</v>
      </c>
      <c r="E29" s="41">
        <f aca="true" t="shared" si="7" ref="E29:J29">SUM(E30:E30)</f>
        <v>0</v>
      </c>
      <c r="F29" s="41">
        <f t="shared" si="7"/>
        <v>7</v>
      </c>
      <c r="G29" s="41">
        <f t="shared" si="7"/>
        <v>286</v>
      </c>
      <c r="H29" s="41">
        <f t="shared" si="7"/>
        <v>1</v>
      </c>
      <c r="I29" s="41">
        <f t="shared" si="7"/>
        <v>0</v>
      </c>
      <c r="J29" s="60">
        <f t="shared" si="7"/>
        <v>0</v>
      </c>
      <c r="K29" s="57"/>
      <c r="L29" s="91"/>
      <c r="P29" s="11"/>
    </row>
    <row r="30" spans="2:16" s="5" customFormat="1" ht="22.5" customHeight="1" thickBot="1">
      <c r="B30" s="95" t="s">
        <v>25</v>
      </c>
      <c r="C30" s="96" t="s">
        <v>79</v>
      </c>
      <c r="D30" s="97">
        <f t="shared" si="5"/>
        <v>293</v>
      </c>
      <c r="E30" s="97">
        <v>0</v>
      </c>
      <c r="F30" s="97">
        <v>7</v>
      </c>
      <c r="G30" s="97">
        <v>286</v>
      </c>
      <c r="H30" s="97">
        <v>1</v>
      </c>
      <c r="I30" s="97">
        <v>0</v>
      </c>
      <c r="J30" s="98">
        <v>0</v>
      </c>
      <c r="K30" s="12"/>
      <c r="L30" s="99"/>
      <c r="P30" s="11"/>
    </row>
    <row r="31" spans="2:16" s="5" customFormat="1" ht="22.5" customHeight="1" thickBot="1">
      <c r="B31" s="39" t="s">
        <v>26</v>
      </c>
      <c r="C31" s="40" t="s">
        <v>82</v>
      </c>
      <c r="D31" s="41">
        <f t="shared" si="5"/>
        <v>8460859</v>
      </c>
      <c r="E31" s="41">
        <f aca="true" t="shared" si="8" ref="E31:J31">E32</f>
        <v>0</v>
      </c>
      <c r="F31" s="41">
        <f t="shared" si="8"/>
        <v>8389137</v>
      </c>
      <c r="G31" s="41">
        <f t="shared" si="8"/>
        <v>69212</v>
      </c>
      <c r="H31" s="41">
        <f t="shared" si="8"/>
        <v>23321</v>
      </c>
      <c r="I31" s="41">
        <f t="shared" si="8"/>
        <v>2510</v>
      </c>
      <c r="J31" s="60">
        <f t="shared" si="8"/>
        <v>0</v>
      </c>
      <c r="K31" s="57"/>
      <c r="L31" s="91"/>
      <c r="P31" s="11"/>
    </row>
    <row r="32" spans="2:16" s="5" customFormat="1" ht="22.5" customHeight="1" thickBot="1">
      <c r="B32" s="100" t="s">
        <v>27</v>
      </c>
      <c r="C32" s="101" t="s">
        <v>94</v>
      </c>
      <c r="D32" s="102">
        <f>SUM(E32:G32)+J32+I32</f>
        <v>8460859</v>
      </c>
      <c r="E32" s="102">
        <v>0</v>
      </c>
      <c r="F32" s="102">
        <v>8389137</v>
      </c>
      <c r="G32" s="102">
        <v>69212</v>
      </c>
      <c r="H32" s="102">
        <v>23321</v>
      </c>
      <c r="I32" s="102">
        <v>2510</v>
      </c>
      <c r="J32" s="103">
        <v>0</v>
      </c>
      <c r="K32" s="12"/>
      <c r="L32" s="99"/>
      <c r="P32" s="11"/>
    </row>
    <row r="33" spans="2:16" s="5" customFormat="1" ht="2.25" customHeight="1">
      <c r="B33" s="67"/>
      <c r="C33" s="68"/>
      <c r="D33" s="69"/>
      <c r="E33" s="8"/>
      <c r="F33" s="8"/>
      <c r="G33" s="8"/>
      <c r="H33" s="8"/>
      <c r="I33" s="8"/>
      <c r="J33" s="8"/>
      <c r="K33" s="16"/>
      <c r="L33" s="91"/>
      <c r="P33" s="11"/>
    </row>
    <row r="34" spans="2:16" s="5" customFormat="1" ht="15.75" thickBot="1">
      <c r="B34" s="48"/>
      <c r="C34" s="49"/>
      <c r="D34" s="20"/>
      <c r="E34" s="8"/>
      <c r="F34" s="8"/>
      <c r="G34" s="8"/>
      <c r="H34" s="8"/>
      <c r="I34" s="8"/>
      <c r="J34" s="22" t="s">
        <v>3</v>
      </c>
      <c r="K34" s="14"/>
      <c r="L34" s="91"/>
      <c r="P34" s="11"/>
    </row>
    <row r="35" spans="2:16" s="5" customFormat="1" ht="15.75" customHeight="1">
      <c r="B35" s="23"/>
      <c r="C35" s="24"/>
      <c r="D35" s="115" t="s">
        <v>86</v>
      </c>
      <c r="E35" s="74" t="s">
        <v>4</v>
      </c>
      <c r="F35" s="75"/>
      <c r="G35" s="75"/>
      <c r="H35" s="75"/>
      <c r="I35" s="75"/>
      <c r="J35" s="76"/>
      <c r="K35" s="77"/>
      <c r="L35" s="91"/>
      <c r="M35" s="3"/>
      <c r="P35" s="11"/>
    </row>
    <row r="36" spans="2:16" s="5" customFormat="1" ht="15.75" customHeight="1">
      <c r="B36" s="25"/>
      <c r="C36" s="26"/>
      <c r="D36" s="116"/>
      <c r="E36" s="112" t="s">
        <v>5</v>
      </c>
      <c r="F36" s="112" t="s">
        <v>6</v>
      </c>
      <c r="G36" s="112" t="s">
        <v>7</v>
      </c>
      <c r="H36" s="79" t="s">
        <v>8</v>
      </c>
      <c r="I36" s="112" t="s">
        <v>9</v>
      </c>
      <c r="J36" s="118" t="s">
        <v>10</v>
      </c>
      <c r="K36" s="77"/>
      <c r="L36" s="91"/>
      <c r="M36" s="3"/>
      <c r="P36" s="11"/>
    </row>
    <row r="37" spans="2:16" s="5" customFormat="1" ht="15.75" customHeight="1">
      <c r="B37" s="25" t="s">
        <v>11</v>
      </c>
      <c r="C37" s="26" t="s">
        <v>1</v>
      </c>
      <c r="D37" s="116"/>
      <c r="E37" s="113"/>
      <c r="F37" s="113"/>
      <c r="G37" s="113" t="s">
        <v>12</v>
      </c>
      <c r="H37" s="113" t="s">
        <v>13</v>
      </c>
      <c r="I37" s="113" t="s">
        <v>9</v>
      </c>
      <c r="J37" s="119" t="s">
        <v>9</v>
      </c>
      <c r="K37" s="77"/>
      <c r="L37" s="91"/>
      <c r="M37" s="3"/>
      <c r="P37" s="11"/>
    </row>
    <row r="38" spans="2:16" s="5" customFormat="1" ht="15.75" customHeight="1">
      <c r="B38" s="25" t="s">
        <v>14</v>
      </c>
      <c r="C38" s="26" t="s">
        <v>14</v>
      </c>
      <c r="D38" s="116"/>
      <c r="E38" s="113"/>
      <c r="F38" s="113"/>
      <c r="G38" s="113" t="s">
        <v>15</v>
      </c>
      <c r="H38" s="113"/>
      <c r="I38" s="113"/>
      <c r="J38" s="119"/>
      <c r="K38" s="77"/>
      <c r="L38" s="91"/>
      <c r="M38" s="3"/>
      <c r="P38" s="11"/>
    </row>
    <row r="39" spans="2:16" s="5" customFormat="1" ht="24.75" customHeight="1">
      <c r="B39" s="27" t="s">
        <v>14</v>
      </c>
      <c r="C39" s="28" t="s">
        <v>14</v>
      </c>
      <c r="D39" s="117"/>
      <c r="E39" s="114"/>
      <c r="F39" s="114"/>
      <c r="G39" s="114" t="s">
        <v>16</v>
      </c>
      <c r="H39" s="114"/>
      <c r="I39" s="114"/>
      <c r="J39" s="120"/>
      <c r="K39" s="77"/>
      <c r="L39" s="91"/>
      <c r="M39" s="3"/>
      <c r="P39" s="11"/>
    </row>
    <row r="40" spans="2:16" s="9" customFormat="1" ht="14.25" customHeight="1" thickBot="1">
      <c r="B40" s="29">
        <v>1</v>
      </c>
      <c r="C40" s="30">
        <v>2</v>
      </c>
      <c r="D40" s="30">
        <v>3</v>
      </c>
      <c r="E40" s="30">
        <v>4</v>
      </c>
      <c r="F40" s="30">
        <v>5</v>
      </c>
      <c r="G40" s="30">
        <v>6</v>
      </c>
      <c r="H40" s="30">
        <v>7</v>
      </c>
      <c r="I40" s="81">
        <v>8</v>
      </c>
      <c r="J40" s="82">
        <v>9</v>
      </c>
      <c r="K40" s="83"/>
      <c r="L40" s="91"/>
      <c r="M40" s="4"/>
      <c r="P40" s="11"/>
    </row>
    <row r="41" spans="2:16" ht="21.75" customHeight="1" thickBot="1">
      <c r="B41" s="31" t="s">
        <v>28</v>
      </c>
      <c r="C41" s="32" t="s">
        <v>75</v>
      </c>
      <c r="D41" s="104">
        <f t="shared" si="5"/>
        <v>11257862</v>
      </c>
      <c r="E41" s="56">
        <f aca="true" t="shared" si="9" ref="E41:J41">SUM(E42:E54)</f>
        <v>78733</v>
      </c>
      <c r="F41" s="56">
        <f t="shared" si="9"/>
        <v>393425</v>
      </c>
      <c r="G41" s="56">
        <f t="shared" si="9"/>
        <v>10394707</v>
      </c>
      <c r="H41" s="56">
        <f t="shared" si="9"/>
        <v>8644110</v>
      </c>
      <c r="I41" s="56">
        <f t="shared" si="9"/>
        <v>304729</v>
      </c>
      <c r="J41" s="66">
        <f t="shared" si="9"/>
        <v>86268</v>
      </c>
      <c r="K41" s="63"/>
      <c r="L41" s="91"/>
      <c r="P41" s="11"/>
    </row>
    <row r="42" spans="2:16" s="5" customFormat="1" ht="21.75" customHeight="1">
      <c r="B42" s="33" t="s">
        <v>29</v>
      </c>
      <c r="C42" s="34" t="s">
        <v>76</v>
      </c>
      <c r="D42" s="35">
        <f t="shared" si="5"/>
        <v>221842</v>
      </c>
      <c r="E42" s="35">
        <v>0</v>
      </c>
      <c r="F42" s="35">
        <v>6192</v>
      </c>
      <c r="G42" s="35">
        <v>205337</v>
      </c>
      <c r="H42" s="35">
        <v>175551</v>
      </c>
      <c r="I42" s="35">
        <v>10313</v>
      </c>
      <c r="J42" s="58">
        <v>0</v>
      </c>
      <c r="K42" s="12"/>
      <c r="L42" s="91"/>
      <c r="P42" s="11"/>
    </row>
    <row r="43" spans="2:16" s="5" customFormat="1" ht="21.75" customHeight="1">
      <c r="B43" s="33" t="s">
        <v>31</v>
      </c>
      <c r="C43" s="34" t="s">
        <v>30</v>
      </c>
      <c r="D43" s="35">
        <f t="shared" si="5"/>
        <v>328127</v>
      </c>
      <c r="E43" s="35">
        <v>0</v>
      </c>
      <c r="F43" s="35">
        <v>8409</v>
      </c>
      <c r="G43" s="35">
        <v>304019</v>
      </c>
      <c r="H43" s="35">
        <v>206704</v>
      </c>
      <c r="I43" s="35">
        <v>15697</v>
      </c>
      <c r="J43" s="58">
        <v>2</v>
      </c>
      <c r="K43" s="12"/>
      <c r="L43" s="91"/>
      <c r="P43" s="11"/>
    </row>
    <row r="44" spans="2:16" s="5" customFormat="1" ht="21.75" customHeight="1">
      <c r="B44" s="36" t="s">
        <v>33</v>
      </c>
      <c r="C44" s="37" t="s">
        <v>32</v>
      </c>
      <c r="D44" s="38">
        <f t="shared" si="5"/>
        <v>329217</v>
      </c>
      <c r="E44" s="38">
        <v>0</v>
      </c>
      <c r="F44" s="38">
        <v>2382</v>
      </c>
      <c r="G44" s="38">
        <v>314922</v>
      </c>
      <c r="H44" s="38">
        <v>84692</v>
      </c>
      <c r="I44" s="38">
        <v>9584</v>
      </c>
      <c r="J44" s="59">
        <v>2329</v>
      </c>
      <c r="K44" s="12"/>
      <c r="L44" s="91"/>
      <c r="P44" s="11"/>
    </row>
    <row r="45" spans="2:16" s="5" customFormat="1" ht="21.75" customHeight="1">
      <c r="B45" s="36" t="s">
        <v>35</v>
      </c>
      <c r="C45" s="37" t="s">
        <v>34</v>
      </c>
      <c r="D45" s="38">
        <f t="shared" si="5"/>
        <v>2196007</v>
      </c>
      <c r="E45" s="38">
        <v>0</v>
      </c>
      <c r="F45" s="38">
        <v>64394</v>
      </c>
      <c r="G45" s="38">
        <v>2072171</v>
      </c>
      <c r="H45" s="38">
        <v>1779548</v>
      </c>
      <c r="I45" s="38">
        <v>31212</v>
      </c>
      <c r="J45" s="59">
        <v>28230</v>
      </c>
      <c r="K45" s="12"/>
      <c r="L45" s="91"/>
      <c r="P45" s="11"/>
    </row>
    <row r="46" spans="2:16" s="5" customFormat="1" ht="21.75" customHeight="1">
      <c r="B46" s="42" t="s">
        <v>37</v>
      </c>
      <c r="C46" s="43" t="s">
        <v>36</v>
      </c>
      <c r="D46" s="44">
        <f t="shared" si="5"/>
        <v>6062617</v>
      </c>
      <c r="E46" s="44">
        <v>0</v>
      </c>
      <c r="F46" s="44">
        <v>238309</v>
      </c>
      <c r="G46" s="44">
        <v>5752093</v>
      </c>
      <c r="H46" s="44">
        <v>5014000</v>
      </c>
      <c r="I46" s="44">
        <v>66219</v>
      </c>
      <c r="J46" s="61">
        <v>5996</v>
      </c>
      <c r="K46" s="12"/>
      <c r="L46" s="91"/>
      <c r="P46" s="11"/>
    </row>
    <row r="47" spans="2:16" s="5" customFormat="1" ht="21.75" customHeight="1">
      <c r="B47" s="36" t="s">
        <v>39</v>
      </c>
      <c r="C47" s="37" t="s">
        <v>38</v>
      </c>
      <c r="D47" s="38">
        <f t="shared" si="5"/>
        <v>1459156</v>
      </c>
      <c r="E47" s="38">
        <v>0</v>
      </c>
      <c r="F47" s="38">
        <v>58000</v>
      </c>
      <c r="G47" s="38">
        <v>1339149</v>
      </c>
      <c r="H47" s="38">
        <v>1123770</v>
      </c>
      <c r="I47" s="38">
        <v>58804</v>
      </c>
      <c r="J47" s="59">
        <v>3203</v>
      </c>
      <c r="K47" s="12"/>
      <c r="L47" s="91"/>
      <c r="P47" s="11"/>
    </row>
    <row r="48" spans="2:16" s="5" customFormat="1" ht="21.75" customHeight="1">
      <c r="B48" s="42" t="s">
        <v>41</v>
      </c>
      <c r="C48" s="43" t="s">
        <v>40</v>
      </c>
      <c r="D48" s="44">
        <f t="shared" si="5"/>
        <v>232884</v>
      </c>
      <c r="E48" s="44">
        <v>0</v>
      </c>
      <c r="F48" s="44">
        <v>10463</v>
      </c>
      <c r="G48" s="44">
        <v>213671</v>
      </c>
      <c r="H48" s="44">
        <v>158759</v>
      </c>
      <c r="I48" s="44">
        <v>8750</v>
      </c>
      <c r="J48" s="61">
        <v>0</v>
      </c>
      <c r="K48" s="12"/>
      <c r="L48" s="91"/>
      <c r="P48" s="11"/>
    </row>
    <row r="49" spans="2:16" s="5" customFormat="1" ht="21.75" customHeight="1">
      <c r="B49" s="36" t="s">
        <v>43</v>
      </c>
      <c r="C49" s="37" t="s">
        <v>42</v>
      </c>
      <c r="D49" s="38">
        <f t="shared" si="5"/>
        <v>199699</v>
      </c>
      <c r="E49" s="38">
        <v>26095</v>
      </c>
      <c r="F49" s="38">
        <v>4356</v>
      </c>
      <c r="G49" s="38">
        <v>98909</v>
      </c>
      <c r="H49" s="38">
        <v>67936</v>
      </c>
      <c r="I49" s="38">
        <v>70299</v>
      </c>
      <c r="J49" s="59">
        <v>40</v>
      </c>
      <c r="K49" s="12"/>
      <c r="L49" s="91"/>
      <c r="P49" s="11"/>
    </row>
    <row r="50" spans="2:16" s="5" customFormat="1" ht="21.75" customHeight="1">
      <c r="B50" s="33" t="s">
        <v>45</v>
      </c>
      <c r="C50" s="34" t="s">
        <v>44</v>
      </c>
      <c r="D50" s="105">
        <f t="shared" si="5"/>
        <v>39000</v>
      </c>
      <c r="E50" s="35">
        <v>17844</v>
      </c>
      <c r="F50" s="35">
        <v>0</v>
      </c>
      <c r="G50" s="35">
        <v>0</v>
      </c>
      <c r="H50" s="35">
        <v>0</v>
      </c>
      <c r="I50" s="35">
        <v>21156</v>
      </c>
      <c r="J50" s="58">
        <v>0</v>
      </c>
      <c r="K50" s="12"/>
      <c r="L50" s="91"/>
      <c r="P50" s="11"/>
    </row>
    <row r="51" spans="2:16" s="5" customFormat="1" ht="21.75" customHeight="1">
      <c r="B51" s="33" t="s">
        <v>47</v>
      </c>
      <c r="C51" s="34" t="s">
        <v>46</v>
      </c>
      <c r="D51" s="105">
        <f t="shared" si="5"/>
        <v>275</v>
      </c>
      <c r="E51" s="35">
        <v>0</v>
      </c>
      <c r="F51" s="35">
        <v>0</v>
      </c>
      <c r="G51" s="35">
        <v>275</v>
      </c>
      <c r="H51" s="35">
        <v>0</v>
      </c>
      <c r="I51" s="35">
        <v>0</v>
      </c>
      <c r="J51" s="58">
        <v>0</v>
      </c>
      <c r="K51" s="12"/>
      <c r="L51" s="91"/>
      <c r="P51" s="11"/>
    </row>
    <row r="52" spans="2:16" s="5" customFormat="1" ht="21.75" customHeight="1">
      <c r="B52" s="36" t="s">
        <v>49</v>
      </c>
      <c r="C52" s="37" t="s">
        <v>48</v>
      </c>
      <c r="D52" s="106">
        <f t="shared" si="5"/>
        <v>14650</v>
      </c>
      <c r="E52" s="38">
        <v>13450</v>
      </c>
      <c r="F52" s="38">
        <v>0</v>
      </c>
      <c r="G52" s="38">
        <v>0</v>
      </c>
      <c r="H52" s="38">
        <v>0</v>
      </c>
      <c r="I52" s="38">
        <v>1200</v>
      </c>
      <c r="J52" s="59">
        <v>0</v>
      </c>
      <c r="K52" s="12"/>
      <c r="L52" s="91"/>
      <c r="P52" s="11"/>
    </row>
    <row r="53" spans="2:16" s="5" customFormat="1" ht="21.75" customHeight="1">
      <c r="B53" s="33" t="s">
        <v>51</v>
      </c>
      <c r="C53" s="34" t="s">
        <v>50</v>
      </c>
      <c r="D53" s="105">
        <f t="shared" si="5"/>
        <v>7672</v>
      </c>
      <c r="E53" s="35">
        <v>0</v>
      </c>
      <c r="F53" s="35">
        <v>10</v>
      </c>
      <c r="G53" s="35">
        <v>7492</v>
      </c>
      <c r="H53" s="35">
        <v>6458</v>
      </c>
      <c r="I53" s="35">
        <v>170</v>
      </c>
      <c r="J53" s="58">
        <v>0</v>
      </c>
      <c r="K53" s="12"/>
      <c r="L53" s="91"/>
      <c r="P53" s="11"/>
    </row>
    <row r="54" spans="2:27" s="5" customFormat="1" ht="21.75" customHeight="1" thickBot="1">
      <c r="B54" s="45" t="s">
        <v>53</v>
      </c>
      <c r="C54" s="46" t="s">
        <v>52</v>
      </c>
      <c r="D54" s="107">
        <f t="shared" si="5"/>
        <v>166716</v>
      </c>
      <c r="E54" s="47">
        <v>21344</v>
      </c>
      <c r="F54" s="47">
        <v>910</v>
      </c>
      <c r="G54" s="47">
        <v>86669</v>
      </c>
      <c r="H54" s="47">
        <v>26692</v>
      </c>
      <c r="I54" s="47">
        <v>11325</v>
      </c>
      <c r="J54" s="62">
        <v>46468</v>
      </c>
      <c r="K54" s="12"/>
      <c r="L54" s="91"/>
      <c r="M54" s="7"/>
      <c r="N54" s="7"/>
      <c r="O54" s="7"/>
      <c r="P54" s="11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16" ht="21.75" customHeight="1" thickBot="1">
      <c r="B55" s="31" t="s">
        <v>55</v>
      </c>
      <c r="C55" s="32" t="s">
        <v>54</v>
      </c>
      <c r="D55" s="104">
        <f aca="true" t="shared" si="10" ref="D55:D67">SUM(E55:G55)+J55+I55</f>
        <v>108812</v>
      </c>
      <c r="E55" s="56">
        <f aca="true" t="shared" si="11" ref="E55:J55">SUM(E56:E58)</f>
        <v>104398</v>
      </c>
      <c r="F55" s="56">
        <f t="shared" si="11"/>
        <v>214</v>
      </c>
      <c r="G55" s="56">
        <f t="shared" si="11"/>
        <v>0</v>
      </c>
      <c r="H55" s="56">
        <f t="shared" si="11"/>
        <v>0</v>
      </c>
      <c r="I55" s="56">
        <f t="shared" si="11"/>
        <v>4200</v>
      </c>
      <c r="J55" s="66">
        <f t="shared" si="11"/>
        <v>0</v>
      </c>
      <c r="K55" s="63"/>
      <c r="L55" s="91"/>
      <c r="P55" s="11"/>
    </row>
    <row r="56" spans="2:16" s="9" customFormat="1" ht="21.75" customHeight="1">
      <c r="B56" s="36" t="s">
        <v>57</v>
      </c>
      <c r="C56" s="37" t="s">
        <v>56</v>
      </c>
      <c r="D56" s="38">
        <f t="shared" si="10"/>
        <v>106898</v>
      </c>
      <c r="E56" s="38">
        <v>102698</v>
      </c>
      <c r="F56" s="38">
        <v>0</v>
      </c>
      <c r="G56" s="38">
        <v>0</v>
      </c>
      <c r="H56" s="38">
        <v>0</v>
      </c>
      <c r="I56" s="38">
        <v>4200</v>
      </c>
      <c r="J56" s="59">
        <v>0</v>
      </c>
      <c r="K56" s="12"/>
      <c r="L56" s="84"/>
      <c r="M56" s="4"/>
      <c r="P56" s="11"/>
    </row>
    <row r="57" spans="2:16" s="9" customFormat="1" ht="21.75" customHeight="1">
      <c r="B57" s="33" t="s">
        <v>58</v>
      </c>
      <c r="C57" s="34" t="s">
        <v>0</v>
      </c>
      <c r="D57" s="105">
        <f t="shared" si="10"/>
        <v>1862</v>
      </c>
      <c r="E57" s="35">
        <v>1700</v>
      </c>
      <c r="F57" s="35">
        <v>162</v>
      </c>
      <c r="G57" s="35">
        <v>0</v>
      </c>
      <c r="H57" s="35">
        <v>0</v>
      </c>
      <c r="I57" s="35">
        <v>0</v>
      </c>
      <c r="J57" s="58">
        <v>0</v>
      </c>
      <c r="K57" s="12"/>
      <c r="L57" s="84"/>
      <c r="M57" s="4"/>
      <c r="P57" s="11"/>
    </row>
    <row r="58" spans="2:16" s="9" customFormat="1" ht="21.75" customHeight="1" thickBot="1">
      <c r="B58" s="33" t="s">
        <v>60</v>
      </c>
      <c r="C58" s="34" t="s">
        <v>59</v>
      </c>
      <c r="D58" s="105">
        <f t="shared" si="10"/>
        <v>52</v>
      </c>
      <c r="E58" s="35">
        <v>0</v>
      </c>
      <c r="F58" s="35">
        <v>52</v>
      </c>
      <c r="G58" s="35">
        <v>0</v>
      </c>
      <c r="H58" s="35">
        <v>0</v>
      </c>
      <c r="I58" s="35">
        <v>0</v>
      </c>
      <c r="J58" s="58">
        <v>0</v>
      </c>
      <c r="K58" s="12"/>
      <c r="L58" s="84"/>
      <c r="M58" s="4"/>
      <c r="P58" s="11"/>
    </row>
    <row r="59" spans="2:16" ht="21.75" customHeight="1" thickBot="1">
      <c r="B59" s="31" t="s">
        <v>62</v>
      </c>
      <c r="C59" s="32" t="s">
        <v>61</v>
      </c>
      <c r="D59" s="104">
        <f t="shared" si="10"/>
        <v>69223</v>
      </c>
      <c r="E59" s="56">
        <f aca="true" t="shared" si="12" ref="E59:J59">SUM(E60:E64)</f>
        <v>1700</v>
      </c>
      <c r="F59" s="56">
        <f t="shared" si="12"/>
        <v>149</v>
      </c>
      <c r="G59" s="56">
        <f t="shared" si="12"/>
        <v>10184</v>
      </c>
      <c r="H59" s="56">
        <f t="shared" si="12"/>
        <v>5522</v>
      </c>
      <c r="I59" s="56">
        <f t="shared" si="12"/>
        <v>57190</v>
      </c>
      <c r="J59" s="66">
        <f t="shared" si="12"/>
        <v>0</v>
      </c>
      <c r="K59" s="63"/>
      <c r="L59" s="91"/>
      <c r="P59" s="11"/>
    </row>
    <row r="60" spans="2:16" ht="21.75" customHeight="1">
      <c r="B60" s="50" t="s">
        <v>64</v>
      </c>
      <c r="C60" s="51" t="s">
        <v>63</v>
      </c>
      <c r="D60" s="108">
        <f t="shared" si="10"/>
        <v>7437</v>
      </c>
      <c r="E60" s="52">
        <v>0</v>
      </c>
      <c r="F60" s="52">
        <v>3</v>
      </c>
      <c r="G60" s="52">
        <v>7209</v>
      </c>
      <c r="H60" s="52">
        <v>5522</v>
      </c>
      <c r="I60" s="52">
        <v>225</v>
      </c>
      <c r="J60" s="64">
        <v>0</v>
      </c>
      <c r="K60" s="15"/>
      <c r="L60" s="109"/>
      <c r="P60" s="11"/>
    </row>
    <row r="61" spans="2:16" ht="21.75" customHeight="1">
      <c r="B61" s="50" t="s">
        <v>66</v>
      </c>
      <c r="C61" s="51" t="s">
        <v>65</v>
      </c>
      <c r="D61" s="108">
        <f t="shared" si="10"/>
        <v>772</v>
      </c>
      <c r="E61" s="52">
        <v>0</v>
      </c>
      <c r="F61" s="52">
        <v>0</v>
      </c>
      <c r="G61" s="52">
        <v>772</v>
      </c>
      <c r="H61" s="52">
        <v>0</v>
      </c>
      <c r="I61" s="52">
        <v>0</v>
      </c>
      <c r="J61" s="64">
        <v>0</v>
      </c>
      <c r="K61" s="15"/>
      <c r="L61" s="109"/>
      <c r="P61" s="11"/>
    </row>
    <row r="62" spans="2:16" ht="21.75" customHeight="1">
      <c r="B62" s="50" t="s">
        <v>68</v>
      </c>
      <c r="C62" s="51" t="s">
        <v>67</v>
      </c>
      <c r="D62" s="108">
        <f t="shared" si="10"/>
        <v>1200</v>
      </c>
      <c r="E62" s="52">
        <v>1200</v>
      </c>
      <c r="F62" s="52">
        <v>0</v>
      </c>
      <c r="G62" s="52">
        <v>0</v>
      </c>
      <c r="H62" s="52">
        <v>0</v>
      </c>
      <c r="I62" s="52">
        <v>0</v>
      </c>
      <c r="J62" s="64">
        <v>0</v>
      </c>
      <c r="K62" s="15"/>
      <c r="L62" s="110"/>
      <c r="P62" s="11"/>
    </row>
    <row r="63" spans="2:16" ht="21.75" customHeight="1">
      <c r="B63" s="50" t="s">
        <v>70</v>
      </c>
      <c r="C63" s="51" t="s">
        <v>69</v>
      </c>
      <c r="D63" s="108">
        <f t="shared" si="10"/>
        <v>500</v>
      </c>
      <c r="E63" s="52">
        <v>500</v>
      </c>
      <c r="F63" s="52">
        <v>0</v>
      </c>
      <c r="G63" s="52">
        <v>0</v>
      </c>
      <c r="H63" s="52">
        <v>0</v>
      </c>
      <c r="I63" s="52">
        <v>0</v>
      </c>
      <c r="J63" s="64">
        <v>0</v>
      </c>
      <c r="K63" s="15"/>
      <c r="L63" s="109"/>
      <c r="P63" s="11"/>
    </row>
    <row r="64" spans="2:16" ht="21.75" customHeight="1" thickBot="1">
      <c r="B64" s="53" t="s">
        <v>72</v>
      </c>
      <c r="C64" s="54" t="s">
        <v>71</v>
      </c>
      <c r="D64" s="111">
        <f t="shared" si="10"/>
        <v>59314</v>
      </c>
      <c r="E64" s="55">
        <v>0</v>
      </c>
      <c r="F64" s="55">
        <v>146</v>
      </c>
      <c r="G64" s="55">
        <v>2203</v>
      </c>
      <c r="H64" s="55">
        <v>0</v>
      </c>
      <c r="I64" s="55">
        <v>56965</v>
      </c>
      <c r="J64" s="65">
        <v>0</v>
      </c>
      <c r="K64" s="15"/>
      <c r="L64" s="109"/>
      <c r="P64" s="11"/>
    </row>
    <row r="65" spans="2:16" ht="21.75" customHeight="1" thickBot="1">
      <c r="B65" s="31" t="s">
        <v>77</v>
      </c>
      <c r="C65" s="32" t="s">
        <v>83</v>
      </c>
      <c r="D65" s="104">
        <f t="shared" si="10"/>
        <v>60022</v>
      </c>
      <c r="E65" s="56">
        <f aca="true" t="shared" si="13" ref="E65:J65">E66</f>
        <v>0</v>
      </c>
      <c r="F65" s="56">
        <f t="shared" si="13"/>
        <v>19338</v>
      </c>
      <c r="G65" s="56">
        <f t="shared" si="13"/>
        <v>40684</v>
      </c>
      <c r="H65" s="56">
        <f t="shared" si="13"/>
        <v>0</v>
      </c>
      <c r="I65" s="56">
        <f t="shared" si="13"/>
        <v>0</v>
      </c>
      <c r="J65" s="66">
        <f t="shared" si="13"/>
        <v>0</v>
      </c>
      <c r="K65" s="63"/>
      <c r="L65" s="91"/>
      <c r="P65" s="11"/>
    </row>
    <row r="66" spans="2:16" ht="21.75" customHeight="1" thickBot="1">
      <c r="B66" s="53" t="s">
        <v>80</v>
      </c>
      <c r="C66" s="54" t="s">
        <v>95</v>
      </c>
      <c r="D66" s="111">
        <f>SUM(E66:G66)+J66+I66</f>
        <v>60022</v>
      </c>
      <c r="E66" s="55">
        <v>0</v>
      </c>
      <c r="F66" s="55">
        <v>19338</v>
      </c>
      <c r="G66" s="55">
        <v>40684</v>
      </c>
      <c r="H66" s="55">
        <v>0</v>
      </c>
      <c r="I66" s="55">
        <v>0</v>
      </c>
      <c r="J66" s="65">
        <v>0</v>
      </c>
      <c r="K66" s="15"/>
      <c r="L66" s="109"/>
      <c r="P66" s="11"/>
    </row>
    <row r="67" spans="2:16" ht="21.75" customHeight="1" thickBot="1">
      <c r="B67" s="39" t="s">
        <v>81</v>
      </c>
      <c r="C67" s="40" t="s">
        <v>73</v>
      </c>
      <c r="D67" s="92">
        <f t="shared" si="10"/>
        <v>20417137</v>
      </c>
      <c r="E67" s="41">
        <f aca="true" t="shared" si="14" ref="E67:J67">E25+E31+E41+E55+E59+E65+E29</f>
        <v>185481</v>
      </c>
      <c r="F67" s="41">
        <f t="shared" si="14"/>
        <v>8802509</v>
      </c>
      <c r="G67" s="41">
        <f t="shared" si="14"/>
        <v>10924204</v>
      </c>
      <c r="H67" s="41">
        <f t="shared" si="14"/>
        <v>8787639</v>
      </c>
      <c r="I67" s="41">
        <f t="shared" si="14"/>
        <v>415619</v>
      </c>
      <c r="J67" s="60">
        <f t="shared" si="14"/>
        <v>89324</v>
      </c>
      <c r="K67" s="57"/>
      <c r="L67" s="91"/>
      <c r="P67" s="11"/>
    </row>
    <row r="68" spans="2:16" s="5" customFormat="1" ht="1.5" customHeight="1">
      <c r="B68" s="67"/>
      <c r="C68" s="68"/>
      <c r="D68" s="69"/>
      <c r="E68" s="8"/>
      <c r="F68" s="8"/>
      <c r="G68" s="8"/>
      <c r="H68" s="8"/>
      <c r="I68" s="8"/>
      <c r="J68" s="8"/>
      <c r="K68" s="16"/>
      <c r="L68" s="91"/>
      <c r="P68" s="11"/>
    </row>
    <row r="69" spans="2:16" s="5" customFormat="1" ht="15.75" thickBot="1">
      <c r="B69" s="48"/>
      <c r="C69" s="49"/>
      <c r="D69" s="20"/>
      <c r="E69" s="8"/>
      <c r="F69" s="8"/>
      <c r="G69" s="8"/>
      <c r="H69" s="8"/>
      <c r="I69" s="8"/>
      <c r="J69" s="22" t="s">
        <v>3</v>
      </c>
      <c r="K69" s="14"/>
      <c r="L69" s="91"/>
      <c r="P69" s="11"/>
    </row>
    <row r="70" spans="2:16" s="5" customFormat="1" ht="15.75" customHeight="1">
      <c r="B70" s="23"/>
      <c r="C70" s="24"/>
      <c r="D70" s="115" t="s">
        <v>86</v>
      </c>
      <c r="E70" s="74" t="s">
        <v>4</v>
      </c>
      <c r="F70" s="75"/>
      <c r="G70" s="75"/>
      <c r="H70" s="75"/>
      <c r="I70" s="75"/>
      <c r="J70" s="76"/>
      <c r="K70" s="77"/>
      <c r="L70" s="91"/>
      <c r="M70" s="3"/>
      <c r="P70" s="11"/>
    </row>
    <row r="71" spans="2:16" s="5" customFormat="1" ht="15.75" customHeight="1">
      <c r="B71" s="25"/>
      <c r="C71" s="26"/>
      <c r="D71" s="116"/>
      <c r="E71" s="112" t="s">
        <v>5</v>
      </c>
      <c r="F71" s="112" t="s">
        <v>6</v>
      </c>
      <c r="G71" s="112" t="s">
        <v>7</v>
      </c>
      <c r="H71" s="79" t="s">
        <v>8</v>
      </c>
      <c r="I71" s="112" t="s">
        <v>9</v>
      </c>
      <c r="J71" s="118" t="s">
        <v>10</v>
      </c>
      <c r="K71" s="77"/>
      <c r="L71" s="91"/>
      <c r="M71" s="3"/>
      <c r="P71" s="11"/>
    </row>
    <row r="72" spans="2:16" s="5" customFormat="1" ht="15.75" customHeight="1">
      <c r="B72" s="25" t="s">
        <v>11</v>
      </c>
      <c r="C72" s="26" t="s">
        <v>1</v>
      </c>
      <c r="D72" s="116"/>
      <c r="E72" s="113"/>
      <c r="F72" s="113"/>
      <c r="G72" s="113" t="s">
        <v>12</v>
      </c>
      <c r="H72" s="113" t="s">
        <v>13</v>
      </c>
      <c r="I72" s="113" t="s">
        <v>9</v>
      </c>
      <c r="J72" s="119" t="s">
        <v>9</v>
      </c>
      <c r="K72" s="77"/>
      <c r="L72" s="91"/>
      <c r="M72" s="3"/>
      <c r="P72" s="11"/>
    </row>
    <row r="73" spans="2:16" s="5" customFormat="1" ht="15.75" customHeight="1">
      <c r="B73" s="25" t="s">
        <v>14</v>
      </c>
      <c r="C73" s="26" t="s">
        <v>14</v>
      </c>
      <c r="D73" s="116"/>
      <c r="E73" s="113"/>
      <c r="F73" s="113"/>
      <c r="G73" s="113" t="s">
        <v>15</v>
      </c>
      <c r="H73" s="113"/>
      <c r="I73" s="113"/>
      <c r="J73" s="119"/>
      <c r="K73" s="77"/>
      <c r="L73" s="91"/>
      <c r="M73" s="3"/>
      <c r="P73" s="11"/>
    </row>
    <row r="74" spans="2:16" s="5" customFormat="1" ht="24.75" customHeight="1">
      <c r="B74" s="27" t="s">
        <v>14</v>
      </c>
      <c r="C74" s="28" t="s">
        <v>14</v>
      </c>
      <c r="D74" s="117"/>
      <c r="E74" s="114"/>
      <c r="F74" s="114"/>
      <c r="G74" s="114" t="s">
        <v>16</v>
      </c>
      <c r="H74" s="114"/>
      <c r="I74" s="114"/>
      <c r="J74" s="120"/>
      <c r="K74" s="77"/>
      <c r="L74" s="91"/>
      <c r="M74" s="3"/>
      <c r="P74" s="11"/>
    </row>
    <row r="75" spans="2:16" s="9" customFormat="1" ht="14.25" customHeight="1" thickBot="1">
      <c r="B75" s="29">
        <v>1</v>
      </c>
      <c r="C75" s="30">
        <v>2</v>
      </c>
      <c r="D75" s="30">
        <v>3</v>
      </c>
      <c r="E75" s="30">
        <v>4</v>
      </c>
      <c r="F75" s="30">
        <v>5</v>
      </c>
      <c r="G75" s="30">
        <v>6</v>
      </c>
      <c r="H75" s="30">
        <v>7</v>
      </c>
      <c r="I75" s="81">
        <v>8</v>
      </c>
      <c r="J75" s="82">
        <v>9</v>
      </c>
      <c r="K75" s="83"/>
      <c r="L75" s="91"/>
      <c r="M75" s="4"/>
      <c r="P75" s="11"/>
    </row>
    <row r="76" spans="2:16" s="5" customFormat="1" ht="22.5" customHeight="1" thickBot="1">
      <c r="B76" s="85" t="s">
        <v>104</v>
      </c>
      <c r="C76" s="86"/>
      <c r="D76" s="86"/>
      <c r="E76" s="86"/>
      <c r="F76" s="86"/>
      <c r="G76" s="86"/>
      <c r="H76" s="86"/>
      <c r="I76" s="86"/>
      <c r="J76" s="87"/>
      <c r="K76" s="12"/>
      <c r="L76" s="91"/>
      <c r="P76" s="11"/>
    </row>
    <row r="77" spans="2:18" s="5" customFormat="1" ht="22.5" customHeight="1" thickBot="1">
      <c r="B77" s="31" t="s">
        <v>17</v>
      </c>
      <c r="C77" s="32" t="s">
        <v>19</v>
      </c>
      <c r="D77" s="56">
        <f>D78</f>
        <v>7380</v>
      </c>
      <c r="E77" s="56">
        <f aca="true" t="shared" si="15" ref="E77:J77">E78</f>
        <v>250</v>
      </c>
      <c r="F77" s="56">
        <f t="shared" si="15"/>
        <v>1176</v>
      </c>
      <c r="G77" s="56">
        <f t="shared" si="15"/>
        <v>5333</v>
      </c>
      <c r="H77" s="56">
        <f t="shared" si="15"/>
        <v>3719</v>
      </c>
      <c r="I77" s="56">
        <f t="shared" si="15"/>
        <v>621</v>
      </c>
      <c r="J77" s="66">
        <f t="shared" si="15"/>
        <v>0</v>
      </c>
      <c r="K77" s="63"/>
      <c r="L77" s="91"/>
      <c r="P77" s="11"/>
      <c r="R77" s="6"/>
    </row>
    <row r="78" spans="2:18" s="5" customFormat="1" ht="22.5" customHeight="1" thickBot="1">
      <c r="B78" s="33" t="s">
        <v>18</v>
      </c>
      <c r="C78" s="34" t="s">
        <v>74</v>
      </c>
      <c r="D78" s="35">
        <f>SUM(E78:G78)+J78+I78</f>
        <v>7380</v>
      </c>
      <c r="E78" s="35">
        <v>250</v>
      </c>
      <c r="F78" s="35">
        <v>1176</v>
      </c>
      <c r="G78" s="35">
        <v>5333</v>
      </c>
      <c r="H78" s="35">
        <v>3719</v>
      </c>
      <c r="I78" s="35">
        <v>621</v>
      </c>
      <c r="J78" s="58">
        <v>0</v>
      </c>
      <c r="K78" s="12"/>
      <c r="L78" s="91"/>
      <c r="P78" s="11"/>
      <c r="R78" s="6"/>
    </row>
    <row r="79" spans="2:18" s="5" customFormat="1" ht="22.5" customHeight="1" thickBot="1">
      <c r="B79" s="31" t="s">
        <v>20</v>
      </c>
      <c r="C79" s="32" t="s">
        <v>96</v>
      </c>
      <c r="D79" s="56">
        <f aca="true" t="shared" si="16" ref="D79:J79">D80</f>
        <v>133230</v>
      </c>
      <c r="E79" s="56">
        <f t="shared" si="16"/>
        <v>133230</v>
      </c>
      <c r="F79" s="56">
        <f t="shared" si="16"/>
        <v>0</v>
      </c>
      <c r="G79" s="56">
        <f t="shared" si="16"/>
        <v>0</v>
      </c>
      <c r="H79" s="56">
        <f t="shared" si="16"/>
        <v>0</v>
      </c>
      <c r="I79" s="56">
        <f t="shared" si="16"/>
        <v>0</v>
      </c>
      <c r="J79" s="66">
        <f t="shared" si="16"/>
        <v>0</v>
      </c>
      <c r="K79" s="63"/>
      <c r="L79" s="91"/>
      <c r="P79" s="11"/>
      <c r="R79" s="6"/>
    </row>
    <row r="80" spans="2:18" s="5" customFormat="1" ht="22.5" customHeight="1" thickBot="1">
      <c r="B80" s="33" t="s">
        <v>21</v>
      </c>
      <c r="C80" s="34" t="s">
        <v>97</v>
      </c>
      <c r="D80" s="35">
        <f>SUM(E80:G80)+J80+I80</f>
        <v>133230</v>
      </c>
      <c r="E80" s="35">
        <v>133230</v>
      </c>
      <c r="F80" s="35">
        <v>0</v>
      </c>
      <c r="G80" s="35">
        <v>0</v>
      </c>
      <c r="H80" s="35">
        <v>0</v>
      </c>
      <c r="I80" s="35">
        <v>0</v>
      </c>
      <c r="J80" s="58">
        <v>0</v>
      </c>
      <c r="K80" s="12"/>
      <c r="L80" s="91"/>
      <c r="P80" s="11"/>
      <c r="R80" s="6"/>
    </row>
    <row r="81" spans="2:18" s="5" customFormat="1" ht="22.5" customHeight="1" thickBot="1">
      <c r="B81" s="31" t="s">
        <v>23</v>
      </c>
      <c r="C81" s="32" t="s">
        <v>98</v>
      </c>
      <c r="D81" s="56">
        <f aca="true" t="shared" si="17" ref="D81:J81">SUM(D82:D82)</f>
        <v>220</v>
      </c>
      <c r="E81" s="56">
        <f t="shared" si="17"/>
        <v>220</v>
      </c>
      <c r="F81" s="56">
        <f t="shared" si="17"/>
        <v>0</v>
      </c>
      <c r="G81" s="56">
        <f t="shared" si="17"/>
        <v>0</v>
      </c>
      <c r="H81" s="56">
        <f t="shared" si="17"/>
        <v>0</v>
      </c>
      <c r="I81" s="56">
        <f t="shared" si="17"/>
        <v>0</v>
      </c>
      <c r="J81" s="66">
        <f t="shared" si="17"/>
        <v>0</v>
      </c>
      <c r="K81" s="63"/>
      <c r="L81" s="91"/>
      <c r="P81" s="11"/>
      <c r="R81" s="6"/>
    </row>
    <row r="82" spans="2:16" s="5" customFormat="1" ht="22.5" customHeight="1" thickBot="1">
      <c r="B82" s="36" t="s">
        <v>25</v>
      </c>
      <c r="C82" s="37" t="s">
        <v>99</v>
      </c>
      <c r="D82" s="38">
        <f>SUM(E82:G82)+J82+I82</f>
        <v>220</v>
      </c>
      <c r="E82" s="38">
        <v>220</v>
      </c>
      <c r="F82" s="38">
        <v>0</v>
      </c>
      <c r="G82" s="38">
        <v>0</v>
      </c>
      <c r="H82" s="38">
        <v>0</v>
      </c>
      <c r="I82" s="38">
        <v>0</v>
      </c>
      <c r="J82" s="59">
        <v>0</v>
      </c>
      <c r="K82" s="12"/>
      <c r="L82" s="91"/>
      <c r="P82" s="11"/>
    </row>
    <row r="83" spans="2:18" s="5" customFormat="1" ht="22.5" customHeight="1" thickBot="1">
      <c r="B83" s="31" t="s">
        <v>26</v>
      </c>
      <c r="C83" s="32" t="s">
        <v>54</v>
      </c>
      <c r="D83" s="56">
        <f aca="true" t="shared" si="18" ref="D83:J83">D84</f>
        <v>430</v>
      </c>
      <c r="E83" s="56">
        <f t="shared" si="18"/>
        <v>430</v>
      </c>
      <c r="F83" s="56">
        <f t="shared" si="18"/>
        <v>0</v>
      </c>
      <c r="G83" s="56">
        <f t="shared" si="18"/>
        <v>0</v>
      </c>
      <c r="H83" s="56">
        <f t="shared" si="18"/>
        <v>0</v>
      </c>
      <c r="I83" s="56">
        <f t="shared" si="18"/>
        <v>0</v>
      </c>
      <c r="J83" s="66">
        <f t="shared" si="18"/>
        <v>0</v>
      </c>
      <c r="K83" s="63"/>
      <c r="L83" s="91"/>
      <c r="P83" s="11"/>
      <c r="R83" s="6"/>
    </row>
    <row r="84" spans="2:18" s="5" customFormat="1" ht="22.5" customHeight="1" thickBot="1">
      <c r="B84" s="33" t="s">
        <v>27</v>
      </c>
      <c r="C84" s="34" t="s">
        <v>59</v>
      </c>
      <c r="D84" s="35">
        <f>SUM(E84:G84)+J84+I84</f>
        <v>430</v>
      </c>
      <c r="E84" s="35">
        <v>430</v>
      </c>
      <c r="F84" s="35">
        <v>0</v>
      </c>
      <c r="G84" s="35">
        <v>0</v>
      </c>
      <c r="H84" s="35">
        <v>0</v>
      </c>
      <c r="I84" s="35">
        <v>0</v>
      </c>
      <c r="J84" s="58">
        <v>0</v>
      </c>
      <c r="K84" s="12"/>
      <c r="L84" s="91"/>
      <c r="P84" s="11"/>
      <c r="R84" s="6"/>
    </row>
    <row r="85" spans="2:18" s="5" customFormat="1" ht="22.5" customHeight="1" thickBot="1">
      <c r="B85" s="31" t="s">
        <v>28</v>
      </c>
      <c r="C85" s="32" t="s">
        <v>100</v>
      </c>
      <c r="D85" s="56">
        <f aca="true" t="shared" si="19" ref="D85:J85">SUM(D86:D87)</f>
        <v>16294</v>
      </c>
      <c r="E85" s="56">
        <f t="shared" si="19"/>
        <v>15116</v>
      </c>
      <c r="F85" s="56">
        <f t="shared" si="19"/>
        <v>0</v>
      </c>
      <c r="G85" s="56">
        <f t="shared" si="19"/>
        <v>0</v>
      </c>
      <c r="H85" s="56">
        <f t="shared" si="19"/>
        <v>0</v>
      </c>
      <c r="I85" s="56">
        <f t="shared" si="19"/>
        <v>1178</v>
      </c>
      <c r="J85" s="66">
        <f t="shared" si="19"/>
        <v>0</v>
      </c>
      <c r="K85" s="63"/>
      <c r="L85" s="91"/>
      <c r="P85" s="11"/>
      <c r="R85" s="6"/>
    </row>
    <row r="86" spans="2:18" s="5" customFormat="1" ht="22.5" customHeight="1">
      <c r="B86" s="33" t="s">
        <v>29</v>
      </c>
      <c r="C86" s="34" t="s">
        <v>101</v>
      </c>
      <c r="D86" s="35">
        <f>SUM(E86:G86)+J86+I86</f>
        <v>1100</v>
      </c>
      <c r="E86" s="35">
        <v>1100</v>
      </c>
      <c r="F86" s="35">
        <v>0</v>
      </c>
      <c r="G86" s="35">
        <v>0</v>
      </c>
      <c r="H86" s="35">
        <v>0</v>
      </c>
      <c r="I86" s="35">
        <v>0</v>
      </c>
      <c r="J86" s="58">
        <v>0</v>
      </c>
      <c r="K86" s="12"/>
      <c r="L86" s="91"/>
      <c r="P86" s="11"/>
      <c r="R86" s="6"/>
    </row>
    <row r="87" spans="2:16" s="5" customFormat="1" ht="22.5" customHeight="1" thickBot="1">
      <c r="B87" s="36" t="s">
        <v>31</v>
      </c>
      <c r="C87" s="37" t="s">
        <v>102</v>
      </c>
      <c r="D87" s="38">
        <f>SUM(E87:G87)+J87+I87</f>
        <v>15194</v>
      </c>
      <c r="E87" s="38">
        <v>14016</v>
      </c>
      <c r="F87" s="38">
        <v>0</v>
      </c>
      <c r="G87" s="38">
        <v>0</v>
      </c>
      <c r="H87" s="38">
        <v>0</v>
      </c>
      <c r="I87" s="38">
        <v>1178</v>
      </c>
      <c r="J87" s="59">
        <v>0</v>
      </c>
      <c r="K87" s="12"/>
      <c r="L87" s="91"/>
      <c r="P87" s="11"/>
    </row>
    <row r="88" spans="2:16" ht="21.75" customHeight="1" thickBot="1">
      <c r="B88" s="39" t="s">
        <v>33</v>
      </c>
      <c r="C88" s="40" t="s">
        <v>103</v>
      </c>
      <c r="D88" s="92">
        <f aca="true" t="shared" si="20" ref="D88:J88">D85+D83+D81+D79+D77</f>
        <v>157554</v>
      </c>
      <c r="E88" s="41">
        <f t="shared" si="20"/>
        <v>149246</v>
      </c>
      <c r="F88" s="41">
        <f t="shared" si="20"/>
        <v>1176</v>
      </c>
      <c r="G88" s="41">
        <f t="shared" si="20"/>
        <v>5333</v>
      </c>
      <c r="H88" s="41">
        <f t="shared" si="20"/>
        <v>3719</v>
      </c>
      <c r="I88" s="41">
        <f t="shared" si="20"/>
        <v>1799</v>
      </c>
      <c r="J88" s="60">
        <f t="shared" si="20"/>
        <v>0</v>
      </c>
      <c r="K88" s="57"/>
      <c r="L88" s="91"/>
      <c r="P88" s="11"/>
    </row>
    <row r="89" ht="12.75">
      <c r="L89" s="109"/>
    </row>
    <row r="90" ht="12.75">
      <c r="L90" s="109"/>
    </row>
    <row r="91" ht="12.75">
      <c r="L91" s="109"/>
    </row>
  </sheetData>
  <sheetProtection/>
  <mergeCells count="21">
    <mergeCell ref="D70:D74"/>
    <mergeCell ref="E71:E74"/>
    <mergeCell ref="F71:F74"/>
    <mergeCell ref="G71:G74"/>
    <mergeCell ref="I71:I74"/>
    <mergeCell ref="J71:J74"/>
    <mergeCell ref="H72:H74"/>
    <mergeCell ref="J8:J11"/>
    <mergeCell ref="H9:H11"/>
    <mergeCell ref="D7:D11"/>
    <mergeCell ref="E8:E11"/>
    <mergeCell ref="F8:F11"/>
    <mergeCell ref="I36:I39"/>
    <mergeCell ref="J36:J39"/>
    <mergeCell ref="H37:H39"/>
    <mergeCell ref="G8:G11"/>
    <mergeCell ref="D35:D39"/>
    <mergeCell ref="E36:E39"/>
    <mergeCell ref="F36:F39"/>
    <mergeCell ref="G36:G39"/>
    <mergeCell ref="I8:I11"/>
  </mergeCells>
  <printOptions horizontalCentered="1"/>
  <pageMargins left="0.1968503937007874" right="0.1968503937007874" top="0.34" bottom="0.28" header="0.44" footer="0.26"/>
  <pageSetup horizontalDpi="600" verticalDpi="600" orientation="landscape" paperSize="9" scale="80" r:id="rId2"/>
  <rowBreaks count="2" manualBreakCount="2">
    <brk id="33" max="10" man="1"/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Joanna</dc:creator>
  <cp:keywords/>
  <dc:description/>
  <cp:lastModifiedBy>Bartos Joanna</cp:lastModifiedBy>
  <cp:lastPrinted>2017-03-29T10:42:04Z</cp:lastPrinted>
  <dcterms:created xsi:type="dcterms:W3CDTF">2002-03-13T13:20:42Z</dcterms:created>
  <dcterms:modified xsi:type="dcterms:W3CDTF">2017-05-13T11:57:06Z</dcterms:modified>
  <cp:category/>
  <cp:version/>
  <cp:contentType/>
  <cp:contentStatus/>
</cp:coreProperties>
</file>