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9BCB135A-89B2-4561-AB57-30343C28FC96}" xr6:coauthVersionLast="47" xr6:coauthVersionMax="47" xr10:uidLastSave="{00000000-0000-0000-0000-000000000000}"/>
  <bookViews>
    <workbookView xWindow="-120" yWindow="-120" windowWidth="29040" windowHeight="15840" xr2:uid="{B52C5A0D-FD1A-4985-884C-E26F505E43C3}"/>
  </bookViews>
  <sheets>
    <sheet name="Mazowiec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 s="1"/>
  <c r="C7" i="1"/>
  <c r="D7" i="1"/>
  <c r="E7" i="1"/>
  <c r="F7" i="1" s="1"/>
  <c r="G7" i="1" s="1"/>
  <c r="C8" i="1"/>
  <c r="D8" i="1" s="1"/>
  <c r="E8" i="1" s="1"/>
  <c r="F8" i="1" s="1"/>
  <c r="G8" i="1" s="1"/>
  <c r="C9" i="1"/>
  <c r="D9" i="1" s="1"/>
  <c r="E9" i="1" s="1"/>
  <c r="F9" i="1" s="1"/>
  <c r="G9" i="1" s="1"/>
  <c r="C10" i="1"/>
  <c r="D10" i="1"/>
  <c r="E10" i="1"/>
  <c r="F10" i="1"/>
  <c r="G10" i="1" s="1"/>
  <c r="C11" i="1"/>
  <c r="D11" i="1"/>
  <c r="E11" i="1" s="1"/>
  <c r="F11" i="1" s="1"/>
  <c r="G11" i="1" s="1"/>
  <c r="C12" i="1"/>
  <c r="D12" i="1"/>
  <c r="E12" i="1" s="1"/>
  <c r="F12" i="1" s="1"/>
  <c r="G12" i="1" s="1"/>
  <c r="C13" i="1"/>
  <c r="D13" i="1"/>
  <c r="E13" i="1"/>
  <c r="F13" i="1"/>
  <c r="G13" i="1"/>
  <c r="C14" i="1"/>
  <c r="D14" i="1" s="1"/>
  <c r="E14" i="1" s="1"/>
  <c r="F14" i="1" s="1"/>
  <c r="G14" i="1" s="1"/>
  <c r="C15" i="1"/>
  <c r="D15" i="1"/>
  <c r="E15" i="1"/>
  <c r="F15" i="1" s="1"/>
  <c r="G15" i="1" s="1"/>
  <c r="C16" i="1"/>
  <c r="D16" i="1" s="1"/>
  <c r="E16" i="1" s="1"/>
  <c r="F16" i="1" s="1"/>
  <c r="G16" i="1" s="1"/>
  <c r="C17" i="1"/>
  <c r="D17" i="1" s="1"/>
  <c r="E17" i="1" s="1"/>
  <c r="F17" i="1" s="1"/>
  <c r="G17" i="1" s="1"/>
  <c r="C18" i="1"/>
  <c r="D18" i="1"/>
  <c r="E18" i="1"/>
  <c r="F18" i="1"/>
  <c r="G18" i="1" s="1"/>
  <c r="C19" i="1"/>
  <c r="D19" i="1"/>
  <c r="E19" i="1" s="1"/>
  <c r="F19" i="1" s="1"/>
  <c r="G19" i="1" s="1"/>
  <c r="C20" i="1"/>
  <c r="D20" i="1"/>
  <c r="E20" i="1" s="1"/>
  <c r="F20" i="1" s="1"/>
  <c r="G20" i="1" s="1"/>
  <c r="C21" i="1"/>
  <c r="D21" i="1"/>
  <c r="E21" i="1"/>
  <c r="F21" i="1"/>
  <c r="G21" i="1"/>
  <c r="C22" i="1"/>
  <c r="D22" i="1" s="1"/>
  <c r="E22" i="1" s="1"/>
  <c r="F22" i="1" s="1"/>
  <c r="G22" i="1" s="1"/>
  <c r="C23" i="1"/>
  <c r="D23" i="1"/>
  <c r="E23" i="1"/>
  <c r="F23" i="1" s="1"/>
  <c r="G23" i="1" s="1"/>
  <c r="C24" i="1"/>
  <c r="D24" i="1" s="1"/>
  <c r="E24" i="1" s="1"/>
  <c r="F24" i="1" s="1"/>
  <c r="G24" i="1" s="1"/>
  <c r="C25" i="1"/>
  <c r="D25" i="1" s="1"/>
  <c r="E25" i="1" s="1"/>
  <c r="F25" i="1" s="1"/>
  <c r="G25" i="1" s="1"/>
  <c r="C26" i="1"/>
  <c r="D26" i="1"/>
  <c r="E26" i="1"/>
  <c r="F26" i="1"/>
  <c r="G26" i="1" s="1"/>
  <c r="C27" i="1"/>
  <c r="D27" i="1"/>
  <c r="E27" i="1" s="1"/>
  <c r="F27" i="1" s="1"/>
  <c r="G27" i="1" s="1"/>
  <c r="C28" i="1"/>
  <c r="D28" i="1"/>
  <c r="E28" i="1" s="1"/>
  <c r="F28" i="1" s="1"/>
  <c r="G28" i="1" s="1"/>
  <c r="C29" i="1"/>
  <c r="D29" i="1"/>
  <c r="E29" i="1"/>
  <c r="F29" i="1"/>
  <c r="G29" i="1"/>
  <c r="C30" i="1"/>
  <c r="D30" i="1" s="1"/>
  <c r="E30" i="1" s="1"/>
  <c r="F30" i="1" s="1"/>
  <c r="G30" i="1" s="1"/>
  <c r="C31" i="1"/>
  <c r="D31" i="1"/>
  <c r="E31" i="1"/>
  <c r="F31" i="1" s="1"/>
  <c r="G31" i="1" s="1"/>
  <c r="C32" i="1"/>
  <c r="D32" i="1" s="1"/>
  <c r="E32" i="1" s="1"/>
  <c r="F32" i="1" s="1"/>
  <c r="G32" i="1" s="1"/>
  <c r="C33" i="1"/>
  <c r="D33" i="1" s="1"/>
  <c r="E33" i="1" s="1"/>
  <c r="F33" i="1" s="1"/>
  <c r="G33" i="1" s="1"/>
  <c r="C34" i="1"/>
  <c r="D34" i="1"/>
  <c r="E34" i="1"/>
  <c r="F34" i="1"/>
  <c r="G34" i="1" s="1"/>
  <c r="C35" i="1"/>
  <c r="D35" i="1"/>
  <c r="E35" i="1" s="1"/>
  <c r="F35" i="1" s="1"/>
  <c r="G35" i="1" s="1"/>
  <c r="C36" i="1"/>
  <c r="D36" i="1"/>
  <c r="E36" i="1" s="1"/>
  <c r="F36" i="1" s="1"/>
  <c r="G36" i="1" s="1"/>
  <c r="C37" i="1"/>
  <c r="D37" i="1"/>
  <c r="E37" i="1"/>
  <c r="F37" i="1"/>
  <c r="G37" i="1"/>
  <c r="C38" i="1"/>
  <c r="D38" i="1" s="1"/>
  <c r="E38" i="1" s="1"/>
  <c r="F38" i="1" s="1"/>
  <c r="G38" i="1" s="1"/>
  <c r="C39" i="1"/>
  <c r="D39" i="1"/>
  <c r="E39" i="1"/>
  <c r="F39" i="1" s="1"/>
  <c r="G39" i="1" s="1"/>
  <c r="C40" i="1"/>
  <c r="D40" i="1" s="1"/>
  <c r="E40" i="1" s="1"/>
  <c r="F40" i="1" s="1"/>
  <c r="G40" i="1" s="1"/>
  <c r="C41" i="1"/>
  <c r="D41" i="1" s="1"/>
  <c r="E41" i="1" s="1"/>
  <c r="F41" i="1" s="1"/>
  <c r="G41" i="1" s="1"/>
  <c r="C42" i="1"/>
  <c r="D42" i="1"/>
  <c r="E42" i="1"/>
  <c r="F42" i="1"/>
  <c r="G42" i="1" s="1"/>
  <c r="C43" i="1"/>
  <c r="D43" i="1"/>
  <c r="E43" i="1" s="1"/>
  <c r="F43" i="1" s="1"/>
  <c r="G43" i="1" s="1"/>
  <c r="C44" i="1"/>
  <c r="D44" i="1"/>
  <c r="E44" i="1" s="1"/>
  <c r="F44" i="1" s="1"/>
  <c r="G44" i="1" s="1"/>
  <c r="C45" i="1"/>
  <c r="D45" i="1"/>
  <c r="E45" i="1"/>
  <c r="F45" i="1"/>
  <c r="G45" i="1"/>
  <c r="C46" i="1"/>
  <c r="D46" i="1" s="1"/>
  <c r="E46" i="1" s="1"/>
  <c r="F46" i="1" s="1"/>
  <c r="G46" i="1" s="1"/>
  <c r="C47" i="1"/>
  <c r="D47" i="1"/>
  <c r="E47" i="1"/>
  <c r="F47" i="1" s="1"/>
  <c r="G47" i="1" s="1"/>
  <c r="B48" i="1"/>
  <c r="E6" i="1" l="1"/>
  <c r="D48" i="1"/>
  <c r="C48" i="1"/>
  <c r="E48" i="1" l="1"/>
  <c r="F6" i="1"/>
  <c r="G6" i="1" l="1"/>
  <c r="G48" i="1" s="1"/>
  <c r="F48" i="1"/>
</calcChain>
</file>

<file path=xl/sharedStrings.xml><?xml version="1.0" encoding="utf-8"?>
<sst xmlns="http://schemas.openxmlformats.org/spreadsheetml/2006/main" count="54" uniqueCount="54">
  <si>
    <t>* dane GUS - Ludność - stan w dniu 31 XII 2024</t>
  </si>
  <si>
    <t>Razem mazowieckie</t>
  </si>
  <si>
    <t xml:space="preserve">miasto na prawach powiatu m. st. Warszawa               </t>
  </si>
  <si>
    <t xml:space="preserve">miasto na prawach powiatu Siedlce                    </t>
  </si>
  <si>
    <t xml:space="preserve">miasto na prawach powiatu Radom                      </t>
  </si>
  <si>
    <t xml:space="preserve">miasto na prawach powiatu  Płock                      </t>
  </si>
  <si>
    <t xml:space="preserve">miasto na prawach powiatu Ostrołęka                  </t>
  </si>
  <si>
    <t xml:space="preserve">żyrardowski                   </t>
  </si>
  <si>
    <t xml:space="preserve">żuromiński                    </t>
  </si>
  <si>
    <t xml:space="preserve">zwoleński                     </t>
  </si>
  <si>
    <t xml:space="preserve">wyszkowski                    </t>
  </si>
  <si>
    <t xml:space="preserve">wołomiński                    </t>
  </si>
  <si>
    <t xml:space="preserve">węgrowski                     </t>
  </si>
  <si>
    <t xml:space="preserve">warszawski zachodni           </t>
  </si>
  <si>
    <t xml:space="preserve">szydłowiecki                  </t>
  </si>
  <si>
    <t>sokołowski</t>
  </si>
  <si>
    <t xml:space="preserve">sochaczewski                  </t>
  </si>
  <si>
    <t xml:space="preserve">sierpecki                     </t>
  </si>
  <si>
    <t xml:space="preserve">siedlecki                     </t>
  </si>
  <si>
    <t xml:space="preserve">radomski                      </t>
  </si>
  <si>
    <t xml:space="preserve">pułtuski                      </t>
  </si>
  <si>
    <t xml:space="preserve">przysuski                     </t>
  </si>
  <si>
    <t xml:space="preserve">przasnyski                    </t>
  </si>
  <si>
    <t xml:space="preserve">pruszkowski                   </t>
  </si>
  <si>
    <t xml:space="preserve">płoński                       </t>
  </si>
  <si>
    <t xml:space="preserve">płocki                        </t>
  </si>
  <si>
    <t xml:space="preserve">piaseczyński                  </t>
  </si>
  <si>
    <t xml:space="preserve">otwocki                       </t>
  </si>
  <si>
    <t xml:space="preserve">ostrowski                     </t>
  </si>
  <si>
    <t xml:space="preserve">ostrołęcki                    </t>
  </si>
  <si>
    <t xml:space="preserve">nowodworski                   </t>
  </si>
  <si>
    <t xml:space="preserve">mławski                       </t>
  </si>
  <si>
    <t xml:space="preserve">miński                        </t>
  </si>
  <si>
    <t xml:space="preserve">makowski                      </t>
  </si>
  <si>
    <t xml:space="preserve">łosicki                       </t>
  </si>
  <si>
    <t xml:space="preserve">lipski                        </t>
  </si>
  <si>
    <t xml:space="preserve">legionowski                   </t>
  </si>
  <si>
    <t xml:space="preserve">kozienicki                    </t>
  </si>
  <si>
    <t xml:space="preserve">grójecki                      </t>
  </si>
  <si>
    <t xml:space="preserve">grodziski                     </t>
  </si>
  <si>
    <t xml:space="preserve">gostyniński                   </t>
  </si>
  <si>
    <t xml:space="preserve">garwoliński                   </t>
  </si>
  <si>
    <t xml:space="preserve">ciechanowski                  </t>
  </si>
  <si>
    <t xml:space="preserve">białobrzeski                  </t>
  </si>
  <si>
    <t>Województwo Mazowieckie</t>
  </si>
  <si>
    <t>Roczna kwota dotacji</t>
  </si>
  <si>
    <t xml:space="preserve">Miesięczna kwota dotacji </t>
  </si>
  <si>
    <t>liczba punktów pomocy prawnej</t>
  </si>
  <si>
    <t>nie mniejszy niż 2, nie większy niż 35</t>
  </si>
  <si>
    <t>zaokrąglony wynik dzielenia przez 25 000</t>
  </si>
  <si>
    <t>liczba mieszkańców na dzień 31.12.2024*</t>
  </si>
  <si>
    <t>Wyszczególnienie</t>
  </si>
  <si>
    <t>w zł</t>
  </si>
  <si>
    <t>WYSOKOŚĆ DOTACJI DLA POWIATÓW W WOJEWÓDZTWIE MAZOWIECKIM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</si>
</sst>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1"/>
    <xf numFmtId="0" fontId="3" fillId="0" borderId="0" xfId="0" applyFont="1"/>
    <xf numFmtId="0" fontId="4" fillId="0" borderId="0" xfId="0" applyFont="1" applyAlignment="1">
      <alignment horizontal="left" wrapText="1"/>
    </xf>
    <xf numFmtId="3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wrapText="1"/>
    </xf>
    <xf numFmtId="3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/>
    <xf numFmtId="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7" fillId="0" borderId="2" xfId="0" applyFont="1" applyBorder="1"/>
    <xf numFmtId="0" fontId="5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/>
    <xf numFmtId="0" fontId="9" fillId="0" borderId="3" xfId="0" applyFont="1" applyBorder="1"/>
    <xf numFmtId="0" fontId="1" fillId="0" borderId="2" xfId="0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7D09F-60C7-4B2A-A451-125BEBF270F4}">
  <dimension ref="A1:G51"/>
  <sheetViews>
    <sheetView tabSelected="1" workbookViewId="0">
      <selection activeCell="A3" sqref="A3:XFD3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27" t="s">
        <v>53</v>
      </c>
      <c r="B1" s="27"/>
      <c r="C1" s="27"/>
      <c r="D1" s="27"/>
      <c r="E1" s="27"/>
      <c r="F1" s="27"/>
      <c r="G1" s="27"/>
    </row>
    <row r="2" spans="1:7" x14ac:dyDescent="0.25">
      <c r="G2" s="26" t="s">
        <v>52</v>
      </c>
    </row>
    <row r="3" spans="1:7" ht="15" hidden="1" customHeight="1" x14ac:dyDescent="0.25">
      <c r="A3" s="25"/>
      <c r="B3" s="23"/>
      <c r="C3" s="23">
        <v>25000</v>
      </c>
      <c r="D3" s="23"/>
      <c r="E3" s="23"/>
      <c r="F3" s="24">
        <v>6310</v>
      </c>
      <c r="G3" s="23">
        <v>12</v>
      </c>
    </row>
    <row r="4" spans="1:7" ht="46.5" customHeight="1" x14ac:dyDescent="0.25">
      <c r="A4" s="22" t="s">
        <v>51</v>
      </c>
      <c r="B4" s="21" t="s">
        <v>50</v>
      </c>
      <c r="C4" s="20" t="s">
        <v>49</v>
      </c>
      <c r="D4" s="20" t="s">
        <v>48</v>
      </c>
      <c r="E4" s="20" t="s">
        <v>47</v>
      </c>
      <c r="F4" s="20" t="s">
        <v>46</v>
      </c>
      <c r="G4" s="20" t="s">
        <v>45</v>
      </c>
    </row>
    <row r="5" spans="1:7" ht="18" customHeight="1" x14ac:dyDescent="0.25">
      <c r="A5" s="19" t="s">
        <v>44</v>
      </c>
      <c r="B5" s="18"/>
      <c r="C5" s="18"/>
      <c r="D5" s="18"/>
      <c r="E5" s="18"/>
      <c r="F5" s="18"/>
      <c r="G5" s="18"/>
    </row>
    <row r="6" spans="1:7" x14ac:dyDescent="0.25">
      <c r="A6" s="12" t="s">
        <v>43</v>
      </c>
      <c r="B6" s="11">
        <v>32350</v>
      </c>
      <c r="C6" s="10">
        <f>ROUNDDOWN(B6/$C$3,1)</f>
        <v>1.2</v>
      </c>
      <c r="D6" s="9">
        <f>IF(C6&lt;2,2,IF(C6&gt;35,35,C6))</f>
        <v>2</v>
      </c>
      <c r="E6" s="9">
        <f>ROUND(D6,0)</f>
        <v>2</v>
      </c>
      <c r="F6" s="8">
        <f>E6*$F$3</f>
        <v>12620</v>
      </c>
      <c r="G6" s="8">
        <f>F6*$G$3</f>
        <v>151440</v>
      </c>
    </row>
    <row r="7" spans="1:7" x14ac:dyDescent="0.25">
      <c r="A7" s="12" t="s">
        <v>42</v>
      </c>
      <c r="B7" s="11">
        <v>84565</v>
      </c>
      <c r="C7" s="10">
        <f>ROUNDDOWN(B7/$C$3,1)</f>
        <v>3.3</v>
      </c>
      <c r="D7" s="9">
        <f>IF(C7&lt;2,2,IF(C7&gt;35,35,C7))</f>
        <v>3.3</v>
      </c>
      <c r="E7" s="9">
        <f>ROUND(D7,0)</f>
        <v>3</v>
      </c>
      <c r="F7" s="8">
        <f>E7*$F$3</f>
        <v>18930</v>
      </c>
      <c r="G7" s="8">
        <f>F7*$G$3</f>
        <v>227160</v>
      </c>
    </row>
    <row r="8" spans="1:7" x14ac:dyDescent="0.25">
      <c r="A8" s="12" t="s">
        <v>41</v>
      </c>
      <c r="B8" s="11">
        <v>105213</v>
      </c>
      <c r="C8" s="10">
        <f>ROUNDDOWN(B8/$C$3,1)</f>
        <v>4.2</v>
      </c>
      <c r="D8" s="9">
        <f>IF(C8&lt;2,2,IF(C8&gt;35,35,C8))</f>
        <v>4.2</v>
      </c>
      <c r="E8" s="9">
        <f>ROUND(D8,0)</f>
        <v>4</v>
      </c>
      <c r="F8" s="8">
        <f>E8*$F$3</f>
        <v>25240</v>
      </c>
      <c r="G8" s="8">
        <f>F8*$G$3</f>
        <v>302880</v>
      </c>
    </row>
    <row r="9" spans="1:7" x14ac:dyDescent="0.25">
      <c r="A9" s="12" t="s">
        <v>40</v>
      </c>
      <c r="B9" s="11">
        <v>41756</v>
      </c>
      <c r="C9" s="10">
        <f>ROUNDDOWN(B9/$C$3,1)</f>
        <v>1.6</v>
      </c>
      <c r="D9" s="9">
        <f>IF(C9&lt;2,2,IF(C9&gt;35,35,C9))</f>
        <v>2</v>
      </c>
      <c r="E9" s="9">
        <f>ROUND(D9,0)</f>
        <v>2</v>
      </c>
      <c r="F9" s="8">
        <f>E9*$F$3</f>
        <v>12620</v>
      </c>
      <c r="G9" s="8">
        <f>F9*$G$3</f>
        <v>151440</v>
      </c>
    </row>
    <row r="10" spans="1:7" x14ac:dyDescent="0.25">
      <c r="A10" s="12" t="s">
        <v>39</v>
      </c>
      <c r="B10" s="11">
        <v>106973</v>
      </c>
      <c r="C10" s="10">
        <f>ROUNDDOWN(B10/$C$3,1)</f>
        <v>4.2</v>
      </c>
      <c r="D10" s="9">
        <f>IF(C10&lt;2,2,IF(C10&gt;35,35,C10))</f>
        <v>4.2</v>
      </c>
      <c r="E10" s="9">
        <f>ROUND(D10,0)</f>
        <v>4</v>
      </c>
      <c r="F10" s="8">
        <f>E10*$F$3</f>
        <v>25240</v>
      </c>
      <c r="G10" s="8">
        <f>F10*$G$3</f>
        <v>302880</v>
      </c>
    </row>
    <row r="11" spans="1:7" x14ac:dyDescent="0.25">
      <c r="A11" s="12" t="s">
        <v>38</v>
      </c>
      <c r="B11" s="11">
        <v>96662</v>
      </c>
      <c r="C11" s="10">
        <f>ROUNDDOWN(B11/$C$3,1)</f>
        <v>3.8</v>
      </c>
      <c r="D11" s="9">
        <f>IF(C11&lt;2,2,IF(C11&gt;35,35,C11))</f>
        <v>3.8</v>
      </c>
      <c r="E11" s="9">
        <f>ROUND(D11,0)</f>
        <v>4</v>
      </c>
      <c r="F11" s="8">
        <f>E11*$F$3</f>
        <v>25240</v>
      </c>
      <c r="G11" s="8">
        <f>F11*$G$3</f>
        <v>302880</v>
      </c>
    </row>
    <row r="12" spans="1:7" x14ac:dyDescent="0.25">
      <c r="A12" s="12" t="s">
        <v>37</v>
      </c>
      <c r="B12" s="11">
        <v>56754</v>
      </c>
      <c r="C12" s="10">
        <f>ROUNDDOWN(B12/$C$3,1)</f>
        <v>2.2000000000000002</v>
      </c>
      <c r="D12" s="9">
        <f>IF(C12&lt;2,2,IF(C12&gt;35,35,C12))</f>
        <v>2.2000000000000002</v>
      </c>
      <c r="E12" s="9">
        <f>ROUND(D12,0)</f>
        <v>2</v>
      </c>
      <c r="F12" s="8">
        <f>E12*$F$3</f>
        <v>12620</v>
      </c>
      <c r="G12" s="8">
        <f>F12*$G$3</f>
        <v>151440</v>
      </c>
    </row>
    <row r="13" spans="1:7" x14ac:dyDescent="0.25">
      <c r="A13" s="12" t="s">
        <v>36</v>
      </c>
      <c r="B13" s="11">
        <v>133097</v>
      </c>
      <c r="C13" s="10">
        <f>ROUNDDOWN(B13/$C$3,1)</f>
        <v>5.3</v>
      </c>
      <c r="D13" s="9">
        <f>IF(C13&lt;2,2,IF(C13&gt;35,35,C13))</f>
        <v>5.3</v>
      </c>
      <c r="E13" s="9">
        <f>ROUND(D13,0)</f>
        <v>5</v>
      </c>
      <c r="F13" s="8">
        <f>E13*$F$3</f>
        <v>31550</v>
      </c>
      <c r="G13" s="8">
        <f>F13*$G$3</f>
        <v>378600</v>
      </c>
    </row>
    <row r="14" spans="1:7" x14ac:dyDescent="0.25">
      <c r="A14" s="12" t="s">
        <v>35</v>
      </c>
      <c r="B14" s="11">
        <v>31251</v>
      </c>
      <c r="C14" s="10">
        <f>ROUNDDOWN(B14/$C$3,1)</f>
        <v>1.2</v>
      </c>
      <c r="D14" s="9">
        <f>IF(C14&lt;2,2,IF(C14&gt;35,35,C14))</f>
        <v>2</v>
      </c>
      <c r="E14" s="9">
        <f>ROUND(D14,0)</f>
        <v>2</v>
      </c>
      <c r="F14" s="8">
        <f>E14*$F$3</f>
        <v>12620</v>
      </c>
      <c r="G14" s="8">
        <f>F14*$G$3</f>
        <v>151440</v>
      </c>
    </row>
    <row r="15" spans="1:7" x14ac:dyDescent="0.25">
      <c r="A15" s="12" t="s">
        <v>34</v>
      </c>
      <c r="B15" s="11">
        <v>28338</v>
      </c>
      <c r="C15" s="10">
        <f>ROUNDDOWN(B15/$C$3,1)</f>
        <v>1.1000000000000001</v>
      </c>
      <c r="D15" s="9">
        <f>IF(C15&lt;2,2,IF(C15&gt;35,35,C15))</f>
        <v>2</v>
      </c>
      <c r="E15" s="9">
        <f>ROUND(D15,0)</f>
        <v>2</v>
      </c>
      <c r="F15" s="8">
        <f>E15*$F$3</f>
        <v>12620</v>
      </c>
      <c r="G15" s="8">
        <f>F15*$G$3</f>
        <v>151440</v>
      </c>
    </row>
    <row r="16" spans="1:7" x14ac:dyDescent="0.25">
      <c r="A16" s="12" t="s">
        <v>33</v>
      </c>
      <c r="B16" s="11">
        <v>41254</v>
      </c>
      <c r="C16" s="10">
        <f>ROUNDDOWN(B16/$C$3,1)</f>
        <v>1.6</v>
      </c>
      <c r="D16" s="9">
        <f>IF(C16&lt;2,2,IF(C16&gt;35,35,C16))</f>
        <v>2</v>
      </c>
      <c r="E16" s="9">
        <f>ROUND(D16,0)</f>
        <v>2</v>
      </c>
      <c r="F16" s="8">
        <f>E16*$F$3</f>
        <v>12620</v>
      </c>
      <c r="G16" s="8">
        <f>F16*$G$3</f>
        <v>151440</v>
      </c>
    </row>
    <row r="17" spans="1:7" x14ac:dyDescent="0.25">
      <c r="A17" s="12" t="s">
        <v>32</v>
      </c>
      <c r="B17" s="11">
        <v>159535</v>
      </c>
      <c r="C17" s="10">
        <f>ROUNDDOWN(B17/$C$3,1)</f>
        <v>6.3</v>
      </c>
      <c r="D17" s="9">
        <f>IF(C17&lt;2,2,IF(C17&gt;35,35,C17))</f>
        <v>6.3</v>
      </c>
      <c r="E17" s="9">
        <f>ROUND(D17,0)</f>
        <v>6</v>
      </c>
      <c r="F17" s="8">
        <f>E17*$F$3</f>
        <v>37860</v>
      </c>
      <c r="G17" s="8">
        <f>F17*$G$3</f>
        <v>454320</v>
      </c>
    </row>
    <row r="18" spans="1:7" x14ac:dyDescent="0.25">
      <c r="A18" s="12" t="s">
        <v>31</v>
      </c>
      <c r="B18" s="11">
        <v>68556</v>
      </c>
      <c r="C18" s="10">
        <f>ROUNDDOWN(B18/$C$3,1)</f>
        <v>2.7</v>
      </c>
      <c r="D18" s="9">
        <f>IF(C18&lt;2,2,IF(C18&gt;35,35,C18))</f>
        <v>2.7</v>
      </c>
      <c r="E18" s="9">
        <f>ROUND(D18,0)</f>
        <v>3</v>
      </c>
      <c r="F18" s="8">
        <f>E18*$F$3</f>
        <v>18930</v>
      </c>
      <c r="G18" s="8">
        <f>F18*$G$3</f>
        <v>227160</v>
      </c>
    </row>
    <row r="19" spans="1:7" x14ac:dyDescent="0.25">
      <c r="A19" s="12" t="s">
        <v>30</v>
      </c>
      <c r="B19" s="11">
        <v>79351</v>
      </c>
      <c r="C19" s="10">
        <f>ROUNDDOWN(B19/$C$3,1)</f>
        <v>3.1</v>
      </c>
      <c r="D19" s="9">
        <f>IF(C19&lt;2,2,IF(C19&gt;35,35,C19))</f>
        <v>3.1</v>
      </c>
      <c r="E19" s="9">
        <f>ROUND(D19,0)</f>
        <v>3</v>
      </c>
      <c r="F19" s="8">
        <f>E19*$F$3</f>
        <v>18930</v>
      </c>
      <c r="G19" s="8">
        <f>F19*$G$3</f>
        <v>227160</v>
      </c>
    </row>
    <row r="20" spans="1:7" x14ac:dyDescent="0.25">
      <c r="A20" s="12" t="s">
        <v>29</v>
      </c>
      <c r="B20" s="11">
        <v>87397</v>
      </c>
      <c r="C20" s="10">
        <f>ROUNDDOWN(B20/$C$3,1)</f>
        <v>3.4</v>
      </c>
      <c r="D20" s="9">
        <f>IF(C20&lt;2,2,IF(C20&gt;35,35,C20))</f>
        <v>3.4</v>
      </c>
      <c r="E20" s="9">
        <f>ROUND(D20,0)</f>
        <v>3</v>
      </c>
      <c r="F20" s="8">
        <f>E20*$F$3</f>
        <v>18930</v>
      </c>
      <c r="G20" s="8">
        <f>F20*$G$3</f>
        <v>227160</v>
      </c>
    </row>
    <row r="21" spans="1:7" x14ac:dyDescent="0.25">
      <c r="A21" s="12" t="s">
        <v>28</v>
      </c>
      <c r="B21" s="11">
        <v>67854</v>
      </c>
      <c r="C21" s="10">
        <f>ROUNDDOWN(B21/$C$3,1)</f>
        <v>2.7</v>
      </c>
      <c r="D21" s="9">
        <f>IF(C21&lt;2,2,IF(C21&gt;35,35,C21))</f>
        <v>2.7</v>
      </c>
      <c r="E21" s="9">
        <f>ROUND(D21,0)</f>
        <v>3</v>
      </c>
      <c r="F21" s="8">
        <f>E21*$F$3</f>
        <v>18930</v>
      </c>
      <c r="G21" s="8">
        <f>F21*$G$3</f>
        <v>227160</v>
      </c>
    </row>
    <row r="22" spans="1:7" x14ac:dyDescent="0.25">
      <c r="A22" s="12" t="s">
        <v>27</v>
      </c>
      <c r="B22" s="11">
        <v>126669</v>
      </c>
      <c r="C22" s="10">
        <f>ROUNDDOWN(B22/$C$3,1)</f>
        <v>5</v>
      </c>
      <c r="D22" s="9">
        <f>IF(C22&lt;2,2,IF(C22&gt;35,35,C22))</f>
        <v>5</v>
      </c>
      <c r="E22" s="9">
        <f>ROUND(D22,0)</f>
        <v>5</v>
      </c>
      <c r="F22" s="8">
        <f>E22*$F$3</f>
        <v>31550</v>
      </c>
      <c r="G22" s="8">
        <f>F22*$G$3</f>
        <v>378600</v>
      </c>
    </row>
    <row r="23" spans="1:7" x14ac:dyDescent="0.25">
      <c r="A23" s="12" t="s">
        <v>26</v>
      </c>
      <c r="B23" s="11">
        <v>217738</v>
      </c>
      <c r="C23" s="10">
        <f>ROUNDDOWN(B23/$C$3,1)</f>
        <v>8.6999999999999993</v>
      </c>
      <c r="D23" s="9">
        <f>IF(C23&lt;2,2,IF(C23&gt;35,35,C23))</f>
        <v>8.6999999999999993</v>
      </c>
      <c r="E23" s="9">
        <f>ROUND(D23,0)</f>
        <v>9</v>
      </c>
      <c r="F23" s="8">
        <f>E23*$F$3</f>
        <v>56790</v>
      </c>
      <c r="G23" s="8">
        <f>F23*$G$3</f>
        <v>681480</v>
      </c>
    </row>
    <row r="24" spans="1:7" x14ac:dyDescent="0.25">
      <c r="A24" s="12" t="s">
        <v>25</v>
      </c>
      <c r="B24" s="11">
        <v>109144</v>
      </c>
      <c r="C24" s="10">
        <f>ROUNDDOWN(B24/$C$3,1)</f>
        <v>4.3</v>
      </c>
      <c r="D24" s="9">
        <f>IF(C24&lt;2,2,IF(C24&gt;35,35,C24))</f>
        <v>4.3</v>
      </c>
      <c r="E24" s="9">
        <f>ROUND(D24,0)</f>
        <v>4</v>
      </c>
      <c r="F24" s="8">
        <f>E24*$F$3</f>
        <v>25240</v>
      </c>
      <c r="G24" s="8">
        <f>F24*$G$3</f>
        <v>302880</v>
      </c>
    </row>
    <row r="25" spans="1:7" x14ac:dyDescent="0.25">
      <c r="A25" s="12" t="s">
        <v>24</v>
      </c>
      <c r="B25" s="11">
        <v>83436</v>
      </c>
      <c r="C25" s="10">
        <f>ROUNDDOWN(B25/$C$3,1)</f>
        <v>3.3</v>
      </c>
      <c r="D25" s="9">
        <f>IF(C25&lt;2,2,IF(C25&gt;35,35,C25))</f>
        <v>3.3</v>
      </c>
      <c r="E25" s="9">
        <f>ROUND(D25,0)</f>
        <v>3</v>
      </c>
      <c r="F25" s="8">
        <f>E25*$F$3</f>
        <v>18930</v>
      </c>
      <c r="G25" s="8">
        <f>F25*$G$3</f>
        <v>227160</v>
      </c>
    </row>
    <row r="26" spans="1:7" x14ac:dyDescent="0.25">
      <c r="A26" s="12" t="s">
        <v>23</v>
      </c>
      <c r="B26" s="11">
        <v>181026</v>
      </c>
      <c r="C26" s="10">
        <f>ROUNDDOWN(B26/$C$3,1)</f>
        <v>7.2</v>
      </c>
      <c r="D26" s="9">
        <f>IF(C26&lt;2,2,IF(C26&gt;35,35,C26))</f>
        <v>7.2</v>
      </c>
      <c r="E26" s="9">
        <f>ROUND(D26,0)</f>
        <v>7</v>
      </c>
      <c r="F26" s="8">
        <f>E26*$F$3</f>
        <v>44170</v>
      </c>
      <c r="G26" s="8">
        <f>F26*$G$3</f>
        <v>530040</v>
      </c>
    </row>
    <row r="27" spans="1:7" x14ac:dyDescent="0.25">
      <c r="A27" s="12" t="s">
        <v>22</v>
      </c>
      <c r="B27" s="11">
        <v>48615</v>
      </c>
      <c r="C27" s="10">
        <f>ROUNDDOWN(B27/$C$3,1)</f>
        <v>1.9</v>
      </c>
      <c r="D27" s="9">
        <f>IF(C27&lt;2,2,IF(C27&gt;35,35,C27))</f>
        <v>2</v>
      </c>
      <c r="E27" s="9">
        <f>ROUND(D27,0)</f>
        <v>2</v>
      </c>
      <c r="F27" s="8">
        <f>E27*$F$3</f>
        <v>12620</v>
      </c>
      <c r="G27" s="8">
        <f>F27*$G$3</f>
        <v>151440</v>
      </c>
    </row>
    <row r="28" spans="1:7" x14ac:dyDescent="0.25">
      <c r="A28" s="12" t="s">
        <v>21</v>
      </c>
      <c r="B28" s="11">
        <v>38291</v>
      </c>
      <c r="C28" s="10">
        <f>ROUNDDOWN(B28/$C$3,1)</f>
        <v>1.5</v>
      </c>
      <c r="D28" s="9">
        <f>IF(C28&lt;2,2,IF(C28&gt;35,35,C28))</f>
        <v>2</v>
      </c>
      <c r="E28" s="9">
        <f>ROUND(D28,0)</f>
        <v>2</v>
      </c>
      <c r="F28" s="8">
        <f>E28*$F$3</f>
        <v>12620</v>
      </c>
      <c r="G28" s="8">
        <f>F28*$G$3</f>
        <v>151440</v>
      </c>
    </row>
    <row r="29" spans="1:7" x14ac:dyDescent="0.25">
      <c r="A29" s="12" t="s">
        <v>20</v>
      </c>
      <c r="B29" s="11">
        <v>50163</v>
      </c>
      <c r="C29" s="10">
        <f>ROUNDDOWN(B29/$C$3,1)</f>
        <v>2</v>
      </c>
      <c r="D29" s="9">
        <f>IF(C29&lt;2,2,IF(C29&gt;35,35,C29))</f>
        <v>2</v>
      </c>
      <c r="E29" s="9">
        <f>ROUND(D29,0)</f>
        <v>2</v>
      </c>
      <c r="F29" s="8">
        <f>E29*$F$3</f>
        <v>12620</v>
      </c>
      <c r="G29" s="8">
        <f>F29*$G$3</f>
        <v>151440</v>
      </c>
    </row>
    <row r="30" spans="1:7" x14ac:dyDescent="0.25">
      <c r="A30" s="12" t="s">
        <v>19</v>
      </c>
      <c r="B30" s="11">
        <v>151367</v>
      </c>
      <c r="C30" s="10">
        <f>ROUNDDOWN(B30/$C$3,1)</f>
        <v>6</v>
      </c>
      <c r="D30" s="9">
        <f>IF(C30&lt;2,2,IF(C30&gt;35,35,C30))</f>
        <v>6</v>
      </c>
      <c r="E30" s="9">
        <f>ROUND(D30,0)</f>
        <v>6</v>
      </c>
      <c r="F30" s="8">
        <f>E30*$F$3</f>
        <v>37860</v>
      </c>
      <c r="G30" s="8">
        <f>F30*$G$3</f>
        <v>454320</v>
      </c>
    </row>
    <row r="31" spans="1:7" x14ac:dyDescent="0.25">
      <c r="A31" s="12" t="s">
        <v>18</v>
      </c>
      <c r="B31" s="11">
        <v>80446</v>
      </c>
      <c r="C31" s="10">
        <f>ROUNDDOWN(B31/$C$3,1)</f>
        <v>3.2</v>
      </c>
      <c r="D31" s="9">
        <f>IF(C31&lt;2,2,IF(C31&gt;35,35,C31))</f>
        <v>3.2</v>
      </c>
      <c r="E31" s="9">
        <f>ROUND(D31,0)</f>
        <v>3</v>
      </c>
      <c r="F31" s="8">
        <f>E31*$F$3</f>
        <v>18930</v>
      </c>
      <c r="G31" s="8">
        <f>F31*$G$3</f>
        <v>227160</v>
      </c>
    </row>
    <row r="32" spans="1:7" x14ac:dyDescent="0.25">
      <c r="A32" s="12" t="s">
        <v>17</v>
      </c>
      <c r="B32" s="11">
        <v>47742</v>
      </c>
      <c r="C32" s="10">
        <f>ROUNDDOWN(B32/$C$3,1)</f>
        <v>1.9</v>
      </c>
      <c r="D32" s="9">
        <f>IF(C32&lt;2,2,IF(C32&gt;35,35,C32))</f>
        <v>2</v>
      </c>
      <c r="E32" s="9">
        <f>ROUND(D32,0)</f>
        <v>2</v>
      </c>
      <c r="F32" s="8">
        <f>E32*$F$3</f>
        <v>12620</v>
      </c>
      <c r="G32" s="8">
        <f>F32*$G$3</f>
        <v>151440</v>
      </c>
    </row>
    <row r="33" spans="1:7" x14ac:dyDescent="0.25">
      <c r="A33" s="12" t="s">
        <v>16</v>
      </c>
      <c r="B33" s="11">
        <v>82854</v>
      </c>
      <c r="C33" s="10">
        <f>ROUNDDOWN(B33/$C$3,1)</f>
        <v>3.3</v>
      </c>
      <c r="D33" s="9">
        <f>IF(C33&lt;2,2,IF(C33&gt;35,35,C33))</f>
        <v>3.3</v>
      </c>
      <c r="E33" s="9">
        <f>ROUND(D33,0)</f>
        <v>3</v>
      </c>
      <c r="F33" s="8">
        <f>E33*$F$3</f>
        <v>18930</v>
      </c>
      <c r="G33" s="8">
        <f>F33*$G$3</f>
        <v>227160</v>
      </c>
    </row>
    <row r="34" spans="1:7" x14ac:dyDescent="0.25">
      <c r="A34" s="12" t="s">
        <v>15</v>
      </c>
      <c r="B34" s="11">
        <v>49551</v>
      </c>
      <c r="C34" s="10">
        <f>ROUNDDOWN(B34/$C$3,1)</f>
        <v>1.9</v>
      </c>
      <c r="D34" s="9">
        <f>IF(C34&lt;2,2,IF(C34&gt;35,35,C34))</f>
        <v>2</v>
      </c>
      <c r="E34" s="9">
        <f>ROUND(D34,0)</f>
        <v>2</v>
      </c>
      <c r="F34" s="8">
        <f>E34*$F$3</f>
        <v>12620</v>
      </c>
      <c r="G34" s="8">
        <f>F34*$G$3</f>
        <v>151440</v>
      </c>
    </row>
    <row r="35" spans="1:7" x14ac:dyDescent="0.25">
      <c r="A35" s="12" t="s">
        <v>14</v>
      </c>
      <c r="B35" s="11">
        <v>37244</v>
      </c>
      <c r="C35" s="10">
        <f>ROUNDDOWN(B35/$C$3,1)</f>
        <v>1.4</v>
      </c>
      <c r="D35" s="9">
        <f>IF(C35&lt;2,2,IF(C35&gt;35,35,C35))</f>
        <v>2</v>
      </c>
      <c r="E35" s="9">
        <f>ROUND(D35,0)</f>
        <v>2</v>
      </c>
      <c r="F35" s="8">
        <f>E35*$F$3</f>
        <v>12620</v>
      </c>
      <c r="G35" s="8">
        <f>F35*$G$3</f>
        <v>151440</v>
      </c>
    </row>
    <row r="36" spans="1:7" x14ac:dyDescent="0.25">
      <c r="A36" s="12" t="s">
        <v>13</v>
      </c>
      <c r="B36" s="11">
        <v>136493</v>
      </c>
      <c r="C36" s="10">
        <f>ROUNDDOWN(B36/$C$3,1)</f>
        <v>5.4</v>
      </c>
      <c r="D36" s="9">
        <f>IF(C36&lt;2,2,IF(C36&gt;35,35,C36))</f>
        <v>5.4</v>
      </c>
      <c r="E36" s="9">
        <f>ROUND(D36,0)</f>
        <v>5</v>
      </c>
      <c r="F36" s="8">
        <f>E36*$F$3</f>
        <v>31550</v>
      </c>
      <c r="G36" s="8">
        <f>F36*$G$3</f>
        <v>378600</v>
      </c>
    </row>
    <row r="37" spans="1:7" x14ac:dyDescent="0.25">
      <c r="A37" s="12" t="s">
        <v>12</v>
      </c>
      <c r="B37" s="11">
        <v>61472</v>
      </c>
      <c r="C37" s="10">
        <f>ROUNDDOWN(B37/$C$3,1)</f>
        <v>2.4</v>
      </c>
      <c r="D37" s="9">
        <f>IF(C37&lt;2,2,IF(C37&gt;35,35,C37))</f>
        <v>2.4</v>
      </c>
      <c r="E37" s="9">
        <f>ROUND(D37,0)</f>
        <v>2</v>
      </c>
      <c r="F37" s="8">
        <f>E37*$F$3</f>
        <v>12620</v>
      </c>
      <c r="G37" s="8">
        <f>F37*$G$3</f>
        <v>151440</v>
      </c>
    </row>
    <row r="38" spans="1:7" s="13" customFormat="1" x14ac:dyDescent="0.25">
      <c r="A38" s="12" t="s">
        <v>11</v>
      </c>
      <c r="B38" s="17">
        <v>277725</v>
      </c>
      <c r="C38" s="16">
        <f>ROUNDDOWN(B38/$C$3,1)</f>
        <v>11.1</v>
      </c>
      <c r="D38" s="15">
        <f>IF(C38&lt;2,2,IF(C38&gt;35,35,C38))</f>
        <v>11.1</v>
      </c>
      <c r="E38" s="15">
        <f>ROUND(D38,0)</f>
        <v>11</v>
      </c>
      <c r="F38" s="14">
        <f>E38*$F$3</f>
        <v>69410</v>
      </c>
      <c r="G38" s="14">
        <f>F38*$G$3</f>
        <v>832920</v>
      </c>
    </row>
    <row r="39" spans="1:7" x14ac:dyDescent="0.25">
      <c r="A39" s="12" t="s">
        <v>10</v>
      </c>
      <c r="B39" s="11">
        <v>73179</v>
      </c>
      <c r="C39" s="10">
        <f>ROUNDDOWN(B39/$C$3,1)</f>
        <v>2.9</v>
      </c>
      <c r="D39" s="9">
        <f>IF(C39&lt;2,2,IF(C39&gt;35,35,C39))</f>
        <v>2.9</v>
      </c>
      <c r="E39" s="9">
        <f>ROUND(D39,0)</f>
        <v>3</v>
      </c>
      <c r="F39" s="8">
        <f>E39*$F$3</f>
        <v>18930</v>
      </c>
      <c r="G39" s="8">
        <f>F39*$G$3</f>
        <v>227160</v>
      </c>
    </row>
    <row r="40" spans="1:7" x14ac:dyDescent="0.25">
      <c r="A40" s="12" t="s">
        <v>9</v>
      </c>
      <c r="B40" s="11">
        <v>34091</v>
      </c>
      <c r="C40" s="10">
        <f>ROUNDDOWN(B40/$C$3,1)</f>
        <v>1.3</v>
      </c>
      <c r="D40" s="9">
        <f>IF(C40&lt;2,2,IF(C40&gt;35,35,C40))</f>
        <v>2</v>
      </c>
      <c r="E40" s="9">
        <f>ROUND(D40,0)</f>
        <v>2</v>
      </c>
      <c r="F40" s="8">
        <f>E40*$F$3</f>
        <v>12620</v>
      </c>
      <c r="G40" s="8">
        <f>F40*$G$3</f>
        <v>151440</v>
      </c>
    </row>
    <row r="41" spans="1:7" x14ac:dyDescent="0.25">
      <c r="A41" s="12" t="s">
        <v>8</v>
      </c>
      <c r="B41" s="11">
        <v>35122</v>
      </c>
      <c r="C41" s="10">
        <f>ROUNDDOWN(B41/$C$3,1)</f>
        <v>1.4</v>
      </c>
      <c r="D41" s="9">
        <f>IF(C41&lt;2,2,IF(C41&gt;35,35,C41))</f>
        <v>2</v>
      </c>
      <c r="E41" s="9">
        <f>ROUND(D41,0)</f>
        <v>2</v>
      </c>
      <c r="F41" s="8">
        <f>E41*$F$3</f>
        <v>12620</v>
      </c>
      <c r="G41" s="8">
        <f>F41*$G$3</f>
        <v>151440</v>
      </c>
    </row>
    <row r="42" spans="1:7" x14ac:dyDescent="0.25">
      <c r="A42" s="12" t="s">
        <v>7</v>
      </c>
      <c r="B42" s="11">
        <v>74935</v>
      </c>
      <c r="C42" s="10">
        <f>ROUNDDOWN(B42/$C$3,1)</f>
        <v>2.9</v>
      </c>
      <c r="D42" s="9">
        <f>IF(C42&lt;2,2,IF(C42&gt;35,35,C42))</f>
        <v>2.9</v>
      </c>
      <c r="E42" s="9">
        <f>ROUND(D42,0)</f>
        <v>3</v>
      </c>
      <c r="F42" s="8">
        <f>E42*$F$3</f>
        <v>18930</v>
      </c>
      <c r="G42" s="8">
        <f>F42*$G$3</f>
        <v>227160</v>
      </c>
    </row>
    <row r="43" spans="1:7" ht="24" x14ac:dyDescent="0.25">
      <c r="A43" s="12" t="s">
        <v>6</v>
      </c>
      <c r="B43" s="11">
        <v>47696</v>
      </c>
      <c r="C43" s="10">
        <f>ROUNDDOWN(B43/$C$3,1)</f>
        <v>1.9</v>
      </c>
      <c r="D43" s="9">
        <f>IF(C43&lt;2,2,IF(C43&gt;35,35,C43))</f>
        <v>2</v>
      </c>
      <c r="E43" s="9">
        <f>ROUND(D43,0)</f>
        <v>2</v>
      </c>
      <c r="F43" s="8">
        <f>E43*$F$3</f>
        <v>12620</v>
      </c>
      <c r="G43" s="8">
        <f>F43*$G$3</f>
        <v>151440</v>
      </c>
    </row>
    <row r="44" spans="1:7" ht="24" x14ac:dyDescent="0.25">
      <c r="A44" s="12" t="s">
        <v>5</v>
      </c>
      <c r="B44" s="11">
        <v>110015</v>
      </c>
      <c r="C44" s="10">
        <f>ROUNDDOWN(B44/$C$3,1)</f>
        <v>4.4000000000000004</v>
      </c>
      <c r="D44" s="9">
        <f>IF(C44&lt;2,2,IF(C44&gt;35,35,C44))</f>
        <v>4.4000000000000004</v>
      </c>
      <c r="E44" s="9">
        <f>ROUND(D44,0)</f>
        <v>4</v>
      </c>
      <c r="F44" s="8">
        <f>E44*$F$3</f>
        <v>25240</v>
      </c>
      <c r="G44" s="8">
        <f>F44*$G$3</f>
        <v>302880</v>
      </c>
    </row>
    <row r="45" spans="1:7" ht="24" x14ac:dyDescent="0.25">
      <c r="A45" s="12" t="s">
        <v>4</v>
      </c>
      <c r="B45" s="11">
        <v>193777</v>
      </c>
      <c r="C45" s="10">
        <f>ROUNDDOWN(B45/$C$3,1)</f>
        <v>7.7</v>
      </c>
      <c r="D45" s="9">
        <f>IF(C45&lt;2,2,IF(C45&gt;35,35,C45))</f>
        <v>7.7</v>
      </c>
      <c r="E45" s="9">
        <f>ROUND(D45,0)</f>
        <v>8</v>
      </c>
      <c r="F45" s="8">
        <f>E45*$F$3</f>
        <v>50480</v>
      </c>
      <c r="G45" s="8">
        <f>F45*$G$3</f>
        <v>605760</v>
      </c>
    </row>
    <row r="46" spans="1:7" ht="24" x14ac:dyDescent="0.25">
      <c r="A46" s="12" t="s">
        <v>3</v>
      </c>
      <c r="B46" s="11">
        <v>74780</v>
      </c>
      <c r="C46" s="10">
        <f>ROUNDDOWN(B46/$C$3,1)</f>
        <v>2.9</v>
      </c>
      <c r="D46" s="9">
        <f>IF(C46&lt;2,2,IF(C46&gt;35,35,C46))</f>
        <v>2.9</v>
      </c>
      <c r="E46" s="9">
        <f>ROUND(D46,0)</f>
        <v>3</v>
      </c>
      <c r="F46" s="8">
        <f>E46*$F$3</f>
        <v>18930</v>
      </c>
      <c r="G46" s="8">
        <f>F46*$G$3</f>
        <v>227160</v>
      </c>
    </row>
    <row r="47" spans="1:7" ht="24" x14ac:dyDescent="0.25">
      <c r="A47" s="12" t="s">
        <v>2</v>
      </c>
      <c r="B47" s="11">
        <v>1863845</v>
      </c>
      <c r="C47" s="10">
        <f>ROUNDDOWN(B47/$C$3,1)</f>
        <v>74.5</v>
      </c>
      <c r="D47" s="9">
        <f>IF(C47&lt;2,2,IF(C47&gt;35,35,C47))</f>
        <v>35</v>
      </c>
      <c r="E47" s="9">
        <f>ROUND(D47,0)</f>
        <v>35</v>
      </c>
      <c r="F47" s="8">
        <f>E47*$F$3</f>
        <v>220850</v>
      </c>
      <c r="G47" s="8">
        <f>F47*$G$3</f>
        <v>2650200</v>
      </c>
    </row>
    <row r="48" spans="1:7" x14ac:dyDescent="0.25">
      <c r="A48" s="7" t="s">
        <v>1</v>
      </c>
      <c r="B48" s="6">
        <f>SUM(B6:B47)</f>
        <v>5508322</v>
      </c>
      <c r="C48" s="6">
        <f>SUM(C6:C47)</f>
        <v>218.30000000000004</v>
      </c>
      <c r="D48" s="6">
        <f>SUM(D6:D47)</f>
        <v>184.9</v>
      </c>
      <c r="E48" s="6">
        <f>SUM(E6:E47)</f>
        <v>182</v>
      </c>
      <c r="F48" s="6">
        <f>SUM(F6:F47)</f>
        <v>1148420</v>
      </c>
      <c r="G48" s="6">
        <f>SUM(G6:G47)</f>
        <v>13781040</v>
      </c>
    </row>
    <row r="49" spans="1:7" x14ac:dyDescent="0.25">
      <c r="A49" s="5"/>
      <c r="B49" s="4"/>
      <c r="C49" s="4"/>
      <c r="D49" s="4"/>
      <c r="E49" s="4"/>
      <c r="F49" s="4"/>
      <c r="G49" s="4"/>
    </row>
    <row r="50" spans="1:7" ht="16.5" customHeight="1" x14ac:dyDescent="0.25">
      <c r="A50" s="3" t="s">
        <v>0</v>
      </c>
      <c r="B50" s="2"/>
      <c r="C50" s="2"/>
      <c r="D50" s="2"/>
      <c r="E50" s="2"/>
      <c r="F50" s="2"/>
      <c r="G50" s="2"/>
    </row>
    <row r="51" spans="1:7" x14ac:dyDescent="0.25">
      <c r="A51" s="1"/>
    </row>
  </sheetData>
  <sheetProtection algorithmName="SHA-512" hashValue="j9OOu+j4WNhv4YPEfPlteBj1RaM1+wpHh3j7rYr+7GUA/kV2WGKbfxG+rJWTqe5vrH4HOdHOV0AjHS5ZlW3UTw==" saltValue="lUGdW5ZbaozirLpOdYeHNg==" spinCount="100000" sheet="1" objects="1" scenarios="1"/>
  <mergeCells count="2">
    <mergeCell ref="A50:G50"/>
    <mergeCell ref="A1:G1"/>
  </mergeCells>
  <pageMargins left="0.7" right="0.7" top="0.75" bottom="0.75" header="0.3" footer="0.3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Mazowieckie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2025-09-22T11:31:47Z</dcterms:created>
  <dcterms:modified xsi:type="dcterms:W3CDTF">2025-09-22T11:31:58Z</dcterms:modified>
</cp:coreProperties>
</file>