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K:\INWESTYCJE i REMONTY\2023\Lesko Malowanie\"/>
    </mc:Choice>
  </mc:AlternateContent>
  <xr:revisionPtr revIDLastSave="0" documentId="13_ncr:1_{8A083B3F-CF35-4A3B-A632-CF20A811E1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41" i="1" s="1"/>
  <c r="E53" i="1" s="1"/>
  <c r="E65" i="1" s="1"/>
  <c r="E77" i="1" s="1"/>
  <c r="E89" i="1" s="1"/>
  <c r="E101" i="1" s="1"/>
  <c r="E113" i="1" s="1"/>
  <c r="E125" i="1" s="1"/>
  <c r="E137" i="1" s="1"/>
  <c r="E149" i="1" s="1"/>
  <c r="E161" i="1" s="1"/>
  <c r="E20" i="1"/>
  <c r="F20" i="1" s="1"/>
  <c r="E19" i="1"/>
  <c r="E31" i="1" s="1"/>
  <c r="E43" i="1" s="1"/>
  <c r="E55" i="1" s="1"/>
  <c r="E67" i="1" s="1"/>
  <c r="E79" i="1" s="1"/>
  <c r="E91" i="1" s="1"/>
  <c r="E103" i="1" s="1"/>
  <c r="E115" i="1" s="1"/>
  <c r="E127" i="1" s="1"/>
  <c r="E139" i="1" s="1"/>
  <c r="E151" i="1" s="1"/>
  <c r="E163" i="1" s="1"/>
  <c r="E18" i="1"/>
  <c r="E30" i="1" s="1"/>
  <c r="E42" i="1" s="1"/>
  <c r="E54" i="1" s="1"/>
  <c r="E66" i="1" s="1"/>
  <c r="E78" i="1" s="1"/>
  <c r="E90" i="1" s="1"/>
  <c r="E102" i="1" s="1"/>
  <c r="E114" i="1" s="1"/>
  <c r="E126" i="1" s="1"/>
  <c r="E138" i="1" s="1"/>
  <c r="E150" i="1" s="1"/>
  <c r="E17" i="1"/>
  <c r="E16" i="1"/>
  <c r="F16" i="1" s="1"/>
  <c r="H149" i="1"/>
  <c r="I149" i="1"/>
  <c r="J149" i="1" s="1"/>
  <c r="D150" i="1"/>
  <c r="I161" i="1"/>
  <c r="H161" i="1"/>
  <c r="D138" i="1"/>
  <c r="I137" i="1"/>
  <c r="H137" i="1"/>
  <c r="H125" i="1"/>
  <c r="I125" i="1"/>
  <c r="D126" i="1"/>
  <c r="D114" i="1"/>
  <c r="I113" i="1"/>
  <c r="H113" i="1"/>
  <c r="D102" i="1"/>
  <c r="I101" i="1"/>
  <c r="H101" i="1"/>
  <c r="D90" i="1"/>
  <c r="I89" i="1"/>
  <c r="H89" i="1"/>
  <c r="D78" i="1"/>
  <c r="I77" i="1"/>
  <c r="H77" i="1"/>
  <c r="D66" i="1"/>
  <c r="I65" i="1"/>
  <c r="H65" i="1"/>
  <c r="D54" i="1"/>
  <c r="I53" i="1"/>
  <c r="H53" i="1"/>
  <c r="D42" i="1"/>
  <c r="I41" i="1"/>
  <c r="H41" i="1"/>
  <c r="D30" i="1"/>
  <c r="I29" i="1"/>
  <c r="H29" i="1"/>
  <c r="D18" i="1"/>
  <c r="I17" i="1"/>
  <c r="H17" i="1"/>
  <c r="I5" i="1"/>
  <c r="H5" i="1"/>
  <c r="D6" i="1"/>
  <c r="E32" i="1" l="1"/>
  <c r="F150" i="1"/>
  <c r="E162" i="1"/>
  <c r="F162" i="1" s="1"/>
  <c r="F66" i="1"/>
  <c r="E28" i="1"/>
  <c r="F138" i="1"/>
  <c r="F126" i="1"/>
  <c r="F114" i="1"/>
  <c r="F102" i="1"/>
  <c r="F90" i="1"/>
  <c r="F78" i="1"/>
  <c r="F54" i="1"/>
  <c r="F42" i="1"/>
  <c r="F30" i="1"/>
  <c r="F18" i="1"/>
  <c r="D149" i="1"/>
  <c r="F149" i="1" s="1"/>
  <c r="D151" i="1"/>
  <c r="F151" i="1" s="1"/>
  <c r="J161" i="1"/>
  <c r="J41" i="1"/>
  <c r="D43" i="1" s="1"/>
  <c r="F43" i="1" s="1"/>
  <c r="J137" i="1"/>
  <c r="D139" i="1" s="1"/>
  <c r="F139" i="1" s="1"/>
  <c r="J125" i="1"/>
  <c r="D127" i="1" s="1"/>
  <c r="F127" i="1" s="1"/>
  <c r="J77" i="1"/>
  <c r="D79" i="1" s="1"/>
  <c r="F79" i="1" s="1"/>
  <c r="J89" i="1"/>
  <c r="D89" i="1" s="1"/>
  <c r="F89" i="1" s="1"/>
  <c r="J101" i="1"/>
  <c r="D103" i="1" s="1"/>
  <c r="F103" i="1" s="1"/>
  <c r="J113" i="1"/>
  <c r="D115" i="1" s="1"/>
  <c r="F115" i="1" s="1"/>
  <c r="J65" i="1"/>
  <c r="D67" i="1" s="1"/>
  <c r="F67" i="1" s="1"/>
  <c r="J53" i="1"/>
  <c r="D53" i="1" s="1"/>
  <c r="F53" i="1" s="1"/>
  <c r="J29" i="1"/>
  <c r="D29" i="1" s="1"/>
  <c r="F29" i="1" s="1"/>
  <c r="J5" i="1"/>
  <c r="D7" i="1" s="1"/>
  <c r="F7" i="1" s="1"/>
  <c r="J17" i="1"/>
  <c r="D19" i="1" s="1"/>
  <c r="F19" i="1" s="1"/>
  <c r="F8" i="1"/>
  <c r="F6" i="1"/>
  <c r="F4" i="1"/>
  <c r="F32" i="1" l="1"/>
  <c r="E44" i="1"/>
  <c r="F28" i="1"/>
  <c r="E40" i="1"/>
  <c r="D163" i="1"/>
  <c r="F163" i="1" s="1"/>
  <c r="D161" i="1"/>
  <c r="F161" i="1" s="1"/>
  <c r="D41" i="1"/>
  <c r="F41" i="1" s="1"/>
  <c r="D137" i="1"/>
  <c r="F137" i="1" s="1"/>
  <c r="D101" i="1"/>
  <c r="F101" i="1" s="1"/>
  <c r="D125" i="1"/>
  <c r="F125" i="1" s="1"/>
  <c r="D77" i="1"/>
  <c r="F77" i="1" s="1"/>
  <c r="D91" i="1"/>
  <c r="F91" i="1" s="1"/>
  <c r="D65" i="1"/>
  <c r="F65" i="1" s="1"/>
  <c r="D113" i="1"/>
  <c r="F113" i="1" s="1"/>
  <c r="D17" i="1"/>
  <c r="F17" i="1" s="1"/>
  <c r="F21" i="1" s="1"/>
  <c r="F23" i="1" s="1"/>
  <c r="F22" i="1" s="1"/>
  <c r="D55" i="1"/>
  <c r="F55" i="1" s="1"/>
  <c r="D5" i="1"/>
  <c r="F5" i="1" s="1"/>
  <c r="F9" i="1" s="1"/>
  <c r="D31" i="1"/>
  <c r="F31" i="1" s="1"/>
  <c r="E56" i="1" l="1"/>
  <c r="F44" i="1"/>
  <c r="F33" i="1"/>
  <c r="F35" i="1" s="1"/>
  <c r="F34" i="1" s="1"/>
  <c r="F40" i="1"/>
  <c r="F45" i="1" s="1"/>
  <c r="F47" i="1" s="1"/>
  <c r="F46" i="1" s="1"/>
  <c r="E52" i="1"/>
  <c r="F11" i="1"/>
  <c r="F10" i="1" s="1"/>
  <c r="F56" i="1" l="1"/>
  <c r="E68" i="1"/>
  <c r="F52" i="1"/>
  <c r="F57" i="1" s="1"/>
  <c r="F59" i="1" s="1"/>
  <c r="F58" i="1" s="1"/>
  <c r="E64" i="1"/>
  <c r="F68" i="1" l="1"/>
  <c r="E80" i="1"/>
  <c r="E76" i="1"/>
  <c r="F64" i="1"/>
  <c r="F69" i="1" l="1"/>
  <c r="F71" i="1" s="1"/>
  <c r="F70" i="1" s="1"/>
  <c r="F80" i="1"/>
  <c r="E92" i="1"/>
  <c r="F76" i="1"/>
  <c r="E88" i="1"/>
  <c r="F81" i="1" l="1"/>
  <c r="F83" i="1" s="1"/>
  <c r="F82" i="1" s="1"/>
  <c r="E104" i="1"/>
  <c r="F92" i="1"/>
  <c r="F88" i="1"/>
  <c r="F93" i="1" s="1"/>
  <c r="F95" i="1" s="1"/>
  <c r="F94" i="1" s="1"/>
  <c r="E100" i="1"/>
  <c r="F104" i="1" l="1"/>
  <c r="E116" i="1"/>
  <c r="F100" i="1"/>
  <c r="E112" i="1"/>
  <c r="F105" i="1" l="1"/>
  <c r="F107" i="1" s="1"/>
  <c r="F106" i="1" s="1"/>
  <c r="F116" i="1"/>
  <c r="E128" i="1"/>
  <c r="F112" i="1"/>
  <c r="E124" i="1"/>
  <c r="F117" i="1" l="1"/>
  <c r="F128" i="1"/>
  <c r="E140" i="1"/>
  <c r="F124" i="1"/>
  <c r="F129" i="1" s="1"/>
  <c r="F131" i="1" s="1"/>
  <c r="F130" i="1" s="1"/>
  <c r="E136" i="1"/>
  <c r="F119" i="1"/>
  <c r="F118" i="1" s="1"/>
  <c r="F140" i="1" l="1"/>
  <c r="E152" i="1"/>
  <c r="F136" i="1"/>
  <c r="F141" i="1" s="1"/>
  <c r="E148" i="1"/>
  <c r="F152" i="1" l="1"/>
  <c r="E164" i="1"/>
  <c r="F164" i="1" s="1"/>
  <c r="F148" i="1"/>
  <c r="F153" i="1" s="1"/>
  <c r="F155" i="1" s="1"/>
  <c r="F154" i="1" s="1"/>
  <c r="E160" i="1"/>
  <c r="F160" i="1" s="1"/>
  <c r="F165" i="1" s="1"/>
  <c r="F167" i="1" s="1"/>
  <c r="F166" i="1" s="1"/>
  <c r="F143" i="1"/>
  <c r="F142" i="1" s="1"/>
  <c r="F170" i="1" l="1"/>
  <c r="F172" i="1" s="1"/>
  <c r="F171" i="1" s="1"/>
</calcChain>
</file>

<file path=xl/sharedStrings.xml><?xml version="1.0" encoding="utf-8"?>
<sst xmlns="http://schemas.openxmlformats.org/spreadsheetml/2006/main" count="396" uniqueCount="41">
  <si>
    <t>J.m.</t>
  </si>
  <si>
    <t>m2</t>
  </si>
  <si>
    <t>Ilość</t>
  </si>
  <si>
    <t>Wartosć jednostkowa</t>
  </si>
  <si>
    <t>Wartość netto</t>
  </si>
  <si>
    <t>1.1</t>
  </si>
  <si>
    <t>BRUTTO</t>
  </si>
  <si>
    <t>Element, asortyment, rodzaj robót, pozycja przedmiarowa podstawy nakładów (Malowanie i prace wykończeniowe)</t>
  </si>
  <si>
    <t>1.3</t>
  </si>
  <si>
    <t>1.2</t>
  </si>
  <si>
    <t xml:space="preserve">KNR W 401/1204-08
Przygotowanie powierzchni pod malowanie farbami emulsyjnymi starych tynków z poszpachlowaniem nierówności </t>
  </si>
  <si>
    <t>KNR 401/1204-0500
Gruntowanie ścian i sufitów 1- krotnie</t>
  </si>
  <si>
    <t>KNR 401/1204-0100
Malowanie farbami emulsyjnymi starych tynków, 2-krotnie sufity wewnnętrzne</t>
  </si>
  <si>
    <t>KNR 401/1216/01
Zabezpieczenie podłóg folią</t>
  </si>
  <si>
    <t xml:space="preserve">Razem Netto  </t>
  </si>
  <si>
    <t>Vat</t>
  </si>
  <si>
    <t>Brutto</t>
  </si>
  <si>
    <t xml:space="preserve">KNR 401/1204-0200
Malowanie farbami emulsyjnymi starych tynków, 2-krotnie sicany wewnnętrzne
</t>
  </si>
  <si>
    <t>1.4</t>
  </si>
  <si>
    <t>1.5</t>
  </si>
  <si>
    <t>h</t>
  </si>
  <si>
    <t>p</t>
  </si>
  <si>
    <t>l</t>
  </si>
  <si>
    <t>d</t>
  </si>
  <si>
    <t>RAZEM Netto</t>
  </si>
  <si>
    <t>1. p 24</t>
  </si>
  <si>
    <t xml:space="preserve">2. p 23 </t>
  </si>
  <si>
    <t>2. p 21</t>
  </si>
  <si>
    <t>2. p 20</t>
  </si>
  <si>
    <t>2. p 10</t>
  </si>
  <si>
    <t>2. p 12</t>
  </si>
  <si>
    <t>2. p 11</t>
  </si>
  <si>
    <t>2. p 13</t>
  </si>
  <si>
    <t>2. p 14</t>
  </si>
  <si>
    <t>1. p 15</t>
  </si>
  <si>
    <t>1. p 16</t>
  </si>
  <si>
    <t>p. 22</t>
  </si>
  <si>
    <t>Klatki schodowe</t>
  </si>
  <si>
    <t>1. p Korytarz Parter, Piętro ,</t>
  </si>
  <si>
    <t>KNR 401/1204-0500
Gruntowanie ścian  1- krotnie</t>
  </si>
  <si>
    <t xml:space="preserve">Kosztorys ofertowy - malowanie PR LESKO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</si>
</sst>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/>
    <xf numFmtId="4" fontId="2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2" borderId="1" xfId="0" applyNumberFormat="1" applyFont="1" applyFill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4" fontId="5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"/>
  <sheetViews>
    <sheetView tabSelected="1" topLeftCell="A145" zoomScaleNormal="100" workbookViewId="0">
      <selection activeCell="B9" sqref="B9:E9"/>
    </sheetView>
  </sheetViews>
  <sheetFormatPr defaultRowHeight="15" x14ac:dyDescent="0.25"/>
  <cols>
    <col min="1" max="1" width="5.85546875" style="1" customWidth="1"/>
    <col min="2" max="2" width="68.7109375" style="1" customWidth="1"/>
    <col min="3" max="3" width="8.140625" style="1" customWidth="1"/>
    <col min="4" max="4" width="9.7109375" style="1" customWidth="1"/>
    <col min="5" max="5" width="12.42578125" style="1" customWidth="1"/>
    <col min="6" max="6" width="14.28515625" style="1" customWidth="1"/>
    <col min="7" max="7" width="9.140625" style="1"/>
    <col min="8" max="9" width="6" style="1" customWidth="1"/>
    <col min="10" max="10" width="7" style="1" customWidth="1"/>
    <col min="11" max="11" width="6" style="1" customWidth="1"/>
    <col min="12" max="16384" width="9.140625" style="1"/>
  </cols>
  <sheetData>
    <row r="1" spans="1:11" ht="21" x14ac:dyDescent="0.35">
      <c r="B1" s="18" t="s">
        <v>40</v>
      </c>
      <c r="C1" s="18"/>
      <c r="D1" s="18"/>
      <c r="E1" s="18"/>
      <c r="F1" s="18"/>
    </row>
    <row r="2" spans="1:11" ht="30" x14ac:dyDescent="0.25">
      <c r="A2" s="2"/>
      <c r="B2" s="8" t="s">
        <v>7</v>
      </c>
      <c r="C2" s="8" t="s">
        <v>0</v>
      </c>
      <c r="D2" s="8" t="s">
        <v>2</v>
      </c>
      <c r="E2" s="8" t="s">
        <v>3</v>
      </c>
      <c r="F2" s="8" t="s">
        <v>4</v>
      </c>
      <c r="H2" s="9" t="s">
        <v>21</v>
      </c>
      <c r="I2" s="9" t="s">
        <v>23</v>
      </c>
      <c r="J2" s="10" t="s">
        <v>22</v>
      </c>
      <c r="K2" s="1" t="s">
        <v>20</v>
      </c>
    </row>
    <row r="3" spans="1:11" x14ac:dyDescent="0.25">
      <c r="A3" s="16" t="s">
        <v>25</v>
      </c>
      <c r="B3" s="16"/>
      <c r="C3" s="16"/>
      <c r="D3" s="16"/>
      <c r="E3" s="16"/>
      <c r="F3" s="16"/>
    </row>
    <row r="4" spans="1:11" ht="45" customHeight="1" x14ac:dyDescent="0.25">
      <c r="A4" s="2" t="s">
        <v>5</v>
      </c>
      <c r="B4" s="3" t="s">
        <v>10</v>
      </c>
      <c r="C4" s="2" t="s">
        <v>1</v>
      </c>
      <c r="D4" s="4">
        <v>2</v>
      </c>
      <c r="E4" s="11">
        <v>0</v>
      </c>
      <c r="F4" s="4">
        <f>E4*D4</f>
        <v>0</v>
      </c>
      <c r="G4" s="5"/>
      <c r="H4" s="5">
        <v>15.9</v>
      </c>
      <c r="I4" s="5">
        <v>5.72</v>
      </c>
      <c r="J4" s="5">
        <v>2.7</v>
      </c>
      <c r="K4" s="5">
        <v>3.02</v>
      </c>
    </row>
    <row r="5" spans="1:11" ht="31.5" customHeight="1" x14ac:dyDescent="0.25">
      <c r="A5" s="2" t="s">
        <v>9</v>
      </c>
      <c r="B5" s="3" t="s">
        <v>11</v>
      </c>
      <c r="C5" s="2" t="s">
        <v>1</v>
      </c>
      <c r="D5" s="4">
        <f>J5+D6</f>
        <v>66.756799999999998</v>
      </c>
      <c r="E5" s="11">
        <v>0</v>
      </c>
      <c r="F5" s="4">
        <f t="shared" ref="F5" si="0">E5*D5</f>
        <v>0</v>
      </c>
      <c r="G5" s="5"/>
      <c r="H5" s="5">
        <f>I4*K4</f>
        <v>17.2744</v>
      </c>
      <c r="I5" s="5">
        <f>J4*K4</f>
        <v>8.1539999999999999</v>
      </c>
      <c r="J5" s="5">
        <f>(I5+H5)*2</f>
        <v>50.8568</v>
      </c>
      <c r="K5" s="5"/>
    </row>
    <row r="6" spans="1:11" ht="44.25" customHeight="1" x14ac:dyDescent="0.25">
      <c r="A6" s="2" t="s">
        <v>8</v>
      </c>
      <c r="B6" s="3" t="s">
        <v>12</v>
      </c>
      <c r="C6" s="2" t="s">
        <v>1</v>
      </c>
      <c r="D6" s="4">
        <f>H4</f>
        <v>15.9</v>
      </c>
      <c r="E6" s="11">
        <v>0</v>
      </c>
      <c r="F6" s="4">
        <f>(E6*D6)*2</f>
        <v>0</v>
      </c>
      <c r="G6" s="5"/>
      <c r="H6" s="5"/>
      <c r="I6" s="5"/>
      <c r="J6" s="5"/>
      <c r="K6" s="5"/>
    </row>
    <row r="7" spans="1:11" ht="43.5" customHeight="1" x14ac:dyDescent="0.25">
      <c r="A7" s="2" t="s">
        <v>18</v>
      </c>
      <c r="B7" s="3" t="s">
        <v>17</v>
      </c>
      <c r="C7" s="2" t="s">
        <v>1</v>
      </c>
      <c r="D7" s="4">
        <f>J5</f>
        <v>50.8568</v>
      </c>
      <c r="E7" s="11">
        <v>0</v>
      </c>
      <c r="F7" s="4">
        <f>(E7*D7)*2</f>
        <v>0</v>
      </c>
      <c r="G7" s="5"/>
      <c r="H7" s="5"/>
      <c r="I7" s="5"/>
      <c r="J7" s="5"/>
      <c r="K7" s="5"/>
    </row>
    <row r="8" spans="1:11" ht="28.5" customHeight="1" x14ac:dyDescent="0.25">
      <c r="A8" s="2" t="s">
        <v>19</v>
      </c>
      <c r="B8" s="3" t="s">
        <v>13</v>
      </c>
      <c r="C8" s="2" t="s">
        <v>1</v>
      </c>
      <c r="D8" s="4">
        <v>9.74</v>
      </c>
      <c r="E8" s="11">
        <v>0</v>
      </c>
      <c r="F8" s="4">
        <f>(E8*D8)*2</f>
        <v>0</v>
      </c>
      <c r="G8" s="5"/>
      <c r="H8" s="5"/>
      <c r="I8" s="5"/>
      <c r="J8" s="5"/>
      <c r="K8" s="5"/>
    </row>
    <row r="9" spans="1:11" x14ac:dyDescent="0.25">
      <c r="B9" s="17" t="s">
        <v>14</v>
      </c>
      <c r="C9" s="17"/>
      <c r="D9" s="17"/>
      <c r="E9" s="17"/>
      <c r="F9" s="5">
        <f>SUM(F4:F8)</f>
        <v>0</v>
      </c>
    </row>
    <row r="10" spans="1:11" x14ac:dyDescent="0.25">
      <c r="B10" s="6"/>
      <c r="C10" s="6"/>
      <c r="D10" s="6"/>
      <c r="E10" s="6" t="s">
        <v>15</v>
      </c>
      <c r="F10" s="5">
        <f>F11-F9</f>
        <v>0</v>
      </c>
    </row>
    <row r="11" spans="1:11" ht="21.75" customHeight="1" x14ac:dyDescent="0.25">
      <c r="B11" s="6"/>
      <c r="C11" s="6"/>
      <c r="D11" s="6"/>
      <c r="E11" s="6" t="s">
        <v>16</v>
      </c>
      <c r="F11" s="7">
        <f>F9*1.23</f>
        <v>0</v>
      </c>
    </row>
    <row r="12" spans="1:11" x14ac:dyDescent="0.25">
      <c r="B12" s="19"/>
    </row>
    <row r="13" spans="1:11" x14ac:dyDescent="0.25">
      <c r="B13" s="19"/>
    </row>
    <row r="14" spans="1:11" ht="30" x14ac:dyDescent="0.25">
      <c r="A14" s="2"/>
      <c r="B14" s="8" t="s">
        <v>7</v>
      </c>
      <c r="C14" s="8" t="s">
        <v>0</v>
      </c>
      <c r="D14" s="8" t="s">
        <v>2</v>
      </c>
      <c r="E14" s="8" t="s">
        <v>3</v>
      </c>
      <c r="F14" s="8" t="s">
        <v>4</v>
      </c>
      <c r="H14" s="9" t="s">
        <v>21</v>
      </c>
      <c r="I14" s="9" t="s">
        <v>23</v>
      </c>
      <c r="J14" s="10" t="s">
        <v>22</v>
      </c>
      <c r="K14" s="1" t="s">
        <v>20</v>
      </c>
    </row>
    <row r="15" spans="1:11" x14ac:dyDescent="0.25">
      <c r="A15" s="16" t="s">
        <v>26</v>
      </c>
      <c r="B15" s="16"/>
      <c r="C15" s="16"/>
      <c r="D15" s="16"/>
      <c r="E15" s="16"/>
      <c r="F15" s="16"/>
    </row>
    <row r="16" spans="1:11" ht="45" x14ac:dyDescent="0.25">
      <c r="A16" s="2" t="s">
        <v>5</v>
      </c>
      <c r="B16" s="3" t="s">
        <v>10</v>
      </c>
      <c r="C16" s="2" t="s">
        <v>1</v>
      </c>
      <c r="D16" s="4">
        <v>2</v>
      </c>
      <c r="E16" s="4">
        <f>E4</f>
        <v>0</v>
      </c>
      <c r="F16" s="4">
        <f>E16*D16</f>
        <v>0</v>
      </c>
      <c r="G16" s="5"/>
      <c r="H16" s="5">
        <v>22.51</v>
      </c>
      <c r="I16" s="5">
        <v>5.7</v>
      </c>
      <c r="J16" s="5">
        <v>2.96</v>
      </c>
      <c r="K16" s="5">
        <v>3.02</v>
      </c>
    </row>
    <row r="17" spans="1:11" ht="30" customHeight="1" x14ac:dyDescent="0.25">
      <c r="A17" s="2" t="s">
        <v>9</v>
      </c>
      <c r="B17" s="3" t="s">
        <v>11</v>
      </c>
      <c r="C17" s="2" t="s">
        <v>1</v>
      </c>
      <c r="D17" s="4">
        <f>J17+D18</f>
        <v>74.816400000000002</v>
      </c>
      <c r="E17" s="4">
        <f>E5</f>
        <v>0</v>
      </c>
      <c r="F17" s="4">
        <f t="shared" ref="F17" si="1">E17*D17</f>
        <v>0</v>
      </c>
      <c r="G17" s="5"/>
      <c r="H17" s="5">
        <f>I16*K16</f>
        <v>17.214000000000002</v>
      </c>
      <c r="I17" s="5">
        <f>J16*K16</f>
        <v>8.9391999999999996</v>
      </c>
      <c r="J17" s="5">
        <f>(I17+H17)*2</f>
        <v>52.306400000000004</v>
      </c>
      <c r="K17" s="5"/>
    </row>
    <row r="18" spans="1:11" ht="45" x14ac:dyDescent="0.25">
      <c r="A18" s="2" t="s">
        <v>8</v>
      </c>
      <c r="B18" s="3" t="s">
        <v>12</v>
      </c>
      <c r="C18" s="2" t="s">
        <v>1</v>
      </c>
      <c r="D18" s="4">
        <f>H16</f>
        <v>22.51</v>
      </c>
      <c r="E18" s="4">
        <f>E6</f>
        <v>0</v>
      </c>
      <c r="F18" s="4">
        <f>(E18*D18)*2</f>
        <v>0</v>
      </c>
      <c r="G18" s="5"/>
      <c r="H18" s="5"/>
      <c r="I18" s="5"/>
      <c r="J18" s="5"/>
      <c r="K18" s="5"/>
    </row>
    <row r="19" spans="1:11" ht="60" x14ac:dyDescent="0.25">
      <c r="A19" s="2" t="s">
        <v>18</v>
      </c>
      <c r="B19" s="3" t="s">
        <v>17</v>
      </c>
      <c r="C19" s="2" t="s">
        <v>1</v>
      </c>
      <c r="D19" s="4">
        <f>J17</f>
        <v>52.306400000000004</v>
      </c>
      <c r="E19" s="4">
        <f>E7</f>
        <v>0</v>
      </c>
      <c r="F19" s="4">
        <f>(E19*D19)*2</f>
        <v>0</v>
      </c>
      <c r="G19" s="5"/>
      <c r="H19" s="5"/>
      <c r="I19" s="5"/>
      <c r="J19" s="5"/>
      <c r="K19" s="5"/>
    </row>
    <row r="20" spans="1:11" ht="30" x14ac:dyDescent="0.25">
      <c r="A20" s="2" t="s">
        <v>19</v>
      </c>
      <c r="B20" s="3" t="s">
        <v>13</v>
      </c>
      <c r="C20" s="2" t="s">
        <v>1</v>
      </c>
      <c r="D20" s="4">
        <v>9.74</v>
      </c>
      <c r="E20" s="4">
        <f>E8</f>
        <v>0</v>
      </c>
      <c r="F20" s="4">
        <f>(E20*D20)*2</f>
        <v>0</v>
      </c>
      <c r="G20" s="5"/>
      <c r="H20" s="5"/>
      <c r="I20" s="5"/>
      <c r="J20" s="5"/>
      <c r="K20" s="5"/>
    </row>
    <row r="21" spans="1:11" x14ac:dyDescent="0.25">
      <c r="B21" s="17" t="s">
        <v>14</v>
      </c>
      <c r="C21" s="17"/>
      <c r="D21" s="17"/>
      <c r="E21" s="17"/>
      <c r="F21" s="5">
        <f>SUM(F16:F20)</f>
        <v>0</v>
      </c>
    </row>
    <row r="22" spans="1:11" x14ac:dyDescent="0.25">
      <c r="B22" s="6"/>
      <c r="C22" s="6"/>
      <c r="D22" s="6"/>
      <c r="E22" s="6" t="s">
        <v>15</v>
      </c>
      <c r="F22" s="5">
        <f>F23-F21</f>
        <v>0</v>
      </c>
    </row>
    <row r="23" spans="1:11" x14ac:dyDescent="0.25">
      <c r="B23" s="6"/>
      <c r="C23" s="6"/>
      <c r="D23" s="6"/>
      <c r="E23" s="6" t="s">
        <v>16</v>
      </c>
      <c r="F23" s="7">
        <f>F21*1.23</f>
        <v>0</v>
      </c>
    </row>
    <row r="24" spans="1:11" x14ac:dyDescent="0.25">
      <c r="B24" s="6"/>
      <c r="C24" s="6"/>
      <c r="D24" s="6"/>
      <c r="E24" s="6"/>
      <c r="F24" s="5"/>
    </row>
    <row r="25" spans="1:11" x14ac:dyDescent="0.25">
      <c r="B25" s="6"/>
      <c r="C25" s="6"/>
      <c r="D25" s="6"/>
      <c r="E25" s="6"/>
      <c r="F25" s="5"/>
    </row>
    <row r="26" spans="1:11" ht="30" customHeight="1" x14ac:dyDescent="0.25">
      <c r="A26" s="2"/>
      <c r="B26" s="8" t="s">
        <v>7</v>
      </c>
      <c r="C26" s="8" t="s">
        <v>0</v>
      </c>
      <c r="D26" s="8" t="s">
        <v>2</v>
      </c>
      <c r="E26" s="8" t="s">
        <v>3</v>
      </c>
      <c r="F26" s="8" t="s">
        <v>4</v>
      </c>
      <c r="H26" s="9" t="s">
        <v>21</v>
      </c>
      <c r="I26" s="9" t="s">
        <v>23</v>
      </c>
      <c r="J26" s="10" t="s">
        <v>22</v>
      </c>
      <c r="K26" s="1" t="s">
        <v>20</v>
      </c>
    </row>
    <row r="27" spans="1:11" x14ac:dyDescent="0.25">
      <c r="A27" s="16" t="s">
        <v>27</v>
      </c>
      <c r="B27" s="16"/>
      <c r="C27" s="16"/>
      <c r="D27" s="16"/>
      <c r="E27" s="16"/>
      <c r="F27" s="16"/>
    </row>
    <row r="28" spans="1:11" ht="45" x14ac:dyDescent="0.25">
      <c r="A28" s="2" t="s">
        <v>5</v>
      </c>
      <c r="B28" s="3" t="s">
        <v>10</v>
      </c>
      <c r="C28" s="2" t="s">
        <v>1</v>
      </c>
      <c r="D28" s="4">
        <v>1</v>
      </c>
      <c r="E28" s="4">
        <f>E16</f>
        <v>0</v>
      </c>
      <c r="F28" s="4">
        <f>E28*D28</f>
        <v>0</v>
      </c>
      <c r="G28" s="5"/>
      <c r="H28" s="5">
        <v>10.17</v>
      </c>
      <c r="I28" s="5">
        <v>2.76</v>
      </c>
      <c r="J28" s="5">
        <v>2.96</v>
      </c>
      <c r="K28" s="5">
        <v>3.02</v>
      </c>
    </row>
    <row r="29" spans="1:11" ht="30" x14ac:dyDescent="0.25">
      <c r="A29" s="2" t="s">
        <v>9</v>
      </c>
      <c r="B29" s="3" t="s">
        <v>11</v>
      </c>
      <c r="C29" s="2" t="s">
        <v>1</v>
      </c>
      <c r="D29" s="4">
        <f>J29+D30</f>
        <v>44.718800000000002</v>
      </c>
      <c r="E29" s="4">
        <f>E17</f>
        <v>0</v>
      </c>
      <c r="F29" s="4">
        <f t="shared" ref="F29" si="2">E29*D29</f>
        <v>0</v>
      </c>
      <c r="G29" s="5"/>
      <c r="H29" s="5">
        <f>I28*K28</f>
        <v>8.3351999999999986</v>
      </c>
      <c r="I29" s="5">
        <f>J28*K28</f>
        <v>8.9391999999999996</v>
      </c>
      <c r="J29" s="5">
        <f>(I29+H29)*2</f>
        <v>34.5488</v>
      </c>
      <c r="K29" s="5"/>
    </row>
    <row r="30" spans="1:11" ht="45" x14ac:dyDescent="0.25">
      <c r="A30" s="2" t="s">
        <v>8</v>
      </c>
      <c r="B30" s="3" t="s">
        <v>12</v>
      </c>
      <c r="C30" s="2" t="s">
        <v>1</v>
      </c>
      <c r="D30" s="4">
        <f>H28</f>
        <v>10.17</v>
      </c>
      <c r="E30" s="4">
        <f>E18</f>
        <v>0</v>
      </c>
      <c r="F30" s="4">
        <f>(E30*D30)*2</f>
        <v>0</v>
      </c>
      <c r="G30" s="5"/>
      <c r="H30" s="5"/>
      <c r="I30" s="5"/>
      <c r="J30" s="5"/>
      <c r="K30" s="5"/>
    </row>
    <row r="31" spans="1:11" ht="60" x14ac:dyDescent="0.25">
      <c r="A31" s="2" t="s">
        <v>18</v>
      </c>
      <c r="B31" s="3" t="s">
        <v>17</v>
      </c>
      <c r="C31" s="2" t="s">
        <v>1</v>
      </c>
      <c r="D31" s="4">
        <f>J29</f>
        <v>34.5488</v>
      </c>
      <c r="E31" s="4">
        <f>E19</f>
        <v>0</v>
      </c>
      <c r="F31" s="4">
        <f>(E31*D31)*2</f>
        <v>0</v>
      </c>
      <c r="G31" s="5"/>
      <c r="H31" s="5"/>
      <c r="I31" s="5"/>
      <c r="J31" s="5"/>
      <c r="K31" s="5"/>
    </row>
    <row r="32" spans="1:11" ht="30" x14ac:dyDescent="0.25">
      <c r="A32" s="2" t="s">
        <v>19</v>
      </c>
      <c r="B32" s="3" t="s">
        <v>13</v>
      </c>
      <c r="C32" s="2" t="s">
        <v>1</v>
      </c>
      <c r="D32" s="4">
        <v>9.74</v>
      </c>
      <c r="E32" s="4">
        <f>E20</f>
        <v>0</v>
      </c>
      <c r="F32" s="4">
        <f>(E32*D32)*2</f>
        <v>0</v>
      </c>
      <c r="G32" s="5"/>
      <c r="H32" s="5"/>
      <c r="I32" s="5"/>
      <c r="J32" s="5"/>
      <c r="K32" s="5"/>
    </row>
    <row r="33" spans="1:11" x14ac:dyDescent="0.25">
      <c r="B33" s="17" t="s">
        <v>14</v>
      </c>
      <c r="C33" s="17"/>
      <c r="D33" s="17"/>
      <c r="E33" s="17"/>
      <c r="F33" s="5">
        <f>SUM(F28:F32)</f>
        <v>0</v>
      </c>
    </row>
    <row r="34" spans="1:11" ht="18.75" customHeight="1" x14ac:dyDescent="0.25">
      <c r="B34" s="6"/>
      <c r="C34" s="6"/>
      <c r="D34" s="6"/>
      <c r="E34" s="6" t="s">
        <v>15</v>
      </c>
      <c r="F34" s="5">
        <f>F35-F33</f>
        <v>0</v>
      </c>
    </row>
    <row r="35" spans="1:11" x14ac:dyDescent="0.25">
      <c r="B35" s="6"/>
      <c r="C35" s="6"/>
      <c r="D35" s="6"/>
      <c r="E35" s="6" t="s">
        <v>16</v>
      </c>
      <c r="F35" s="7">
        <f>F33*1.23</f>
        <v>0</v>
      </c>
    </row>
    <row r="38" spans="1:11" ht="30" x14ac:dyDescent="0.25">
      <c r="A38" s="2"/>
      <c r="B38" s="8" t="s">
        <v>7</v>
      </c>
      <c r="C38" s="8" t="s">
        <v>0</v>
      </c>
      <c r="D38" s="8" t="s">
        <v>2</v>
      </c>
      <c r="E38" s="8" t="s">
        <v>3</v>
      </c>
      <c r="F38" s="8" t="s">
        <v>4</v>
      </c>
      <c r="H38" s="9" t="s">
        <v>21</v>
      </c>
      <c r="I38" s="9" t="s">
        <v>23</v>
      </c>
      <c r="J38" s="10" t="s">
        <v>22</v>
      </c>
      <c r="K38" s="1" t="s">
        <v>20</v>
      </c>
    </row>
    <row r="39" spans="1:11" x14ac:dyDescent="0.25">
      <c r="A39" s="16" t="s">
        <v>36</v>
      </c>
      <c r="B39" s="16"/>
      <c r="C39" s="16"/>
      <c r="D39" s="16"/>
      <c r="E39" s="16"/>
      <c r="F39" s="16"/>
    </row>
    <row r="40" spans="1:11" ht="45" x14ac:dyDescent="0.25">
      <c r="A40" s="2" t="s">
        <v>5</v>
      </c>
      <c r="B40" s="3" t="s">
        <v>10</v>
      </c>
      <c r="C40" s="2" t="s">
        <v>1</v>
      </c>
      <c r="D40" s="4">
        <v>1</v>
      </c>
      <c r="E40" s="4">
        <f>E28</f>
        <v>0</v>
      </c>
      <c r="F40" s="4">
        <f>E40*D40</f>
        <v>0</v>
      </c>
      <c r="G40" s="5"/>
      <c r="H40" s="5">
        <v>16.78</v>
      </c>
      <c r="I40" s="5">
        <v>5.67</v>
      </c>
      <c r="J40" s="5">
        <v>2.96</v>
      </c>
      <c r="K40" s="5">
        <v>3.02</v>
      </c>
    </row>
    <row r="41" spans="1:11" ht="30" x14ac:dyDescent="0.25">
      <c r="A41" s="2" t="s">
        <v>9</v>
      </c>
      <c r="B41" s="3" t="s">
        <v>11</v>
      </c>
      <c r="C41" s="2" t="s">
        <v>1</v>
      </c>
      <c r="D41" s="4">
        <f>J41+D42</f>
        <v>68.905200000000008</v>
      </c>
      <c r="E41" s="4">
        <f>E29</f>
        <v>0</v>
      </c>
      <c r="F41" s="4">
        <f t="shared" ref="F41" si="3">E41*D41</f>
        <v>0</v>
      </c>
      <c r="G41" s="5"/>
      <c r="H41" s="5">
        <f>I40*K40</f>
        <v>17.1234</v>
      </c>
      <c r="I41" s="5">
        <f>J40*K40</f>
        <v>8.9391999999999996</v>
      </c>
      <c r="J41" s="5">
        <f>(I41+H41)*2</f>
        <v>52.1252</v>
      </c>
      <c r="K41" s="5"/>
    </row>
    <row r="42" spans="1:11" ht="45" x14ac:dyDescent="0.25">
      <c r="A42" s="2" t="s">
        <v>8</v>
      </c>
      <c r="B42" s="3" t="s">
        <v>12</v>
      </c>
      <c r="C42" s="2" t="s">
        <v>1</v>
      </c>
      <c r="D42" s="4">
        <f>H40</f>
        <v>16.78</v>
      </c>
      <c r="E42" s="4">
        <f>E30</f>
        <v>0</v>
      </c>
      <c r="F42" s="4">
        <f>(E42*D42)*2</f>
        <v>0</v>
      </c>
      <c r="G42" s="5"/>
      <c r="H42" s="5"/>
      <c r="I42" s="5"/>
      <c r="J42" s="5"/>
      <c r="K42" s="5"/>
    </row>
    <row r="43" spans="1:11" ht="60" x14ac:dyDescent="0.25">
      <c r="A43" s="2" t="s">
        <v>18</v>
      </c>
      <c r="B43" s="3" t="s">
        <v>17</v>
      </c>
      <c r="C43" s="2" t="s">
        <v>1</v>
      </c>
      <c r="D43" s="4">
        <f>J41</f>
        <v>52.1252</v>
      </c>
      <c r="E43" s="4">
        <f>E31</f>
        <v>0</v>
      </c>
      <c r="F43" s="4">
        <f>(E43*D43)*2</f>
        <v>0</v>
      </c>
      <c r="G43" s="5"/>
      <c r="H43" s="5"/>
      <c r="I43" s="5"/>
      <c r="J43" s="5"/>
      <c r="K43" s="5"/>
    </row>
    <row r="44" spans="1:11" ht="30" x14ac:dyDescent="0.25">
      <c r="A44" s="2" t="s">
        <v>19</v>
      </c>
      <c r="B44" s="3" t="s">
        <v>13</v>
      </c>
      <c r="C44" s="2" t="s">
        <v>1</v>
      </c>
      <c r="D44" s="4">
        <v>9.74</v>
      </c>
      <c r="E44" s="4">
        <f>E32</f>
        <v>0</v>
      </c>
      <c r="F44" s="4">
        <f>(E44*D44)*2</f>
        <v>0</v>
      </c>
      <c r="G44" s="5"/>
      <c r="H44" s="5"/>
      <c r="I44" s="5"/>
      <c r="J44" s="5"/>
      <c r="K44" s="5"/>
    </row>
    <row r="45" spans="1:11" x14ac:dyDescent="0.25">
      <c r="B45" s="17" t="s">
        <v>14</v>
      </c>
      <c r="C45" s="17"/>
      <c r="D45" s="17"/>
      <c r="E45" s="17"/>
      <c r="F45" s="5">
        <f>SUM(F40:F44)</f>
        <v>0</v>
      </c>
    </row>
    <row r="46" spans="1:11" x14ac:dyDescent="0.25">
      <c r="B46" s="6"/>
      <c r="C46" s="6"/>
      <c r="D46" s="6"/>
      <c r="E46" s="6" t="s">
        <v>15</v>
      </c>
      <c r="F46" s="5">
        <f>F47-F45</f>
        <v>0</v>
      </c>
    </row>
    <row r="47" spans="1:11" x14ac:dyDescent="0.25">
      <c r="B47" s="6"/>
      <c r="C47" s="6"/>
      <c r="D47" s="6"/>
      <c r="E47" s="6" t="s">
        <v>16</v>
      </c>
      <c r="F47" s="7">
        <f>F45*1.23</f>
        <v>0</v>
      </c>
    </row>
    <row r="50" spans="1:11" ht="30" x14ac:dyDescent="0.25">
      <c r="A50" s="2"/>
      <c r="B50" s="8" t="s">
        <v>7</v>
      </c>
      <c r="C50" s="8" t="s">
        <v>0</v>
      </c>
      <c r="D50" s="8" t="s">
        <v>2</v>
      </c>
      <c r="E50" s="8" t="s">
        <v>3</v>
      </c>
      <c r="F50" s="8" t="s">
        <v>4</v>
      </c>
      <c r="H50" s="9" t="s">
        <v>21</v>
      </c>
      <c r="I50" s="9" t="s">
        <v>23</v>
      </c>
      <c r="J50" s="10" t="s">
        <v>22</v>
      </c>
      <c r="K50" s="1" t="s">
        <v>20</v>
      </c>
    </row>
    <row r="51" spans="1:11" x14ac:dyDescent="0.25">
      <c r="A51" s="16" t="s">
        <v>28</v>
      </c>
      <c r="B51" s="16"/>
      <c r="C51" s="16"/>
      <c r="D51" s="16"/>
      <c r="E51" s="16"/>
      <c r="F51" s="16"/>
    </row>
    <row r="52" spans="1:11" ht="45" x14ac:dyDescent="0.25">
      <c r="A52" s="2" t="s">
        <v>5</v>
      </c>
      <c r="B52" s="3" t="s">
        <v>10</v>
      </c>
      <c r="C52" s="2" t="s">
        <v>1</v>
      </c>
      <c r="D52" s="4">
        <v>1</v>
      </c>
      <c r="E52" s="4">
        <f>E40</f>
        <v>0</v>
      </c>
      <c r="F52" s="4">
        <f>E52*D52</f>
        <v>0</v>
      </c>
      <c r="G52" s="5"/>
      <c r="H52" s="5">
        <v>17.309999999999999</v>
      </c>
      <c r="I52" s="5">
        <v>2.97</v>
      </c>
      <c r="J52" s="5">
        <v>5.83</v>
      </c>
      <c r="K52" s="5">
        <v>3.02</v>
      </c>
    </row>
    <row r="53" spans="1:11" ht="30" x14ac:dyDescent="0.25">
      <c r="A53" s="2" t="s">
        <v>9</v>
      </c>
      <c r="B53" s="3" t="s">
        <v>11</v>
      </c>
      <c r="C53" s="2" t="s">
        <v>1</v>
      </c>
      <c r="D53" s="4">
        <f>J53+D54</f>
        <v>70.462000000000003</v>
      </c>
      <c r="E53" s="4">
        <f>E41</f>
        <v>0</v>
      </c>
      <c r="F53" s="4">
        <f t="shared" ref="F53" si="4">E53*D53</f>
        <v>0</v>
      </c>
      <c r="G53" s="5"/>
      <c r="H53" s="5">
        <f>I52*K52</f>
        <v>8.9694000000000003</v>
      </c>
      <c r="I53" s="5">
        <f>J52*K52</f>
        <v>17.6066</v>
      </c>
      <c r="J53" s="5">
        <f>(I53+H53)*2</f>
        <v>53.152000000000001</v>
      </c>
      <c r="K53" s="5"/>
    </row>
    <row r="54" spans="1:11" ht="45" x14ac:dyDescent="0.25">
      <c r="A54" s="2" t="s">
        <v>8</v>
      </c>
      <c r="B54" s="3" t="s">
        <v>12</v>
      </c>
      <c r="C54" s="2" t="s">
        <v>1</v>
      </c>
      <c r="D54" s="4">
        <f>H52</f>
        <v>17.309999999999999</v>
      </c>
      <c r="E54" s="4">
        <f>E42</f>
        <v>0</v>
      </c>
      <c r="F54" s="4">
        <f>(E54*D54)*2</f>
        <v>0</v>
      </c>
      <c r="G54" s="5"/>
      <c r="H54" s="5"/>
      <c r="I54" s="5"/>
      <c r="J54" s="5"/>
      <c r="K54" s="5"/>
    </row>
    <row r="55" spans="1:11" ht="60" x14ac:dyDescent="0.25">
      <c r="A55" s="2" t="s">
        <v>18</v>
      </c>
      <c r="B55" s="3" t="s">
        <v>17</v>
      </c>
      <c r="C55" s="2" t="s">
        <v>1</v>
      </c>
      <c r="D55" s="4">
        <f>J53</f>
        <v>53.152000000000001</v>
      </c>
      <c r="E55" s="4">
        <f>E43</f>
        <v>0</v>
      </c>
      <c r="F55" s="4">
        <f>(E55*D55)*2</f>
        <v>0</v>
      </c>
      <c r="G55" s="5"/>
      <c r="H55" s="5"/>
      <c r="I55" s="5"/>
      <c r="J55" s="5"/>
      <c r="K55" s="5"/>
    </row>
    <row r="56" spans="1:11" ht="30" x14ac:dyDescent="0.25">
      <c r="A56" s="2" t="s">
        <v>19</v>
      </c>
      <c r="B56" s="3" t="s">
        <v>13</v>
      </c>
      <c r="C56" s="2" t="s">
        <v>1</v>
      </c>
      <c r="D56" s="4">
        <v>9.74</v>
      </c>
      <c r="E56" s="4">
        <f>E44</f>
        <v>0</v>
      </c>
      <c r="F56" s="4">
        <f>(E56*D56)*2</f>
        <v>0</v>
      </c>
      <c r="G56" s="5"/>
      <c r="H56" s="5"/>
      <c r="I56" s="5"/>
      <c r="J56" s="5"/>
      <c r="K56" s="5"/>
    </row>
    <row r="57" spans="1:11" x14ac:dyDescent="0.25">
      <c r="B57" s="17" t="s">
        <v>14</v>
      </c>
      <c r="C57" s="17"/>
      <c r="D57" s="17"/>
      <c r="E57" s="17"/>
      <c r="F57" s="5">
        <f>SUM(F52:F56)</f>
        <v>0</v>
      </c>
    </row>
    <row r="58" spans="1:11" x14ac:dyDescent="0.25">
      <c r="B58" s="6"/>
      <c r="C58" s="6"/>
      <c r="D58" s="6"/>
      <c r="E58" s="6" t="s">
        <v>15</v>
      </c>
      <c r="F58" s="5">
        <f>F59-F57</f>
        <v>0</v>
      </c>
    </row>
    <row r="59" spans="1:11" x14ac:dyDescent="0.25">
      <c r="B59" s="6"/>
      <c r="C59" s="6"/>
      <c r="D59" s="6"/>
      <c r="E59" s="6" t="s">
        <v>16</v>
      </c>
      <c r="F59" s="7">
        <f>F57*1.23</f>
        <v>0</v>
      </c>
    </row>
    <row r="62" spans="1:11" ht="30" x14ac:dyDescent="0.25">
      <c r="A62" s="2"/>
      <c r="B62" s="8" t="s">
        <v>7</v>
      </c>
      <c r="C62" s="8" t="s">
        <v>0</v>
      </c>
      <c r="D62" s="8" t="s">
        <v>2</v>
      </c>
      <c r="E62" s="8" t="s">
        <v>3</v>
      </c>
      <c r="F62" s="8" t="s">
        <v>4</v>
      </c>
      <c r="H62" s="9" t="s">
        <v>21</v>
      </c>
      <c r="I62" s="9" t="s">
        <v>23</v>
      </c>
      <c r="J62" s="10" t="s">
        <v>22</v>
      </c>
      <c r="K62" s="1" t="s">
        <v>20</v>
      </c>
    </row>
    <row r="63" spans="1:11" x14ac:dyDescent="0.25">
      <c r="A63" s="16" t="s">
        <v>29</v>
      </c>
      <c r="B63" s="16"/>
      <c r="C63" s="16"/>
      <c r="D63" s="16"/>
      <c r="E63" s="16"/>
      <c r="F63" s="16"/>
    </row>
    <row r="64" spans="1:11" ht="45" x14ac:dyDescent="0.25">
      <c r="A64" s="2" t="s">
        <v>5</v>
      </c>
      <c r="B64" s="3" t="s">
        <v>10</v>
      </c>
      <c r="C64" s="2" t="s">
        <v>1</v>
      </c>
      <c r="D64" s="4">
        <v>1</v>
      </c>
      <c r="E64" s="4">
        <f>E52</f>
        <v>0</v>
      </c>
      <c r="F64" s="4">
        <f>E64*D64</f>
        <v>0</v>
      </c>
      <c r="G64" s="5"/>
      <c r="H64" s="5">
        <v>11.98</v>
      </c>
      <c r="I64" s="5">
        <v>2.97</v>
      </c>
      <c r="J64" s="5">
        <v>4.01</v>
      </c>
      <c r="K64" s="5">
        <v>3.02</v>
      </c>
    </row>
    <row r="65" spans="1:11" ht="30" x14ac:dyDescent="0.25">
      <c r="A65" s="2" t="s">
        <v>9</v>
      </c>
      <c r="B65" s="3" t="s">
        <v>11</v>
      </c>
      <c r="C65" s="2" t="s">
        <v>1</v>
      </c>
      <c r="D65" s="4">
        <f>J65+D66</f>
        <v>54.139200000000002</v>
      </c>
      <c r="E65" s="4">
        <f>E53</f>
        <v>0</v>
      </c>
      <c r="F65" s="4">
        <f t="shared" ref="F65" si="5">E65*D65</f>
        <v>0</v>
      </c>
      <c r="G65" s="5"/>
      <c r="H65" s="5">
        <f>I64*K64</f>
        <v>8.9694000000000003</v>
      </c>
      <c r="I65" s="5">
        <f>J64*K64</f>
        <v>12.110199999999999</v>
      </c>
      <c r="J65" s="5">
        <f>(I65+H65)*2</f>
        <v>42.159199999999998</v>
      </c>
      <c r="K65" s="5"/>
    </row>
    <row r="66" spans="1:11" ht="45" x14ac:dyDescent="0.25">
      <c r="A66" s="2" t="s">
        <v>8</v>
      </c>
      <c r="B66" s="3" t="s">
        <v>12</v>
      </c>
      <c r="C66" s="2" t="s">
        <v>1</v>
      </c>
      <c r="D66" s="4">
        <f>H64</f>
        <v>11.98</v>
      </c>
      <c r="E66" s="4">
        <f>E54</f>
        <v>0</v>
      </c>
      <c r="F66" s="4">
        <f>(E66*D66)*2</f>
        <v>0</v>
      </c>
      <c r="G66" s="5"/>
      <c r="H66" s="5"/>
      <c r="I66" s="5"/>
      <c r="J66" s="5"/>
      <c r="K66" s="5"/>
    </row>
    <row r="67" spans="1:11" ht="60" x14ac:dyDescent="0.25">
      <c r="A67" s="2" t="s">
        <v>18</v>
      </c>
      <c r="B67" s="3" t="s">
        <v>17</v>
      </c>
      <c r="C67" s="2" t="s">
        <v>1</v>
      </c>
      <c r="D67" s="4">
        <f>J65</f>
        <v>42.159199999999998</v>
      </c>
      <c r="E67" s="4">
        <f>E55</f>
        <v>0</v>
      </c>
      <c r="F67" s="4">
        <f>(E67*D67)*2</f>
        <v>0</v>
      </c>
      <c r="G67" s="5"/>
      <c r="H67" s="5"/>
      <c r="I67" s="5"/>
      <c r="J67" s="5"/>
      <c r="K67" s="5"/>
    </row>
    <row r="68" spans="1:11" ht="30" x14ac:dyDescent="0.25">
      <c r="A68" s="2" t="s">
        <v>19</v>
      </c>
      <c r="B68" s="3" t="s">
        <v>13</v>
      </c>
      <c r="C68" s="2" t="s">
        <v>1</v>
      </c>
      <c r="D68" s="4">
        <v>9.74</v>
      </c>
      <c r="E68" s="4">
        <f>E56</f>
        <v>0</v>
      </c>
      <c r="F68" s="4">
        <f>(E68*D68)*2</f>
        <v>0</v>
      </c>
      <c r="G68" s="5"/>
      <c r="H68" s="5"/>
      <c r="I68" s="5"/>
      <c r="J68" s="5"/>
      <c r="K68" s="5"/>
    </row>
    <row r="69" spans="1:11" x14ac:dyDescent="0.25">
      <c r="B69" s="17" t="s">
        <v>14</v>
      </c>
      <c r="C69" s="17"/>
      <c r="D69" s="17"/>
      <c r="E69" s="17"/>
      <c r="F69" s="5">
        <f>SUM(F64:F68)</f>
        <v>0</v>
      </c>
    </row>
    <row r="70" spans="1:11" x14ac:dyDescent="0.25">
      <c r="B70" s="6"/>
      <c r="C70" s="6"/>
      <c r="D70" s="6"/>
      <c r="E70" s="6" t="s">
        <v>15</v>
      </c>
      <c r="F70" s="5">
        <f>F71-F69</f>
        <v>0</v>
      </c>
    </row>
    <row r="71" spans="1:11" x14ac:dyDescent="0.25">
      <c r="B71" s="6"/>
      <c r="C71" s="6"/>
      <c r="D71" s="6"/>
      <c r="E71" s="6" t="s">
        <v>16</v>
      </c>
      <c r="F71" s="7">
        <f>F69*1.23</f>
        <v>0</v>
      </c>
    </row>
    <row r="74" spans="1:11" ht="30" x14ac:dyDescent="0.25">
      <c r="A74" s="2"/>
      <c r="B74" s="8" t="s">
        <v>7</v>
      </c>
      <c r="C74" s="8" t="s">
        <v>0</v>
      </c>
      <c r="D74" s="8" t="s">
        <v>2</v>
      </c>
      <c r="E74" s="8" t="s">
        <v>3</v>
      </c>
      <c r="F74" s="8" t="s">
        <v>4</v>
      </c>
      <c r="H74" s="9" t="s">
        <v>21</v>
      </c>
      <c r="I74" s="9" t="s">
        <v>23</v>
      </c>
      <c r="J74" s="10" t="s">
        <v>22</v>
      </c>
      <c r="K74" s="1" t="s">
        <v>20</v>
      </c>
    </row>
    <row r="75" spans="1:11" x14ac:dyDescent="0.25">
      <c r="A75" s="16" t="s">
        <v>30</v>
      </c>
      <c r="B75" s="16"/>
      <c r="C75" s="16"/>
      <c r="D75" s="16"/>
      <c r="E75" s="16"/>
      <c r="F75" s="16"/>
    </row>
    <row r="76" spans="1:11" ht="45" x14ac:dyDescent="0.25">
      <c r="A76" s="2" t="s">
        <v>5</v>
      </c>
      <c r="B76" s="3" t="s">
        <v>10</v>
      </c>
      <c r="C76" s="2" t="s">
        <v>1</v>
      </c>
      <c r="D76" s="4">
        <v>1</v>
      </c>
      <c r="E76" s="4">
        <f>E64</f>
        <v>0</v>
      </c>
      <c r="F76" s="4">
        <f>E76*D76</f>
        <v>0</v>
      </c>
      <c r="G76" s="5"/>
      <c r="H76" s="5">
        <v>11.18</v>
      </c>
      <c r="I76" s="5">
        <v>2.83</v>
      </c>
      <c r="J76" s="5">
        <v>3.95</v>
      </c>
      <c r="K76" s="5">
        <v>3.02</v>
      </c>
    </row>
    <row r="77" spans="1:11" ht="30" x14ac:dyDescent="0.25">
      <c r="A77" s="2" t="s">
        <v>9</v>
      </c>
      <c r="B77" s="3" t="s">
        <v>11</v>
      </c>
      <c r="C77" s="2" t="s">
        <v>1</v>
      </c>
      <c r="D77" s="4">
        <f>J77+D78</f>
        <v>52.1312</v>
      </c>
      <c r="E77" s="4">
        <f>E65</f>
        <v>0</v>
      </c>
      <c r="F77" s="4">
        <f t="shared" ref="F77" si="6">E77*D77</f>
        <v>0</v>
      </c>
      <c r="G77" s="5"/>
      <c r="H77" s="5">
        <f>I76*K76</f>
        <v>8.5465999999999998</v>
      </c>
      <c r="I77" s="5">
        <f>J76*K76</f>
        <v>11.929</v>
      </c>
      <c r="J77" s="5">
        <f>(I77+H77)*2</f>
        <v>40.9512</v>
      </c>
      <c r="K77" s="5"/>
    </row>
    <row r="78" spans="1:11" ht="45" x14ac:dyDescent="0.25">
      <c r="A78" s="2" t="s">
        <v>8</v>
      </c>
      <c r="B78" s="3" t="s">
        <v>12</v>
      </c>
      <c r="C78" s="2" t="s">
        <v>1</v>
      </c>
      <c r="D78" s="4">
        <f>H76</f>
        <v>11.18</v>
      </c>
      <c r="E78" s="4">
        <f>E66</f>
        <v>0</v>
      </c>
      <c r="F78" s="4">
        <f>(E78*D78)*2</f>
        <v>0</v>
      </c>
      <c r="G78" s="5"/>
      <c r="H78" s="5"/>
      <c r="I78" s="5"/>
      <c r="J78" s="5"/>
      <c r="K78" s="5"/>
    </row>
    <row r="79" spans="1:11" ht="60" x14ac:dyDescent="0.25">
      <c r="A79" s="2" t="s">
        <v>18</v>
      </c>
      <c r="B79" s="3" t="s">
        <v>17</v>
      </c>
      <c r="C79" s="2" t="s">
        <v>1</v>
      </c>
      <c r="D79" s="4">
        <f>J77</f>
        <v>40.9512</v>
      </c>
      <c r="E79" s="4">
        <f>E67</f>
        <v>0</v>
      </c>
      <c r="F79" s="4">
        <f>(E79*D79)*2</f>
        <v>0</v>
      </c>
      <c r="G79" s="5"/>
      <c r="H79" s="5"/>
      <c r="I79" s="5"/>
      <c r="J79" s="5"/>
      <c r="K79" s="5"/>
    </row>
    <row r="80" spans="1:11" ht="30" x14ac:dyDescent="0.25">
      <c r="A80" s="2" t="s">
        <v>19</v>
      </c>
      <c r="B80" s="3" t="s">
        <v>13</v>
      </c>
      <c r="C80" s="2" t="s">
        <v>1</v>
      </c>
      <c r="D80" s="4">
        <v>9.74</v>
      </c>
      <c r="E80" s="4">
        <f>E68</f>
        <v>0</v>
      </c>
      <c r="F80" s="4">
        <f>(E80*D80)*2</f>
        <v>0</v>
      </c>
      <c r="G80" s="5"/>
      <c r="H80" s="5"/>
      <c r="I80" s="5"/>
      <c r="J80" s="5"/>
      <c r="K80" s="5"/>
    </row>
    <row r="81" spans="1:11" x14ac:dyDescent="0.25">
      <c r="B81" s="17" t="s">
        <v>14</v>
      </c>
      <c r="C81" s="17"/>
      <c r="D81" s="17"/>
      <c r="E81" s="17"/>
      <c r="F81" s="5">
        <f>SUM(F76:F80)</f>
        <v>0</v>
      </c>
    </row>
    <row r="82" spans="1:11" x14ac:dyDescent="0.25">
      <c r="B82" s="6"/>
      <c r="C82" s="6"/>
      <c r="D82" s="6"/>
      <c r="E82" s="6" t="s">
        <v>15</v>
      </c>
      <c r="F82" s="5">
        <f>F83-F81</f>
        <v>0</v>
      </c>
    </row>
    <row r="83" spans="1:11" x14ac:dyDescent="0.25">
      <c r="B83" s="6"/>
      <c r="C83" s="6"/>
      <c r="D83" s="6"/>
      <c r="E83" s="6" t="s">
        <v>16</v>
      </c>
      <c r="F83" s="7">
        <f>F81*1.23</f>
        <v>0</v>
      </c>
    </row>
    <row r="86" spans="1:11" ht="30" x14ac:dyDescent="0.25">
      <c r="A86" s="2"/>
      <c r="B86" s="8" t="s">
        <v>7</v>
      </c>
      <c r="C86" s="8" t="s">
        <v>0</v>
      </c>
      <c r="D86" s="8" t="s">
        <v>2</v>
      </c>
      <c r="E86" s="8" t="s">
        <v>3</v>
      </c>
      <c r="F86" s="8" t="s">
        <v>4</v>
      </c>
      <c r="H86" s="9" t="s">
        <v>21</v>
      </c>
      <c r="I86" s="9" t="s">
        <v>23</v>
      </c>
      <c r="J86" s="10" t="s">
        <v>22</v>
      </c>
      <c r="K86" s="1" t="s">
        <v>20</v>
      </c>
    </row>
    <row r="87" spans="1:11" x14ac:dyDescent="0.25">
      <c r="A87" s="16" t="s">
        <v>31</v>
      </c>
      <c r="B87" s="16"/>
      <c r="C87" s="16"/>
      <c r="D87" s="16"/>
      <c r="E87" s="16"/>
      <c r="F87" s="16"/>
    </row>
    <row r="88" spans="1:11" ht="45" x14ac:dyDescent="0.25">
      <c r="A88" s="2" t="s">
        <v>5</v>
      </c>
      <c r="B88" s="3" t="s">
        <v>10</v>
      </c>
      <c r="C88" s="2" t="s">
        <v>1</v>
      </c>
      <c r="D88" s="4">
        <v>1</v>
      </c>
      <c r="E88" s="4">
        <f>E76</f>
        <v>0</v>
      </c>
      <c r="F88" s="4">
        <f>E88*D88</f>
        <v>0</v>
      </c>
      <c r="G88" s="5"/>
      <c r="H88" s="5">
        <v>9.2899999999999991</v>
      </c>
      <c r="I88" s="5">
        <v>2.5499999999999998</v>
      </c>
      <c r="J88" s="5">
        <v>3.95</v>
      </c>
      <c r="K88" s="5">
        <v>3.02</v>
      </c>
    </row>
    <row r="89" spans="1:11" ht="30" x14ac:dyDescent="0.25">
      <c r="A89" s="2" t="s">
        <v>9</v>
      </c>
      <c r="B89" s="3" t="s">
        <v>11</v>
      </c>
      <c r="C89" s="2" t="s">
        <v>1</v>
      </c>
      <c r="D89" s="4">
        <f>J89+D90</f>
        <v>48.55</v>
      </c>
      <c r="E89" s="4">
        <f>E77</f>
        <v>0</v>
      </c>
      <c r="F89" s="4">
        <f t="shared" ref="F89" si="7">E89*D89</f>
        <v>0</v>
      </c>
      <c r="G89" s="5"/>
      <c r="H89" s="5">
        <f>I88*K88</f>
        <v>7.7009999999999996</v>
      </c>
      <c r="I89" s="5">
        <f>J88*K88</f>
        <v>11.929</v>
      </c>
      <c r="J89" s="5">
        <f>(I89+H89)*2</f>
        <v>39.26</v>
      </c>
      <c r="K89" s="5"/>
    </row>
    <row r="90" spans="1:11" ht="45" x14ac:dyDescent="0.25">
      <c r="A90" s="2" t="s">
        <v>8</v>
      </c>
      <c r="B90" s="3" t="s">
        <v>12</v>
      </c>
      <c r="C90" s="2" t="s">
        <v>1</v>
      </c>
      <c r="D90" s="4">
        <f>H88</f>
        <v>9.2899999999999991</v>
      </c>
      <c r="E90" s="4">
        <f>E78</f>
        <v>0</v>
      </c>
      <c r="F90" s="4">
        <f>(E90*D90)*2</f>
        <v>0</v>
      </c>
      <c r="G90" s="5"/>
      <c r="H90" s="5"/>
      <c r="I90" s="5"/>
      <c r="J90" s="5"/>
      <c r="K90" s="5"/>
    </row>
    <row r="91" spans="1:11" ht="60" x14ac:dyDescent="0.25">
      <c r="A91" s="2" t="s">
        <v>18</v>
      </c>
      <c r="B91" s="3" t="s">
        <v>17</v>
      </c>
      <c r="C91" s="2" t="s">
        <v>1</v>
      </c>
      <c r="D91" s="4">
        <f>J89</f>
        <v>39.26</v>
      </c>
      <c r="E91" s="4">
        <f>E79</f>
        <v>0</v>
      </c>
      <c r="F91" s="4">
        <f>(E91*D91)*2</f>
        <v>0</v>
      </c>
      <c r="G91" s="5"/>
      <c r="H91" s="5"/>
      <c r="I91" s="5"/>
      <c r="J91" s="5"/>
      <c r="K91" s="5"/>
    </row>
    <row r="92" spans="1:11" ht="30" x14ac:dyDescent="0.25">
      <c r="A92" s="2" t="s">
        <v>19</v>
      </c>
      <c r="B92" s="3" t="s">
        <v>13</v>
      </c>
      <c r="C92" s="2" t="s">
        <v>1</v>
      </c>
      <c r="D92" s="4">
        <v>9.74</v>
      </c>
      <c r="E92" s="4">
        <f>E80</f>
        <v>0</v>
      </c>
      <c r="F92" s="4">
        <f>(E92*D92)*2</f>
        <v>0</v>
      </c>
      <c r="G92" s="5"/>
      <c r="H92" s="5"/>
      <c r="I92" s="5"/>
      <c r="J92" s="5"/>
      <c r="K92" s="5"/>
    </row>
    <row r="93" spans="1:11" x14ac:dyDescent="0.25">
      <c r="B93" s="17" t="s">
        <v>14</v>
      </c>
      <c r="C93" s="17"/>
      <c r="D93" s="17"/>
      <c r="E93" s="17"/>
      <c r="F93" s="5">
        <f>SUM(F88:F92)</f>
        <v>0</v>
      </c>
    </row>
    <row r="94" spans="1:11" x14ac:dyDescent="0.25">
      <c r="B94" s="6"/>
      <c r="C94" s="6"/>
      <c r="D94" s="6"/>
      <c r="E94" s="6" t="s">
        <v>15</v>
      </c>
      <c r="F94" s="5">
        <f>F95-F93</f>
        <v>0</v>
      </c>
    </row>
    <row r="95" spans="1:11" x14ac:dyDescent="0.25">
      <c r="B95" s="6"/>
      <c r="C95" s="6"/>
      <c r="D95" s="6"/>
      <c r="E95" s="6" t="s">
        <v>16</v>
      </c>
      <c r="F95" s="7">
        <f>F93*1.23</f>
        <v>0</v>
      </c>
    </row>
    <row r="98" spans="1:11" ht="30" x14ac:dyDescent="0.25">
      <c r="A98" s="2"/>
      <c r="B98" s="8" t="s">
        <v>7</v>
      </c>
      <c r="C98" s="8" t="s">
        <v>0</v>
      </c>
      <c r="D98" s="8" t="s">
        <v>2</v>
      </c>
      <c r="E98" s="8" t="s">
        <v>3</v>
      </c>
      <c r="F98" s="8" t="s">
        <v>4</v>
      </c>
      <c r="H98" s="9" t="s">
        <v>21</v>
      </c>
      <c r="I98" s="9" t="s">
        <v>23</v>
      </c>
      <c r="J98" s="10" t="s">
        <v>22</v>
      </c>
      <c r="K98" s="1" t="s">
        <v>20</v>
      </c>
    </row>
    <row r="99" spans="1:11" x14ac:dyDescent="0.25">
      <c r="A99" s="16" t="s">
        <v>32</v>
      </c>
      <c r="B99" s="16"/>
      <c r="C99" s="16"/>
      <c r="D99" s="16"/>
      <c r="E99" s="16"/>
      <c r="F99" s="16"/>
    </row>
    <row r="100" spans="1:11" ht="45" x14ac:dyDescent="0.25">
      <c r="A100" s="2" t="s">
        <v>5</v>
      </c>
      <c r="B100" s="3" t="s">
        <v>10</v>
      </c>
      <c r="C100" s="2" t="s">
        <v>1</v>
      </c>
      <c r="D100" s="4">
        <v>1</v>
      </c>
      <c r="E100" s="4">
        <f>E88</f>
        <v>0</v>
      </c>
      <c r="F100" s="4">
        <f>E100*D100</f>
        <v>0</v>
      </c>
      <c r="G100" s="5"/>
      <c r="H100" s="5">
        <v>11.1</v>
      </c>
      <c r="I100" s="5">
        <v>2.81</v>
      </c>
      <c r="J100" s="5">
        <v>3.95</v>
      </c>
      <c r="K100" s="5">
        <v>3.02</v>
      </c>
    </row>
    <row r="101" spans="1:11" ht="30" x14ac:dyDescent="0.25">
      <c r="A101" s="2" t="s">
        <v>9</v>
      </c>
      <c r="B101" s="3" t="s">
        <v>11</v>
      </c>
      <c r="C101" s="2" t="s">
        <v>1</v>
      </c>
      <c r="D101" s="4">
        <f>J101+D102</f>
        <v>51.930399999999999</v>
      </c>
      <c r="E101" s="4">
        <f>E89</f>
        <v>0</v>
      </c>
      <c r="F101" s="4">
        <f t="shared" ref="F101" si="8">E101*D101</f>
        <v>0</v>
      </c>
      <c r="G101" s="5"/>
      <c r="H101" s="5">
        <f>I100*K100</f>
        <v>8.4862000000000002</v>
      </c>
      <c r="I101" s="5">
        <f>J100*K100</f>
        <v>11.929</v>
      </c>
      <c r="J101" s="5">
        <f>(I101+H101)*2</f>
        <v>40.830399999999997</v>
      </c>
      <c r="K101" s="5"/>
    </row>
    <row r="102" spans="1:11" ht="45" x14ac:dyDescent="0.25">
      <c r="A102" s="2" t="s">
        <v>8</v>
      </c>
      <c r="B102" s="3" t="s">
        <v>12</v>
      </c>
      <c r="C102" s="2" t="s">
        <v>1</v>
      </c>
      <c r="D102" s="4">
        <f>H100</f>
        <v>11.1</v>
      </c>
      <c r="E102" s="4">
        <f>E90</f>
        <v>0</v>
      </c>
      <c r="F102" s="4">
        <f>(E102*D102)*2</f>
        <v>0</v>
      </c>
      <c r="G102" s="5"/>
      <c r="H102" s="5"/>
      <c r="I102" s="5"/>
      <c r="J102" s="5"/>
      <c r="K102" s="5"/>
    </row>
    <row r="103" spans="1:11" ht="60" x14ac:dyDescent="0.25">
      <c r="A103" s="2" t="s">
        <v>18</v>
      </c>
      <c r="B103" s="3" t="s">
        <v>17</v>
      </c>
      <c r="C103" s="2" t="s">
        <v>1</v>
      </c>
      <c r="D103" s="4">
        <f>J101</f>
        <v>40.830399999999997</v>
      </c>
      <c r="E103" s="4">
        <f>E91</f>
        <v>0</v>
      </c>
      <c r="F103" s="4">
        <f>(E103*D103)*2</f>
        <v>0</v>
      </c>
      <c r="G103" s="5"/>
      <c r="H103" s="5"/>
      <c r="I103" s="5"/>
      <c r="J103" s="5"/>
      <c r="K103" s="5"/>
    </row>
    <row r="104" spans="1:11" ht="30" x14ac:dyDescent="0.25">
      <c r="A104" s="2" t="s">
        <v>19</v>
      </c>
      <c r="B104" s="3" t="s">
        <v>13</v>
      </c>
      <c r="C104" s="2" t="s">
        <v>1</v>
      </c>
      <c r="D104" s="4">
        <v>9.74</v>
      </c>
      <c r="E104" s="4">
        <f>E92</f>
        <v>0</v>
      </c>
      <c r="F104" s="4">
        <f>(E104*D104)*2</f>
        <v>0</v>
      </c>
      <c r="G104" s="5"/>
      <c r="H104" s="5"/>
      <c r="I104" s="5"/>
      <c r="J104" s="5"/>
      <c r="K104" s="5"/>
    </row>
    <row r="105" spans="1:11" x14ac:dyDescent="0.25">
      <c r="B105" s="17" t="s">
        <v>14</v>
      </c>
      <c r="C105" s="17"/>
      <c r="D105" s="17"/>
      <c r="E105" s="17"/>
      <c r="F105" s="5">
        <f>SUM(F100:F104)</f>
        <v>0</v>
      </c>
    </row>
    <row r="106" spans="1:11" x14ac:dyDescent="0.25">
      <c r="B106" s="6"/>
      <c r="C106" s="6"/>
      <c r="D106" s="6"/>
      <c r="E106" s="6" t="s">
        <v>15</v>
      </c>
      <c r="F106" s="5">
        <f>F107-F105</f>
        <v>0</v>
      </c>
    </row>
    <row r="107" spans="1:11" x14ac:dyDescent="0.25">
      <c r="B107" s="6"/>
      <c r="C107" s="6"/>
      <c r="D107" s="6"/>
      <c r="E107" s="6" t="s">
        <v>16</v>
      </c>
      <c r="F107" s="7">
        <f>F105*1.23</f>
        <v>0</v>
      </c>
    </row>
    <row r="110" spans="1:11" ht="30" x14ac:dyDescent="0.25">
      <c r="A110" s="2"/>
      <c r="B110" s="8" t="s">
        <v>7</v>
      </c>
      <c r="C110" s="8" t="s">
        <v>0</v>
      </c>
      <c r="D110" s="8" t="s">
        <v>2</v>
      </c>
      <c r="E110" s="8" t="s">
        <v>3</v>
      </c>
      <c r="F110" s="8" t="s">
        <v>4</v>
      </c>
      <c r="H110" s="9" t="s">
        <v>21</v>
      </c>
      <c r="I110" s="9" t="s">
        <v>23</v>
      </c>
      <c r="J110" s="10" t="s">
        <v>22</v>
      </c>
      <c r="K110" s="1" t="s">
        <v>20</v>
      </c>
    </row>
    <row r="111" spans="1:11" x14ac:dyDescent="0.25">
      <c r="A111" s="16" t="s">
        <v>33</v>
      </c>
      <c r="B111" s="16"/>
      <c r="C111" s="16"/>
      <c r="D111" s="16"/>
      <c r="E111" s="16"/>
      <c r="F111" s="16"/>
    </row>
    <row r="112" spans="1:11" ht="45" x14ac:dyDescent="0.25">
      <c r="A112" s="2" t="s">
        <v>5</v>
      </c>
      <c r="B112" s="3" t="s">
        <v>10</v>
      </c>
      <c r="C112" s="2" t="s">
        <v>1</v>
      </c>
      <c r="D112" s="4">
        <v>1</v>
      </c>
      <c r="E112" s="4">
        <f>E100</f>
        <v>0</v>
      </c>
      <c r="F112" s="4">
        <f>E112*D112</f>
        <v>0</v>
      </c>
      <c r="G112" s="5"/>
      <c r="H112" s="5">
        <v>10.93</v>
      </c>
      <c r="I112" s="5">
        <v>2.77</v>
      </c>
      <c r="J112" s="5">
        <v>3.95</v>
      </c>
      <c r="K112" s="5">
        <v>3.02</v>
      </c>
    </row>
    <row r="113" spans="1:11" ht="30" x14ac:dyDescent="0.25">
      <c r="A113" s="2" t="s">
        <v>9</v>
      </c>
      <c r="B113" s="3" t="s">
        <v>11</v>
      </c>
      <c r="C113" s="2" t="s">
        <v>1</v>
      </c>
      <c r="D113" s="4">
        <f>J113+D114</f>
        <v>51.518799999999999</v>
      </c>
      <c r="E113" s="4">
        <f>E101</f>
        <v>0</v>
      </c>
      <c r="F113" s="4">
        <f t="shared" ref="F113" si="9">E113*D113</f>
        <v>0</v>
      </c>
      <c r="G113" s="5"/>
      <c r="H113" s="5">
        <f>I112*K112</f>
        <v>8.3653999999999993</v>
      </c>
      <c r="I113" s="5">
        <f>J112*K112</f>
        <v>11.929</v>
      </c>
      <c r="J113" s="5">
        <f>(I113+H113)*2</f>
        <v>40.588799999999999</v>
      </c>
      <c r="K113" s="5"/>
    </row>
    <row r="114" spans="1:11" ht="45" x14ac:dyDescent="0.25">
      <c r="A114" s="2" t="s">
        <v>8</v>
      </c>
      <c r="B114" s="3" t="s">
        <v>12</v>
      </c>
      <c r="C114" s="2" t="s">
        <v>1</v>
      </c>
      <c r="D114" s="4">
        <f>H112</f>
        <v>10.93</v>
      </c>
      <c r="E114" s="4">
        <f>E102</f>
        <v>0</v>
      </c>
      <c r="F114" s="4">
        <f>(E114*D114)*2</f>
        <v>0</v>
      </c>
      <c r="G114" s="5"/>
      <c r="H114" s="5"/>
      <c r="I114" s="5"/>
      <c r="J114" s="5"/>
      <c r="K114" s="5"/>
    </row>
    <row r="115" spans="1:11" ht="60" x14ac:dyDescent="0.25">
      <c r="A115" s="2" t="s">
        <v>18</v>
      </c>
      <c r="B115" s="3" t="s">
        <v>17</v>
      </c>
      <c r="C115" s="2" t="s">
        <v>1</v>
      </c>
      <c r="D115" s="4">
        <f>J113</f>
        <v>40.588799999999999</v>
      </c>
      <c r="E115" s="4">
        <f>E103</f>
        <v>0</v>
      </c>
      <c r="F115" s="4">
        <f>(E115*D115)*2</f>
        <v>0</v>
      </c>
      <c r="G115" s="5"/>
      <c r="H115" s="5"/>
      <c r="I115" s="5"/>
      <c r="J115" s="5"/>
      <c r="K115" s="5"/>
    </row>
    <row r="116" spans="1:11" ht="30" x14ac:dyDescent="0.25">
      <c r="A116" s="2" t="s">
        <v>19</v>
      </c>
      <c r="B116" s="3" t="s">
        <v>13</v>
      </c>
      <c r="C116" s="2" t="s">
        <v>1</v>
      </c>
      <c r="D116" s="4">
        <v>9.74</v>
      </c>
      <c r="E116" s="4">
        <f>E104</f>
        <v>0</v>
      </c>
      <c r="F116" s="4">
        <f>(E116*D116)*2</f>
        <v>0</v>
      </c>
      <c r="G116" s="5"/>
      <c r="H116" s="5"/>
      <c r="I116" s="5"/>
      <c r="J116" s="5"/>
      <c r="K116" s="5"/>
    </row>
    <row r="117" spans="1:11" x14ac:dyDescent="0.25">
      <c r="B117" s="17" t="s">
        <v>14</v>
      </c>
      <c r="C117" s="17"/>
      <c r="D117" s="17"/>
      <c r="E117" s="17"/>
      <c r="F117" s="5">
        <f>SUM(F112:F116)</f>
        <v>0</v>
      </c>
    </row>
    <row r="118" spans="1:11" x14ac:dyDescent="0.25">
      <c r="B118" s="6"/>
      <c r="C118" s="6"/>
      <c r="D118" s="6"/>
      <c r="E118" s="6" t="s">
        <v>15</v>
      </c>
      <c r="F118" s="5">
        <f>F119-F117</f>
        <v>0</v>
      </c>
    </row>
    <row r="119" spans="1:11" x14ac:dyDescent="0.25">
      <c r="B119" s="6"/>
      <c r="C119" s="6"/>
      <c r="D119" s="6"/>
      <c r="E119" s="6" t="s">
        <v>16</v>
      </c>
      <c r="F119" s="7">
        <f>F117*1.23</f>
        <v>0</v>
      </c>
    </row>
    <row r="120" spans="1:11" x14ac:dyDescent="0.25">
      <c r="B120" s="6"/>
      <c r="C120" s="6"/>
      <c r="D120" s="6"/>
      <c r="E120" s="6"/>
      <c r="F120" s="7"/>
    </row>
    <row r="121" spans="1:11" x14ac:dyDescent="0.25">
      <c r="B121" s="6"/>
      <c r="C121" s="6"/>
      <c r="D121" s="6"/>
      <c r="E121" s="6"/>
      <c r="F121" s="7"/>
    </row>
    <row r="122" spans="1:11" ht="47.25" customHeight="1" x14ac:dyDescent="0.25">
      <c r="A122" s="2"/>
      <c r="B122" s="8" t="s">
        <v>7</v>
      </c>
      <c r="C122" s="8" t="s">
        <v>0</v>
      </c>
      <c r="D122" s="8" t="s">
        <v>2</v>
      </c>
      <c r="E122" s="8" t="s">
        <v>3</v>
      </c>
      <c r="F122" s="8" t="s">
        <v>4</v>
      </c>
      <c r="H122" s="9" t="s">
        <v>21</v>
      </c>
      <c r="I122" s="9" t="s">
        <v>23</v>
      </c>
      <c r="J122" s="10" t="s">
        <v>22</v>
      </c>
      <c r="K122" s="1" t="s">
        <v>20</v>
      </c>
    </row>
    <row r="123" spans="1:11" x14ac:dyDescent="0.25">
      <c r="A123" s="12" t="s">
        <v>34</v>
      </c>
      <c r="B123" s="13"/>
      <c r="C123" s="13"/>
      <c r="D123" s="13"/>
      <c r="E123" s="13"/>
      <c r="F123" s="14"/>
    </row>
    <row r="124" spans="1:11" ht="45" x14ac:dyDescent="0.25">
      <c r="A124" s="2" t="s">
        <v>5</v>
      </c>
      <c r="B124" s="3" t="s">
        <v>10</v>
      </c>
      <c r="C124" s="2" t="s">
        <v>1</v>
      </c>
      <c r="D124" s="4">
        <v>2</v>
      </c>
      <c r="E124" s="4">
        <f>E112</f>
        <v>0</v>
      </c>
      <c r="F124" s="4">
        <f>E124*D124</f>
        <v>0</v>
      </c>
      <c r="G124" s="5"/>
      <c r="H124" s="5">
        <v>11.03</v>
      </c>
      <c r="I124" s="5">
        <v>2.79</v>
      </c>
      <c r="J124" s="5">
        <v>3.95</v>
      </c>
      <c r="K124" s="5">
        <v>3.02</v>
      </c>
    </row>
    <row r="125" spans="1:11" ht="30" x14ac:dyDescent="0.25">
      <c r="A125" s="2" t="s">
        <v>9</v>
      </c>
      <c r="B125" s="3" t="s">
        <v>11</v>
      </c>
      <c r="C125" s="2" t="s">
        <v>1</v>
      </c>
      <c r="D125" s="4">
        <f>J125+D126</f>
        <v>51.739600000000003</v>
      </c>
      <c r="E125" s="4">
        <f>E113</f>
        <v>0</v>
      </c>
      <c r="F125" s="4">
        <f t="shared" ref="F125" si="10">E125*D125</f>
        <v>0</v>
      </c>
      <c r="G125" s="5"/>
      <c r="H125" s="5">
        <f>I124*K124</f>
        <v>8.4258000000000006</v>
      </c>
      <c r="I125" s="5">
        <f>J124*K124</f>
        <v>11.929</v>
      </c>
      <c r="J125" s="5">
        <f>(I125+H125)*2</f>
        <v>40.709600000000002</v>
      </c>
      <c r="K125" s="5"/>
    </row>
    <row r="126" spans="1:11" ht="45" x14ac:dyDescent="0.25">
      <c r="A126" s="2" t="s">
        <v>8</v>
      </c>
      <c r="B126" s="3" t="s">
        <v>12</v>
      </c>
      <c r="C126" s="2" t="s">
        <v>1</v>
      </c>
      <c r="D126" s="4">
        <f>H124</f>
        <v>11.03</v>
      </c>
      <c r="E126" s="4">
        <f>E114</f>
        <v>0</v>
      </c>
      <c r="F126" s="4">
        <f>(E126*D126)*2</f>
        <v>0</v>
      </c>
      <c r="G126" s="5"/>
      <c r="H126" s="5"/>
      <c r="I126" s="5"/>
      <c r="J126" s="5"/>
      <c r="K126" s="5"/>
    </row>
    <row r="127" spans="1:11" ht="60" x14ac:dyDescent="0.25">
      <c r="A127" s="2" t="s">
        <v>18</v>
      </c>
      <c r="B127" s="3" t="s">
        <v>17</v>
      </c>
      <c r="C127" s="2" t="s">
        <v>1</v>
      </c>
      <c r="D127" s="4">
        <f>J125</f>
        <v>40.709600000000002</v>
      </c>
      <c r="E127" s="4">
        <f>E115</f>
        <v>0</v>
      </c>
      <c r="F127" s="4">
        <f>(E127*D127)*2</f>
        <v>0</v>
      </c>
      <c r="G127" s="5"/>
      <c r="H127" s="5"/>
      <c r="I127" s="5"/>
      <c r="J127" s="5"/>
      <c r="K127" s="5"/>
    </row>
    <row r="128" spans="1:11" ht="30" x14ac:dyDescent="0.25">
      <c r="A128" s="2" t="s">
        <v>19</v>
      </c>
      <c r="B128" s="3" t="s">
        <v>13</v>
      </c>
      <c r="C128" s="2" t="s">
        <v>1</v>
      </c>
      <c r="D128" s="4">
        <v>9.74</v>
      </c>
      <c r="E128" s="4">
        <f>E116</f>
        <v>0</v>
      </c>
      <c r="F128" s="4">
        <f>(E128*D128)*2</f>
        <v>0</v>
      </c>
      <c r="G128" s="5"/>
      <c r="H128" s="5"/>
      <c r="I128" s="5"/>
      <c r="J128" s="5"/>
      <c r="K128" s="5"/>
    </row>
    <row r="129" spans="1:11" x14ac:dyDescent="0.25">
      <c r="B129" s="15" t="s">
        <v>14</v>
      </c>
      <c r="C129" s="15"/>
      <c r="D129" s="15"/>
      <c r="E129" s="15"/>
      <c r="F129" s="5">
        <f>SUM(F124:F128)</f>
        <v>0</v>
      </c>
    </row>
    <row r="130" spans="1:11" x14ac:dyDescent="0.25">
      <c r="B130" s="6"/>
      <c r="C130" s="6"/>
      <c r="D130" s="6"/>
      <c r="E130" s="6" t="s">
        <v>15</v>
      </c>
      <c r="F130" s="5">
        <f>F131-F129</f>
        <v>0</v>
      </c>
    </row>
    <row r="131" spans="1:11" x14ac:dyDescent="0.25">
      <c r="B131" s="6"/>
      <c r="C131" s="6"/>
      <c r="D131" s="6"/>
      <c r="E131" s="6" t="s">
        <v>16</v>
      </c>
      <c r="F131" s="7">
        <f>F129*1.23</f>
        <v>0</v>
      </c>
    </row>
    <row r="134" spans="1:11" ht="30" x14ac:dyDescent="0.25">
      <c r="A134" s="2"/>
      <c r="B134" s="8" t="s">
        <v>7</v>
      </c>
      <c r="C134" s="8" t="s">
        <v>0</v>
      </c>
      <c r="D134" s="8" t="s">
        <v>2</v>
      </c>
      <c r="E134" s="8" t="s">
        <v>3</v>
      </c>
      <c r="F134" s="8" t="s">
        <v>4</v>
      </c>
      <c r="H134" s="9" t="s">
        <v>21</v>
      </c>
      <c r="I134" s="9" t="s">
        <v>23</v>
      </c>
      <c r="J134" s="10" t="s">
        <v>22</v>
      </c>
      <c r="K134" s="1" t="s">
        <v>20</v>
      </c>
    </row>
    <row r="135" spans="1:11" x14ac:dyDescent="0.25">
      <c r="A135" s="12" t="s">
        <v>35</v>
      </c>
      <c r="B135" s="13"/>
      <c r="C135" s="13"/>
      <c r="D135" s="13"/>
      <c r="E135" s="13"/>
      <c r="F135" s="14"/>
    </row>
    <row r="136" spans="1:11" ht="45" x14ac:dyDescent="0.25">
      <c r="A136" s="2" t="s">
        <v>5</v>
      </c>
      <c r="B136" s="3" t="s">
        <v>10</v>
      </c>
      <c r="C136" s="2" t="s">
        <v>1</v>
      </c>
      <c r="D136" s="4">
        <v>2</v>
      </c>
      <c r="E136" s="4">
        <f>E124</f>
        <v>0</v>
      </c>
      <c r="F136" s="4">
        <f>E136*D136</f>
        <v>0</v>
      </c>
      <c r="G136" s="5"/>
      <c r="H136" s="5">
        <v>15.65</v>
      </c>
      <c r="I136" s="5">
        <v>5.63</v>
      </c>
      <c r="J136" s="5">
        <v>2.76</v>
      </c>
      <c r="K136" s="5">
        <v>3.02</v>
      </c>
    </row>
    <row r="137" spans="1:11" ht="30" x14ac:dyDescent="0.25">
      <c r="A137" s="2" t="s">
        <v>9</v>
      </c>
      <c r="B137" s="3" t="s">
        <v>11</v>
      </c>
      <c r="C137" s="2" t="s">
        <v>1</v>
      </c>
      <c r="D137" s="4">
        <f>J137+D138</f>
        <v>66.325600000000009</v>
      </c>
      <c r="E137" s="4">
        <f>E125</f>
        <v>0</v>
      </c>
      <c r="F137" s="4">
        <f t="shared" ref="F137" si="11">E137*D137</f>
        <v>0</v>
      </c>
      <c r="G137" s="5"/>
      <c r="H137" s="5">
        <f>I136*K136</f>
        <v>17.002600000000001</v>
      </c>
      <c r="I137" s="5">
        <f>J136*K136</f>
        <v>8.3351999999999986</v>
      </c>
      <c r="J137" s="5">
        <f>(I137+H137)*2</f>
        <v>50.675600000000003</v>
      </c>
      <c r="K137" s="5"/>
    </row>
    <row r="138" spans="1:11" ht="45" x14ac:dyDescent="0.25">
      <c r="A138" s="2" t="s">
        <v>8</v>
      </c>
      <c r="B138" s="3" t="s">
        <v>12</v>
      </c>
      <c r="C138" s="2" t="s">
        <v>1</v>
      </c>
      <c r="D138" s="4">
        <f>H136</f>
        <v>15.65</v>
      </c>
      <c r="E138" s="4">
        <f>E126</f>
        <v>0</v>
      </c>
      <c r="F138" s="4">
        <f>(E138*D138)*2</f>
        <v>0</v>
      </c>
      <c r="G138" s="5"/>
      <c r="H138" s="5"/>
      <c r="I138" s="5"/>
      <c r="J138" s="5"/>
      <c r="K138" s="5"/>
    </row>
    <row r="139" spans="1:11" ht="60" x14ac:dyDescent="0.25">
      <c r="A139" s="2" t="s">
        <v>18</v>
      </c>
      <c r="B139" s="3" t="s">
        <v>17</v>
      </c>
      <c r="C139" s="2" t="s">
        <v>1</v>
      </c>
      <c r="D139" s="4">
        <f>J137</f>
        <v>50.675600000000003</v>
      </c>
      <c r="E139" s="4">
        <f>E127</f>
        <v>0</v>
      </c>
      <c r="F139" s="4">
        <f>(E139*D139)*2</f>
        <v>0</v>
      </c>
      <c r="G139" s="5"/>
      <c r="H139" s="5"/>
      <c r="I139" s="5"/>
      <c r="J139" s="5"/>
      <c r="K139" s="5"/>
    </row>
    <row r="140" spans="1:11" ht="30" x14ac:dyDescent="0.25">
      <c r="A140" s="2" t="s">
        <v>19</v>
      </c>
      <c r="B140" s="3" t="s">
        <v>13</v>
      </c>
      <c r="C140" s="2" t="s">
        <v>1</v>
      </c>
      <c r="D140" s="4">
        <v>9.74</v>
      </c>
      <c r="E140" s="4">
        <f>E128</f>
        <v>0</v>
      </c>
      <c r="F140" s="4">
        <f>(E140*D140)*2</f>
        <v>0</v>
      </c>
      <c r="G140" s="5"/>
      <c r="H140" s="5"/>
      <c r="I140" s="5"/>
      <c r="J140" s="5"/>
      <c r="K140" s="5"/>
    </row>
    <row r="141" spans="1:11" x14ac:dyDescent="0.25">
      <c r="B141" s="15" t="s">
        <v>14</v>
      </c>
      <c r="C141" s="15"/>
      <c r="D141" s="15"/>
      <c r="E141" s="15"/>
      <c r="F141" s="5">
        <f>SUM(F136:F140)</f>
        <v>0</v>
      </c>
    </row>
    <row r="142" spans="1:11" x14ac:dyDescent="0.25">
      <c r="B142" s="6"/>
      <c r="C142" s="6"/>
      <c r="D142" s="6"/>
      <c r="E142" s="6" t="s">
        <v>15</v>
      </c>
      <c r="F142" s="5">
        <f>F143-F141</f>
        <v>0</v>
      </c>
    </row>
    <row r="143" spans="1:11" x14ac:dyDescent="0.25">
      <c r="B143" s="6"/>
      <c r="C143" s="6"/>
      <c r="D143" s="6"/>
      <c r="E143" s="6" t="s">
        <v>16</v>
      </c>
      <c r="F143" s="7">
        <f>F141*1.23</f>
        <v>0</v>
      </c>
    </row>
    <row r="144" spans="1:11" x14ac:dyDescent="0.25">
      <c r="B144" s="6"/>
      <c r="C144" s="6"/>
      <c r="D144" s="6"/>
      <c r="E144" s="6"/>
      <c r="F144" s="7"/>
    </row>
    <row r="145" spans="1:11" x14ac:dyDescent="0.25">
      <c r="B145" s="6"/>
      <c r="C145" s="6"/>
      <c r="D145" s="6"/>
      <c r="E145" s="6"/>
      <c r="F145" s="7"/>
    </row>
    <row r="146" spans="1:11" ht="30" x14ac:dyDescent="0.25">
      <c r="A146" s="2"/>
      <c r="B146" s="8" t="s">
        <v>7</v>
      </c>
      <c r="C146" s="8" t="s">
        <v>0</v>
      </c>
      <c r="D146" s="8" t="s">
        <v>2</v>
      </c>
      <c r="E146" s="8" t="s">
        <v>3</v>
      </c>
      <c r="F146" s="8" t="s">
        <v>4</v>
      </c>
      <c r="H146" s="9" t="s">
        <v>21</v>
      </c>
      <c r="I146" s="9" t="s">
        <v>23</v>
      </c>
      <c r="J146" s="10" t="s">
        <v>22</v>
      </c>
      <c r="K146" s="1" t="s">
        <v>20</v>
      </c>
    </row>
    <row r="147" spans="1:11" x14ac:dyDescent="0.25">
      <c r="A147" s="12" t="s">
        <v>37</v>
      </c>
      <c r="B147" s="13"/>
      <c r="C147" s="13"/>
      <c r="D147" s="13"/>
      <c r="E147" s="13"/>
      <c r="F147" s="14"/>
    </row>
    <row r="148" spans="1:11" ht="45" x14ac:dyDescent="0.25">
      <c r="A148" s="2" t="s">
        <v>5</v>
      </c>
      <c r="B148" s="3" t="s">
        <v>10</v>
      </c>
      <c r="C148" s="2" t="s">
        <v>1</v>
      </c>
      <c r="D148" s="4">
        <v>2</v>
      </c>
      <c r="E148" s="4">
        <f>E136</f>
        <v>0</v>
      </c>
      <c r="F148" s="4">
        <f>E148*D148</f>
        <v>0</v>
      </c>
      <c r="G148" s="5"/>
      <c r="H148" s="5">
        <v>58.5</v>
      </c>
      <c r="I148" s="5">
        <v>24.34</v>
      </c>
      <c r="J148" s="5">
        <v>10.54</v>
      </c>
      <c r="K148" s="5">
        <v>3.02</v>
      </c>
    </row>
    <row r="149" spans="1:11" ht="30" x14ac:dyDescent="0.25">
      <c r="A149" s="2" t="s">
        <v>9</v>
      </c>
      <c r="B149" s="3" t="s">
        <v>11</v>
      </c>
      <c r="C149" s="2" t="s">
        <v>1</v>
      </c>
      <c r="D149" s="4">
        <f>J149+D150</f>
        <v>269.17520000000002</v>
      </c>
      <c r="E149" s="4">
        <f>E137</f>
        <v>0</v>
      </c>
      <c r="F149" s="4">
        <f t="shared" ref="F149" si="12">E149*D149</f>
        <v>0</v>
      </c>
      <c r="G149" s="5"/>
      <c r="H149" s="5">
        <f>I148*K148</f>
        <v>73.506799999999998</v>
      </c>
      <c r="I149" s="5">
        <f>J148*K148</f>
        <v>31.830799999999996</v>
      </c>
      <c r="J149" s="5">
        <f>(I149+H149)*2</f>
        <v>210.67519999999999</v>
      </c>
      <c r="K149" s="5"/>
    </row>
    <row r="150" spans="1:11" ht="45" x14ac:dyDescent="0.25">
      <c r="A150" s="2" t="s">
        <v>8</v>
      </c>
      <c r="B150" s="3" t="s">
        <v>12</v>
      </c>
      <c r="C150" s="2" t="s">
        <v>1</v>
      </c>
      <c r="D150" s="4">
        <f>H148</f>
        <v>58.5</v>
      </c>
      <c r="E150" s="4">
        <f>E138</f>
        <v>0</v>
      </c>
      <c r="F150" s="4">
        <f>(E150*D150)*2</f>
        <v>0</v>
      </c>
      <c r="G150" s="5"/>
      <c r="H150" s="5"/>
      <c r="I150" s="5"/>
      <c r="J150" s="5"/>
      <c r="K150" s="5"/>
    </row>
    <row r="151" spans="1:11" ht="60" x14ac:dyDescent="0.25">
      <c r="A151" s="2" t="s">
        <v>18</v>
      </c>
      <c r="B151" s="3" t="s">
        <v>17</v>
      </c>
      <c r="C151" s="2" t="s">
        <v>1</v>
      </c>
      <c r="D151" s="4">
        <f>J149</f>
        <v>210.67519999999999</v>
      </c>
      <c r="E151" s="4">
        <f>E139</f>
        <v>0</v>
      </c>
      <c r="F151" s="4">
        <f>(E151*D151)*2</f>
        <v>0</v>
      </c>
      <c r="G151" s="5"/>
      <c r="H151" s="5"/>
      <c r="I151" s="5"/>
      <c r="J151" s="5"/>
      <c r="K151" s="5"/>
    </row>
    <row r="152" spans="1:11" ht="30" x14ac:dyDescent="0.25">
      <c r="A152" s="2" t="s">
        <v>19</v>
      </c>
      <c r="B152" s="3" t="s">
        <v>13</v>
      </c>
      <c r="C152" s="2" t="s">
        <v>1</v>
      </c>
      <c r="D152" s="4">
        <v>9.74</v>
      </c>
      <c r="E152" s="4">
        <f>E140</f>
        <v>0</v>
      </c>
      <c r="F152" s="4">
        <f>(E152*D152)*2</f>
        <v>0</v>
      </c>
      <c r="G152" s="5"/>
      <c r="H152" s="5"/>
      <c r="I152" s="5"/>
      <c r="J152" s="5"/>
      <c r="K152" s="5"/>
    </row>
    <row r="153" spans="1:11" x14ac:dyDescent="0.25">
      <c r="B153" s="15" t="s">
        <v>14</v>
      </c>
      <c r="C153" s="15"/>
      <c r="D153" s="15"/>
      <c r="E153" s="15"/>
      <c r="F153" s="5">
        <f>SUM(F148:F152)</f>
        <v>0</v>
      </c>
    </row>
    <row r="154" spans="1:11" x14ac:dyDescent="0.25">
      <c r="B154" s="6"/>
      <c r="C154" s="6"/>
      <c r="D154" s="6"/>
      <c r="E154" s="6" t="s">
        <v>15</v>
      </c>
      <c r="F154" s="5">
        <f>F155-F153</f>
        <v>0</v>
      </c>
    </row>
    <row r="155" spans="1:11" x14ac:dyDescent="0.25">
      <c r="B155" s="6"/>
      <c r="C155" s="6"/>
      <c r="D155" s="6"/>
      <c r="E155" s="6" t="s">
        <v>16</v>
      </c>
      <c r="F155" s="7">
        <f>F153*1.23</f>
        <v>0</v>
      </c>
    </row>
    <row r="156" spans="1:11" x14ac:dyDescent="0.25">
      <c r="B156" s="6"/>
      <c r="C156" s="6"/>
      <c r="D156" s="6"/>
      <c r="E156" s="6"/>
      <c r="F156" s="7"/>
    </row>
    <row r="157" spans="1:11" x14ac:dyDescent="0.25">
      <c r="B157" s="6"/>
      <c r="C157" s="6"/>
      <c r="D157" s="6"/>
      <c r="E157" s="6"/>
      <c r="F157" s="7"/>
    </row>
    <row r="158" spans="1:11" ht="30" x14ac:dyDescent="0.25">
      <c r="A158" s="2"/>
      <c r="B158" s="8" t="s">
        <v>7</v>
      </c>
      <c r="C158" s="8" t="s">
        <v>0</v>
      </c>
      <c r="D158" s="8" t="s">
        <v>2</v>
      </c>
      <c r="E158" s="8" t="s">
        <v>3</v>
      </c>
      <c r="F158" s="8" t="s">
        <v>4</v>
      </c>
      <c r="H158" s="9" t="s">
        <v>21</v>
      </c>
      <c r="I158" s="9" t="s">
        <v>23</v>
      </c>
      <c r="J158" s="10" t="s">
        <v>22</v>
      </c>
      <c r="K158" s="1" t="s">
        <v>20</v>
      </c>
    </row>
    <row r="159" spans="1:11" x14ac:dyDescent="0.25">
      <c r="A159" s="12" t="s">
        <v>38</v>
      </c>
      <c r="B159" s="13"/>
      <c r="C159" s="13"/>
      <c r="D159" s="13"/>
      <c r="E159" s="13"/>
      <c r="F159" s="14"/>
    </row>
    <row r="160" spans="1:11" ht="45" x14ac:dyDescent="0.25">
      <c r="A160" s="2" t="s">
        <v>5</v>
      </c>
      <c r="B160" s="3" t="s">
        <v>10</v>
      </c>
      <c r="C160" s="2" t="s">
        <v>1</v>
      </c>
      <c r="D160" s="4">
        <v>10</v>
      </c>
      <c r="E160" s="4">
        <f>E148</f>
        <v>0</v>
      </c>
      <c r="F160" s="4">
        <f>E160*D160</f>
        <v>0</v>
      </c>
      <c r="G160" s="5"/>
      <c r="H160" s="5">
        <v>67.27</v>
      </c>
      <c r="I160" s="5">
        <v>17.149999999999999</v>
      </c>
      <c r="J160" s="5">
        <v>11.68</v>
      </c>
      <c r="K160" s="5">
        <v>2.62</v>
      </c>
    </row>
    <row r="161" spans="1:11" ht="30" x14ac:dyDescent="0.25">
      <c r="A161" s="2" t="s">
        <v>9</v>
      </c>
      <c r="B161" s="3" t="s">
        <v>39</v>
      </c>
      <c r="C161" s="2" t="s">
        <v>1</v>
      </c>
      <c r="D161" s="4">
        <f>J161+D162</f>
        <v>151.0692</v>
      </c>
      <c r="E161" s="4">
        <f>E149</f>
        <v>0</v>
      </c>
      <c r="F161" s="4">
        <f t="shared" ref="F161" si="13">E161*D161</f>
        <v>0</v>
      </c>
      <c r="G161" s="5"/>
      <c r="H161" s="5">
        <f>I160*K160</f>
        <v>44.933</v>
      </c>
      <c r="I161" s="5">
        <f>J160*K160</f>
        <v>30.601600000000001</v>
      </c>
      <c r="J161" s="5">
        <f>(I161+H161)*2</f>
        <v>151.0692</v>
      </c>
      <c r="K161" s="5"/>
    </row>
    <row r="162" spans="1:11" ht="45" x14ac:dyDescent="0.25">
      <c r="A162" s="2" t="s">
        <v>8</v>
      </c>
      <c r="B162" s="3" t="s">
        <v>12</v>
      </c>
      <c r="C162" s="2" t="s">
        <v>1</v>
      </c>
      <c r="D162" s="4">
        <v>0</v>
      </c>
      <c r="E162" s="4">
        <f>E150</f>
        <v>0</v>
      </c>
      <c r="F162" s="4">
        <f>(E162*D162)*2</f>
        <v>0</v>
      </c>
      <c r="G162" s="5"/>
      <c r="H162" s="5"/>
      <c r="I162" s="5"/>
      <c r="J162" s="5"/>
      <c r="K162" s="5"/>
    </row>
    <row r="163" spans="1:11" ht="60" x14ac:dyDescent="0.25">
      <c r="A163" s="2" t="s">
        <v>18</v>
      </c>
      <c r="B163" s="3" t="s">
        <v>17</v>
      </c>
      <c r="C163" s="2" t="s">
        <v>1</v>
      </c>
      <c r="D163" s="4">
        <f>J161</f>
        <v>151.0692</v>
      </c>
      <c r="E163" s="4">
        <f>E151</f>
        <v>0</v>
      </c>
      <c r="F163" s="4">
        <f>(E163*D163)*2</f>
        <v>0</v>
      </c>
      <c r="G163" s="5"/>
      <c r="H163" s="5"/>
      <c r="I163" s="5"/>
      <c r="J163" s="5"/>
      <c r="K163" s="5"/>
    </row>
    <row r="164" spans="1:11" ht="30" x14ac:dyDescent="0.25">
      <c r="A164" s="2" t="s">
        <v>19</v>
      </c>
      <c r="B164" s="3" t="s">
        <v>13</v>
      </c>
      <c r="C164" s="2" t="s">
        <v>1</v>
      </c>
      <c r="D164" s="4">
        <v>9.74</v>
      </c>
      <c r="E164" s="4">
        <f>E152</f>
        <v>0</v>
      </c>
      <c r="F164" s="4">
        <f>(E164*D164)*2</f>
        <v>0</v>
      </c>
      <c r="G164" s="5"/>
      <c r="H164" s="5"/>
      <c r="I164" s="5"/>
      <c r="J164" s="5"/>
      <c r="K164" s="5"/>
    </row>
    <row r="165" spans="1:11" x14ac:dyDescent="0.25">
      <c r="B165" s="15" t="s">
        <v>14</v>
      </c>
      <c r="C165" s="15"/>
      <c r="D165" s="15"/>
      <c r="E165" s="15"/>
      <c r="F165" s="5">
        <f>SUM(F160:F164)</f>
        <v>0</v>
      </c>
    </row>
    <row r="166" spans="1:11" x14ac:dyDescent="0.25">
      <c r="B166" s="6"/>
      <c r="C166" s="6"/>
      <c r="D166" s="6"/>
      <c r="E166" s="6" t="s">
        <v>15</v>
      </c>
      <c r="F166" s="5">
        <f>F167-F165</f>
        <v>0</v>
      </c>
    </row>
    <row r="167" spans="1:11" x14ac:dyDescent="0.25">
      <c r="B167" s="6"/>
      <c r="C167" s="6"/>
      <c r="D167" s="6"/>
      <c r="E167" s="6" t="s">
        <v>16</v>
      </c>
      <c r="F167" s="7">
        <f>F165*1.23</f>
        <v>0</v>
      </c>
    </row>
    <row r="170" spans="1:11" ht="15.75" x14ac:dyDescent="0.25">
      <c r="E170" s="20" t="s">
        <v>24</v>
      </c>
      <c r="F170" s="21">
        <f>F117+F105+F93+F81+F69+F57+F45+F33+F21+F9+F129+F141+F153+F165</f>
        <v>0</v>
      </c>
    </row>
    <row r="171" spans="1:11" ht="15.75" x14ac:dyDescent="0.25">
      <c r="E171" s="20" t="s">
        <v>15</v>
      </c>
      <c r="F171" s="21">
        <f>F172-F170</f>
        <v>0</v>
      </c>
    </row>
    <row r="172" spans="1:11" ht="15.75" x14ac:dyDescent="0.25">
      <c r="E172" s="20" t="s">
        <v>6</v>
      </c>
      <c r="F172" s="21">
        <f>F170*1.23</f>
        <v>0</v>
      </c>
    </row>
  </sheetData>
  <mergeCells count="29">
    <mergeCell ref="A99:F99"/>
    <mergeCell ref="B105:E105"/>
    <mergeCell ref="A111:F111"/>
    <mergeCell ref="B117:E117"/>
    <mergeCell ref="A15:F15"/>
    <mergeCell ref="B21:E21"/>
    <mergeCell ref="A27:F27"/>
    <mergeCell ref="B33:E33"/>
    <mergeCell ref="A39:F39"/>
    <mergeCell ref="B93:E93"/>
    <mergeCell ref="B45:E45"/>
    <mergeCell ref="A51:F51"/>
    <mergeCell ref="B57:E57"/>
    <mergeCell ref="A63:F63"/>
    <mergeCell ref="B69:E69"/>
    <mergeCell ref="A75:F75"/>
    <mergeCell ref="B81:E81"/>
    <mergeCell ref="A87:F87"/>
    <mergeCell ref="B1:F1"/>
    <mergeCell ref="A3:F3"/>
    <mergeCell ref="B9:E9"/>
    <mergeCell ref="B153:E153"/>
    <mergeCell ref="A147:F147"/>
    <mergeCell ref="A159:F159"/>
    <mergeCell ref="B165:E165"/>
    <mergeCell ref="A123:F123"/>
    <mergeCell ref="B129:E129"/>
    <mergeCell ref="A135:F135"/>
    <mergeCell ref="B141:E141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Leśniak Grzegorz (PO Krosno)</cp:lastModifiedBy>
  <cp:lastPrinted>2023-10-11T11:31:14Z</cp:lastPrinted>
  <dcterms:created xsi:type="dcterms:W3CDTF">2021-09-29T06:20:57Z</dcterms:created>
  <dcterms:modified xsi:type="dcterms:W3CDTF">2023-10-25T06:46:51Z</dcterms:modified>
</cp:coreProperties>
</file>