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ek.barej\Desktop\"/>
    </mc:Choice>
  </mc:AlternateContent>
  <xr:revisionPtr revIDLastSave="0" documentId="13_ncr:1_{DF3BE3F9-F21B-4B46-89E6-59EFB591323F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Arkusz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3" l="1"/>
  <c r="F13" i="3"/>
  <c r="E8" i="3" l="1"/>
  <c r="E10" i="3"/>
  <c r="E11" i="3"/>
  <c r="E13" i="3"/>
  <c r="E14" i="3"/>
  <c r="E7" i="3"/>
  <c r="E17" i="3" l="1"/>
  <c r="F14" i="3"/>
  <c r="F8" i="3"/>
  <c r="D15" i="3" l="1"/>
  <c r="D12" i="3"/>
  <c r="E12" i="3" s="1"/>
  <c r="D9" i="3"/>
  <c r="E9" i="3" s="1"/>
  <c r="G8" i="3"/>
  <c r="G10" i="3"/>
  <c r="H10" i="3" s="1"/>
  <c r="G13" i="3"/>
  <c r="G7" i="3"/>
  <c r="H7" i="3" s="1"/>
  <c r="F11" i="3"/>
  <c r="F10" i="3"/>
  <c r="F7" i="3"/>
  <c r="F9" i="3" l="1"/>
  <c r="H13" i="3"/>
  <c r="F15" i="3"/>
  <c r="F17" i="3"/>
  <c r="D16" i="3"/>
  <c r="E15" i="3"/>
  <c r="E16" i="3" s="1"/>
  <c r="F12" i="3"/>
  <c r="H8" i="3"/>
  <c r="H9" i="3" s="1"/>
  <c r="G9" i="3"/>
  <c r="G11" i="3"/>
  <c r="G17" i="3" s="1"/>
  <c r="G14" i="3"/>
  <c r="F16" i="3" l="1"/>
  <c r="G12" i="3"/>
  <c r="H11" i="3"/>
  <c r="H12" i="3" s="1"/>
  <c r="G15" i="3"/>
  <c r="H14" i="3"/>
  <c r="H17" i="3" l="1"/>
  <c r="H15" i="3"/>
  <c r="H16" i="3" s="1"/>
  <c r="G16" i="3"/>
</calcChain>
</file>

<file path=xl/sharedStrings.xml><?xml version="1.0" encoding="utf-8"?>
<sst xmlns="http://schemas.openxmlformats.org/spreadsheetml/2006/main" count="22" uniqueCount="14">
  <si>
    <t>Pakiet</t>
  </si>
  <si>
    <t>Łączna wart. zam. podst. z opcją i zam. uzup netto</t>
  </si>
  <si>
    <t>Vat %</t>
  </si>
  <si>
    <t>Wartośc netto</t>
  </si>
  <si>
    <t>Wartość netto z opcją</t>
  </si>
  <si>
    <t>Wartośc brutto</t>
  </si>
  <si>
    <t>Zamówienie uzup. (50% zam. podst. z opcją) netto</t>
  </si>
  <si>
    <t>SUMA</t>
  </si>
  <si>
    <t>Suma</t>
  </si>
  <si>
    <t xml:space="preserve"> </t>
  </si>
  <si>
    <t>Sarnów-Kujawy-Wojcieszków-Gułów-Korwin-Stoczek</t>
  </si>
  <si>
    <t>Kryńszczak-Dąbrówka-Nowinki-Jagodne-Jata-Róża-Ławki</t>
  </si>
  <si>
    <t>Szkólka</t>
  </si>
  <si>
    <t>Tabela wartości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</si>
</sst>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charset val="1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1" xfId="0" applyFill="1" applyBorder="1"/>
    <xf numFmtId="0" fontId="0" fillId="0" borderId="0" xfId="0" applyAlignment="1">
      <alignment horizontal="center"/>
    </xf>
    <xf numFmtId="0" fontId="2" fillId="0" borderId="1" xfId="0" applyFont="1" applyBorder="1"/>
    <xf numFmtId="2" fontId="0" fillId="3" borderId="1" xfId="0" applyNumberFormat="1" applyFill="1" applyBorder="1"/>
    <xf numFmtId="2" fontId="2" fillId="2" borderId="1" xfId="0" applyNumberFormat="1" applyFont="1" applyFill="1" applyBorder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2" fontId="0" fillId="4" borderId="1" xfId="0" applyNumberFormat="1" applyFill="1" applyBorder="1"/>
    <xf numFmtId="0" fontId="0" fillId="4" borderId="1" xfId="0" applyFill="1" applyBorder="1"/>
    <xf numFmtId="0" fontId="0" fillId="5" borderId="1" xfId="0" applyFill="1" applyBorder="1"/>
    <xf numFmtId="0" fontId="1" fillId="5" borderId="1" xfId="0" applyFont="1" applyFill="1" applyBorder="1"/>
    <xf numFmtId="2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2" fontId="0" fillId="0" borderId="0" xfId="0" applyNumberFormat="1"/>
    <xf numFmtId="0" fontId="1" fillId="0" borderId="0" xfId="0" applyFont="1"/>
    <xf numFmtId="4" fontId="1" fillId="4" borderId="1" xfId="0" applyNumberFormat="1" applyFon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2" fontId="0" fillId="0" borderId="0" xfId="0" applyNumberFormat="1" applyFont="1" applyAlignment="1">
      <alignment wrapText="1"/>
    </xf>
    <xf numFmtId="2" fontId="2" fillId="0" borderId="1" xfId="0" applyNumberFormat="1" applyFont="1" applyBorder="1"/>
    <xf numFmtId="0" fontId="2" fillId="6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Fill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26"/>
  <sheetViews>
    <sheetView tabSelected="1" zoomScaleNormal="100" workbookViewId="0">
      <selection activeCell="D3" sqref="D3"/>
    </sheetView>
  </sheetViews>
  <sheetFormatPr defaultRowHeight="12.5" x14ac:dyDescent="0.25"/>
  <cols>
    <col min="2" max="2" width="26.1796875" customWidth="1"/>
    <col min="4" max="4" width="16.81640625" customWidth="1"/>
    <col min="5" max="5" width="18.6328125" bestFit="1" customWidth="1"/>
    <col min="6" max="6" width="21.26953125" customWidth="1"/>
    <col min="7" max="7" width="44.54296875" customWidth="1"/>
    <col min="8" max="8" width="43" customWidth="1"/>
    <col min="9" max="9" width="16.26953125" style="14" customWidth="1"/>
    <col min="10" max="10" width="15.26953125" customWidth="1"/>
    <col min="11" max="11" width="13.453125" customWidth="1"/>
    <col min="12" max="12" width="12" bestFit="1" customWidth="1"/>
    <col min="16" max="16" width="10.36328125" bestFit="1" customWidth="1"/>
  </cols>
  <sheetData>
    <row r="1" spans="2:16" x14ac:dyDescent="0.25">
      <c r="B1" t="s">
        <v>13</v>
      </c>
    </row>
    <row r="6" spans="2:16" ht="39.75" customHeight="1" x14ac:dyDescent="0.25">
      <c r="B6" s="11" t="s">
        <v>0</v>
      </c>
      <c r="C6" s="11" t="s">
        <v>2</v>
      </c>
      <c r="D6" s="11" t="s">
        <v>3</v>
      </c>
      <c r="E6" s="11" t="s">
        <v>4</v>
      </c>
      <c r="F6" s="11" t="s">
        <v>5</v>
      </c>
      <c r="G6" s="10" t="s">
        <v>6</v>
      </c>
      <c r="H6" s="10" t="s">
        <v>1</v>
      </c>
      <c r="I6" s="19"/>
      <c r="J6" s="22"/>
      <c r="K6" s="23"/>
      <c r="L6" s="23"/>
      <c r="M6" s="23"/>
      <c r="N6" s="23"/>
      <c r="O6" s="23"/>
    </row>
    <row r="7" spans="2:16" ht="13" x14ac:dyDescent="0.25">
      <c r="B7" s="18">
        <v>1</v>
      </c>
      <c r="C7" s="10">
        <v>8</v>
      </c>
      <c r="D7" s="16">
        <v>5173217.1900000004</v>
      </c>
      <c r="E7" s="9">
        <f>D7*1.3</f>
        <v>6725182.347000001</v>
      </c>
      <c r="F7" s="8">
        <f>D7*1.08</f>
        <v>5587074.565200001</v>
      </c>
      <c r="G7" s="9">
        <f>E7*0.5</f>
        <v>3362591.1735000005</v>
      </c>
      <c r="H7" s="9">
        <f>G7+E7</f>
        <v>10087773.520500001</v>
      </c>
      <c r="J7" s="23"/>
      <c r="K7" s="23"/>
      <c r="L7" s="23"/>
      <c r="M7" s="23"/>
      <c r="N7" s="23"/>
      <c r="O7" s="23"/>
    </row>
    <row r="8" spans="2:16" ht="60.75" customHeight="1" x14ac:dyDescent="0.25">
      <c r="B8" s="21" t="s">
        <v>10</v>
      </c>
      <c r="C8" s="10">
        <v>23</v>
      </c>
      <c r="D8" s="16">
        <v>51240.56</v>
      </c>
      <c r="E8" s="9">
        <f t="shared" ref="E8:E15" si="0">D8*1.3</f>
        <v>66612.728000000003</v>
      </c>
      <c r="F8" s="8">
        <f>D8*1.23</f>
        <v>63025.888799999993</v>
      </c>
      <c r="G8" s="9">
        <f t="shared" ref="G8:G14" si="1">E8*0.5</f>
        <v>33306.364000000001</v>
      </c>
      <c r="H8" s="9">
        <f t="shared" ref="H8:H15" si="2">G8+E8</f>
        <v>99919.092000000004</v>
      </c>
      <c r="J8" s="23"/>
      <c r="K8" s="23"/>
      <c r="L8" s="23"/>
      <c r="M8" s="23"/>
      <c r="N8" s="23"/>
      <c r="O8" s="23"/>
    </row>
    <row r="9" spans="2:16" x14ac:dyDescent="0.25">
      <c r="B9" s="28" t="s">
        <v>8</v>
      </c>
      <c r="C9" s="29"/>
      <c r="D9" s="1">
        <f>D7+D8</f>
        <v>5224457.75</v>
      </c>
      <c r="E9" s="1">
        <f t="shared" si="0"/>
        <v>6791795.0750000002</v>
      </c>
      <c r="F9" s="4">
        <f>F8+F7</f>
        <v>5650100.4540000008</v>
      </c>
      <c r="G9" s="4">
        <f>G8+G7</f>
        <v>3395897.5375000006</v>
      </c>
      <c r="H9" s="4">
        <f>H7+H8</f>
        <v>10187692.612500001</v>
      </c>
      <c r="J9" s="23"/>
      <c r="K9" s="23"/>
      <c r="L9" s="23"/>
      <c r="M9" s="23"/>
      <c r="N9" s="23"/>
      <c r="O9" s="23"/>
      <c r="P9" s="14"/>
    </row>
    <row r="10" spans="2:16" ht="13" x14ac:dyDescent="0.25">
      <c r="B10" s="18">
        <v>2</v>
      </c>
      <c r="C10" s="10">
        <v>8</v>
      </c>
      <c r="D10" s="17">
        <v>6435656.7000000002</v>
      </c>
      <c r="E10" s="9">
        <f t="shared" si="0"/>
        <v>8366353.7100000009</v>
      </c>
      <c r="F10" s="8">
        <f>D10*1.08</f>
        <v>6950509.2360000005</v>
      </c>
      <c r="G10" s="8">
        <f t="shared" si="1"/>
        <v>4183176.8550000004</v>
      </c>
      <c r="H10" s="8">
        <f t="shared" si="2"/>
        <v>12549530.565000001</v>
      </c>
      <c r="J10" s="23"/>
      <c r="K10" s="23"/>
      <c r="L10" s="23"/>
      <c r="M10" s="23"/>
      <c r="N10" s="23"/>
      <c r="O10" s="23"/>
    </row>
    <row r="11" spans="2:16" ht="46.5" customHeight="1" x14ac:dyDescent="0.25">
      <c r="B11" s="21" t="s">
        <v>11</v>
      </c>
      <c r="C11" s="10">
        <v>23</v>
      </c>
      <c r="D11" s="17">
        <v>128408.83</v>
      </c>
      <c r="E11" s="8">
        <f t="shared" si="0"/>
        <v>166931.47900000002</v>
      </c>
      <c r="F11" s="8">
        <f>D11*1.23</f>
        <v>157942.8609</v>
      </c>
      <c r="G11" s="8">
        <f t="shared" si="1"/>
        <v>83465.739500000011</v>
      </c>
      <c r="H11" s="8">
        <f t="shared" si="2"/>
        <v>250397.21850000002</v>
      </c>
      <c r="J11" s="23"/>
      <c r="K11" s="23"/>
      <c r="L11" s="23"/>
      <c r="M11" s="23"/>
      <c r="N11" s="23"/>
      <c r="O11" s="23"/>
    </row>
    <row r="12" spans="2:16" x14ac:dyDescent="0.25">
      <c r="B12" s="28" t="s">
        <v>8</v>
      </c>
      <c r="C12" s="29"/>
      <c r="D12" s="12">
        <f>D11+D10</f>
        <v>6564065.5300000003</v>
      </c>
      <c r="E12" s="1">
        <f t="shared" si="0"/>
        <v>8533285.1890000012</v>
      </c>
      <c r="F12" s="4">
        <f>F11+F10</f>
        <v>7108452.0969000002</v>
      </c>
      <c r="G12" s="4">
        <f>G11+G10</f>
        <v>4266642.5945000006</v>
      </c>
      <c r="H12" s="4">
        <f>H10+H11</f>
        <v>12799927.783500001</v>
      </c>
      <c r="J12" s="23"/>
      <c r="K12" s="23"/>
      <c r="L12" s="23"/>
      <c r="M12" s="23"/>
      <c r="N12" s="23"/>
      <c r="O12" s="23"/>
    </row>
    <row r="13" spans="2:16" ht="13" x14ac:dyDescent="0.25">
      <c r="B13" s="18">
        <v>3</v>
      </c>
      <c r="C13" s="10">
        <v>8</v>
      </c>
      <c r="D13" s="17">
        <v>447575.81</v>
      </c>
      <c r="E13" s="8">
        <f t="shared" si="0"/>
        <v>581848.55300000007</v>
      </c>
      <c r="F13" s="8">
        <f>D13*1.08</f>
        <v>483381.87480000005</v>
      </c>
      <c r="G13" s="8">
        <f t="shared" si="1"/>
        <v>290924.27650000004</v>
      </c>
      <c r="H13" s="8">
        <f t="shared" si="2"/>
        <v>872772.82950000011</v>
      </c>
      <c r="J13" s="23"/>
      <c r="K13" s="23"/>
      <c r="L13" s="23"/>
      <c r="M13" s="23"/>
      <c r="N13" s="23"/>
      <c r="O13" s="23"/>
    </row>
    <row r="14" spans="2:16" ht="13" x14ac:dyDescent="0.25">
      <c r="B14" s="18" t="s">
        <v>12</v>
      </c>
      <c r="C14" s="10">
        <v>23</v>
      </c>
      <c r="D14" s="17">
        <v>0</v>
      </c>
      <c r="E14" s="9">
        <f t="shared" si="0"/>
        <v>0</v>
      </c>
      <c r="F14" s="8">
        <f>D14*1.23</f>
        <v>0</v>
      </c>
      <c r="G14" s="8">
        <f t="shared" si="1"/>
        <v>0</v>
      </c>
      <c r="H14" s="8">
        <f t="shared" si="2"/>
        <v>0</v>
      </c>
      <c r="J14" s="23"/>
      <c r="K14" s="23"/>
      <c r="L14" s="23"/>
      <c r="M14" s="23"/>
      <c r="N14" s="23"/>
      <c r="O14" s="23"/>
    </row>
    <row r="15" spans="2:16" x14ac:dyDescent="0.25">
      <c r="B15" s="28" t="s">
        <v>8</v>
      </c>
      <c r="C15" s="29"/>
      <c r="D15" s="13">
        <f>D13+D14</f>
        <v>447575.81</v>
      </c>
      <c r="E15" s="1">
        <f t="shared" si="0"/>
        <v>581848.55300000007</v>
      </c>
      <c r="F15" s="4">
        <f>F14+F13</f>
        <v>483381.87480000005</v>
      </c>
      <c r="G15" s="4">
        <f>G14+G13</f>
        <v>290924.27650000004</v>
      </c>
      <c r="H15" s="4">
        <f t="shared" si="2"/>
        <v>872772.82950000011</v>
      </c>
      <c r="J15" s="23"/>
      <c r="K15" s="23"/>
      <c r="L15" s="23"/>
      <c r="M15" s="23"/>
      <c r="N15" s="23"/>
      <c r="O15" s="23"/>
    </row>
    <row r="16" spans="2:16" x14ac:dyDescent="0.25">
      <c r="B16" s="6" t="s">
        <v>8</v>
      </c>
      <c r="C16" s="7"/>
      <c r="D16" s="4">
        <f>SUM(D15,D12,D9)</f>
        <v>12236099.09</v>
      </c>
      <c r="E16" s="4">
        <f>SUM(E15,E12,E9)</f>
        <v>15906928.817000002</v>
      </c>
      <c r="F16" s="4">
        <f>SUM(F15,F12,F9)</f>
        <v>13241934.425700001</v>
      </c>
      <c r="G16" s="4">
        <f>SUM(G15,G12,G9)</f>
        <v>7953464.4085000008</v>
      </c>
      <c r="H16" s="4">
        <f>SUM(H15,H12,H9)</f>
        <v>23860393.225500003</v>
      </c>
      <c r="J16" s="23"/>
      <c r="K16" s="23"/>
      <c r="L16" s="23"/>
      <c r="M16" s="23"/>
      <c r="N16" s="23"/>
      <c r="O16" s="23"/>
    </row>
    <row r="17" spans="2:15" ht="13" x14ac:dyDescent="0.3">
      <c r="B17" s="24" t="s">
        <v>7</v>
      </c>
      <c r="C17" s="25"/>
      <c r="D17" s="5">
        <f>SUM(D13,D11,D10,D8,D7)</f>
        <v>12236099.09</v>
      </c>
      <c r="E17" s="5">
        <f>SUM(E13:E14,E10:E11,E7:E8)</f>
        <v>15906928.817000002</v>
      </c>
      <c r="F17" s="5">
        <f>SUM(F13:F14,F10:F11,F7:F8)</f>
        <v>13241934.425700003</v>
      </c>
      <c r="G17" s="5">
        <f>SUM(G13:G14,G10:G11,G7:G8)</f>
        <v>7953464.4085000008</v>
      </c>
      <c r="H17" s="5">
        <f>SUM(H13:H14,H10:H11,H7:H8)</f>
        <v>23860393.225500003</v>
      </c>
      <c r="J17" s="23"/>
      <c r="K17" s="23"/>
      <c r="L17" s="23"/>
      <c r="M17" s="23"/>
      <c r="N17" s="23"/>
      <c r="O17" s="23"/>
    </row>
    <row r="18" spans="2:15" ht="13" x14ac:dyDescent="0.3">
      <c r="B18" s="26"/>
      <c r="C18" s="27"/>
      <c r="D18" s="5" t="s">
        <v>9</v>
      </c>
      <c r="E18" s="3" t="s">
        <v>9</v>
      </c>
      <c r="F18" s="3"/>
      <c r="G18" s="20" t="s">
        <v>9</v>
      </c>
      <c r="H18" s="20" t="s">
        <v>9</v>
      </c>
      <c r="J18" s="23"/>
      <c r="K18" s="23"/>
      <c r="L18" s="23"/>
      <c r="M18" s="23"/>
      <c r="N18" s="23"/>
      <c r="O18" s="23"/>
    </row>
    <row r="19" spans="2:15" x14ac:dyDescent="0.25">
      <c r="C19" s="2"/>
      <c r="J19" s="23"/>
      <c r="K19" s="23"/>
      <c r="L19" s="23"/>
      <c r="M19" s="23"/>
      <c r="N19" s="23"/>
      <c r="O19" s="23"/>
    </row>
    <row r="20" spans="2:15" x14ac:dyDescent="0.25">
      <c r="G20" s="14" t="s">
        <v>9</v>
      </c>
      <c r="J20" s="23"/>
      <c r="K20" s="23"/>
      <c r="L20" s="23"/>
      <c r="M20" s="23"/>
      <c r="N20" s="23"/>
      <c r="O20" s="23"/>
    </row>
    <row r="21" spans="2:15" x14ac:dyDescent="0.25">
      <c r="C21" s="15"/>
      <c r="G21" s="14" t="s">
        <v>9</v>
      </c>
      <c r="J21" s="23"/>
      <c r="K21" s="23"/>
      <c r="L21" s="23"/>
      <c r="M21" s="23"/>
      <c r="N21" s="23"/>
      <c r="O21" s="23"/>
    </row>
    <row r="22" spans="2:15" x14ac:dyDescent="0.25">
      <c r="J22" s="23"/>
      <c r="K22" s="23"/>
      <c r="L22" s="23"/>
      <c r="M22" s="23"/>
      <c r="N22" s="23"/>
      <c r="O22" s="23"/>
    </row>
    <row r="23" spans="2:15" x14ac:dyDescent="0.25">
      <c r="J23" s="23"/>
      <c r="K23" s="23"/>
      <c r="L23" s="23"/>
      <c r="M23" s="23"/>
      <c r="N23" s="23"/>
      <c r="O23" s="23"/>
    </row>
    <row r="24" spans="2:15" ht="13" x14ac:dyDescent="0.3">
      <c r="D24" s="5"/>
      <c r="J24" s="23"/>
      <c r="K24" s="23"/>
      <c r="L24" s="23"/>
      <c r="M24" s="23"/>
      <c r="N24" s="23"/>
      <c r="O24" s="23"/>
    </row>
    <row r="25" spans="2:15" x14ac:dyDescent="0.25">
      <c r="J25" s="23"/>
      <c r="K25" s="23"/>
      <c r="L25" s="23"/>
      <c r="M25" s="23"/>
      <c r="N25" s="23"/>
      <c r="O25" s="23"/>
    </row>
    <row r="26" spans="2:15" x14ac:dyDescent="0.25">
      <c r="C26" s="15"/>
      <c r="D26" s="14"/>
      <c r="J26" s="23"/>
      <c r="K26" s="23"/>
      <c r="L26" s="23"/>
      <c r="M26" s="23"/>
      <c r="N26" s="23"/>
      <c r="O26" s="23"/>
    </row>
  </sheetData>
  <mergeCells count="4">
    <mergeCell ref="B17:C18"/>
    <mergeCell ref="B9:C9"/>
    <mergeCell ref="B12:C12"/>
    <mergeCell ref="B15:C15"/>
  </mergeCells>
  <pageMargins left="0.7" right="0.7" top="0.75" bottom="0.75" header="0.3" footer="0.3"/>
  <pageSetup paperSize="9" scale="4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Jacek</cp:lastModifiedBy>
  <cp:revision>1</cp:revision>
  <cp:lastPrinted>2024-11-14T08:11:39Z</cp:lastPrinted>
  <dcterms:created xsi:type="dcterms:W3CDTF">2020-10-02T10:53:04Z</dcterms:created>
  <dcterms:modified xsi:type="dcterms:W3CDTF">2024-11-14T08:12:19Z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