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ojciech.wiecek.MP\Desktop\serwis klimatyzacji\"/>
    </mc:Choice>
  </mc:AlternateContent>
  <xr:revisionPtr revIDLastSave="0" documentId="13_ncr:1_{2A8DFD8F-920A-4FA9-950F-F9DD4AA3400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Wyliczenie oferty" sheetId="5" r:id="rId1"/>
    <sheet name="Budynek Główny - cz. podstawowa" sheetId="6" r:id="rId2"/>
    <sheet name="Budynek Główny - opcja" sheetId="2" r:id="rId3"/>
    <sheet name="Budynek B - opcja" sheetId="4" r:id="rId4"/>
    <sheet name="Budynek ul. Powst.28 - opcja" sheetId="3" r:id="rId5"/>
  </sheets>
  <definedNames>
    <definedName name="_xlnm._FilterDatabase" localSheetId="3" hidden="1">'Budynek B - opcja'!$B$6:$Q$77</definedName>
    <definedName name="_xlnm._FilterDatabase" localSheetId="1" hidden="1">'Budynek Główny - cz. podstawowa'!$B$6:$Q$48</definedName>
    <definedName name="_xlnm._FilterDatabase" localSheetId="2" hidden="1">'Budynek Główny - opcja'!$B$6:$Q$35</definedName>
    <definedName name="_xlnm._FilterDatabase" localSheetId="4" hidden="1">'Budynek ul. Powst.28 - opcja'!$B$6:$Q$50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3" l="1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7" i="3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" i="4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7" i="2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7" i="6"/>
  <c r="F11" i="5"/>
  <c r="G11" i="5" s="1"/>
  <c r="Q36" i="2" l="1"/>
  <c r="Q51" i="3"/>
  <c r="Q78" i="4"/>
  <c r="Q49" i="6"/>
  <c r="F8" i="5" l="1"/>
  <c r="G8" i="5" s="1"/>
  <c r="Q4" i="2"/>
  <c r="F7" i="5"/>
  <c r="G7" i="5" s="1"/>
  <c r="Q4" i="6"/>
  <c r="F9" i="5"/>
  <c r="G9" i="5" s="1"/>
  <c r="Q4" i="4"/>
  <c r="F10" i="5"/>
  <c r="G10" i="5" s="1"/>
  <c r="Q4" i="3"/>
  <c r="G12" i="5" l="1"/>
  <c r="F12" i="5"/>
</calcChain>
</file>

<file path=xl/sharedStrings.xml><?xml version="1.0" encoding="utf-8"?>
<sst xmlns="http://schemas.openxmlformats.org/spreadsheetml/2006/main" count="823" uniqueCount="298">
  <si>
    <t>I piętro</t>
  </si>
  <si>
    <t>II piętro</t>
  </si>
  <si>
    <t>III piętro</t>
  </si>
  <si>
    <t>R410a</t>
  </si>
  <si>
    <t>M5WMY10LR</t>
  </si>
  <si>
    <t>M5MSY30BR</t>
  </si>
  <si>
    <t>Lp</t>
  </si>
  <si>
    <t>Numer piętra</t>
  </si>
  <si>
    <t>Numer pokoju</t>
  </si>
  <si>
    <t>Typ jednostki wewnętrznej</t>
  </si>
  <si>
    <t>Moc chłodnicza JW |kW|</t>
  </si>
  <si>
    <t>Rodzaj czynnika chłodniczego</t>
  </si>
  <si>
    <t>Ilość sztuk</t>
  </si>
  <si>
    <t>PARTER</t>
  </si>
  <si>
    <t>60</t>
  </si>
  <si>
    <t>FTY60GV1B</t>
  </si>
  <si>
    <t>R417a</t>
  </si>
  <si>
    <t>77 A</t>
  </si>
  <si>
    <t>AM 09UW4RVEIG00A</t>
  </si>
  <si>
    <t>R4l0a</t>
  </si>
  <si>
    <t>77 B</t>
  </si>
  <si>
    <t>ASM2UW4R\ E1G00A</t>
  </si>
  <si>
    <t>1 PIĘTRO</t>
  </si>
  <si>
    <t>111</t>
  </si>
  <si>
    <t>ARI8KSPDBWKNEU</t>
  </si>
  <si>
    <t>113</t>
  </si>
  <si>
    <t>18J2KVG-E</t>
  </si>
  <si>
    <t>R32a</t>
  </si>
  <si>
    <t>113 b sekretariat</t>
  </si>
  <si>
    <t>GWHO9QB-K3DNA5D 1</t>
  </si>
  <si>
    <t>117</t>
  </si>
  <si>
    <t>LG S12AHQ NWO</t>
  </si>
  <si>
    <t>I8J2KVG-E</t>
  </si>
  <si>
    <t>118</t>
  </si>
  <si>
    <t>LGSI2AHQ NBO</t>
  </si>
  <si>
    <t>121 b sekretariat</t>
  </si>
  <si>
    <t>M5WMO2OG</t>
  </si>
  <si>
    <t>121</t>
  </si>
  <si>
    <t>LU SO9AHQ ACIAC - R</t>
  </si>
  <si>
    <t>122</t>
  </si>
  <si>
    <t>UJ 30 NV 2</t>
  </si>
  <si>
    <t>125</t>
  </si>
  <si>
    <t>E 24SQ NCO</t>
  </si>
  <si>
    <t>126 b. sekretariat</t>
  </si>
  <si>
    <t>LG SI2AHQ NBO</t>
  </si>
  <si>
    <t>127</t>
  </si>
  <si>
    <t>LG SI2AHQ.NBO</t>
  </si>
  <si>
    <t>141</t>
  </si>
  <si>
    <t>B07J2KVG-E</t>
  </si>
  <si>
    <t>145</t>
  </si>
  <si>
    <t>ATXB6OCVIB</t>
  </si>
  <si>
    <t>RJZ14LBC</t>
  </si>
  <si>
    <t>146</t>
  </si>
  <si>
    <t>M5WMO2OGR ACIAC - R</t>
  </si>
  <si>
    <t>146 A (147) b sekretariat</t>
  </si>
  <si>
    <t>GWHO9QB-K3DNA5D</t>
  </si>
  <si>
    <t>149</t>
  </si>
  <si>
    <t>M5WMO2OG ACIAC - R</t>
  </si>
  <si>
    <t>II PIĘTRO</t>
  </si>
  <si>
    <t>215</t>
  </si>
  <si>
    <t>M5WMYI0LR</t>
  </si>
  <si>
    <t>215A</t>
  </si>
  <si>
    <t>215B</t>
  </si>
  <si>
    <t>216A</t>
  </si>
  <si>
    <t>LG SO9AHQ NWO</t>
  </si>
  <si>
    <t>216</t>
  </si>
  <si>
    <t>LG S09AHQ NWO</t>
  </si>
  <si>
    <t>217</t>
  </si>
  <si>
    <t>LG S09A HQ N W O</t>
  </si>
  <si>
    <t>218</t>
  </si>
  <si>
    <t>219</t>
  </si>
  <si>
    <t>LG S09AHQ NW O</t>
  </si>
  <si>
    <t>220</t>
  </si>
  <si>
    <t>LU S12AHQ NBO</t>
  </si>
  <si>
    <t>221</t>
  </si>
  <si>
    <t>221A</t>
  </si>
  <si>
    <t>221B</t>
  </si>
  <si>
    <t>LG S09AHQ.NW0</t>
  </si>
  <si>
    <t>222</t>
  </si>
  <si>
    <t>LGS12AHQ NBO</t>
  </si>
  <si>
    <t>223</t>
  </si>
  <si>
    <t>LU SO9AHQ NWO</t>
  </si>
  <si>
    <t>224</t>
  </si>
  <si>
    <t>225</t>
  </si>
  <si>
    <t>226</t>
  </si>
  <si>
    <t>227</t>
  </si>
  <si>
    <t>228</t>
  </si>
  <si>
    <t>R41 Oa</t>
  </si>
  <si>
    <t>Datki ii</t>
  </si>
  <si>
    <t>RY 60F7V 1</t>
  </si>
  <si>
    <t>Daikin</t>
  </si>
  <si>
    <t>RY 60F7V1</t>
  </si>
  <si>
    <t>Hisense</t>
  </si>
  <si>
    <t>AMW2-2OU4SZD1</t>
  </si>
  <si>
    <t>Samsung</t>
  </si>
  <si>
    <t>ARI8KSPPDBW KI</t>
  </si>
  <si>
    <t>Tosliiba</t>
  </si>
  <si>
    <t>I8J2AVG-E</t>
  </si>
  <si>
    <t>Grec</t>
  </si>
  <si>
    <t>GWH09QB-K3ONA5I0</t>
  </si>
  <si>
    <t>LU</t>
  </si>
  <si>
    <t>LG SI2HQ UWO</t>
  </si>
  <si>
    <t>Toshiba</t>
  </si>
  <si>
    <t>18J2AVG-E</t>
  </si>
  <si>
    <t>LG</t>
  </si>
  <si>
    <t>LGSI2AHQ UWO</t>
  </si>
  <si>
    <t>Mc Quay</t>
  </si>
  <si>
    <t>M5LOOBOC ACPOC - R</t>
  </si>
  <si>
    <t>IU S09AHQ.UWD</t>
  </si>
  <si>
    <t>U U 30 W</t>
  </si>
  <si>
    <t>E 24SQ</t>
  </si>
  <si>
    <t>LU SI2HQ UWO</t>
  </si>
  <si>
    <t>07J2AVG-E</t>
  </si>
  <si>
    <t>ARXB60</t>
  </si>
  <si>
    <t>Fujitsu</t>
  </si>
  <si>
    <t>ROZ14LBC</t>
  </si>
  <si>
    <t>M5LGO2OC ACPOC R</t>
  </si>
  <si>
    <t>GW HO9QB-K3DNA5IO</t>
  </si>
  <si>
    <t>M5LGO2OC ACPOC - R</t>
  </si>
  <si>
    <t>M5LCY10FR</t>
  </si>
  <si>
    <t>M5LCYI0FR</t>
  </si>
  <si>
    <t>LG SO9AHQ UWO</t>
  </si>
  <si>
    <t>LG S09AHQ UWO</t>
  </si>
  <si>
    <t>LG S09AHQ.UW0</t>
  </si>
  <si>
    <t>LG S12AHQ UWO</t>
  </si>
  <si>
    <t>LG SI2AHQ UWO</t>
  </si>
  <si>
    <t>LGS09AHQ UWO</t>
  </si>
  <si>
    <t>LUSI2AHQ UWO</t>
  </si>
  <si>
    <t>LG SO9AHQ.UWO</t>
  </si>
  <si>
    <t>LU S09AHQ.UWO</t>
  </si>
  <si>
    <t>Producent</t>
  </si>
  <si>
    <t>Typ jednostki zewnętrznej</t>
  </si>
  <si>
    <t>Moc chłodnicza JZ (kW|</t>
  </si>
  <si>
    <t>Ilość sztuk SPLIT</t>
  </si>
  <si>
    <t>Ilość sztuk MULTISPLIT</t>
  </si>
  <si>
    <t>Załącznik Nr 1 do formularza ofertowego</t>
  </si>
  <si>
    <t>RAS-BI0E2KVG-E</t>
  </si>
  <si>
    <t>R32</t>
  </si>
  <si>
    <t>RAS-5M341 2AVG-E</t>
  </si>
  <si>
    <t>RAS-B10E2KVG-E</t>
  </si>
  <si>
    <t>M51 ( Y15I R</t>
  </si>
  <si>
    <t>RAS-5M34U2AVG-E</t>
  </si>
  <si>
    <t>M5MSY3OBR</t>
  </si>
  <si>
    <t>R4IOa</t>
  </si>
  <si>
    <t>308</t>
  </si>
  <si>
    <t>20542305-13701</t>
  </si>
  <si>
    <t>310</t>
  </si>
  <si>
    <t>M5WMYI0I.R</t>
  </si>
  <si>
    <t>Przyziemie</t>
  </si>
  <si>
    <t>M5WMY15LR</t>
  </si>
  <si>
    <t>170XÍ</t>
  </si>
  <si>
    <t>Rotenso Imoto</t>
  </si>
  <si>
    <t>I70Xo</t>
  </si>
  <si>
    <t>M5LCY15FR</t>
  </si>
  <si>
    <t>(s. 100) AUYF18LBL</t>
  </si>
  <si>
    <t>AOYA18LAL</t>
  </si>
  <si>
    <t>AUYFI4LAL</t>
  </si>
  <si>
    <t>AOYGI4MCA</t>
  </si>
  <si>
    <t>M5LCYI5FR</t>
  </si>
  <si>
    <t>IV piętro</t>
  </si>
  <si>
    <t>V piętro</t>
  </si>
  <si>
    <t>VI piętro</t>
  </si>
  <si>
    <t>FTYN35GXV1B</t>
  </si>
  <si>
    <t>RYN35GXV1B</t>
  </si>
  <si>
    <t>RAS-B13E2KVG-E</t>
  </si>
  <si>
    <t>R 32</t>
  </si>
  <si>
    <t>RAS-I3E2AVG-E</t>
  </si>
  <si>
    <t>AT-12UW4RVETGOOA IN</t>
  </si>
  <si>
    <t>AT-12UW4RVETGOOA OUT</t>
  </si>
  <si>
    <t>FTYN25GXV1B</t>
  </si>
  <si>
    <t>RYN25DAV3B</t>
  </si>
  <si>
    <t>RYN35GXVIB</t>
  </si>
  <si>
    <t>RAS 13E2AVG-E</t>
  </si>
  <si>
    <t>RAS-13E2AVG-E</t>
  </si>
  <si>
    <t>135XÍ</t>
  </si>
  <si>
    <t>I35Xo</t>
  </si>
  <si>
    <t>Moc chłodnicza JW [kW]</t>
  </si>
  <si>
    <t>Ilość czynnika chłodniczego |kg|</t>
  </si>
  <si>
    <t>Moc chłodnicza JZ |kW|</t>
  </si>
  <si>
    <t>portiernia</t>
  </si>
  <si>
    <t>ASYG07LECA</t>
  </si>
  <si>
    <t>AOYG07LEC</t>
  </si>
  <si>
    <t>ASYG09LMCA</t>
  </si>
  <si>
    <t>AOYG09LMCA</t>
  </si>
  <si>
    <t>I PIĘTRO</t>
  </si>
  <si>
    <t>ASYG12LECA</t>
  </si>
  <si>
    <t>AOYG12LEC</t>
  </si>
  <si>
    <t>ASYG09LMC</t>
  </si>
  <si>
    <t>AOYG09LM</t>
  </si>
  <si>
    <t>209A</t>
  </si>
  <si>
    <t>ASYG14LMCA</t>
  </si>
  <si>
    <t>AOYG14LM</t>
  </si>
  <si>
    <t>ASYG09LECA</t>
  </si>
  <si>
    <t>MWM015G</t>
  </si>
  <si>
    <t>M4MST101015</t>
  </si>
  <si>
    <t>M5WM0I0G</t>
  </si>
  <si>
    <t>311</t>
  </si>
  <si>
    <t>MWM0I0G</t>
  </si>
  <si>
    <t>III PIĘTRO</t>
  </si>
  <si>
    <t>402 (adaptacja)</t>
  </si>
  <si>
    <t>AST-12UW4RVETG00A -IN</t>
  </si>
  <si>
    <t>AST-12UW4RVETG00A -OUT</t>
  </si>
  <si>
    <t>M5CMO15ER</t>
  </si>
  <si>
    <t>M5MLCO15CR</t>
  </si>
  <si>
    <t>M5WMY10.IR</t>
  </si>
  <si>
    <t>M5WMY10JR</t>
  </si>
  <si>
    <t>126Win R 12</t>
  </si>
  <si>
    <t>HlOOWnU RI3</t>
  </si>
  <si>
    <t>126 Win R 12</t>
  </si>
  <si>
    <t>Rotenso lino to</t>
  </si>
  <si>
    <t>Rotenso linoto</t>
  </si>
  <si>
    <t>Rotenso Hiro</t>
  </si>
  <si>
    <t>M5WMYI5LR ACBDD-R</t>
  </si>
  <si>
    <t>M5LCYI5CR - ACDOA R</t>
  </si>
  <si>
    <t>312</t>
  </si>
  <si>
    <t>20541505-07865</t>
  </si>
  <si>
    <t>313</t>
  </si>
  <si>
    <t>RIWM26190701094 (H26WmRI2)</t>
  </si>
  <si>
    <t>HlOOWmh RI3</t>
  </si>
  <si>
    <t>314</t>
  </si>
  <si>
    <t>RIWM26190701080 (U26WmR12)</t>
  </si>
  <si>
    <t>315</t>
  </si>
  <si>
    <t>R1WM26190700447 (H26W'mRI2)</t>
  </si>
  <si>
    <t>316</t>
  </si>
  <si>
    <t>RIWM26190700446 (H26WniRI2)</t>
  </si>
  <si>
    <t>317</t>
  </si>
  <si>
    <t>ASY24UBBJ</t>
  </si>
  <si>
    <t>AOY24UNKBL</t>
  </si>
  <si>
    <t>Mu Quay</t>
  </si>
  <si>
    <t>M5MSY3OBR ACDOA - R</t>
  </si>
  <si>
    <t>320</t>
  </si>
  <si>
    <t>M5WMYI0LR ACBDD-R</t>
  </si>
  <si>
    <t>M5WMYI0LR - ACBDD-R</t>
  </si>
  <si>
    <t>345 B</t>
  </si>
  <si>
    <t>M5WMY10LR - ACBDD-R</t>
  </si>
  <si>
    <t>321</t>
  </si>
  <si>
    <t>M5MSY3OBR ACDOA R</t>
  </si>
  <si>
    <t>322A</t>
  </si>
  <si>
    <t>M5WMYI0L.R</t>
  </si>
  <si>
    <t>322B</t>
  </si>
  <si>
    <t>322C</t>
  </si>
  <si>
    <t>334</t>
  </si>
  <si>
    <t>335</t>
  </si>
  <si>
    <t>336</t>
  </si>
  <si>
    <t>M5W'MYI0LR</t>
  </si>
  <si>
    <t>337</t>
  </si>
  <si>
    <t>338</t>
  </si>
  <si>
    <t>339</t>
  </si>
  <si>
    <t>M5W MYI0LR</t>
  </si>
  <si>
    <t>340</t>
  </si>
  <si>
    <t>341</t>
  </si>
  <si>
    <t>342</t>
  </si>
  <si>
    <t>M5WMYLSLR - ACBDD-R</t>
  </si>
  <si>
    <t>345C</t>
  </si>
  <si>
    <t>M5LCY10FR - ACBDD R</t>
  </si>
  <si>
    <t>Ilość czynnika chłodniczego |kg]</t>
  </si>
  <si>
    <t>118 (119)</t>
  </si>
  <si>
    <t>Rotenso</t>
  </si>
  <si>
    <t>345A</t>
  </si>
  <si>
    <t>lp</t>
  </si>
  <si>
    <t>ł yp jednostki wewnętrznej</t>
  </si>
  <si>
    <t>Moc chłodnicza JW|kW|</t>
  </si>
  <si>
    <t>Moc chłodnicza JZ [kW|</t>
  </si>
  <si>
    <t>Ilość czynnika chłodniczego [kg]</t>
  </si>
  <si>
    <t>100a</t>
  </si>
  <si>
    <t>Uwaga! Proszę wypełnić pola zaznaczone na zielono</t>
  </si>
  <si>
    <r>
      <t xml:space="preserve">Wykaz układów klimatyzacji Budynek B (ul. Powstańców 30) </t>
    </r>
    <r>
      <rPr>
        <b/>
        <sz val="14"/>
        <color rgb="FFFF0000"/>
        <rFont val="Calibri"/>
        <family val="2"/>
        <charset val="238"/>
      </rPr>
      <t>- "część w opcji"</t>
    </r>
  </si>
  <si>
    <r>
      <t xml:space="preserve">Wykaz układów klimatyzacji Budynek przy ul.Powstańców 28 </t>
    </r>
    <r>
      <rPr>
        <b/>
        <sz val="14"/>
        <color rgb="FFFF0000"/>
        <rFont val="Calibri"/>
        <family val="2"/>
        <charset val="238"/>
      </rPr>
      <t>- "część w opcji"</t>
    </r>
  </si>
  <si>
    <t>przedmiotu zamówienia</t>
  </si>
  <si>
    <t>ilość</t>
  </si>
  <si>
    <t>Łączna wartość netto</t>
  </si>
  <si>
    <t>Cena netto przeglądu</t>
  </si>
  <si>
    <t>ilość przeglądów</t>
  </si>
  <si>
    <t>Cena netto za dwa przeglądy</t>
  </si>
  <si>
    <t>część podstawowa</t>
  </si>
  <si>
    <r>
      <t xml:space="preserve">Wykaz układów klimatyzacji Budynek Główny (ul. Powstańców 30) </t>
    </r>
    <r>
      <rPr>
        <b/>
        <sz val="14"/>
        <color rgb="FFFF0000"/>
        <rFont val="Calibri"/>
        <family val="2"/>
        <charset val="238"/>
      </rPr>
      <t>- "część podstawowa"</t>
    </r>
  </si>
  <si>
    <t>Łączna wartość oferty
SUMA:</t>
  </si>
  <si>
    <t>Wartość netto</t>
  </si>
  <si>
    <t>Wartość brutto
[VAT 23%]</t>
  </si>
  <si>
    <t>Łączna wartość netto:</t>
  </si>
  <si>
    <r>
      <t xml:space="preserve">Wykaz układów klimatyzacji Budynek Główny (ul. Powstańców 30) </t>
    </r>
    <r>
      <rPr>
        <b/>
        <sz val="14"/>
        <color rgb="FFFF0000"/>
        <rFont val="Calibri"/>
        <family val="2"/>
        <charset val="238"/>
      </rPr>
      <t>- "część w opcja"</t>
    </r>
  </si>
  <si>
    <t>wykonanie bieżących przeglądów i utrzymanie w sprawności układów klimatyzacji 
w budynkach przy ul. Powstrańców 28 - 30 (BDG.215.32.2025)</t>
  </si>
  <si>
    <t>część w opcji</t>
  </si>
  <si>
    <t>wg arkusza
"Budynek Główny - cz. Podstawowa"</t>
  </si>
  <si>
    <t>wg arkusza
"Budynek Główny - opcja"</t>
  </si>
  <si>
    <t>wg arkusza
"Budynek B - opcja"</t>
  </si>
  <si>
    <t>wg arkusza
"Budynek ul. Powst.28 - opcja"</t>
  </si>
  <si>
    <t>Wykonanie przeglądu układów klimatyzacji w budynku "B" przy ul. Powstańców 30 w Katowicach
(suma wartości z arkusza "Budynek B - opcja")</t>
  </si>
  <si>
    <t>Wykonanie przeglądu układów klimatyzacji w pomieszczeniach znajdujących się na III piętrze budynku przy ul. Powstańców 30 w Katowicach
(suma wartości z arkusza "Budynek Główny - opcja")</t>
  </si>
  <si>
    <t>Wykonanie przeglądu układów klimatyzacji w budynku przy ul. Powstańców 28 (suma wartosci z arkusza "Budynek ul. Powst.28 - opcja")</t>
  </si>
  <si>
    <t>wg potrzeb</t>
  </si>
  <si>
    <t>Uwaga! Proszę wypełnić pola zaznaczone na zielono.</t>
  </si>
  <si>
    <t>Wykonanie przeglądu układów klimatyzacji w budynku przy ul. Powstańców 30 w pomieszczeniach zlokalizowanych na parterze, I piętrze oraz II piętrze - cz.podstawowa
(wartość z arkusza "Budynek Główny cz. podstawowa)</t>
  </si>
  <si>
    <t>cena jednostkowa netto</t>
  </si>
  <si>
    <t>Wykonanie serwisu - naprawa urządzeń klimatyzacyjnych (stawka za roboczogodzinę netto)</t>
  </si>
  <si>
    <t>Wykaz urządzeń - Wyliczenie wartości oferty.</t>
  </si>
  <si>
    <t>Załącznik nr 3 do zapytania ofertowego (BDG.215.32.2025)</t>
  </si>
  <si>
    <r>
      <t xml:space="preserve">Komórki w tabeli wypełnią się automatycznie po wpisaniu danych w pozostałych czterech arkuszach,
do wpisania pozostaje </t>
    </r>
    <r>
      <rPr>
        <b/>
        <i/>
        <sz val="12"/>
        <color theme="9" tint="-0.249977111117893"/>
        <rFont val="Calibri"/>
        <family val="2"/>
        <charset val="238"/>
      </rPr>
      <t>wartość jednej roboczogodziny za serwis - naprawę urządzeń klimatyzacji</t>
    </r>
    <r>
      <rPr>
        <b/>
        <i/>
        <sz val="12"/>
        <color rgb="FFFF0000"/>
        <rFont val="Calibri"/>
        <family val="2"/>
        <charset val="238"/>
      </rPr>
      <t xml:space="preserve"> - komórka zaznaczona na zielono.
</t>
    </r>
    <r>
      <rPr>
        <b/>
        <i/>
        <u/>
        <sz val="12"/>
        <color rgb="FFFF0000"/>
        <rFont val="Calibri"/>
        <family val="2"/>
        <charset val="238"/>
      </rPr>
      <t xml:space="preserve">Do </t>
    </r>
    <r>
      <rPr>
        <b/>
        <u/>
        <sz val="12"/>
        <color rgb="FFFF0000"/>
        <rFont val="Calibri"/>
        <family val="2"/>
        <charset val="238"/>
      </rPr>
      <t>Formularza oferty</t>
    </r>
    <r>
      <rPr>
        <b/>
        <i/>
        <u/>
        <sz val="12"/>
        <color rgb="FFFF0000"/>
        <rFont val="Calibri"/>
        <family val="2"/>
        <charset val="238"/>
      </rPr>
      <t xml:space="preserve"> należy przenieść - przepisać Łączną wartość oferty (Brutto) - komórka zaznaczona na "żółto"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</si>
</sst>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0.000"/>
    <numFmt numFmtId="165" formatCode="0.0"/>
    <numFmt numFmtId="166" formatCode="#,##0.00\ &quot;zł&quot;"/>
  </numFmts>
  <fonts count="50" x14ac:knownFonts="1">
    <font>
      <sz val="10"/>
      <name val="Arial"/>
    </font>
    <font>
      <sz val="11"/>
      <color theme="1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sz val="8"/>
      <name val="Arial"/>
      <family val="2"/>
      <charset val="238"/>
    </font>
    <font>
      <sz val="7"/>
      <color rgb="FF3F3F3F"/>
      <name val="Aptos Narrow"/>
      <family val="2"/>
      <scheme val="minor"/>
    </font>
    <font>
      <sz val="10"/>
      <color rgb="FF3F3F3F"/>
      <name val="Aptos Narrow"/>
      <family val="2"/>
      <scheme val="minor"/>
    </font>
    <font>
      <sz val="10"/>
      <color theme="5" tint="-0.249977111117893"/>
      <name val="Aptos Narrow"/>
      <family val="2"/>
      <scheme val="minor"/>
    </font>
    <font>
      <sz val="7"/>
      <color theme="5" tint="-0.249977111117893"/>
      <name val="Aptos Narrow"/>
      <family val="2"/>
      <scheme val="minor"/>
    </font>
    <font>
      <b/>
      <sz val="10"/>
      <color rgb="FF3F3F3F"/>
      <name val="Aptos Narrow"/>
      <family val="2"/>
      <charset val="238"/>
      <scheme val="minor"/>
    </font>
    <font>
      <sz val="10"/>
      <color theme="8"/>
      <name val="Aptos Narrow"/>
      <family val="2"/>
      <scheme val="minor"/>
    </font>
    <font>
      <sz val="7"/>
      <color theme="8"/>
      <name val="Aptos Narrow"/>
      <family val="2"/>
      <scheme val="minor"/>
    </font>
    <font>
      <sz val="17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b/>
      <sz val="14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4"/>
      <color rgb="FFFF0000"/>
      <name val="Calibri"/>
      <family val="2"/>
      <charset val="238"/>
    </font>
    <font>
      <sz val="10"/>
      <color theme="9" tint="0.39997558519241921"/>
      <name val="Calibri"/>
      <family val="2"/>
      <charset val="238"/>
    </font>
    <font>
      <b/>
      <sz val="12"/>
      <name val="Calibri"/>
      <family val="2"/>
      <charset val="238"/>
    </font>
    <font>
      <sz val="14"/>
      <name val="Calibri"/>
      <family val="2"/>
      <charset val="238"/>
    </font>
    <font>
      <sz val="10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6"/>
      <name val="Calibri"/>
      <family val="2"/>
      <charset val="238"/>
    </font>
    <font>
      <sz val="12"/>
      <name val="Calibri"/>
      <family val="2"/>
      <charset val="238"/>
    </font>
    <font>
      <i/>
      <sz val="12"/>
      <name val="Calibri"/>
      <family val="2"/>
      <charset val="238"/>
    </font>
    <font>
      <b/>
      <i/>
      <sz val="12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0"/>
      <color rgb="FF3F3F3F"/>
      <name val="Calibri"/>
      <family val="2"/>
      <charset val="238"/>
    </font>
    <font>
      <b/>
      <sz val="9"/>
      <color rgb="FF3F3F3F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0"/>
      <name val="Arial"/>
      <family val="2"/>
      <charset val="238"/>
    </font>
    <font>
      <b/>
      <i/>
      <sz val="14"/>
      <name val="Calibri"/>
      <family val="2"/>
      <charset val="238"/>
    </font>
    <font>
      <sz val="9"/>
      <color theme="8"/>
      <name val="Calibri"/>
      <family val="2"/>
      <charset val="238"/>
    </font>
    <font>
      <sz val="10"/>
      <color theme="5" tint="-0.249977111117893"/>
      <name val="Calibri"/>
      <family val="2"/>
      <charset val="238"/>
    </font>
    <font>
      <b/>
      <sz val="9"/>
      <color theme="5" tint="-0.499984740745262"/>
      <name val="Calibri"/>
      <family val="2"/>
      <charset val="238"/>
    </font>
    <font>
      <b/>
      <sz val="8"/>
      <color theme="5" tint="-0.499984740745262"/>
      <name val="Calibri"/>
      <family val="2"/>
      <charset val="238"/>
    </font>
    <font>
      <b/>
      <sz val="9"/>
      <color theme="8" tint="-0.249977111117893"/>
      <name val="Calibri"/>
      <family val="2"/>
      <charset val="238"/>
    </font>
    <font>
      <sz val="10"/>
      <color theme="8" tint="-0.249977111117893"/>
      <name val="Arial"/>
      <family val="2"/>
      <charset val="238"/>
    </font>
    <font>
      <b/>
      <sz val="12"/>
      <color rgb="FFFF0000"/>
      <name val="Calibri"/>
      <family val="2"/>
      <charset val="238"/>
    </font>
    <font>
      <sz val="10"/>
      <name val="Aptos Narrow"/>
      <family val="2"/>
      <scheme val="minor"/>
    </font>
    <font>
      <sz val="7"/>
      <name val="Aptos Narrow"/>
      <family val="2"/>
      <scheme val="minor"/>
    </font>
    <font>
      <sz val="10"/>
      <name val="Aptos Narrow"/>
      <family val="2"/>
      <charset val="238"/>
      <scheme val="minor"/>
    </font>
    <font>
      <b/>
      <i/>
      <sz val="12"/>
      <color theme="9" tint="-0.249977111117893"/>
      <name val="Calibri"/>
      <family val="2"/>
      <charset val="238"/>
    </font>
    <font>
      <sz val="11"/>
      <name val="Calibri"/>
      <family val="2"/>
      <charset val="238"/>
    </font>
    <font>
      <b/>
      <i/>
      <u/>
      <sz val="12"/>
      <color rgb="FFFF0000"/>
      <name val="Calibri"/>
      <family val="2"/>
      <charset val="238"/>
    </font>
    <font>
      <b/>
      <u/>
      <sz val="12"/>
      <color rgb="FFFF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56">
    <xf numFmtId="0" fontId="0" fillId="0" borderId="0" xfId="0"/>
    <xf numFmtId="0" fontId="3" fillId="0" borderId="0" xfId="0" applyFont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0" fontId="4" fillId="0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wrapText="1"/>
    </xf>
    <xf numFmtId="0" fontId="5" fillId="0" borderId="3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1" fontId="6" fillId="0" borderId="3" xfId="2" applyNumberFormat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1" fontId="6" fillId="0" borderId="3" xfId="1" applyNumberFormat="1" applyFont="1" applyFill="1" applyBorder="1" applyAlignment="1">
      <alignment horizontal="center" vertical="center"/>
    </xf>
    <xf numFmtId="165" fontId="6" fillId="0" borderId="3" xfId="1" applyNumberFormat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9" fillId="0" borderId="3" xfId="1" applyNumberFormat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165" fontId="9" fillId="0" borderId="3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top"/>
    </xf>
    <xf numFmtId="0" fontId="12" fillId="0" borderId="0" xfId="0" applyFont="1"/>
    <xf numFmtId="0" fontId="13" fillId="0" borderId="0" xfId="0" applyFont="1"/>
    <xf numFmtId="164" fontId="12" fillId="0" borderId="0" xfId="0" applyNumberFormat="1" applyFont="1"/>
    <xf numFmtId="0" fontId="14" fillId="0" borderId="2" xfId="0" applyFont="1" applyBorder="1" applyAlignment="1">
      <alignment vertical="top"/>
    </xf>
    <xf numFmtId="0" fontId="6" fillId="0" borderId="2" xfId="1" applyFont="1" applyFill="1" applyBorder="1" applyAlignment="1">
      <alignment horizontal="center" vertical="center"/>
    </xf>
    <xf numFmtId="165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1" fontId="6" fillId="0" borderId="2" xfId="1" applyNumberFormat="1" applyFont="1" applyFill="1" applyBorder="1" applyAlignment="1">
      <alignment horizontal="center" vertical="center"/>
    </xf>
    <xf numFmtId="0" fontId="18" fillId="0" borderId="0" xfId="0" applyFont="1"/>
    <xf numFmtId="0" fontId="0" fillId="0" borderId="3" xfId="0" applyBorder="1" applyAlignment="1">
      <alignment horizontal="center"/>
    </xf>
    <xf numFmtId="44" fontId="5" fillId="0" borderId="3" xfId="1" applyNumberFormat="1" applyFont="1" applyFill="1" applyBorder="1" applyAlignment="1">
      <alignment horizontal="center" vertical="center"/>
    </xf>
    <xf numFmtId="44" fontId="0" fillId="0" borderId="3" xfId="0" applyNumberFormat="1" applyBorder="1"/>
    <xf numFmtId="0" fontId="12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44" fontId="20" fillId="0" borderId="3" xfId="0" applyNumberFormat="1" applyFont="1" applyBorder="1" applyAlignment="1">
      <alignment horizontal="right" vertical="center"/>
    </xf>
    <xf numFmtId="0" fontId="21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/>
    </xf>
    <xf numFmtId="0" fontId="24" fillId="0" borderId="0" xfId="0" applyFont="1"/>
    <xf numFmtId="166" fontId="25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right" vertical="center" wrapText="1"/>
    </xf>
    <xf numFmtId="44" fontId="14" fillId="6" borderId="3" xfId="0" applyNumberFormat="1" applyFont="1" applyFill="1" applyBorder="1" applyAlignment="1">
      <alignment horizontal="right" vertical="center"/>
    </xf>
    <xf numFmtId="3" fontId="6" fillId="0" borderId="3" xfId="1" applyNumberFormat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/>
    </xf>
    <xf numFmtId="0" fontId="6" fillId="0" borderId="5" xfId="1" applyNumberFormat="1" applyFont="1" applyFill="1" applyBorder="1" applyAlignment="1">
      <alignment horizontal="center" vertical="center"/>
    </xf>
    <xf numFmtId="0" fontId="29" fillId="0" borderId="3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44" fontId="34" fillId="7" borderId="3" xfId="0" applyNumberFormat="1" applyFont="1" applyFill="1" applyBorder="1"/>
    <xf numFmtId="44" fontId="34" fillId="7" borderId="3" xfId="0" applyNumberFormat="1" applyFont="1" applyFill="1" applyBorder="1" applyAlignment="1">
      <alignment horizontal="left" vertical="center"/>
    </xf>
    <xf numFmtId="44" fontId="34" fillId="7" borderId="0" xfId="0" applyNumberFormat="1" applyFont="1" applyFill="1"/>
    <xf numFmtId="0" fontId="36" fillId="0" borderId="3" xfId="0" applyFont="1" applyBorder="1" applyAlignment="1">
      <alignment horizontal="center" vertical="center" wrapText="1"/>
    </xf>
    <xf numFmtId="44" fontId="34" fillId="7" borderId="3" xfId="0" applyNumberFormat="1" applyFont="1" applyFill="1" applyBorder="1" applyAlignment="1">
      <alignment vertical="center"/>
    </xf>
    <xf numFmtId="0" fontId="37" fillId="0" borderId="3" xfId="3" applyFont="1" applyFill="1" applyBorder="1" applyAlignment="1">
      <alignment horizontal="center" vertical="center" wrapText="1"/>
    </xf>
    <xf numFmtId="164" fontId="37" fillId="0" borderId="3" xfId="3" applyNumberFormat="1" applyFont="1" applyFill="1" applyBorder="1" applyAlignment="1">
      <alignment horizontal="center" vertical="center" wrapText="1"/>
    </xf>
    <xf numFmtId="1" fontId="37" fillId="0" borderId="3" xfId="3" applyNumberFormat="1" applyFont="1" applyFill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44" fontId="8" fillId="7" borderId="3" xfId="1" applyNumberFormat="1" applyFont="1" applyFill="1" applyBorder="1" applyAlignment="1">
      <alignment vertical="center"/>
    </xf>
    <xf numFmtId="44" fontId="8" fillId="7" borderId="3" xfId="1" applyNumberFormat="1" applyFont="1" applyFill="1" applyBorder="1"/>
    <xf numFmtId="0" fontId="40" fillId="0" borderId="3" xfId="0" applyFont="1" applyBorder="1" applyAlignment="1">
      <alignment horizontal="center" vertical="center" wrapText="1"/>
    </xf>
    <xf numFmtId="0" fontId="41" fillId="0" borderId="3" xfId="0" applyFont="1" applyBorder="1"/>
    <xf numFmtId="44" fontId="41" fillId="0" borderId="3" xfId="0" applyNumberFormat="1" applyFont="1" applyBorder="1"/>
    <xf numFmtId="0" fontId="42" fillId="0" borderId="3" xfId="0" applyFont="1" applyBorder="1" applyAlignment="1">
      <alignment horizontal="center" vertical="center" wrapText="1"/>
    </xf>
    <xf numFmtId="0" fontId="43" fillId="0" borderId="3" xfId="2" applyFont="1" applyFill="1" applyBorder="1" applyAlignment="1">
      <alignment horizontal="center" vertical="center"/>
    </xf>
    <xf numFmtId="0" fontId="43" fillId="0" borderId="3" xfId="2" applyFont="1" applyFill="1" applyBorder="1" applyAlignment="1">
      <alignment vertical="center"/>
    </xf>
    <xf numFmtId="0" fontId="44" fillId="0" borderId="3" xfId="2" applyFont="1" applyFill="1" applyBorder="1" applyAlignment="1">
      <alignment horizontal="center" vertical="center" wrapText="1"/>
    </xf>
    <xf numFmtId="165" fontId="43" fillId="0" borderId="3" xfId="2" applyNumberFormat="1" applyFont="1" applyFill="1" applyBorder="1" applyAlignment="1">
      <alignment horizontal="center" vertical="center"/>
    </xf>
    <xf numFmtId="164" fontId="43" fillId="0" borderId="3" xfId="2" applyNumberFormat="1" applyFont="1" applyFill="1" applyBorder="1" applyAlignment="1">
      <alignment horizontal="center" vertical="center"/>
    </xf>
    <xf numFmtId="0" fontId="43" fillId="0" borderId="3" xfId="2" applyNumberFormat="1" applyFont="1" applyFill="1" applyBorder="1" applyAlignment="1">
      <alignment horizontal="center" vertical="center"/>
    </xf>
    <xf numFmtId="1" fontId="43" fillId="0" borderId="3" xfId="2" applyNumberFormat="1" applyFont="1" applyFill="1" applyBorder="1" applyAlignment="1">
      <alignment horizontal="center" vertical="center"/>
    </xf>
    <xf numFmtId="1" fontId="43" fillId="0" borderId="3" xfId="0" applyNumberFormat="1" applyFont="1" applyBorder="1" applyAlignment="1">
      <alignment horizontal="center" vertical="center"/>
    </xf>
    <xf numFmtId="0" fontId="45" fillId="0" borderId="3" xfId="2" applyFont="1" applyFill="1" applyBorder="1" applyAlignment="1">
      <alignment horizontal="center" vertical="center"/>
    </xf>
    <xf numFmtId="166" fontId="45" fillId="0" borderId="3" xfId="2" applyNumberFormat="1" applyFont="1" applyFill="1" applyBorder="1"/>
    <xf numFmtId="0" fontId="43" fillId="0" borderId="3" xfId="2" applyFont="1" applyFill="1" applyBorder="1" applyAlignment="1">
      <alignment horizontal="center" vertical="center" wrapText="1"/>
    </xf>
    <xf numFmtId="166" fontId="16" fillId="7" borderId="3" xfId="0" applyNumberFormat="1" applyFont="1" applyFill="1" applyBorder="1"/>
    <xf numFmtId="166" fontId="16" fillId="7" borderId="3" xfId="0" applyNumberFormat="1" applyFont="1" applyFill="1" applyBorder="1" applyAlignment="1">
      <alignment vertical="center"/>
    </xf>
    <xf numFmtId="0" fontId="32" fillId="0" borderId="3" xfId="3" applyFont="1" applyFill="1" applyBorder="1" applyAlignment="1">
      <alignment horizontal="center" vertical="center" wrapText="1"/>
    </xf>
    <xf numFmtId="164" fontId="32" fillId="0" borderId="3" xfId="3" applyNumberFormat="1" applyFont="1" applyFill="1" applyBorder="1" applyAlignment="1">
      <alignment horizontal="center" vertical="center" wrapText="1"/>
    </xf>
    <xf numFmtId="1" fontId="32" fillId="0" borderId="3" xfId="3" applyNumberFormat="1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center"/>
    </xf>
    <xf numFmtId="0" fontId="47" fillId="8" borderId="3" xfId="0" applyFont="1" applyFill="1" applyBorder="1" applyAlignment="1">
      <alignment horizontal="center" vertical="center" wrapText="1"/>
    </xf>
    <xf numFmtId="0" fontId="47" fillId="8" borderId="3" xfId="0" applyFont="1" applyFill="1" applyBorder="1" applyAlignment="1">
      <alignment horizontal="center" vertical="center"/>
    </xf>
    <xf numFmtId="0" fontId="27" fillId="8" borderId="3" xfId="0" applyFont="1" applyFill="1" applyBorder="1" applyAlignment="1">
      <alignment horizontal="center" vertical="center"/>
    </xf>
    <xf numFmtId="0" fontId="27" fillId="8" borderId="3" xfId="0" applyFont="1" applyFill="1" applyBorder="1" applyAlignment="1">
      <alignment horizontal="center" vertical="center" wrapText="1"/>
    </xf>
    <xf numFmtId="0" fontId="19" fillId="0" borderId="0" xfId="0" applyFont="1"/>
    <xf numFmtId="166" fontId="35" fillId="5" borderId="3" xfId="0" applyNumberFormat="1" applyFont="1" applyFill="1" applyBorder="1" applyAlignment="1" applyProtection="1">
      <alignment horizontal="center" vertical="center"/>
      <protection locked="0"/>
    </xf>
    <xf numFmtId="44" fontId="45" fillId="5" borderId="3" xfId="2" applyNumberFormat="1" applyFont="1" applyFill="1" applyBorder="1" applyProtection="1">
      <protection locked="0"/>
    </xf>
    <xf numFmtId="0" fontId="15" fillId="9" borderId="0" xfId="0" applyFont="1" applyFill="1" applyAlignment="1">
      <alignment horizontal="left" vertical="center"/>
    </xf>
    <xf numFmtId="0" fontId="16" fillId="9" borderId="0" xfId="0" applyFont="1" applyFill="1" applyAlignment="1">
      <alignment horizontal="left" vertical="center"/>
    </xf>
    <xf numFmtId="0" fontId="0" fillId="9" borderId="0" xfId="0" applyFill="1" applyAlignment="1">
      <alignment horizontal="left" vertical="center"/>
    </xf>
    <xf numFmtId="44" fontId="5" fillId="5" borderId="3" xfId="1" applyNumberFormat="1" applyFont="1" applyFill="1" applyBorder="1" applyAlignment="1" applyProtection="1">
      <alignment horizontal="center" vertical="center"/>
      <protection locked="0"/>
    </xf>
    <xf numFmtId="44" fontId="0" fillId="5" borderId="3" xfId="0" applyNumberFormat="1" applyFill="1" applyBorder="1" applyProtection="1">
      <protection locked="0"/>
    </xf>
    <xf numFmtId="0" fontId="26" fillId="0" borderId="0" xfId="0" applyFont="1" applyAlignment="1">
      <alignment horizontal="left" wrapText="1"/>
    </xf>
    <xf numFmtId="0" fontId="28" fillId="0" borderId="9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right"/>
    </xf>
    <xf numFmtId="1" fontId="43" fillId="0" borderId="3" xfId="0" applyNumberFormat="1" applyFont="1" applyBorder="1" applyAlignment="1">
      <alignment horizontal="center" vertical="center"/>
    </xf>
    <xf numFmtId="0" fontId="43" fillId="0" borderId="3" xfId="2" applyFont="1" applyFill="1" applyBorder="1" applyAlignment="1">
      <alignment horizontal="center" vertical="center" wrapText="1"/>
    </xf>
    <xf numFmtId="0" fontId="43" fillId="0" borderId="3" xfId="2" applyFont="1" applyFill="1" applyBorder="1" applyAlignment="1">
      <alignment horizontal="center" vertical="center"/>
    </xf>
    <xf numFmtId="1" fontId="43" fillId="0" borderId="3" xfId="2" applyNumberFormat="1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6" fillId="0" borderId="3" xfId="0" applyFont="1" applyBorder="1" applyAlignment="1">
      <alignment horizontal="right" vertical="center"/>
    </xf>
    <xf numFmtId="164" fontId="43" fillId="0" borderId="3" xfId="2" applyNumberFormat="1" applyFont="1" applyFill="1" applyBorder="1" applyAlignment="1">
      <alignment horizontal="center" vertical="center"/>
    </xf>
    <xf numFmtId="0" fontId="44" fillId="0" borderId="3" xfId="2" applyFont="1" applyFill="1" applyBorder="1" applyAlignment="1">
      <alignment horizontal="center" vertical="center" wrapText="1"/>
    </xf>
    <xf numFmtId="165" fontId="43" fillId="0" borderId="3" xfId="2" applyNumberFormat="1" applyFont="1" applyFill="1" applyBorder="1" applyAlignment="1">
      <alignment horizontal="center" vertical="center"/>
    </xf>
    <xf numFmtId="1" fontId="6" fillId="0" borderId="3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165" fontId="6" fillId="0" borderId="3" xfId="1" applyNumberFormat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right"/>
    </xf>
    <xf numFmtId="164" fontId="9" fillId="0" borderId="5" xfId="1" applyNumberFormat="1" applyFont="1" applyFill="1" applyBorder="1" applyAlignment="1">
      <alignment horizontal="center" vertical="center" wrapText="1"/>
    </xf>
    <xf numFmtId="164" fontId="9" fillId="0" borderId="6" xfId="1" applyNumberFormat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165" fontId="9" fillId="0" borderId="5" xfId="1" applyNumberFormat="1" applyFont="1" applyFill="1" applyBorder="1" applyAlignment="1">
      <alignment horizontal="center" vertical="center"/>
    </xf>
    <xf numFmtId="165" fontId="9" fillId="0" borderId="6" xfId="1" applyNumberFormat="1" applyFont="1" applyFill="1" applyBorder="1" applyAlignment="1">
      <alignment horizontal="center" vertical="center"/>
    </xf>
    <xf numFmtId="165" fontId="9" fillId="0" borderId="7" xfId="1" applyNumberFormat="1" applyFont="1" applyFill="1" applyBorder="1" applyAlignment="1">
      <alignment horizontal="center" vertical="center"/>
    </xf>
    <xf numFmtId="164" fontId="9" fillId="0" borderId="7" xfId="1" applyNumberFormat="1" applyFont="1" applyFill="1" applyBorder="1" applyAlignment="1">
      <alignment horizontal="center" vertical="center" wrapText="1"/>
    </xf>
    <xf numFmtId="0" fontId="9" fillId="0" borderId="3" xfId="1" applyNumberFormat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164" fontId="9" fillId="0" borderId="5" xfId="1" applyNumberFormat="1" applyFont="1" applyFill="1" applyBorder="1" applyAlignment="1">
      <alignment horizontal="center" vertical="center"/>
    </xf>
    <xf numFmtId="164" fontId="9" fillId="0" borderId="6" xfId="1" applyNumberFormat="1" applyFont="1" applyFill="1" applyBorder="1" applyAlignment="1">
      <alignment horizontal="center" vertical="center"/>
    </xf>
    <xf numFmtId="164" fontId="9" fillId="0" borderId="7" xfId="1" applyNumberFormat="1" applyFont="1" applyFill="1" applyBorder="1" applyAlignment="1">
      <alignment horizontal="center" vertical="center"/>
    </xf>
    <xf numFmtId="0" fontId="9" fillId="0" borderId="5" xfId="1" applyNumberFormat="1" applyFont="1" applyFill="1" applyBorder="1" applyAlignment="1">
      <alignment horizontal="center" vertical="center"/>
    </xf>
    <xf numFmtId="0" fontId="9" fillId="0" borderId="6" xfId="1" applyNumberFormat="1" applyFont="1" applyFill="1" applyBorder="1" applyAlignment="1">
      <alignment horizontal="center" vertical="center"/>
    </xf>
    <xf numFmtId="0" fontId="9" fillId="0" borderId="7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top"/>
    </xf>
    <xf numFmtId="0" fontId="15" fillId="9" borderId="3" xfId="0" applyFont="1" applyFill="1" applyBorder="1" applyAlignment="1">
      <alignment horizontal="left" vertical="center"/>
    </xf>
  </cellXfs>
  <cellStyles count="4">
    <cellStyle name="20% — akcent 1" xfId="2" builtinId="30"/>
    <cellStyle name="40% — akcent 1" xfId="3" builtinId="31"/>
    <cellStyle name="Dane wyjściowe" xfId="1" builtinId="2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8F4D4-E531-47BB-839F-BB60C6A9C193}">
  <dimension ref="B1:G12"/>
  <sheetViews>
    <sheetView showGridLines="0" tabSelected="1" workbookViewId="0">
      <selection activeCell="E11" sqref="E11"/>
    </sheetView>
  </sheetViews>
  <sheetFormatPr defaultRowHeight="12.75" x14ac:dyDescent="0.2"/>
  <cols>
    <col min="2" max="2" width="19.28515625" customWidth="1"/>
    <col min="3" max="3" width="52.85546875" customWidth="1"/>
    <col min="4" max="4" width="12.5703125" customWidth="1"/>
    <col min="5" max="5" width="27.140625" customWidth="1"/>
    <col min="6" max="6" width="21.42578125" customWidth="1"/>
    <col min="7" max="7" width="26.85546875" customWidth="1"/>
    <col min="8" max="8" width="13.28515625" customWidth="1"/>
  </cols>
  <sheetData>
    <row r="1" spans="2:7" ht="27.75" customHeight="1" x14ac:dyDescent="0.25">
      <c r="B1" s="98" t="s">
        <v>296</v>
      </c>
      <c r="C1" s="29"/>
      <c r="D1" s="29"/>
      <c r="E1" s="29"/>
      <c r="F1" s="29"/>
      <c r="G1" s="29"/>
    </row>
    <row r="2" spans="2:7" x14ac:dyDescent="0.2">
      <c r="B2" s="29"/>
      <c r="C2" s="29"/>
      <c r="D2" s="29"/>
      <c r="E2" s="29"/>
      <c r="F2" s="29"/>
      <c r="G2" s="29"/>
    </row>
    <row r="3" spans="2:7" ht="27.75" customHeight="1" x14ac:dyDescent="0.35">
      <c r="B3" s="49" t="s">
        <v>295</v>
      </c>
      <c r="C3" s="29"/>
      <c r="D3" s="29"/>
      <c r="E3" s="29"/>
      <c r="F3" s="29"/>
      <c r="G3" s="29"/>
    </row>
    <row r="4" spans="2:7" ht="39.75" customHeight="1" x14ac:dyDescent="0.25">
      <c r="B4" s="106" t="s">
        <v>281</v>
      </c>
      <c r="C4" s="106"/>
      <c r="D4" s="106"/>
      <c r="E4" s="106"/>
      <c r="F4" s="106"/>
      <c r="G4" s="106"/>
    </row>
    <row r="5" spans="2:7" ht="72" customHeight="1" x14ac:dyDescent="0.2">
      <c r="B5" s="107" t="s">
        <v>297</v>
      </c>
      <c r="C5" s="107"/>
      <c r="D5" s="107"/>
      <c r="E5" s="107"/>
      <c r="F5" s="107"/>
      <c r="G5" s="107"/>
    </row>
    <row r="6" spans="2:7" ht="37.5" customHeight="1" x14ac:dyDescent="0.2">
      <c r="B6" s="93"/>
      <c r="C6" s="96" t="s">
        <v>268</v>
      </c>
      <c r="D6" s="96" t="s">
        <v>269</v>
      </c>
      <c r="E6" s="96" t="s">
        <v>293</v>
      </c>
      <c r="F6" s="97" t="s">
        <v>277</v>
      </c>
      <c r="G6" s="97" t="s">
        <v>278</v>
      </c>
    </row>
    <row r="7" spans="2:7" ht="66" customHeight="1" x14ac:dyDescent="0.2">
      <c r="B7" s="94" t="s">
        <v>274</v>
      </c>
      <c r="C7" s="42" t="s">
        <v>292</v>
      </c>
      <c r="D7" s="43">
        <v>1</v>
      </c>
      <c r="E7" s="50" t="s">
        <v>283</v>
      </c>
      <c r="F7" s="44">
        <f>'Budynek Główny - cz. podstawowa'!Q49</f>
        <v>0</v>
      </c>
      <c r="G7" s="44">
        <f>F7*1.23</f>
        <v>0</v>
      </c>
    </row>
    <row r="8" spans="2:7" ht="78" customHeight="1" x14ac:dyDescent="0.2">
      <c r="B8" s="94" t="s">
        <v>282</v>
      </c>
      <c r="C8" s="45" t="s">
        <v>288</v>
      </c>
      <c r="D8" s="46">
        <v>1</v>
      </c>
      <c r="E8" s="50" t="s">
        <v>284</v>
      </c>
      <c r="F8" s="44">
        <f>'Budynek Główny - opcja'!Q36</f>
        <v>0</v>
      </c>
      <c r="G8" s="44">
        <f>F8*1.23</f>
        <v>0</v>
      </c>
    </row>
    <row r="9" spans="2:7" ht="78" customHeight="1" x14ac:dyDescent="0.2">
      <c r="B9" s="94" t="s">
        <v>282</v>
      </c>
      <c r="C9" s="45" t="s">
        <v>287</v>
      </c>
      <c r="D9" s="46">
        <v>1</v>
      </c>
      <c r="E9" s="50" t="s">
        <v>285</v>
      </c>
      <c r="F9" s="44">
        <f>'Budynek B - opcja'!Q78</f>
        <v>0</v>
      </c>
      <c r="G9" s="44">
        <f t="shared" ref="G9:G10" si="0">F9*1.23</f>
        <v>0</v>
      </c>
    </row>
    <row r="10" spans="2:7" ht="78" customHeight="1" x14ac:dyDescent="0.2">
      <c r="B10" s="94" t="s">
        <v>282</v>
      </c>
      <c r="C10" s="45" t="s">
        <v>289</v>
      </c>
      <c r="D10" s="46">
        <v>1</v>
      </c>
      <c r="E10" s="50" t="s">
        <v>286</v>
      </c>
      <c r="F10" s="44">
        <f>'Budynek ul. Powst.28 - opcja'!Q51</f>
        <v>0</v>
      </c>
      <c r="G10" s="44">
        <f t="shared" si="0"/>
        <v>0</v>
      </c>
    </row>
    <row r="11" spans="2:7" ht="37.5" customHeight="1" x14ac:dyDescent="0.2">
      <c r="B11" s="95" t="s">
        <v>290</v>
      </c>
      <c r="C11" s="47" t="s">
        <v>294</v>
      </c>
      <c r="D11" s="48">
        <v>40</v>
      </c>
      <c r="E11" s="99"/>
      <c r="F11" s="44">
        <f>D11*E11</f>
        <v>0</v>
      </c>
      <c r="G11" s="44">
        <f>F11*1.23</f>
        <v>0</v>
      </c>
    </row>
    <row r="12" spans="2:7" ht="43.5" customHeight="1" x14ac:dyDescent="0.2">
      <c r="B12" s="29"/>
      <c r="C12" s="29"/>
      <c r="D12" s="29"/>
      <c r="E12" s="51" t="s">
        <v>276</v>
      </c>
      <c r="F12" s="44">
        <f>SUM(F7:F11)</f>
        <v>0</v>
      </c>
      <c r="G12" s="52">
        <f>SUM(G7:G11)</f>
        <v>0</v>
      </c>
    </row>
  </sheetData>
  <sheetProtection algorithmName="SHA-512" hashValue="l4bhBi/qOmcjjcyM/HvzAwd5fqs7FDqPwDZ78HY3MfKEMkPMMZyX2UOWnSL696Y1k274HwAsAEk5qMj0ttaKXQ==" saltValue="26stA2IDx+DqlOi+AiduGg==" spinCount="100000" sheet="1" objects="1" scenarios="1"/>
  <mergeCells count="2">
    <mergeCell ref="B4:G4"/>
    <mergeCell ref="B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E23A2-3828-469E-AA4F-D78B99564F68}">
  <dimension ref="B2:Q49"/>
  <sheetViews>
    <sheetView zoomScale="120" zoomScaleNormal="120" workbookViewId="0">
      <pane ySplit="6" topLeftCell="A7" activePane="bottomLeft" state="frozen"/>
      <selection pane="bottomLeft" activeCell="O16" sqref="O16"/>
    </sheetView>
  </sheetViews>
  <sheetFormatPr defaultRowHeight="12.75" x14ac:dyDescent="0.2"/>
  <cols>
    <col min="1" max="1" width="4.42578125" customWidth="1"/>
    <col min="2" max="2" width="5.7109375" customWidth="1"/>
    <col min="3" max="3" width="11" customWidth="1"/>
    <col min="4" max="4" width="13.140625" customWidth="1"/>
    <col min="5" max="5" width="13.140625" style="1" customWidth="1"/>
    <col min="6" max="6" width="13.140625" customWidth="1"/>
    <col min="7" max="7" width="13.140625" style="2" customWidth="1"/>
    <col min="8" max="8" width="13.140625" customWidth="1"/>
    <col min="9" max="9" width="6.5703125" customWidth="1"/>
    <col min="10" max="12" width="13.140625" customWidth="1"/>
    <col min="13" max="13" width="6.42578125" style="4" customWidth="1"/>
    <col min="14" max="14" width="9.28515625" customWidth="1"/>
    <col min="15" max="15" width="13" customWidth="1"/>
    <col min="16" max="16" width="10.7109375" style="12" customWidth="1"/>
    <col min="17" max="17" width="14.42578125" customWidth="1"/>
  </cols>
  <sheetData>
    <row r="2" spans="2:17" ht="22.5" x14ac:dyDescent="0.2">
      <c r="B2" s="28" t="s">
        <v>135</v>
      </c>
      <c r="C2" s="29"/>
      <c r="D2" s="29"/>
      <c r="E2" s="30"/>
      <c r="F2" s="29"/>
      <c r="G2" s="31"/>
      <c r="H2" s="113" t="s">
        <v>291</v>
      </c>
      <c r="I2" s="113"/>
      <c r="J2" s="113"/>
      <c r="K2" s="113"/>
    </row>
    <row r="3" spans="2:17" x14ac:dyDescent="0.2">
      <c r="B3" s="38"/>
      <c r="C3" s="29"/>
      <c r="D3" s="29"/>
      <c r="E3" s="30"/>
      <c r="F3" s="29"/>
      <c r="G3" s="31"/>
      <c r="H3" s="29"/>
    </row>
    <row r="4" spans="2:17" ht="18.75" x14ac:dyDescent="0.2">
      <c r="B4" s="32" t="s">
        <v>275</v>
      </c>
      <c r="C4" s="29"/>
      <c r="D4" s="29"/>
      <c r="E4" s="30"/>
      <c r="F4" s="29"/>
      <c r="G4" s="31"/>
      <c r="H4" s="29"/>
      <c r="O4" s="114" t="s">
        <v>279</v>
      </c>
      <c r="P4" s="114"/>
      <c r="Q4" s="89">
        <f>Q49</f>
        <v>0</v>
      </c>
    </row>
    <row r="6" spans="2:17" ht="36" x14ac:dyDescent="0.2">
      <c r="B6" s="90" t="s">
        <v>6</v>
      </c>
      <c r="C6" s="90" t="s">
        <v>7</v>
      </c>
      <c r="D6" s="90" t="s">
        <v>8</v>
      </c>
      <c r="E6" s="90" t="s">
        <v>9</v>
      </c>
      <c r="F6" s="90" t="s">
        <v>10</v>
      </c>
      <c r="G6" s="91" t="s">
        <v>255</v>
      </c>
      <c r="H6" s="90" t="s">
        <v>11</v>
      </c>
      <c r="I6" s="90" t="s">
        <v>12</v>
      </c>
      <c r="J6" s="90" t="s">
        <v>130</v>
      </c>
      <c r="K6" s="90" t="s">
        <v>131</v>
      </c>
      <c r="L6" s="90" t="s">
        <v>132</v>
      </c>
      <c r="M6" s="92" t="s">
        <v>133</v>
      </c>
      <c r="N6" s="90" t="s">
        <v>134</v>
      </c>
      <c r="O6" s="60" t="s">
        <v>271</v>
      </c>
      <c r="P6" s="59" t="s">
        <v>272</v>
      </c>
      <c r="Q6" s="59" t="s">
        <v>273</v>
      </c>
    </row>
    <row r="7" spans="2:17" ht="13.5" x14ac:dyDescent="0.25">
      <c r="B7" s="77">
        <v>1</v>
      </c>
      <c r="C7" s="78"/>
      <c r="D7" s="111" t="s">
        <v>14</v>
      </c>
      <c r="E7" s="79" t="s">
        <v>15</v>
      </c>
      <c r="F7" s="80">
        <v>6</v>
      </c>
      <c r="G7" s="81">
        <v>1.9</v>
      </c>
      <c r="H7" s="77" t="s">
        <v>16</v>
      </c>
      <c r="I7" s="82">
        <v>1</v>
      </c>
      <c r="J7" s="77" t="s">
        <v>88</v>
      </c>
      <c r="K7" s="79" t="s">
        <v>89</v>
      </c>
      <c r="L7" s="80">
        <v>6</v>
      </c>
      <c r="M7" s="83">
        <v>1</v>
      </c>
      <c r="N7" s="84">
        <v>0</v>
      </c>
      <c r="O7" s="100"/>
      <c r="P7" s="85">
        <v>2</v>
      </c>
      <c r="Q7" s="86">
        <f>O7*P7</f>
        <v>0</v>
      </c>
    </row>
    <row r="8" spans="2:17" ht="13.5" x14ac:dyDescent="0.25">
      <c r="B8" s="77">
        <v>2</v>
      </c>
      <c r="C8" s="78"/>
      <c r="D8" s="111"/>
      <c r="E8" s="79" t="s">
        <v>15</v>
      </c>
      <c r="F8" s="80">
        <v>6</v>
      </c>
      <c r="G8" s="81">
        <v>1.9</v>
      </c>
      <c r="H8" s="77" t="s">
        <v>16</v>
      </c>
      <c r="I8" s="82">
        <v>1</v>
      </c>
      <c r="J8" s="77" t="s">
        <v>90</v>
      </c>
      <c r="K8" s="79" t="s">
        <v>91</v>
      </c>
      <c r="L8" s="80">
        <v>6</v>
      </c>
      <c r="M8" s="83">
        <v>1</v>
      </c>
      <c r="N8" s="84">
        <v>0</v>
      </c>
      <c r="O8" s="100"/>
      <c r="P8" s="85">
        <v>2</v>
      </c>
      <c r="Q8" s="86">
        <f t="shared" ref="Q8:Q48" si="0">O8*P8</f>
        <v>0</v>
      </c>
    </row>
    <row r="9" spans="2:17" ht="13.5" x14ac:dyDescent="0.25">
      <c r="B9" s="77">
        <v>3</v>
      </c>
      <c r="C9" s="78"/>
      <c r="D9" s="77" t="s">
        <v>17</v>
      </c>
      <c r="E9" s="79" t="s">
        <v>18</v>
      </c>
      <c r="F9" s="80">
        <v>2.6</v>
      </c>
      <c r="G9" s="115">
        <v>1.4</v>
      </c>
      <c r="H9" s="111" t="s">
        <v>19</v>
      </c>
      <c r="I9" s="82">
        <v>1</v>
      </c>
      <c r="J9" s="77" t="s">
        <v>92</v>
      </c>
      <c r="K9" s="116" t="s">
        <v>93</v>
      </c>
      <c r="L9" s="117">
        <v>5.8</v>
      </c>
      <c r="M9" s="112">
        <v>0</v>
      </c>
      <c r="N9" s="109">
        <v>1</v>
      </c>
      <c r="O9" s="100"/>
      <c r="P9" s="85">
        <v>2</v>
      </c>
      <c r="Q9" s="86">
        <f t="shared" si="0"/>
        <v>0</v>
      </c>
    </row>
    <row r="10" spans="2:17" ht="13.5" x14ac:dyDescent="0.25">
      <c r="B10" s="77">
        <v>4</v>
      </c>
      <c r="C10" s="78"/>
      <c r="D10" s="77" t="s">
        <v>20</v>
      </c>
      <c r="E10" s="79" t="s">
        <v>21</v>
      </c>
      <c r="F10" s="80">
        <v>3.5</v>
      </c>
      <c r="G10" s="115"/>
      <c r="H10" s="111"/>
      <c r="I10" s="77">
        <v>1</v>
      </c>
      <c r="J10" s="77" t="s">
        <v>92</v>
      </c>
      <c r="K10" s="116"/>
      <c r="L10" s="117"/>
      <c r="M10" s="112"/>
      <c r="N10" s="109"/>
      <c r="O10" s="100"/>
      <c r="P10" s="85">
        <v>2</v>
      </c>
      <c r="Q10" s="86">
        <f t="shared" si="0"/>
        <v>0</v>
      </c>
    </row>
    <row r="11" spans="2:17" ht="13.5" x14ac:dyDescent="0.25">
      <c r="B11" s="77">
        <v>5</v>
      </c>
      <c r="C11" s="110" t="s">
        <v>22</v>
      </c>
      <c r="D11" s="77" t="s">
        <v>23</v>
      </c>
      <c r="E11" s="79" t="s">
        <v>24</v>
      </c>
      <c r="F11" s="80">
        <v>5</v>
      </c>
      <c r="G11" s="81">
        <v>1.3</v>
      </c>
      <c r="H11" s="77" t="s">
        <v>19</v>
      </c>
      <c r="I11" s="82">
        <v>1</v>
      </c>
      <c r="J11" s="77" t="s">
        <v>94</v>
      </c>
      <c r="K11" s="79" t="s">
        <v>95</v>
      </c>
      <c r="L11" s="80">
        <v>5</v>
      </c>
      <c r="M11" s="83">
        <v>1</v>
      </c>
      <c r="N11" s="109">
        <v>0</v>
      </c>
      <c r="O11" s="100"/>
      <c r="P11" s="85">
        <v>2</v>
      </c>
      <c r="Q11" s="86">
        <f t="shared" si="0"/>
        <v>0</v>
      </c>
    </row>
    <row r="12" spans="2:17" ht="13.5" x14ac:dyDescent="0.25">
      <c r="B12" s="77">
        <v>6</v>
      </c>
      <c r="C12" s="110"/>
      <c r="D12" s="77" t="s">
        <v>25</v>
      </c>
      <c r="E12" s="79" t="s">
        <v>26</v>
      </c>
      <c r="F12" s="80">
        <v>5</v>
      </c>
      <c r="G12" s="81">
        <v>0.88</v>
      </c>
      <c r="H12" s="77" t="s">
        <v>27</v>
      </c>
      <c r="I12" s="82">
        <v>1</v>
      </c>
      <c r="J12" s="77" t="s">
        <v>96</v>
      </c>
      <c r="K12" s="79" t="s">
        <v>97</v>
      </c>
      <c r="L12" s="80">
        <v>5</v>
      </c>
      <c r="M12" s="83">
        <v>1</v>
      </c>
      <c r="N12" s="109"/>
      <c r="O12" s="100"/>
      <c r="P12" s="85">
        <v>2</v>
      </c>
      <c r="Q12" s="86">
        <f t="shared" si="0"/>
        <v>0</v>
      </c>
    </row>
    <row r="13" spans="2:17" ht="27" x14ac:dyDescent="0.25">
      <c r="B13" s="77">
        <v>7</v>
      </c>
      <c r="C13" s="110"/>
      <c r="D13" s="87" t="s">
        <v>28</v>
      </c>
      <c r="E13" s="79" t="s">
        <v>29</v>
      </c>
      <c r="F13" s="80">
        <v>2.5</v>
      </c>
      <c r="G13" s="81">
        <v>1.38</v>
      </c>
      <c r="H13" s="77" t="s">
        <v>3</v>
      </c>
      <c r="I13" s="82">
        <v>1</v>
      </c>
      <c r="J13" s="77" t="s">
        <v>98</v>
      </c>
      <c r="K13" s="79" t="s">
        <v>99</v>
      </c>
      <c r="L13" s="80">
        <v>2.5</v>
      </c>
      <c r="M13" s="83">
        <v>1</v>
      </c>
      <c r="N13" s="109"/>
      <c r="O13" s="100"/>
      <c r="P13" s="85">
        <v>2</v>
      </c>
      <c r="Q13" s="86">
        <f t="shared" si="0"/>
        <v>0</v>
      </c>
    </row>
    <row r="14" spans="2:17" ht="13.5" x14ac:dyDescent="0.25">
      <c r="B14" s="77">
        <v>8</v>
      </c>
      <c r="C14" s="110"/>
      <c r="D14" s="77" t="s">
        <v>30</v>
      </c>
      <c r="E14" s="79" t="s">
        <v>31</v>
      </c>
      <c r="F14" s="80">
        <v>3.5</v>
      </c>
      <c r="G14" s="81">
        <v>0.8</v>
      </c>
      <c r="H14" s="77" t="s">
        <v>3</v>
      </c>
      <c r="I14" s="82">
        <v>1</v>
      </c>
      <c r="J14" s="77" t="s">
        <v>100</v>
      </c>
      <c r="K14" s="79" t="s">
        <v>101</v>
      </c>
      <c r="L14" s="80">
        <v>3.5</v>
      </c>
      <c r="M14" s="83">
        <v>1</v>
      </c>
      <c r="N14" s="109"/>
      <c r="O14" s="100"/>
      <c r="P14" s="85">
        <v>2</v>
      </c>
      <c r="Q14" s="86">
        <f t="shared" si="0"/>
        <v>0</v>
      </c>
    </row>
    <row r="15" spans="2:17" ht="13.5" x14ac:dyDescent="0.25">
      <c r="B15" s="77">
        <v>9</v>
      </c>
      <c r="C15" s="110"/>
      <c r="D15" s="77" t="s">
        <v>256</v>
      </c>
      <c r="E15" s="79" t="s">
        <v>32</v>
      </c>
      <c r="F15" s="80">
        <v>5</v>
      </c>
      <c r="G15" s="81">
        <v>0.88</v>
      </c>
      <c r="H15" s="77" t="s">
        <v>27</v>
      </c>
      <c r="I15" s="82">
        <v>1</v>
      </c>
      <c r="J15" s="77" t="s">
        <v>102</v>
      </c>
      <c r="K15" s="79" t="s">
        <v>103</v>
      </c>
      <c r="L15" s="80">
        <v>5</v>
      </c>
      <c r="M15" s="83">
        <v>1</v>
      </c>
      <c r="N15" s="109"/>
      <c r="O15" s="100"/>
      <c r="P15" s="85">
        <v>2</v>
      </c>
      <c r="Q15" s="86">
        <f t="shared" si="0"/>
        <v>0</v>
      </c>
    </row>
    <row r="16" spans="2:17" ht="13.5" x14ac:dyDescent="0.25">
      <c r="B16" s="77">
        <v>10</v>
      </c>
      <c r="C16" s="110"/>
      <c r="D16" s="77" t="s">
        <v>33</v>
      </c>
      <c r="E16" s="79" t="s">
        <v>34</v>
      </c>
      <c r="F16" s="80">
        <v>3.5</v>
      </c>
      <c r="G16" s="81">
        <v>0.8</v>
      </c>
      <c r="H16" s="77" t="s">
        <v>3</v>
      </c>
      <c r="I16" s="82">
        <v>1</v>
      </c>
      <c r="J16" s="77" t="s">
        <v>104</v>
      </c>
      <c r="K16" s="79" t="s">
        <v>105</v>
      </c>
      <c r="L16" s="80">
        <v>3.5</v>
      </c>
      <c r="M16" s="83">
        <v>1</v>
      </c>
      <c r="N16" s="109"/>
      <c r="O16" s="100"/>
      <c r="P16" s="85">
        <v>2</v>
      </c>
      <c r="Q16" s="86">
        <f t="shared" si="0"/>
        <v>0</v>
      </c>
    </row>
    <row r="17" spans="2:17" ht="27" x14ac:dyDescent="0.25">
      <c r="B17" s="77">
        <v>11</v>
      </c>
      <c r="C17" s="110"/>
      <c r="D17" s="87" t="s">
        <v>35</v>
      </c>
      <c r="E17" s="79" t="s">
        <v>36</v>
      </c>
      <c r="F17" s="80">
        <v>2.5</v>
      </c>
      <c r="G17" s="81">
        <v>1.38</v>
      </c>
      <c r="H17" s="77" t="s">
        <v>3</v>
      </c>
      <c r="I17" s="82">
        <v>1</v>
      </c>
      <c r="J17" s="77" t="s">
        <v>106</v>
      </c>
      <c r="K17" s="79" t="s">
        <v>107</v>
      </c>
      <c r="L17" s="80">
        <v>2.6</v>
      </c>
      <c r="M17" s="83">
        <v>1</v>
      </c>
      <c r="N17" s="109"/>
      <c r="O17" s="100"/>
      <c r="P17" s="85">
        <v>2</v>
      </c>
      <c r="Q17" s="86">
        <f t="shared" si="0"/>
        <v>0</v>
      </c>
    </row>
    <row r="18" spans="2:17" ht="13.5" x14ac:dyDescent="0.25">
      <c r="B18" s="77">
        <v>12</v>
      </c>
      <c r="C18" s="110"/>
      <c r="D18" s="77" t="s">
        <v>37</v>
      </c>
      <c r="E18" s="79" t="s">
        <v>38</v>
      </c>
      <c r="F18" s="80">
        <v>2.5</v>
      </c>
      <c r="G18" s="81">
        <v>0.57999999999999996</v>
      </c>
      <c r="H18" s="77" t="s">
        <v>3</v>
      </c>
      <c r="I18" s="82">
        <v>1</v>
      </c>
      <c r="J18" s="77" t="s">
        <v>104</v>
      </c>
      <c r="K18" s="79" t="s">
        <v>108</v>
      </c>
      <c r="L18" s="80">
        <v>2.5</v>
      </c>
      <c r="M18" s="83">
        <v>1</v>
      </c>
      <c r="N18" s="109"/>
      <c r="O18" s="100"/>
      <c r="P18" s="85">
        <v>2</v>
      </c>
      <c r="Q18" s="86">
        <f t="shared" si="0"/>
        <v>0</v>
      </c>
    </row>
    <row r="19" spans="2:17" ht="13.5" x14ac:dyDescent="0.25">
      <c r="B19" s="77">
        <v>13</v>
      </c>
      <c r="C19" s="110"/>
      <c r="D19" s="77" t="s">
        <v>39</v>
      </c>
      <c r="E19" s="79" t="s">
        <v>40</v>
      </c>
      <c r="F19" s="80">
        <v>8</v>
      </c>
      <c r="G19" s="81">
        <v>2</v>
      </c>
      <c r="H19" s="77" t="s">
        <v>3</v>
      </c>
      <c r="I19" s="82">
        <v>1</v>
      </c>
      <c r="J19" s="77" t="s">
        <v>104</v>
      </c>
      <c r="K19" s="79" t="s">
        <v>109</v>
      </c>
      <c r="L19" s="80">
        <v>8</v>
      </c>
      <c r="M19" s="83">
        <v>1</v>
      </c>
      <c r="N19" s="109"/>
      <c r="O19" s="100"/>
      <c r="P19" s="85">
        <v>2</v>
      </c>
      <c r="Q19" s="86">
        <f t="shared" si="0"/>
        <v>0</v>
      </c>
    </row>
    <row r="20" spans="2:17" ht="13.5" x14ac:dyDescent="0.25">
      <c r="B20" s="77">
        <v>14</v>
      </c>
      <c r="C20" s="110"/>
      <c r="D20" s="77" t="s">
        <v>41</v>
      </c>
      <c r="E20" s="79" t="s">
        <v>42</v>
      </c>
      <c r="F20" s="80">
        <v>7</v>
      </c>
      <c r="G20" s="81">
        <v>1.8</v>
      </c>
      <c r="H20" s="77" t="s">
        <v>3</v>
      </c>
      <c r="I20" s="82">
        <v>1</v>
      </c>
      <c r="J20" s="77" t="s">
        <v>104</v>
      </c>
      <c r="K20" s="79" t="s">
        <v>110</v>
      </c>
      <c r="L20" s="80">
        <v>7</v>
      </c>
      <c r="M20" s="83">
        <v>1</v>
      </c>
      <c r="N20" s="109"/>
      <c r="O20" s="100"/>
      <c r="P20" s="85">
        <v>2</v>
      </c>
      <c r="Q20" s="86">
        <f t="shared" si="0"/>
        <v>0</v>
      </c>
    </row>
    <row r="21" spans="2:17" ht="27" x14ac:dyDescent="0.25">
      <c r="B21" s="77">
        <v>15</v>
      </c>
      <c r="C21" s="110"/>
      <c r="D21" s="87" t="s">
        <v>43</v>
      </c>
      <c r="E21" s="79" t="s">
        <v>44</v>
      </c>
      <c r="F21" s="80">
        <v>3.5</v>
      </c>
      <c r="G21" s="81">
        <v>0.8</v>
      </c>
      <c r="H21" s="77" t="s">
        <v>3</v>
      </c>
      <c r="I21" s="82">
        <v>1</v>
      </c>
      <c r="J21" s="77" t="s">
        <v>104</v>
      </c>
      <c r="K21" s="79" t="s">
        <v>111</v>
      </c>
      <c r="L21" s="80">
        <v>3.5</v>
      </c>
      <c r="M21" s="83">
        <v>1</v>
      </c>
      <c r="N21" s="109"/>
      <c r="O21" s="100"/>
      <c r="P21" s="85">
        <v>2</v>
      </c>
      <c r="Q21" s="86">
        <f t="shared" si="0"/>
        <v>0</v>
      </c>
    </row>
    <row r="22" spans="2:17" ht="13.5" x14ac:dyDescent="0.25">
      <c r="B22" s="77">
        <v>16</v>
      </c>
      <c r="C22" s="110"/>
      <c r="D22" s="77" t="s">
        <v>45</v>
      </c>
      <c r="E22" s="79" t="s">
        <v>46</v>
      </c>
      <c r="F22" s="80">
        <v>3.5</v>
      </c>
      <c r="G22" s="81">
        <v>0.8</v>
      </c>
      <c r="H22" s="77" t="s">
        <v>3</v>
      </c>
      <c r="I22" s="82">
        <v>1</v>
      </c>
      <c r="J22" s="77" t="s">
        <v>104</v>
      </c>
      <c r="K22" s="79" t="s">
        <v>101</v>
      </c>
      <c r="L22" s="80">
        <v>3.5</v>
      </c>
      <c r="M22" s="83">
        <v>1</v>
      </c>
      <c r="N22" s="109"/>
      <c r="O22" s="100"/>
      <c r="P22" s="85">
        <v>2</v>
      </c>
      <c r="Q22" s="86">
        <f t="shared" si="0"/>
        <v>0</v>
      </c>
    </row>
    <row r="23" spans="2:17" ht="13.5" x14ac:dyDescent="0.25">
      <c r="B23" s="77">
        <v>17</v>
      </c>
      <c r="C23" s="110"/>
      <c r="D23" s="77" t="s">
        <v>47</v>
      </c>
      <c r="E23" s="79" t="s">
        <v>48</v>
      </c>
      <c r="F23" s="80">
        <v>2</v>
      </c>
      <c r="G23" s="81">
        <v>0.4</v>
      </c>
      <c r="H23" s="77" t="s">
        <v>27</v>
      </c>
      <c r="I23" s="82">
        <v>1</v>
      </c>
      <c r="J23" s="77" t="s">
        <v>102</v>
      </c>
      <c r="K23" s="79" t="s">
        <v>112</v>
      </c>
      <c r="L23" s="80">
        <v>2</v>
      </c>
      <c r="M23" s="83">
        <v>1</v>
      </c>
      <c r="N23" s="109"/>
      <c r="O23" s="100"/>
      <c r="P23" s="85">
        <v>2</v>
      </c>
      <c r="Q23" s="86">
        <f t="shared" si="0"/>
        <v>0</v>
      </c>
    </row>
    <row r="24" spans="2:17" ht="13.5" x14ac:dyDescent="0.25">
      <c r="B24" s="77">
        <v>18</v>
      </c>
      <c r="C24" s="110"/>
      <c r="D24" s="77" t="s">
        <v>47</v>
      </c>
      <c r="E24" s="79" t="s">
        <v>32</v>
      </c>
      <c r="F24" s="80">
        <v>5</v>
      </c>
      <c r="G24" s="81">
        <v>0.88</v>
      </c>
      <c r="H24" s="77" t="s">
        <v>27</v>
      </c>
      <c r="I24" s="82">
        <v>1</v>
      </c>
      <c r="J24" s="77" t="s">
        <v>102</v>
      </c>
      <c r="K24" s="79" t="s">
        <v>97</v>
      </c>
      <c r="L24" s="80">
        <v>5</v>
      </c>
      <c r="M24" s="83">
        <v>1</v>
      </c>
      <c r="N24" s="109"/>
      <c r="O24" s="100"/>
      <c r="P24" s="85">
        <v>2</v>
      </c>
      <c r="Q24" s="86">
        <f t="shared" si="0"/>
        <v>0</v>
      </c>
    </row>
    <row r="25" spans="2:17" ht="13.5" x14ac:dyDescent="0.25">
      <c r="B25" s="77">
        <v>19</v>
      </c>
      <c r="C25" s="110"/>
      <c r="D25" s="111" t="s">
        <v>49</v>
      </c>
      <c r="E25" s="79" t="s">
        <v>50</v>
      </c>
      <c r="F25" s="80">
        <v>6</v>
      </c>
      <c r="G25" s="81">
        <v>1.6</v>
      </c>
      <c r="H25" s="77" t="s">
        <v>3</v>
      </c>
      <c r="I25" s="82">
        <v>1</v>
      </c>
      <c r="J25" s="77" t="s">
        <v>90</v>
      </c>
      <c r="K25" s="79" t="s">
        <v>113</v>
      </c>
      <c r="L25" s="80">
        <v>6</v>
      </c>
      <c r="M25" s="83">
        <v>1</v>
      </c>
      <c r="N25" s="109"/>
      <c r="O25" s="100"/>
      <c r="P25" s="85">
        <v>2</v>
      </c>
      <c r="Q25" s="86">
        <f t="shared" si="0"/>
        <v>0</v>
      </c>
    </row>
    <row r="26" spans="2:17" ht="13.5" x14ac:dyDescent="0.25">
      <c r="B26" s="77">
        <v>20</v>
      </c>
      <c r="C26" s="110"/>
      <c r="D26" s="111"/>
      <c r="E26" s="79" t="s">
        <v>51</v>
      </c>
      <c r="F26" s="80">
        <v>4.2</v>
      </c>
      <c r="G26" s="81">
        <v>1.35</v>
      </c>
      <c r="H26" s="77" t="s">
        <v>3</v>
      </c>
      <c r="I26" s="82">
        <v>1</v>
      </c>
      <c r="J26" s="77" t="s">
        <v>114</v>
      </c>
      <c r="K26" s="79" t="s">
        <v>115</v>
      </c>
      <c r="L26" s="80">
        <v>4.2</v>
      </c>
      <c r="M26" s="83">
        <v>1</v>
      </c>
      <c r="N26" s="109"/>
      <c r="O26" s="100"/>
      <c r="P26" s="85">
        <v>2</v>
      </c>
      <c r="Q26" s="86">
        <f t="shared" si="0"/>
        <v>0</v>
      </c>
    </row>
    <row r="27" spans="2:17" ht="18" x14ac:dyDescent="0.25">
      <c r="B27" s="77">
        <v>21</v>
      </c>
      <c r="C27" s="110"/>
      <c r="D27" s="77" t="s">
        <v>52</v>
      </c>
      <c r="E27" s="79" t="s">
        <v>53</v>
      </c>
      <c r="F27" s="80">
        <v>3.5</v>
      </c>
      <c r="G27" s="81">
        <v>1.37</v>
      </c>
      <c r="H27" s="77" t="s">
        <v>3</v>
      </c>
      <c r="I27" s="82">
        <v>1</v>
      </c>
      <c r="J27" s="77" t="s">
        <v>106</v>
      </c>
      <c r="K27" s="79" t="s">
        <v>116</v>
      </c>
      <c r="L27" s="80">
        <v>3.5</v>
      </c>
      <c r="M27" s="83">
        <v>1</v>
      </c>
      <c r="N27" s="109"/>
      <c r="O27" s="100"/>
      <c r="P27" s="85">
        <v>2</v>
      </c>
      <c r="Q27" s="86">
        <f t="shared" si="0"/>
        <v>0</v>
      </c>
    </row>
    <row r="28" spans="2:17" ht="27" x14ac:dyDescent="0.25">
      <c r="B28" s="77">
        <v>22</v>
      </c>
      <c r="C28" s="110"/>
      <c r="D28" s="87" t="s">
        <v>54</v>
      </c>
      <c r="E28" s="79" t="s">
        <v>55</v>
      </c>
      <c r="F28" s="80">
        <v>2.5</v>
      </c>
      <c r="G28" s="81">
        <v>0.7</v>
      </c>
      <c r="H28" s="77" t="s">
        <v>3</v>
      </c>
      <c r="I28" s="82">
        <v>1</v>
      </c>
      <c r="J28" s="77" t="s">
        <v>98</v>
      </c>
      <c r="K28" s="79" t="s">
        <v>117</v>
      </c>
      <c r="L28" s="80">
        <v>2.5</v>
      </c>
      <c r="M28" s="83">
        <v>1</v>
      </c>
      <c r="N28" s="109"/>
      <c r="O28" s="100"/>
      <c r="P28" s="85">
        <v>2</v>
      </c>
      <c r="Q28" s="86">
        <f t="shared" si="0"/>
        <v>0</v>
      </c>
    </row>
    <row r="29" spans="2:17" ht="18" x14ac:dyDescent="0.25">
      <c r="B29" s="77">
        <v>23</v>
      </c>
      <c r="C29" s="110"/>
      <c r="D29" s="77" t="s">
        <v>56</v>
      </c>
      <c r="E29" s="79" t="s">
        <v>57</v>
      </c>
      <c r="F29" s="77">
        <v>5</v>
      </c>
      <c r="G29" s="81">
        <v>1.375</v>
      </c>
      <c r="H29" s="77" t="s">
        <v>3</v>
      </c>
      <c r="I29" s="82">
        <v>1</v>
      </c>
      <c r="J29" s="77" t="s">
        <v>106</v>
      </c>
      <c r="K29" s="79" t="s">
        <v>118</v>
      </c>
      <c r="L29" s="80">
        <v>5</v>
      </c>
      <c r="M29" s="83">
        <v>1</v>
      </c>
      <c r="N29" s="109"/>
      <c r="O29" s="100"/>
      <c r="P29" s="85">
        <v>2</v>
      </c>
      <c r="Q29" s="86">
        <f t="shared" si="0"/>
        <v>0</v>
      </c>
    </row>
    <row r="30" spans="2:17" ht="13.5" x14ac:dyDescent="0.25">
      <c r="B30" s="77">
        <v>24</v>
      </c>
      <c r="C30" s="110" t="s">
        <v>58</v>
      </c>
      <c r="D30" s="77" t="s">
        <v>59</v>
      </c>
      <c r="E30" s="79" t="s">
        <v>60</v>
      </c>
      <c r="F30" s="82">
        <v>2.6</v>
      </c>
      <c r="G30" s="81">
        <v>0.74</v>
      </c>
      <c r="H30" s="77" t="s">
        <v>3</v>
      </c>
      <c r="I30" s="82">
        <v>1</v>
      </c>
      <c r="J30" s="77" t="s">
        <v>106</v>
      </c>
      <c r="K30" s="79" t="s">
        <v>119</v>
      </c>
      <c r="L30" s="80">
        <v>2.6</v>
      </c>
      <c r="M30" s="83">
        <v>1</v>
      </c>
      <c r="N30" s="109"/>
      <c r="O30" s="100"/>
      <c r="P30" s="85">
        <v>2</v>
      </c>
      <c r="Q30" s="86">
        <f t="shared" si="0"/>
        <v>0</v>
      </c>
    </row>
    <row r="31" spans="2:17" ht="13.5" x14ac:dyDescent="0.25">
      <c r="B31" s="77">
        <v>25</v>
      </c>
      <c r="C31" s="110"/>
      <c r="D31" s="77" t="s">
        <v>61</v>
      </c>
      <c r="E31" s="79" t="s">
        <v>4</v>
      </c>
      <c r="F31" s="82">
        <v>2.6</v>
      </c>
      <c r="G31" s="81">
        <v>0.74</v>
      </c>
      <c r="H31" s="77" t="s">
        <v>19</v>
      </c>
      <c r="I31" s="77">
        <v>1</v>
      </c>
      <c r="J31" s="77" t="s">
        <v>106</v>
      </c>
      <c r="K31" s="79" t="s">
        <v>120</v>
      </c>
      <c r="L31" s="80">
        <v>2.6</v>
      </c>
      <c r="M31" s="83">
        <v>1</v>
      </c>
      <c r="N31" s="109"/>
      <c r="O31" s="100"/>
      <c r="P31" s="85">
        <v>2</v>
      </c>
      <c r="Q31" s="86">
        <f t="shared" si="0"/>
        <v>0</v>
      </c>
    </row>
    <row r="32" spans="2:17" ht="13.5" x14ac:dyDescent="0.25">
      <c r="B32" s="77">
        <v>26</v>
      </c>
      <c r="C32" s="110"/>
      <c r="D32" s="77" t="s">
        <v>62</v>
      </c>
      <c r="E32" s="79" t="s">
        <v>60</v>
      </c>
      <c r="F32" s="82">
        <v>2.6</v>
      </c>
      <c r="G32" s="81">
        <v>0.74</v>
      </c>
      <c r="H32" s="77" t="s">
        <v>3</v>
      </c>
      <c r="I32" s="82">
        <v>1</v>
      </c>
      <c r="J32" s="77" t="s">
        <v>106</v>
      </c>
      <c r="K32" s="79" t="s">
        <v>119</v>
      </c>
      <c r="L32" s="80">
        <v>2.6</v>
      </c>
      <c r="M32" s="83">
        <v>1</v>
      </c>
      <c r="N32" s="109"/>
      <c r="O32" s="100"/>
      <c r="P32" s="85">
        <v>2</v>
      </c>
      <c r="Q32" s="86">
        <f t="shared" si="0"/>
        <v>0</v>
      </c>
    </row>
    <row r="33" spans="2:17" ht="13.5" x14ac:dyDescent="0.25">
      <c r="B33" s="77">
        <v>27</v>
      </c>
      <c r="C33" s="110"/>
      <c r="D33" s="77" t="s">
        <v>63</v>
      </c>
      <c r="E33" s="79" t="s">
        <v>64</v>
      </c>
      <c r="F33" s="82">
        <v>2.6</v>
      </c>
      <c r="G33" s="81">
        <v>0.57999999999999996</v>
      </c>
      <c r="H33" s="77" t="s">
        <v>3</v>
      </c>
      <c r="I33" s="82">
        <v>1</v>
      </c>
      <c r="J33" s="77" t="s">
        <v>104</v>
      </c>
      <c r="K33" s="79" t="s">
        <v>121</v>
      </c>
      <c r="L33" s="80">
        <v>2.6</v>
      </c>
      <c r="M33" s="83">
        <v>1</v>
      </c>
      <c r="N33" s="109"/>
      <c r="O33" s="100"/>
      <c r="P33" s="85">
        <v>2</v>
      </c>
      <c r="Q33" s="86">
        <f t="shared" si="0"/>
        <v>0</v>
      </c>
    </row>
    <row r="34" spans="2:17" ht="13.5" x14ac:dyDescent="0.25">
      <c r="B34" s="77">
        <v>28</v>
      </c>
      <c r="C34" s="110"/>
      <c r="D34" s="77" t="s">
        <v>65</v>
      </c>
      <c r="E34" s="79" t="s">
        <v>66</v>
      </c>
      <c r="F34" s="82">
        <v>2.6</v>
      </c>
      <c r="G34" s="81">
        <v>0.57999999999999996</v>
      </c>
      <c r="H34" s="77" t="s">
        <v>3</v>
      </c>
      <c r="I34" s="82">
        <v>1</v>
      </c>
      <c r="J34" s="77" t="s">
        <v>104</v>
      </c>
      <c r="K34" s="79" t="s">
        <v>122</v>
      </c>
      <c r="L34" s="80">
        <v>2.6</v>
      </c>
      <c r="M34" s="83">
        <v>1</v>
      </c>
      <c r="N34" s="109"/>
      <c r="O34" s="100"/>
      <c r="P34" s="85">
        <v>2</v>
      </c>
      <c r="Q34" s="86">
        <f t="shared" si="0"/>
        <v>0</v>
      </c>
    </row>
    <row r="35" spans="2:17" ht="13.5" x14ac:dyDescent="0.25">
      <c r="B35" s="77">
        <v>29</v>
      </c>
      <c r="C35" s="110"/>
      <c r="D35" s="77" t="s">
        <v>67</v>
      </c>
      <c r="E35" s="79" t="s">
        <v>68</v>
      </c>
      <c r="F35" s="82">
        <v>2.6</v>
      </c>
      <c r="G35" s="81">
        <v>0.57999999999999996</v>
      </c>
      <c r="H35" s="77" t="s">
        <v>3</v>
      </c>
      <c r="I35" s="82">
        <v>1</v>
      </c>
      <c r="J35" s="77" t="s">
        <v>104</v>
      </c>
      <c r="K35" s="79" t="s">
        <v>121</v>
      </c>
      <c r="L35" s="80">
        <v>2.6</v>
      </c>
      <c r="M35" s="83">
        <v>1</v>
      </c>
      <c r="N35" s="109"/>
      <c r="O35" s="100"/>
      <c r="P35" s="85">
        <v>2</v>
      </c>
      <c r="Q35" s="86">
        <f t="shared" si="0"/>
        <v>0</v>
      </c>
    </row>
    <row r="36" spans="2:17" ht="13.5" x14ac:dyDescent="0.25">
      <c r="B36" s="77">
        <v>30</v>
      </c>
      <c r="C36" s="110"/>
      <c r="D36" s="77" t="s">
        <v>69</v>
      </c>
      <c r="E36" s="79" t="s">
        <v>64</v>
      </c>
      <c r="F36" s="77">
        <v>2.6</v>
      </c>
      <c r="G36" s="81">
        <v>0.57999999999999996</v>
      </c>
      <c r="H36" s="77" t="s">
        <v>3</v>
      </c>
      <c r="I36" s="82">
        <v>1</v>
      </c>
      <c r="J36" s="77" t="s">
        <v>104</v>
      </c>
      <c r="K36" s="79" t="s">
        <v>122</v>
      </c>
      <c r="L36" s="80">
        <v>2.6</v>
      </c>
      <c r="M36" s="83">
        <v>1</v>
      </c>
      <c r="N36" s="109"/>
      <c r="O36" s="100"/>
      <c r="P36" s="85">
        <v>2</v>
      </c>
      <c r="Q36" s="86">
        <f t="shared" si="0"/>
        <v>0</v>
      </c>
    </row>
    <row r="37" spans="2:17" ht="13.5" x14ac:dyDescent="0.25">
      <c r="B37" s="77">
        <v>31</v>
      </c>
      <c r="C37" s="110"/>
      <c r="D37" s="77" t="s">
        <v>70</v>
      </c>
      <c r="E37" s="79" t="s">
        <v>71</v>
      </c>
      <c r="F37" s="82">
        <v>2.6</v>
      </c>
      <c r="G37" s="81">
        <v>0.57999999999999996</v>
      </c>
      <c r="H37" s="77" t="s">
        <v>3</v>
      </c>
      <c r="I37" s="82">
        <v>1</v>
      </c>
      <c r="J37" s="77" t="s">
        <v>104</v>
      </c>
      <c r="K37" s="79" t="s">
        <v>123</v>
      </c>
      <c r="L37" s="80">
        <v>2.6</v>
      </c>
      <c r="M37" s="83">
        <v>1</v>
      </c>
      <c r="N37" s="109"/>
      <c r="O37" s="100"/>
      <c r="P37" s="85">
        <v>2</v>
      </c>
      <c r="Q37" s="86">
        <f t="shared" si="0"/>
        <v>0</v>
      </c>
    </row>
    <row r="38" spans="2:17" ht="13.5" x14ac:dyDescent="0.25">
      <c r="B38" s="77">
        <v>32</v>
      </c>
      <c r="C38" s="110"/>
      <c r="D38" s="77" t="s">
        <v>72</v>
      </c>
      <c r="E38" s="79" t="s">
        <v>73</v>
      </c>
      <c r="F38" s="82">
        <v>3.5</v>
      </c>
      <c r="G38" s="81">
        <v>0.8</v>
      </c>
      <c r="H38" s="77" t="s">
        <v>3</v>
      </c>
      <c r="I38" s="82">
        <v>1</v>
      </c>
      <c r="J38" s="77" t="s">
        <v>104</v>
      </c>
      <c r="K38" s="79" t="s">
        <v>124</v>
      </c>
      <c r="L38" s="80">
        <v>3.5</v>
      </c>
      <c r="M38" s="83">
        <v>1</v>
      </c>
      <c r="N38" s="109"/>
      <c r="O38" s="100"/>
      <c r="P38" s="85">
        <v>2</v>
      </c>
      <c r="Q38" s="86">
        <f t="shared" si="0"/>
        <v>0</v>
      </c>
    </row>
    <row r="39" spans="2:17" ht="13.5" x14ac:dyDescent="0.25">
      <c r="B39" s="77">
        <v>33</v>
      </c>
      <c r="C39" s="110"/>
      <c r="D39" s="77" t="s">
        <v>74</v>
      </c>
      <c r="E39" s="79" t="s">
        <v>44</v>
      </c>
      <c r="F39" s="77">
        <v>3.5</v>
      </c>
      <c r="G39" s="81">
        <v>0.8</v>
      </c>
      <c r="H39" s="77" t="s">
        <v>3</v>
      </c>
      <c r="I39" s="82">
        <v>1</v>
      </c>
      <c r="J39" s="77" t="s">
        <v>104</v>
      </c>
      <c r="K39" s="79" t="s">
        <v>124</v>
      </c>
      <c r="L39" s="80">
        <v>3.5</v>
      </c>
      <c r="M39" s="83">
        <v>1</v>
      </c>
      <c r="N39" s="109"/>
      <c r="O39" s="100"/>
      <c r="P39" s="85">
        <v>2</v>
      </c>
      <c r="Q39" s="86">
        <f t="shared" si="0"/>
        <v>0</v>
      </c>
    </row>
    <row r="40" spans="2:17" ht="13.5" x14ac:dyDescent="0.25">
      <c r="B40" s="77">
        <v>34</v>
      </c>
      <c r="C40" s="110"/>
      <c r="D40" s="77" t="s">
        <v>75</v>
      </c>
      <c r="E40" s="79" t="s">
        <v>44</v>
      </c>
      <c r="F40" s="82">
        <v>3.5</v>
      </c>
      <c r="G40" s="81">
        <v>0.8</v>
      </c>
      <c r="H40" s="77" t="s">
        <v>3</v>
      </c>
      <c r="I40" s="82">
        <v>1</v>
      </c>
      <c r="J40" s="77" t="s">
        <v>104</v>
      </c>
      <c r="K40" s="79" t="s">
        <v>125</v>
      </c>
      <c r="L40" s="80">
        <v>3.5</v>
      </c>
      <c r="M40" s="83">
        <v>1</v>
      </c>
      <c r="N40" s="109"/>
      <c r="O40" s="100"/>
      <c r="P40" s="85">
        <v>2</v>
      </c>
      <c r="Q40" s="86">
        <f t="shared" si="0"/>
        <v>0</v>
      </c>
    </row>
    <row r="41" spans="2:17" ht="13.5" x14ac:dyDescent="0.25">
      <c r="B41" s="77">
        <v>35</v>
      </c>
      <c r="C41" s="110"/>
      <c r="D41" s="77" t="s">
        <v>76</v>
      </c>
      <c r="E41" s="79" t="s">
        <v>77</v>
      </c>
      <c r="F41" s="82">
        <v>2.6</v>
      </c>
      <c r="G41" s="81">
        <v>0.57999999999999996</v>
      </c>
      <c r="H41" s="77" t="s">
        <v>3</v>
      </c>
      <c r="I41" s="82">
        <v>1</v>
      </c>
      <c r="J41" s="77" t="s">
        <v>104</v>
      </c>
      <c r="K41" s="79" t="s">
        <v>126</v>
      </c>
      <c r="L41" s="80">
        <v>2.6</v>
      </c>
      <c r="M41" s="83">
        <v>1</v>
      </c>
      <c r="N41" s="109"/>
      <c r="O41" s="100"/>
      <c r="P41" s="85">
        <v>2</v>
      </c>
      <c r="Q41" s="86">
        <f t="shared" si="0"/>
        <v>0</v>
      </c>
    </row>
    <row r="42" spans="2:17" ht="13.5" x14ac:dyDescent="0.25">
      <c r="B42" s="77">
        <v>36</v>
      </c>
      <c r="C42" s="110"/>
      <c r="D42" s="77" t="s">
        <v>78</v>
      </c>
      <c r="E42" s="79" t="s">
        <v>79</v>
      </c>
      <c r="F42" s="82">
        <v>3.5</v>
      </c>
      <c r="G42" s="81">
        <v>0.8</v>
      </c>
      <c r="H42" s="77" t="s">
        <v>3</v>
      </c>
      <c r="I42" s="82">
        <v>1</v>
      </c>
      <c r="J42" s="77" t="s">
        <v>104</v>
      </c>
      <c r="K42" s="79" t="s">
        <v>127</v>
      </c>
      <c r="L42" s="80">
        <v>3.5</v>
      </c>
      <c r="M42" s="83">
        <v>1</v>
      </c>
      <c r="N42" s="109"/>
      <c r="O42" s="100"/>
      <c r="P42" s="85">
        <v>2</v>
      </c>
      <c r="Q42" s="86">
        <f t="shared" si="0"/>
        <v>0</v>
      </c>
    </row>
    <row r="43" spans="2:17" ht="13.5" x14ac:dyDescent="0.25">
      <c r="B43" s="77">
        <v>37</v>
      </c>
      <c r="C43" s="110"/>
      <c r="D43" s="77" t="s">
        <v>80</v>
      </c>
      <c r="E43" s="79" t="s">
        <v>81</v>
      </c>
      <c r="F43" s="82">
        <v>2.6</v>
      </c>
      <c r="G43" s="81">
        <v>0.57999999999999996</v>
      </c>
      <c r="H43" s="77" t="s">
        <v>3</v>
      </c>
      <c r="I43" s="82">
        <v>1</v>
      </c>
      <c r="J43" s="77" t="s">
        <v>104</v>
      </c>
      <c r="K43" s="79" t="s">
        <v>128</v>
      </c>
      <c r="L43" s="80">
        <v>2.6</v>
      </c>
      <c r="M43" s="83">
        <v>1</v>
      </c>
      <c r="N43" s="109"/>
      <c r="O43" s="100"/>
      <c r="P43" s="85">
        <v>2</v>
      </c>
      <c r="Q43" s="86">
        <f t="shared" si="0"/>
        <v>0</v>
      </c>
    </row>
    <row r="44" spans="2:17" ht="13.5" x14ac:dyDescent="0.25">
      <c r="B44" s="77">
        <v>38</v>
      </c>
      <c r="C44" s="110"/>
      <c r="D44" s="77" t="s">
        <v>82</v>
      </c>
      <c r="E44" s="79" t="s">
        <v>64</v>
      </c>
      <c r="F44" s="82">
        <v>2.6</v>
      </c>
      <c r="G44" s="81">
        <v>0.57999999999999996</v>
      </c>
      <c r="H44" s="77" t="s">
        <v>3</v>
      </c>
      <c r="I44" s="82">
        <v>1</v>
      </c>
      <c r="J44" s="77" t="s">
        <v>104</v>
      </c>
      <c r="K44" s="79" t="s">
        <v>121</v>
      </c>
      <c r="L44" s="80">
        <v>2.6</v>
      </c>
      <c r="M44" s="83">
        <v>1</v>
      </c>
      <c r="N44" s="109"/>
      <c r="O44" s="100"/>
      <c r="P44" s="85">
        <v>2</v>
      </c>
      <c r="Q44" s="86">
        <f t="shared" si="0"/>
        <v>0</v>
      </c>
    </row>
    <row r="45" spans="2:17" ht="13.5" x14ac:dyDescent="0.25">
      <c r="B45" s="77">
        <v>39</v>
      </c>
      <c r="C45" s="110"/>
      <c r="D45" s="77" t="s">
        <v>83</v>
      </c>
      <c r="E45" s="79" t="s">
        <v>64</v>
      </c>
      <c r="F45" s="77">
        <v>2.6</v>
      </c>
      <c r="G45" s="81">
        <v>0.57999999999999996</v>
      </c>
      <c r="H45" s="77" t="s">
        <v>3</v>
      </c>
      <c r="I45" s="82">
        <v>1</v>
      </c>
      <c r="J45" s="77" t="s">
        <v>104</v>
      </c>
      <c r="K45" s="79" t="s">
        <v>121</v>
      </c>
      <c r="L45" s="80">
        <v>2.6</v>
      </c>
      <c r="M45" s="83">
        <v>1</v>
      </c>
      <c r="N45" s="109"/>
      <c r="O45" s="100"/>
      <c r="P45" s="85">
        <v>2</v>
      </c>
      <c r="Q45" s="86">
        <f t="shared" si="0"/>
        <v>0</v>
      </c>
    </row>
    <row r="46" spans="2:17" ht="13.5" x14ac:dyDescent="0.25">
      <c r="B46" s="77">
        <v>40</v>
      </c>
      <c r="C46" s="110"/>
      <c r="D46" s="77" t="s">
        <v>84</v>
      </c>
      <c r="E46" s="79" t="s">
        <v>81</v>
      </c>
      <c r="F46" s="82">
        <v>2.6</v>
      </c>
      <c r="G46" s="81">
        <v>0.57999999999999996</v>
      </c>
      <c r="H46" s="77" t="s">
        <v>3</v>
      </c>
      <c r="I46" s="82">
        <v>1</v>
      </c>
      <c r="J46" s="77" t="s">
        <v>104</v>
      </c>
      <c r="K46" s="79" t="s">
        <v>128</v>
      </c>
      <c r="L46" s="80">
        <v>2.6</v>
      </c>
      <c r="M46" s="83">
        <v>1</v>
      </c>
      <c r="N46" s="109"/>
      <c r="O46" s="100"/>
      <c r="P46" s="85">
        <v>2</v>
      </c>
      <c r="Q46" s="86">
        <f t="shared" si="0"/>
        <v>0</v>
      </c>
    </row>
    <row r="47" spans="2:17" ht="13.5" x14ac:dyDescent="0.25">
      <c r="B47" s="77">
        <v>41</v>
      </c>
      <c r="C47" s="110"/>
      <c r="D47" s="77" t="s">
        <v>85</v>
      </c>
      <c r="E47" s="79" t="s">
        <v>64</v>
      </c>
      <c r="F47" s="77">
        <v>2.6</v>
      </c>
      <c r="G47" s="81">
        <v>0.57999999999999996</v>
      </c>
      <c r="H47" s="77" t="s">
        <v>3</v>
      </c>
      <c r="I47" s="82">
        <v>1</v>
      </c>
      <c r="J47" s="77" t="s">
        <v>104</v>
      </c>
      <c r="K47" s="79" t="s">
        <v>129</v>
      </c>
      <c r="L47" s="80">
        <v>2.6</v>
      </c>
      <c r="M47" s="83">
        <v>1</v>
      </c>
      <c r="N47" s="109"/>
      <c r="O47" s="100"/>
      <c r="P47" s="85">
        <v>2</v>
      </c>
      <c r="Q47" s="86">
        <f t="shared" si="0"/>
        <v>0</v>
      </c>
    </row>
    <row r="48" spans="2:17" ht="13.5" x14ac:dyDescent="0.25">
      <c r="B48" s="77">
        <v>42</v>
      </c>
      <c r="C48" s="110"/>
      <c r="D48" s="77" t="s">
        <v>86</v>
      </c>
      <c r="E48" s="79" t="s">
        <v>44</v>
      </c>
      <c r="F48" s="77">
        <v>3.5</v>
      </c>
      <c r="G48" s="81">
        <v>0.8</v>
      </c>
      <c r="H48" s="77" t="s">
        <v>3</v>
      </c>
      <c r="I48" s="82">
        <v>1</v>
      </c>
      <c r="J48" s="77" t="s">
        <v>104</v>
      </c>
      <c r="K48" s="79" t="s">
        <v>105</v>
      </c>
      <c r="L48" s="80">
        <v>3.5</v>
      </c>
      <c r="M48" s="83">
        <v>1</v>
      </c>
      <c r="N48" s="109"/>
      <c r="O48" s="100"/>
      <c r="P48" s="85">
        <v>2</v>
      </c>
      <c r="Q48" s="86">
        <f t="shared" si="0"/>
        <v>0</v>
      </c>
    </row>
    <row r="49" spans="7:17" ht="22.5" customHeight="1" x14ac:dyDescent="0.2">
      <c r="G49"/>
      <c r="M49"/>
      <c r="O49" s="108" t="s">
        <v>270</v>
      </c>
      <c r="P49" s="108"/>
      <c r="Q49" s="88">
        <f>SUM(Q7:Q48)</f>
        <v>0</v>
      </c>
    </row>
  </sheetData>
  <sheetProtection algorithmName="SHA-512" hashValue="Z1Vcx74Y6dN3PDS1e6IveT9AiYfjp2+B+/Z7Mh9i7R3ccK9vknFyy9acXNkfoS2KG/dYVbFDsYcTq9gtbZfb4g==" saltValue="M3NPL3CARnINq9B9hVBDfQ==" spinCount="100000" sheet="1" objects="1" scenarios="1"/>
  <autoFilter ref="B6:Q48" xr:uid="{F1561423-991E-4934-8A31-FB467959D8DA}"/>
  <mergeCells count="14">
    <mergeCell ref="H2:K2"/>
    <mergeCell ref="O4:P4"/>
    <mergeCell ref="D7:D8"/>
    <mergeCell ref="G9:G10"/>
    <mergeCell ref="H9:H10"/>
    <mergeCell ref="K9:K10"/>
    <mergeCell ref="L9:L10"/>
    <mergeCell ref="O49:P49"/>
    <mergeCell ref="N9:N10"/>
    <mergeCell ref="C11:C29"/>
    <mergeCell ref="N11:N48"/>
    <mergeCell ref="D25:D26"/>
    <mergeCell ref="C30:C48"/>
    <mergeCell ref="M9:M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61423-991E-4934-8A31-FB467959D8DA}">
  <dimension ref="B2:Q36"/>
  <sheetViews>
    <sheetView zoomScale="120" zoomScaleNormal="120" workbookViewId="0">
      <pane ySplit="6" topLeftCell="A7" activePane="bottomLeft" state="frozen"/>
      <selection pane="bottomLeft" activeCell="O27" sqref="O27"/>
    </sheetView>
  </sheetViews>
  <sheetFormatPr defaultRowHeight="12.75" x14ac:dyDescent="0.2"/>
  <cols>
    <col min="1" max="1" width="4.85546875" customWidth="1"/>
    <col min="2" max="2" width="5.7109375" customWidth="1"/>
    <col min="3" max="3" width="11" customWidth="1"/>
    <col min="4" max="4" width="13.140625" customWidth="1"/>
    <col min="5" max="5" width="13.140625" style="1" customWidth="1"/>
    <col min="6" max="6" width="13.140625" customWidth="1"/>
    <col min="7" max="7" width="13.140625" style="2" customWidth="1"/>
    <col min="8" max="8" width="13.140625" customWidth="1"/>
    <col min="9" max="9" width="6.5703125" customWidth="1"/>
    <col min="10" max="12" width="13.140625" customWidth="1"/>
    <col min="13" max="13" width="6.42578125" style="4" customWidth="1"/>
    <col min="14" max="14" width="9.28515625" customWidth="1"/>
    <col min="15" max="15" width="14.28515625" customWidth="1"/>
    <col min="16" max="16" width="10.140625" customWidth="1"/>
    <col min="17" max="17" width="14.28515625" customWidth="1"/>
  </cols>
  <sheetData>
    <row r="2" spans="2:17" ht="22.5" x14ac:dyDescent="0.2">
      <c r="B2" s="28" t="s">
        <v>135</v>
      </c>
      <c r="C2" s="29"/>
      <c r="D2" s="29"/>
      <c r="E2" s="30"/>
      <c r="F2" s="29"/>
      <c r="G2" s="31"/>
      <c r="H2" s="101" t="s">
        <v>265</v>
      </c>
      <c r="I2" s="102"/>
      <c r="J2" s="102"/>
      <c r="K2" s="103"/>
    </row>
    <row r="3" spans="2:17" x14ac:dyDescent="0.2">
      <c r="B3" s="38"/>
      <c r="C3" s="29"/>
      <c r="D3" s="29"/>
      <c r="E3" s="30"/>
      <c r="F3" s="29"/>
      <c r="G3" s="31"/>
      <c r="H3" s="29"/>
    </row>
    <row r="4" spans="2:17" ht="18.75" x14ac:dyDescent="0.2">
      <c r="B4" s="32" t="s">
        <v>280</v>
      </c>
      <c r="C4" s="29"/>
      <c r="D4" s="29"/>
      <c r="E4" s="30"/>
      <c r="F4" s="29"/>
      <c r="G4" s="31"/>
      <c r="H4" s="29"/>
      <c r="O4" s="114" t="s">
        <v>279</v>
      </c>
      <c r="P4" s="114"/>
      <c r="Q4" s="71">
        <f>Q36</f>
        <v>0</v>
      </c>
    </row>
    <row r="6" spans="2:17" ht="38.25" x14ac:dyDescent="0.2">
      <c r="B6" s="66" t="s">
        <v>6</v>
      </c>
      <c r="C6" s="66" t="s">
        <v>7</v>
      </c>
      <c r="D6" s="66" t="s">
        <v>8</v>
      </c>
      <c r="E6" s="66" t="s">
        <v>9</v>
      </c>
      <c r="F6" s="66" t="s">
        <v>10</v>
      </c>
      <c r="G6" s="67" t="s">
        <v>255</v>
      </c>
      <c r="H6" s="66" t="s">
        <v>11</v>
      </c>
      <c r="I6" s="66" t="s">
        <v>12</v>
      </c>
      <c r="J6" s="66" t="s">
        <v>130</v>
      </c>
      <c r="K6" s="66" t="s">
        <v>131</v>
      </c>
      <c r="L6" s="66" t="s">
        <v>132</v>
      </c>
      <c r="M6" s="68" t="s">
        <v>133</v>
      </c>
      <c r="N6" s="66" t="s">
        <v>134</v>
      </c>
      <c r="O6" s="76" t="s">
        <v>271</v>
      </c>
      <c r="P6" s="70" t="s">
        <v>272</v>
      </c>
      <c r="Q6" s="69" t="s">
        <v>273</v>
      </c>
    </row>
    <row r="7" spans="2:17" ht="13.5" x14ac:dyDescent="0.2">
      <c r="B7" s="13">
        <v>1</v>
      </c>
      <c r="C7" s="123" t="s">
        <v>198</v>
      </c>
      <c r="D7" s="15" t="s">
        <v>144</v>
      </c>
      <c r="E7" s="9" t="s">
        <v>60</v>
      </c>
      <c r="F7" s="16">
        <v>2.6</v>
      </c>
      <c r="G7" s="17">
        <v>0.74</v>
      </c>
      <c r="H7" s="15" t="s">
        <v>3</v>
      </c>
      <c r="I7" s="16">
        <v>1</v>
      </c>
      <c r="J7" s="15" t="s">
        <v>106</v>
      </c>
      <c r="K7" s="9" t="s">
        <v>145</v>
      </c>
      <c r="L7" s="19">
        <v>2.6</v>
      </c>
      <c r="M7" s="14">
        <v>1</v>
      </c>
      <c r="N7" s="124"/>
      <c r="O7" s="104"/>
      <c r="P7" s="6">
        <v>2</v>
      </c>
      <c r="Q7" s="40">
        <f>O7*P7</f>
        <v>0</v>
      </c>
    </row>
    <row r="8" spans="2:17" ht="18" x14ac:dyDescent="0.2">
      <c r="B8" s="13">
        <v>2</v>
      </c>
      <c r="C8" s="123"/>
      <c r="D8" s="120" t="s">
        <v>146</v>
      </c>
      <c r="E8" s="9" t="s">
        <v>212</v>
      </c>
      <c r="F8" s="16">
        <v>3.5</v>
      </c>
      <c r="G8" s="17">
        <v>1</v>
      </c>
      <c r="H8" s="15" t="s">
        <v>3</v>
      </c>
      <c r="I8" s="16">
        <v>1</v>
      </c>
      <c r="J8" s="15" t="s">
        <v>106</v>
      </c>
      <c r="K8" s="9" t="s">
        <v>213</v>
      </c>
      <c r="L8" s="19">
        <v>3.5</v>
      </c>
      <c r="M8" s="14">
        <v>1</v>
      </c>
      <c r="N8" s="124"/>
      <c r="O8" s="104"/>
      <c r="P8" s="6">
        <v>2</v>
      </c>
      <c r="Q8" s="40">
        <f t="shared" ref="Q8:Q35" si="0">O8*P8</f>
        <v>0</v>
      </c>
    </row>
    <row r="9" spans="2:17" ht="13.5" x14ac:dyDescent="0.2">
      <c r="B9" s="13">
        <v>3</v>
      </c>
      <c r="C9" s="123"/>
      <c r="D9" s="120"/>
      <c r="E9" s="9" t="s">
        <v>60</v>
      </c>
      <c r="F9" s="16">
        <v>2.6</v>
      </c>
      <c r="G9" s="17">
        <v>1</v>
      </c>
      <c r="H9" s="15" t="s">
        <v>3</v>
      </c>
      <c r="I9" s="16">
        <v>1</v>
      </c>
      <c r="J9" s="15" t="s">
        <v>106</v>
      </c>
      <c r="K9" s="9" t="s">
        <v>153</v>
      </c>
      <c r="L9" s="19">
        <v>3.5</v>
      </c>
      <c r="M9" s="14">
        <v>1</v>
      </c>
      <c r="N9" s="124"/>
      <c r="O9" s="104"/>
      <c r="P9" s="6">
        <v>2</v>
      </c>
      <c r="Q9" s="40">
        <f t="shared" si="0"/>
        <v>0</v>
      </c>
    </row>
    <row r="10" spans="2:17" ht="13.5" x14ac:dyDescent="0.2">
      <c r="B10" s="13">
        <v>4</v>
      </c>
      <c r="C10" s="123"/>
      <c r="D10" s="15" t="s">
        <v>196</v>
      </c>
      <c r="E10" s="9" t="s">
        <v>4</v>
      </c>
      <c r="F10" s="16">
        <v>2.6</v>
      </c>
      <c r="G10" s="17">
        <v>0.74</v>
      </c>
      <c r="H10" s="15" t="s">
        <v>3</v>
      </c>
      <c r="I10" s="16">
        <v>1</v>
      </c>
      <c r="J10" s="15" t="s">
        <v>106</v>
      </c>
      <c r="K10" s="9" t="s">
        <v>119</v>
      </c>
      <c r="L10" s="19">
        <v>2.6</v>
      </c>
      <c r="M10" s="14">
        <v>1</v>
      </c>
      <c r="N10" s="124"/>
      <c r="O10" s="104"/>
      <c r="P10" s="6">
        <v>2</v>
      </c>
      <c r="Q10" s="40">
        <f t="shared" si="0"/>
        <v>0</v>
      </c>
    </row>
    <row r="11" spans="2:17" ht="13.5" x14ac:dyDescent="0.2">
      <c r="B11" s="13">
        <v>5</v>
      </c>
      <c r="C11" s="123"/>
      <c r="D11" s="15" t="s">
        <v>214</v>
      </c>
      <c r="E11" s="9" t="s">
        <v>4</v>
      </c>
      <c r="F11" s="16">
        <v>2.6</v>
      </c>
      <c r="G11" s="17">
        <v>0.74</v>
      </c>
      <c r="H11" s="15" t="s">
        <v>3</v>
      </c>
      <c r="I11" s="16">
        <v>1</v>
      </c>
      <c r="J11" s="15" t="s">
        <v>106</v>
      </c>
      <c r="K11" s="9" t="s">
        <v>215</v>
      </c>
      <c r="L11" s="19">
        <v>2.6</v>
      </c>
      <c r="M11" s="14">
        <v>1</v>
      </c>
      <c r="N11" s="124"/>
      <c r="O11" s="104"/>
      <c r="P11" s="6">
        <v>2</v>
      </c>
      <c r="Q11" s="40">
        <f t="shared" si="0"/>
        <v>0</v>
      </c>
    </row>
    <row r="12" spans="2:17" ht="18" x14ac:dyDescent="0.2">
      <c r="B12" s="13">
        <v>6</v>
      </c>
      <c r="C12" s="123"/>
      <c r="D12" s="15" t="s">
        <v>216</v>
      </c>
      <c r="E12" s="9" t="s">
        <v>217</v>
      </c>
      <c r="F12" s="15">
        <v>2.6</v>
      </c>
      <c r="G12" s="119">
        <v>2.1</v>
      </c>
      <c r="H12" s="120" t="s">
        <v>137</v>
      </c>
      <c r="I12" s="16">
        <v>1</v>
      </c>
      <c r="J12" s="15" t="s">
        <v>257</v>
      </c>
      <c r="K12" s="121" t="s">
        <v>218</v>
      </c>
      <c r="L12" s="122">
        <v>7.6</v>
      </c>
      <c r="M12" s="118">
        <v>0</v>
      </c>
      <c r="N12" s="118">
        <v>1</v>
      </c>
      <c r="O12" s="104"/>
      <c r="P12" s="6">
        <v>2</v>
      </c>
      <c r="Q12" s="40">
        <f t="shared" si="0"/>
        <v>0</v>
      </c>
    </row>
    <row r="13" spans="2:17" ht="18" x14ac:dyDescent="0.2">
      <c r="B13" s="13">
        <v>7</v>
      </c>
      <c r="C13" s="123"/>
      <c r="D13" s="15" t="s">
        <v>219</v>
      </c>
      <c r="E13" s="9" t="s">
        <v>220</v>
      </c>
      <c r="F13" s="15">
        <v>2.6</v>
      </c>
      <c r="G13" s="119"/>
      <c r="H13" s="120"/>
      <c r="I13" s="16">
        <v>1</v>
      </c>
      <c r="J13" s="15" t="s">
        <v>257</v>
      </c>
      <c r="K13" s="121"/>
      <c r="L13" s="122"/>
      <c r="M13" s="118"/>
      <c r="N13" s="118"/>
      <c r="O13" s="104"/>
      <c r="P13" s="6">
        <v>2</v>
      </c>
      <c r="Q13" s="40">
        <f t="shared" si="0"/>
        <v>0</v>
      </c>
    </row>
    <row r="14" spans="2:17" ht="18" x14ac:dyDescent="0.2">
      <c r="B14" s="13">
        <v>8</v>
      </c>
      <c r="C14" s="123"/>
      <c r="D14" s="15" t="s">
        <v>221</v>
      </c>
      <c r="E14" s="9" t="s">
        <v>222</v>
      </c>
      <c r="F14" s="15">
        <v>2.6</v>
      </c>
      <c r="G14" s="119"/>
      <c r="H14" s="120"/>
      <c r="I14" s="16">
        <v>1</v>
      </c>
      <c r="J14" s="15" t="s">
        <v>257</v>
      </c>
      <c r="K14" s="121"/>
      <c r="L14" s="122"/>
      <c r="M14" s="118"/>
      <c r="N14" s="118"/>
      <c r="O14" s="104"/>
      <c r="P14" s="6">
        <v>2</v>
      </c>
      <c r="Q14" s="40">
        <f t="shared" si="0"/>
        <v>0</v>
      </c>
    </row>
    <row r="15" spans="2:17" ht="18" x14ac:dyDescent="0.2">
      <c r="B15" s="13">
        <v>9</v>
      </c>
      <c r="C15" s="123"/>
      <c r="D15" s="15" t="s">
        <v>223</v>
      </c>
      <c r="E15" s="9" t="s">
        <v>224</v>
      </c>
      <c r="F15" s="15">
        <v>2.6</v>
      </c>
      <c r="G15" s="119"/>
      <c r="H15" s="120"/>
      <c r="I15" s="16">
        <v>1</v>
      </c>
      <c r="J15" s="15" t="s">
        <v>257</v>
      </c>
      <c r="K15" s="121"/>
      <c r="L15" s="122"/>
      <c r="M15" s="118"/>
      <c r="N15" s="118"/>
      <c r="O15" s="104"/>
      <c r="P15" s="6">
        <v>2</v>
      </c>
      <c r="Q15" s="40">
        <f t="shared" si="0"/>
        <v>0</v>
      </c>
    </row>
    <row r="16" spans="2:17" ht="13.5" x14ac:dyDescent="0.2">
      <c r="B16" s="13">
        <v>10</v>
      </c>
      <c r="C16" s="123"/>
      <c r="D16" s="15" t="s">
        <v>225</v>
      </c>
      <c r="E16" s="9" t="s">
        <v>226</v>
      </c>
      <c r="F16" s="15">
        <v>6.8</v>
      </c>
      <c r="G16" s="17">
        <v>1.7</v>
      </c>
      <c r="H16" s="15" t="s">
        <v>3</v>
      </c>
      <c r="I16" s="16">
        <v>1</v>
      </c>
      <c r="J16" s="15" t="s">
        <v>114</v>
      </c>
      <c r="K16" s="9" t="s">
        <v>227</v>
      </c>
      <c r="L16" s="19">
        <v>6.8</v>
      </c>
      <c r="M16" s="18">
        <v>1</v>
      </c>
      <c r="N16" s="18">
        <v>0</v>
      </c>
      <c r="O16" s="104"/>
      <c r="P16" s="6">
        <v>2</v>
      </c>
      <c r="Q16" s="40">
        <f t="shared" si="0"/>
        <v>0</v>
      </c>
    </row>
    <row r="17" spans="2:17" ht="13.5" x14ac:dyDescent="0.2">
      <c r="B17" s="13">
        <v>11</v>
      </c>
      <c r="C17" s="123"/>
      <c r="D17" s="53">
        <v>318319</v>
      </c>
      <c r="E17" s="54" t="s">
        <v>212</v>
      </c>
      <c r="F17" s="55">
        <v>3.2</v>
      </c>
      <c r="G17" s="119">
        <v>2.6</v>
      </c>
      <c r="H17" s="120" t="s">
        <v>3</v>
      </c>
      <c r="I17" s="56">
        <v>1</v>
      </c>
      <c r="J17" s="55" t="s">
        <v>228</v>
      </c>
      <c r="K17" s="121" t="s">
        <v>229</v>
      </c>
      <c r="L17" s="122">
        <v>7.6</v>
      </c>
      <c r="M17" s="118">
        <v>0</v>
      </c>
      <c r="N17" s="118">
        <v>1</v>
      </c>
      <c r="O17" s="104"/>
      <c r="P17" s="6">
        <v>2</v>
      </c>
      <c r="Q17" s="40">
        <f t="shared" si="0"/>
        <v>0</v>
      </c>
    </row>
    <row r="18" spans="2:17" ht="13.5" x14ac:dyDescent="0.2">
      <c r="B18" s="13">
        <v>12</v>
      </c>
      <c r="C18" s="123"/>
      <c r="D18" s="15" t="s">
        <v>230</v>
      </c>
      <c r="E18" s="9" t="s">
        <v>231</v>
      </c>
      <c r="F18" s="15">
        <v>2.5</v>
      </c>
      <c r="G18" s="119"/>
      <c r="H18" s="120"/>
      <c r="I18" s="16">
        <v>1</v>
      </c>
      <c r="J18" s="15" t="s">
        <v>106</v>
      </c>
      <c r="K18" s="121"/>
      <c r="L18" s="122"/>
      <c r="M18" s="118"/>
      <c r="N18" s="118"/>
      <c r="O18" s="104"/>
      <c r="P18" s="6">
        <v>2</v>
      </c>
      <c r="Q18" s="40">
        <f t="shared" si="0"/>
        <v>0</v>
      </c>
    </row>
    <row r="19" spans="2:17" ht="18" x14ac:dyDescent="0.2">
      <c r="B19" s="13">
        <v>13</v>
      </c>
      <c r="C19" s="123"/>
      <c r="D19" s="15" t="s">
        <v>258</v>
      </c>
      <c r="E19" s="9" t="s">
        <v>232</v>
      </c>
      <c r="F19" s="15">
        <v>2.5</v>
      </c>
      <c r="G19" s="119"/>
      <c r="H19" s="120"/>
      <c r="I19" s="16">
        <v>1</v>
      </c>
      <c r="J19" s="15" t="s">
        <v>106</v>
      </c>
      <c r="K19" s="121"/>
      <c r="L19" s="122"/>
      <c r="M19" s="118"/>
      <c r="N19" s="118"/>
      <c r="O19" s="104"/>
      <c r="P19" s="6">
        <v>2</v>
      </c>
      <c r="Q19" s="40">
        <f t="shared" si="0"/>
        <v>0</v>
      </c>
    </row>
    <row r="20" spans="2:17" ht="18" x14ac:dyDescent="0.2">
      <c r="B20" s="13">
        <v>14</v>
      </c>
      <c r="C20" s="123"/>
      <c r="D20" s="15" t="s">
        <v>233</v>
      </c>
      <c r="E20" s="9" t="s">
        <v>234</v>
      </c>
      <c r="F20" s="15">
        <v>2.5</v>
      </c>
      <c r="G20" s="119"/>
      <c r="H20" s="120"/>
      <c r="I20" s="16">
        <v>1</v>
      </c>
      <c r="J20" s="15" t="s">
        <v>106</v>
      </c>
      <c r="K20" s="121"/>
      <c r="L20" s="122"/>
      <c r="M20" s="118"/>
      <c r="N20" s="118"/>
      <c r="O20" s="104"/>
      <c r="P20" s="6">
        <v>2</v>
      </c>
      <c r="Q20" s="40">
        <f t="shared" si="0"/>
        <v>0</v>
      </c>
    </row>
    <row r="21" spans="2:17" ht="13.5" x14ac:dyDescent="0.2">
      <c r="B21" s="13">
        <v>15</v>
      </c>
      <c r="C21" s="123"/>
      <c r="D21" s="15" t="s">
        <v>235</v>
      </c>
      <c r="E21" s="9" t="s">
        <v>60</v>
      </c>
      <c r="F21" s="15">
        <v>2.6</v>
      </c>
      <c r="G21" s="119">
        <v>2.6</v>
      </c>
      <c r="H21" s="120" t="s">
        <v>3</v>
      </c>
      <c r="I21" s="16">
        <v>1</v>
      </c>
      <c r="J21" s="15" t="s">
        <v>106</v>
      </c>
      <c r="K21" s="121" t="s">
        <v>236</v>
      </c>
      <c r="L21" s="122">
        <v>7.6</v>
      </c>
      <c r="M21" s="118">
        <v>0</v>
      </c>
      <c r="N21" s="118">
        <v>1</v>
      </c>
      <c r="O21" s="104"/>
      <c r="P21" s="6">
        <v>2</v>
      </c>
      <c r="Q21" s="40">
        <f t="shared" si="0"/>
        <v>0</v>
      </c>
    </row>
    <row r="22" spans="2:17" ht="13.5" x14ac:dyDescent="0.2">
      <c r="B22" s="13">
        <v>16</v>
      </c>
      <c r="C22" s="123"/>
      <c r="D22" s="15" t="s">
        <v>237</v>
      </c>
      <c r="E22" s="9" t="s">
        <v>238</v>
      </c>
      <c r="F22" s="15">
        <v>2.6</v>
      </c>
      <c r="G22" s="119"/>
      <c r="H22" s="120"/>
      <c r="I22" s="16">
        <v>1</v>
      </c>
      <c r="J22" s="15" t="s">
        <v>106</v>
      </c>
      <c r="K22" s="121"/>
      <c r="L22" s="122"/>
      <c r="M22" s="118"/>
      <c r="N22" s="118"/>
      <c r="O22" s="104"/>
      <c r="P22" s="6">
        <v>2</v>
      </c>
      <c r="Q22" s="40">
        <f t="shared" si="0"/>
        <v>0</v>
      </c>
    </row>
    <row r="23" spans="2:17" ht="13.5" x14ac:dyDescent="0.2">
      <c r="B23" s="13">
        <v>17</v>
      </c>
      <c r="C23" s="123"/>
      <c r="D23" s="15" t="s">
        <v>239</v>
      </c>
      <c r="E23" s="9" t="s">
        <v>60</v>
      </c>
      <c r="F23" s="15">
        <v>2.6</v>
      </c>
      <c r="G23" s="119"/>
      <c r="H23" s="120"/>
      <c r="I23" s="16">
        <v>1</v>
      </c>
      <c r="J23" s="15" t="s">
        <v>106</v>
      </c>
      <c r="K23" s="121"/>
      <c r="L23" s="122"/>
      <c r="M23" s="118"/>
      <c r="N23" s="118"/>
      <c r="O23" s="104"/>
      <c r="P23" s="6">
        <v>2</v>
      </c>
      <c r="Q23" s="40">
        <f t="shared" si="0"/>
        <v>0</v>
      </c>
    </row>
    <row r="24" spans="2:17" ht="13.5" x14ac:dyDescent="0.2">
      <c r="B24" s="13">
        <v>18</v>
      </c>
      <c r="C24" s="123"/>
      <c r="D24" s="15" t="s">
        <v>240</v>
      </c>
      <c r="E24" s="9" t="s">
        <v>60</v>
      </c>
      <c r="F24" s="15">
        <v>2.6</v>
      </c>
      <c r="G24" s="119"/>
      <c r="H24" s="120"/>
      <c r="I24" s="16">
        <v>1</v>
      </c>
      <c r="J24" s="15" t="s">
        <v>106</v>
      </c>
      <c r="K24" s="121"/>
      <c r="L24" s="122"/>
      <c r="M24" s="118"/>
      <c r="N24" s="118"/>
      <c r="O24" s="104"/>
      <c r="P24" s="6">
        <v>2</v>
      </c>
      <c r="Q24" s="40">
        <f t="shared" si="0"/>
        <v>0</v>
      </c>
    </row>
    <row r="25" spans="2:17" ht="13.5" x14ac:dyDescent="0.2">
      <c r="B25" s="13">
        <v>19</v>
      </c>
      <c r="C25" s="123"/>
      <c r="D25" s="15" t="s">
        <v>241</v>
      </c>
      <c r="E25" s="9" t="s">
        <v>60</v>
      </c>
      <c r="F25" s="15">
        <v>2.6</v>
      </c>
      <c r="G25" s="119">
        <v>2.6</v>
      </c>
      <c r="H25" s="120" t="s">
        <v>3</v>
      </c>
      <c r="I25" s="16">
        <v>1</v>
      </c>
      <c r="J25" s="15" t="s">
        <v>106</v>
      </c>
      <c r="K25" s="121" t="s">
        <v>142</v>
      </c>
      <c r="L25" s="122">
        <v>7.6</v>
      </c>
      <c r="M25" s="118">
        <v>0</v>
      </c>
      <c r="N25" s="118">
        <v>1</v>
      </c>
      <c r="O25" s="104"/>
      <c r="P25" s="6">
        <v>2</v>
      </c>
      <c r="Q25" s="40">
        <f t="shared" si="0"/>
        <v>0</v>
      </c>
    </row>
    <row r="26" spans="2:17" ht="13.5" x14ac:dyDescent="0.2">
      <c r="B26" s="13">
        <v>20</v>
      </c>
      <c r="C26" s="123"/>
      <c r="D26" s="15" t="s">
        <v>242</v>
      </c>
      <c r="E26" s="9" t="s">
        <v>60</v>
      </c>
      <c r="F26" s="15">
        <v>2.6</v>
      </c>
      <c r="G26" s="119"/>
      <c r="H26" s="120"/>
      <c r="I26" s="15">
        <v>1</v>
      </c>
      <c r="J26" s="15" t="s">
        <v>106</v>
      </c>
      <c r="K26" s="121"/>
      <c r="L26" s="122"/>
      <c r="M26" s="118"/>
      <c r="N26" s="118"/>
      <c r="O26" s="104"/>
      <c r="P26" s="6">
        <v>2</v>
      </c>
      <c r="Q26" s="40">
        <f t="shared" si="0"/>
        <v>0</v>
      </c>
    </row>
    <row r="27" spans="2:17" ht="13.5" x14ac:dyDescent="0.2">
      <c r="B27" s="13">
        <v>21</v>
      </c>
      <c r="C27" s="123"/>
      <c r="D27" s="15" t="s">
        <v>243</v>
      </c>
      <c r="E27" s="9" t="s">
        <v>244</v>
      </c>
      <c r="F27" s="15">
        <v>2.6</v>
      </c>
      <c r="G27" s="119"/>
      <c r="H27" s="120"/>
      <c r="I27" s="16">
        <v>1</v>
      </c>
      <c r="J27" s="15" t="s">
        <v>106</v>
      </c>
      <c r="K27" s="121"/>
      <c r="L27" s="122"/>
      <c r="M27" s="118"/>
      <c r="N27" s="118"/>
      <c r="O27" s="104"/>
      <c r="P27" s="6">
        <v>2</v>
      </c>
      <c r="Q27" s="40">
        <f t="shared" si="0"/>
        <v>0</v>
      </c>
    </row>
    <row r="28" spans="2:17" ht="13.5" x14ac:dyDescent="0.2">
      <c r="B28" s="13">
        <v>22</v>
      </c>
      <c r="C28" s="123"/>
      <c r="D28" s="15" t="s">
        <v>245</v>
      </c>
      <c r="E28" s="9" t="s">
        <v>60</v>
      </c>
      <c r="F28" s="15">
        <v>2.6</v>
      </c>
      <c r="G28" s="119"/>
      <c r="H28" s="120"/>
      <c r="I28" s="16">
        <v>1</v>
      </c>
      <c r="J28" s="15" t="s">
        <v>106</v>
      </c>
      <c r="K28" s="121"/>
      <c r="L28" s="122"/>
      <c r="M28" s="118"/>
      <c r="N28" s="118"/>
      <c r="O28" s="104"/>
      <c r="P28" s="6">
        <v>2</v>
      </c>
      <c r="Q28" s="40">
        <f t="shared" si="0"/>
        <v>0</v>
      </c>
    </row>
    <row r="29" spans="2:17" ht="13.5" x14ac:dyDescent="0.2">
      <c r="B29" s="13">
        <v>23</v>
      </c>
      <c r="C29" s="123"/>
      <c r="D29" s="15" t="s">
        <v>246</v>
      </c>
      <c r="E29" s="9" t="s">
        <v>60</v>
      </c>
      <c r="F29" s="15">
        <v>2.6</v>
      </c>
      <c r="G29" s="119">
        <v>2.6</v>
      </c>
      <c r="H29" s="120" t="s">
        <v>3</v>
      </c>
      <c r="I29" s="16">
        <v>1</v>
      </c>
      <c r="J29" s="15" t="s">
        <v>106</v>
      </c>
      <c r="K29" s="121" t="s">
        <v>142</v>
      </c>
      <c r="L29" s="122">
        <v>7.6</v>
      </c>
      <c r="M29" s="118">
        <v>0</v>
      </c>
      <c r="N29" s="118">
        <v>1</v>
      </c>
      <c r="O29" s="104"/>
      <c r="P29" s="6">
        <v>2</v>
      </c>
      <c r="Q29" s="40">
        <f t="shared" si="0"/>
        <v>0</v>
      </c>
    </row>
    <row r="30" spans="2:17" ht="13.5" x14ac:dyDescent="0.2">
      <c r="B30" s="13">
        <v>24</v>
      </c>
      <c r="C30" s="123"/>
      <c r="D30" s="15" t="s">
        <v>247</v>
      </c>
      <c r="E30" s="9" t="s">
        <v>248</v>
      </c>
      <c r="F30" s="15">
        <v>2.6</v>
      </c>
      <c r="G30" s="119"/>
      <c r="H30" s="120"/>
      <c r="I30" s="16">
        <v>1</v>
      </c>
      <c r="J30" s="15" t="s">
        <v>106</v>
      </c>
      <c r="K30" s="121"/>
      <c r="L30" s="122"/>
      <c r="M30" s="118"/>
      <c r="N30" s="118"/>
      <c r="O30" s="104"/>
      <c r="P30" s="6">
        <v>2</v>
      </c>
      <c r="Q30" s="40">
        <f t="shared" si="0"/>
        <v>0</v>
      </c>
    </row>
    <row r="31" spans="2:17" ht="13.5" x14ac:dyDescent="0.2">
      <c r="B31" s="13">
        <v>25</v>
      </c>
      <c r="C31" s="123"/>
      <c r="D31" s="15" t="s">
        <v>249</v>
      </c>
      <c r="E31" s="9" t="s">
        <v>4</v>
      </c>
      <c r="F31" s="15">
        <v>2.6</v>
      </c>
      <c r="G31" s="119"/>
      <c r="H31" s="120"/>
      <c r="I31" s="16">
        <v>1</v>
      </c>
      <c r="J31" s="15" t="s">
        <v>106</v>
      </c>
      <c r="K31" s="121"/>
      <c r="L31" s="122"/>
      <c r="M31" s="118"/>
      <c r="N31" s="118"/>
      <c r="O31" s="104"/>
      <c r="P31" s="6">
        <v>2</v>
      </c>
      <c r="Q31" s="40">
        <f t="shared" si="0"/>
        <v>0</v>
      </c>
    </row>
    <row r="32" spans="2:17" ht="13.5" x14ac:dyDescent="0.2">
      <c r="B32" s="13">
        <v>26</v>
      </c>
      <c r="C32" s="123"/>
      <c r="D32" s="15" t="s">
        <v>250</v>
      </c>
      <c r="E32" s="9" t="s">
        <v>60</v>
      </c>
      <c r="F32" s="15">
        <v>2.6</v>
      </c>
      <c r="G32" s="119"/>
      <c r="H32" s="120"/>
      <c r="I32" s="16">
        <v>1</v>
      </c>
      <c r="J32" s="15" t="s">
        <v>106</v>
      </c>
      <c r="K32" s="121"/>
      <c r="L32" s="122"/>
      <c r="M32" s="118"/>
      <c r="N32" s="118"/>
      <c r="O32" s="104"/>
      <c r="P32" s="6">
        <v>2</v>
      </c>
      <c r="Q32" s="40">
        <f t="shared" si="0"/>
        <v>0</v>
      </c>
    </row>
    <row r="33" spans="2:17" ht="13.5" x14ac:dyDescent="0.2">
      <c r="B33" s="13">
        <v>27</v>
      </c>
      <c r="C33" s="123"/>
      <c r="D33" s="15" t="s">
        <v>251</v>
      </c>
      <c r="E33" s="9" t="s">
        <v>60</v>
      </c>
      <c r="F33" s="15">
        <v>2.6</v>
      </c>
      <c r="G33" s="17">
        <v>0.74</v>
      </c>
      <c r="H33" s="15" t="s">
        <v>3</v>
      </c>
      <c r="I33" s="16">
        <v>1</v>
      </c>
      <c r="J33" s="15" t="s">
        <v>106</v>
      </c>
      <c r="K33" s="9" t="s">
        <v>120</v>
      </c>
      <c r="L33" s="19">
        <v>2.6</v>
      </c>
      <c r="M33" s="18">
        <v>1</v>
      </c>
      <c r="N33" s="18">
        <v>0</v>
      </c>
      <c r="O33" s="104"/>
      <c r="P33" s="6">
        <v>2</v>
      </c>
      <c r="Q33" s="40">
        <f t="shared" si="0"/>
        <v>0</v>
      </c>
    </row>
    <row r="34" spans="2:17" ht="18" x14ac:dyDescent="0.2">
      <c r="B34" s="13">
        <v>28</v>
      </c>
      <c r="C34" s="123"/>
      <c r="D34" s="53">
        <v>343344</v>
      </c>
      <c r="E34" s="9" t="s">
        <v>252</v>
      </c>
      <c r="F34" s="16">
        <v>3.5</v>
      </c>
      <c r="G34" s="17">
        <v>1</v>
      </c>
      <c r="H34" s="15" t="s">
        <v>87</v>
      </c>
      <c r="I34" s="16">
        <v>1</v>
      </c>
      <c r="J34" s="15" t="s">
        <v>106</v>
      </c>
      <c r="K34" s="9" t="s">
        <v>158</v>
      </c>
      <c r="L34" s="19">
        <v>3.5</v>
      </c>
      <c r="M34" s="18">
        <v>1</v>
      </c>
      <c r="N34" s="18">
        <v>0</v>
      </c>
      <c r="O34" s="104"/>
      <c r="P34" s="6">
        <v>2</v>
      </c>
      <c r="Q34" s="40">
        <f t="shared" si="0"/>
        <v>0</v>
      </c>
    </row>
    <row r="35" spans="2:17" ht="18" x14ac:dyDescent="0.2">
      <c r="B35" s="13">
        <v>29</v>
      </c>
      <c r="C35" s="123"/>
      <c r="D35" s="15" t="s">
        <v>253</v>
      </c>
      <c r="E35" s="9" t="s">
        <v>234</v>
      </c>
      <c r="F35" s="15">
        <v>2.5</v>
      </c>
      <c r="G35" s="17">
        <v>0.7</v>
      </c>
      <c r="H35" s="15" t="s">
        <v>3</v>
      </c>
      <c r="I35" s="16">
        <v>1</v>
      </c>
      <c r="J35" s="15" t="s">
        <v>106</v>
      </c>
      <c r="K35" s="9" t="s">
        <v>254</v>
      </c>
      <c r="L35" s="19">
        <v>0.7</v>
      </c>
      <c r="M35" s="18">
        <v>1</v>
      </c>
      <c r="N35" s="18">
        <v>0</v>
      </c>
      <c r="O35" s="104"/>
      <c r="P35" s="6">
        <v>2</v>
      </c>
      <c r="Q35" s="40">
        <f t="shared" si="0"/>
        <v>0</v>
      </c>
    </row>
    <row r="36" spans="2:17" ht="30.75" customHeight="1" x14ac:dyDescent="0.25">
      <c r="B36" s="33"/>
      <c r="C36" s="33"/>
      <c r="D36" s="33"/>
      <c r="E36" s="33"/>
      <c r="F36" s="34"/>
      <c r="G36" s="35"/>
      <c r="H36" s="33"/>
      <c r="I36" s="36"/>
      <c r="J36" s="33"/>
      <c r="K36" s="33"/>
      <c r="L36" s="33"/>
      <c r="M36" s="37"/>
      <c r="N36" s="37"/>
      <c r="O36" s="108" t="s">
        <v>279</v>
      </c>
      <c r="P36" s="108"/>
      <c r="Q36" s="72">
        <f>SUM(Q7:Q35)</f>
        <v>0</v>
      </c>
    </row>
  </sheetData>
  <sheetProtection algorithmName="SHA-512" hashValue="MYKSNTAKAvqbuEGTjpeNXPlyHBWNmWL17xq5c7jY9vvUWP9LuyWHg2JLnLCR2X4UhEpL9KTAOY6FMz5VhpxCkw==" saltValue="ugPHxCC7Ryev/tyCBu6ZMQ==" spinCount="100000" sheet="1" objects="1" scenarios="1"/>
  <autoFilter ref="B6:Q35" xr:uid="{F1561423-991E-4934-8A31-FB467959D8DA}"/>
  <mergeCells count="35">
    <mergeCell ref="N12:N15"/>
    <mergeCell ref="C7:C35"/>
    <mergeCell ref="D8:D9"/>
    <mergeCell ref="N7:N11"/>
    <mergeCell ref="O4:P4"/>
    <mergeCell ref="G12:G15"/>
    <mergeCell ref="H12:H15"/>
    <mergeCell ref="K12:K15"/>
    <mergeCell ref="L12:L15"/>
    <mergeCell ref="M12:M15"/>
    <mergeCell ref="G17:G20"/>
    <mergeCell ref="H17:H20"/>
    <mergeCell ref="N17:N20"/>
    <mergeCell ref="G21:G24"/>
    <mergeCell ref="H21:H24"/>
    <mergeCell ref="K21:K24"/>
    <mergeCell ref="L21:L24"/>
    <mergeCell ref="M21:M24"/>
    <mergeCell ref="N21:N24"/>
    <mergeCell ref="K17:K20"/>
    <mergeCell ref="L17:L20"/>
    <mergeCell ref="M17:M20"/>
    <mergeCell ref="N29:N32"/>
    <mergeCell ref="O36:P36"/>
    <mergeCell ref="G25:G28"/>
    <mergeCell ref="H25:H28"/>
    <mergeCell ref="K25:K28"/>
    <mergeCell ref="L25:L28"/>
    <mergeCell ref="M25:M28"/>
    <mergeCell ref="N25:N28"/>
    <mergeCell ref="G29:G32"/>
    <mergeCell ref="H29:H32"/>
    <mergeCell ref="K29:K32"/>
    <mergeCell ref="L29:L32"/>
    <mergeCell ref="M29:M32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1414F-D6B3-4808-9659-EBC119F4BF45}">
  <dimension ref="B2:Q80"/>
  <sheetViews>
    <sheetView zoomScale="120" zoomScaleNormal="120" workbookViewId="0">
      <pane ySplit="6" topLeftCell="A7" activePane="bottomLeft" state="frozen"/>
      <selection pane="bottomLeft" activeCell="O28" sqref="O28"/>
    </sheetView>
  </sheetViews>
  <sheetFormatPr defaultRowHeight="12.75" x14ac:dyDescent="0.2"/>
  <cols>
    <col min="1" max="1" width="3.85546875" customWidth="1"/>
    <col min="2" max="2" width="5.7109375" customWidth="1"/>
    <col min="3" max="3" width="11" customWidth="1"/>
    <col min="4" max="4" width="13.140625" customWidth="1"/>
    <col min="5" max="5" width="13.140625" style="1" customWidth="1"/>
    <col min="6" max="6" width="10.28515625" customWidth="1"/>
    <col min="7" max="7" width="9.85546875" style="2" customWidth="1"/>
    <col min="8" max="8" width="12" customWidth="1"/>
    <col min="9" max="9" width="6.5703125" customWidth="1"/>
    <col min="10" max="10" width="13.140625" customWidth="1"/>
    <col min="11" max="11" width="11.7109375" customWidth="1"/>
    <col min="12" max="12" width="9.5703125" customWidth="1"/>
    <col min="13" max="13" width="6.42578125" style="4" customWidth="1"/>
    <col min="14" max="14" width="8.42578125" customWidth="1"/>
    <col min="15" max="15" width="13" customWidth="1"/>
    <col min="16" max="16" width="10.85546875" customWidth="1"/>
    <col min="17" max="17" width="14.140625" customWidth="1"/>
  </cols>
  <sheetData>
    <row r="2" spans="2:17" ht="22.5" x14ac:dyDescent="0.2">
      <c r="B2" s="28" t="s">
        <v>135</v>
      </c>
      <c r="C2" s="29"/>
      <c r="D2" s="29"/>
      <c r="E2" s="30"/>
      <c r="F2" s="29"/>
      <c r="G2" s="31"/>
      <c r="H2" s="142" t="s">
        <v>291</v>
      </c>
      <c r="I2" s="142"/>
      <c r="J2" s="142"/>
      <c r="K2" s="142"/>
    </row>
    <row r="3" spans="2:17" x14ac:dyDescent="0.2">
      <c r="B3" s="29"/>
      <c r="C3" s="29"/>
      <c r="D3" s="29"/>
      <c r="E3" s="30"/>
      <c r="F3" s="29"/>
      <c r="G3" s="31"/>
      <c r="H3" s="29"/>
    </row>
    <row r="4" spans="2:17" ht="18.75" x14ac:dyDescent="0.2">
      <c r="B4" s="32" t="s">
        <v>266</v>
      </c>
      <c r="C4" s="29"/>
      <c r="D4" s="29"/>
      <c r="E4" s="30"/>
      <c r="F4" s="29"/>
      <c r="G4" s="31"/>
      <c r="H4" s="29"/>
      <c r="O4" s="114" t="s">
        <v>279</v>
      </c>
      <c r="P4" s="114"/>
      <c r="Q4" s="65">
        <f>Q78</f>
        <v>0</v>
      </c>
    </row>
    <row r="5" spans="2:17" ht="15" customHeight="1" x14ac:dyDescent="0.2">
      <c r="B5" s="32"/>
      <c r="C5" s="29"/>
      <c r="D5" s="29"/>
      <c r="E5" s="30"/>
      <c r="F5" s="29"/>
      <c r="G5" s="31"/>
      <c r="H5" s="29"/>
    </row>
    <row r="6" spans="2:17" ht="39.75" customHeight="1" x14ac:dyDescent="0.2">
      <c r="B6" s="64" t="s">
        <v>259</v>
      </c>
      <c r="C6" s="64" t="s">
        <v>7</v>
      </c>
      <c r="D6" s="64" t="s">
        <v>8</v>
      </c>
      <c r="E6" s="64" t="s">
        <v>260</v>
      </c>
      <c r="F6" s="64" t="s">
        <v>261</v>
      </c>
      <c r="G6" s="64" t="s">
        <v>263</v>
      </c>
      <c r="H6" s="64" t="s">
        <v>11</v>
      </c>
      <c r="I6" s="64" t="s">
        <v>12</v>
      </c>
      <c r="J6" s="64" t="s">
        <v>130</v>
      </c>
      <c r="K6" s="64" t="s">
        <v>131</v>
      </c>
      <c r="L6" s="64" t="s">
        <v>262</v>
      </c>
      <c r="M6" s="64" t="s">
        <v>133</v>
      </c>
      <c r="N6" s="64" t="s">
        <v>134</v>
      </c>
      <c r="O6" s="76" t="s">
        <v>271</v>
      </c>
      <c r="P6" s="73" t="s">
        <v>272</v>
      </c>
      <c r="Q6" s="73" t="s">
        <v>273</v>
      </c>
    </row>
    <row r="7" spans="2:17" ht="13.5" x14ac:dyDescent="0.2">
      <c r="B7" s="21">
        <v>1</v>
      </c>
      <c r="C7" s="125" t="s">
        <v>148</v>
      </c>
      <c r="D7" s="21">
        <v>10</v>
      </c>
      <c r="E7" s="23" t="s">
        <v>149</v>
      </c>
      <c r="F7" s="24">
        <v>2.1</v>
      </c>
      <c r="G7" s="25">
        <v>1</v>
      </c>
      <c r="H7" s="22" t="s">
        <v>3</v>
      </c>
      <c r="I7" s="21">
        <v>1</v>
      </c>
      <c r="J7" s="22" t="s">
        <v>106</v>
      </c>
      <c r="K7" s="23" t="s">
        <v>119</v>
      </c>
      <c r="L7" s="24">
        <v>2.1</v>
      </c>
      <c r="M7" s="21">
        <v>1</v>
      </c>
      <c r="N7" s="21">
        <v>0</v>
      </c>
      <c r="O7" s="105"/>
      <c r="P7" s="74">
        <v>2</v>
      </c>
      <c r="Q7" s="75">
        <f>O7*P7</f>
        <v>0</v>
      </c>
    </row>
    <row r="8" spans="2:17" ht="13.5" x14ac:dyDescent="0.2">
      <c r="B8" s="21">
        <v>2</v>
      </c>
      <c r="C8" s="125"/>
      <c r="D8" s="21">
        <v>11</v>
      </c>
      <c r="E8" s="23" t="s">
        <v>149</v>
      </c>
      <c r="F8" s="24">
        <v>2.1</v>
      </c>
      <c r="G8" s="25">
        <v>1</v>
      </c>
      <c r="H8" s="22" t="s">
        <v>3</v>
      </c>
      <c r="I8" s="21">
        <v>1</v>
      </c>
      <c r="J8" s="22" t="s">
        <v>106</v>
      </c>
      <c r="K8" s="23" t="s">
        <v>119</v>
      </c>
      <c r="L8" s="24">
        <v>2.1</v>
      </c>
      <c r="M8" s="21">
        <v>1</v>
      </c>
      <c r="N8" s="21">
        <v>0</v>
      </c>
      <c r="O8" s="105"/>
      <c r="P8" s="74">
        <v>2</v>
      </c>
      <c r="Q8" s="75">
        <f t="shared" ref="Q8:Q71" si="0">O8*P8</f>
        <v>0</v>
      </c>
    </row>
    <row r="9" spans="2:17" ht="13.5" x14ac:dyDescent="0.2">
      <c r="B9" s="21">
        <v>3</v>
      </c>
      <c r="C9" s="125"/>
      <c r="D9" s="21">
        <v>12</v>
      </c>
      <c r="E9" s="23" t="s">
        <v>149</v>
      </c>
      <c r="F9" s="24">
        <v>2.1</v>
      </c>
      <c r="G9" s="25">
        <v>1</v>
      </c>
      <c r="H9" s="22" t="s">
        <v>3</v>
      </c>
      <c r="I9" s="21">
        <v>1</v>
      </c>
      <c r="J9" s="22" t="s">
        <v>106</v>
      </c>
      <c r="K9" s="23" t="s">
        <v>119</v>
      </c>
      <c r="L9" s="24">
        <v>2.1</v>
      </c>
      <c r="M9" s="21">
        <v>1</v>
      </c>
      <c r="N9" s="21">
        <v>0</v>
      </c>
      <c r="O9" s="105"/>
      <c r="P9" s="74">
        <v>2</v>
      </c>
      <c r="Q9" s="75">
        <f t="shared" si="0"/>
        <v>0</v>
      </c>
    </row>
    <row r="10" spans="2:17" ht="13.5" x14ac:dyDescent="0.2">
      <c r="B10" s="21">
        <v>4</v>
      </c>
      <c r="C10" s="125"/>
      <c r="D10" s="21">
        <v>13</v>
      </c>
      <c r="E10" s="23" t="s">
        <v>150</v>
      </c>
      <c r="F10" s="24">
        <v>7</v>
      </c>
      <c r="G10" s="25">
        <v>1.6</v>
      </c>
      <c r="H10" s="22" t="s">
        <v>137</v>
      </c>
      <c r="I10" s="21">
        <v>1</v>
      </c>
      <c r="J10" s="26" t="s">
        <v>151</v>
      </c>
      <c r="K10" s="23" t="s">
        <v>152</v>
      </c>
      <c r="L10" s="24">
        <v>7</v>
      </c>
      <c r="M10" s="21">
        <v>1</v>
      </c>
      <c r="N10" s="21">
        <v>0</v>
      </c>
      <c r="O10" s="105"/>
      <c r="P10" s="74">
        <v>2</v>
      </c>
      <c r="Q10" s="75">
        <f t="shared" si="0"/>
        <v>0</v>
      </c>
    </row>
    <row r="11" spans="2:17" ht="13.5" x14ac:dyDescent="0.2">
      <c r="B11" s="21">
        <v>5</v>
      </c>
      <c r="C11" s="125"/>
      <c r="D11" s="21">
        <v>14</v>
      </c>
      <c r="E11" s="23" t="s">
        <v>149</v>
      </c>
      <c r="F11" s="24">
        <v>2.1</v>
      </c>
      <c r="G11" s="25">
        <v>1</v>
      </c>
      <c r="H11" s="22" t="s">
        <v>3</v>
      </c>
      <c r="I11" s="21">
        <v>1</v>
      </c>
      <c r="J11" s="22" t="s">
        <v>106</v>
      </c>
      <c r="K11" s="23" t="s">
        <v>153</v>
      </c>
      <c r="L11" s="24">
        <v>2.1</v>
      </c>
      <c r="M11" s="21">
        <v>1</v>
      </c>
      <c r="N11" s="21">
        <v>0</v>
      </c>
      <c r="O11" s="105"/>
      <c r="P11" s="74">
        <v>2</v>
      </c>
      <c r="Q11" s="75">
        <f t="shared" si="0"/>
        <v>0</v>
      </c>
    </row>
    <row r="12" spans="2:17" ht="13.5" x14ac:dyDescent="0.2">
      <c r="B12" s="21">
        <v>6</v>
      </c>
      <c r="C12" s="125"/>
      <c r="D12" s="21">
        <v>16</v>
      </c>
      <c r="E12" s="23" t="s">
        <v>149</v>
      </c>
      <c r="F12" s="24">
        <v>2.1</v>
      </c>
      <c r="G12" s="25">
        <v>1</v>
      </c>
      <c r="H12" s="22" t="s">
        <v>3</v>
      </c>
      <c r="I12" s="21">
        <v>1</v>
      </c>
      <c r="J12" s="22" t="s">
        <v>106</v>
      </c>
      <c r="K12" s="23" t="s">
        <v>153</v>
      </c>
      <c r="L12" s="24">
        <v>2.1</v>
      </c>
      <c r="M12" s="21">
        <v>1</v>
      </c>
      <c r="N12" s="21">
        <v>0</v>
      </c>
      <c r="O12" s="105"/>
      <c r="P12" s="74">
        <v>2</v>
      </c>
      <c r="Q12" s="75">
        <f t="shared" si="0"/>
        <v>0</v>
      </c>
    </row>
    <row r="13" spans="2:17" ht="13.5" x14ac:dyDescent="0.2">
      <c r="B13" s="21">
        <v>7</v>
      </c>
      <c r="C13" s="125"/>
      <c r="D13" s="21">
        <v>17</v>
      </c>
      <c r="E13" s="23" t="s">
        <v>149</v>
      </c>
      <c r="F13" s="24">
        <v>2.1</v>
      </c>
      <c r="G13" s="143">
        <v>2.6</v>
      </c>
      <c r="H13" s="22" t="s">
        <v>3</v>
      </c>
      <c r="I13" s="22">
        <v>1</v>
      </c>
      <c r="J13" s="22" t="s">
        <v>106</v>
      </c>
      <c r="K13" s="132" t="s">
        <v>5</v>
      </c>
      <c r="L13" s="135">
        <v>7.6</v>
      </c>
      <c r="M13" s="21">
        <v>0</v>
      </c>
      <c r="N13" s="146">
        <v>1</v>
      </c>
      <c r="O13" s="105"/>
      <c r="P13" s="74">
        <v>2</v>
      </c>
      <c r="Q13" s="75">
        <f t="shared" si="0"/>
        <v>0</v>
      </c>
    </row>
    <row r="14" spans="2:17" s="12" customFormat="1" ht="12.75" customHeight="1" x14ac:dyDescent="0.2">
      <c r="B14" s="22">
        <v>8</v>
      </c>
      <c r="C14" s="125"/>
      <c r="D14" s="21">
        <v>18</v>
      </c>
      <c r="E14" s="23" t="s">
        <v>4</v>
      </c>
      <c r="F14" s="24">
        <v>2.1</v>
      </c>
      <c r="G14" s="144"/>
      <c r="H14" s="22" t="s">
        <v>3</v>
      </c>
      <c r="I14" s="21">
        <v>1</v>
      </c>
      <c r="J14" s="22" t="s">
        <v>106</v>
      </c>
      <c r="K14" s="133"/>
      <c r="L14" s="136"/>
      <c r="M14" s="22">
        <v>0</v>
      </c>
      <c r="N14" s="147"/>
      <c r="O14" s="105"/>
      <c r="P14" s="74">
        <v>2</v>
      </c>
      <c r="Q14" s="75">
        <f t="shared" si="0"/>
        <v>0</v>
      </c>
    </row>
    <row r="15" spans="2:17" ht="13.5" x14ac:dyDescent="0.2">
      <c r="B15" s="21">
        <v>9</v>
      </c>
      <c r="C15" s="125"/>
      <c r="D15" s="21">
        <v>19</v>
      </c>
      <c r="E15" s="23" t="s">
        <v>60</v>
      </c>
      <c r="F15" s="24">
        <v>2.1</v>
      </c>
      <c r="G15" s="144"/>
      <c r="H15" s="22" t="s">
        <v>3</v>
      </c>
      <c r="I15" s="21">
        <v>1</v>
      </c>
      <c r="J15" s="22" t="s">
        <v>106</v>
      </c>
      <c r="K15" s="133"/>
      <c r="L15" s="136"/>
      <c r="M15" s="22">
        <v>0</v>
      </c>
      <c r="N15" s="147"/>
      <c r="O15" s="105"/>
      <c r="P15" s="74">
        <v>2</v>
      </c>
      <c r="Q15" s="75">
        <f t="shared" si="0"/>
        <v>0</v>
      </c>
    </row>
    <row r="16" spans="2:17" ht="13.5" x14ac:dyDescent="0.2">
      <c r="B16" s="21">
        <v>10</v>
      </c>
      <c r="C16" s="125"/>
      <c r="D16" s="21">
        <v>20</v>
      </c>
      <c r="E16" s="23" t="s">
        <v>4</v>
      </c>
      <c r="F16" s="24">
        <v>2.6</v>
      </c>
      <c r="G16" s="145"/>
      <c r="H16" s="22" t="s">
        <v>3</v>
      </c>
      <c r="I16" s="21">
        <v>1</v>
      </c>
      <c r="J16" s="22" t="s">
        <v>106</v>
      </c>
      <c r="K16" s="134"/>
      <c r="L16" s="137"/>
      <c r="M16" s="22">
        <v>0</v>
      </c>
      <c r="N16" s="148"/>
      <c r="O16" s="105"/>
      <c r="P16" s="74">
        <v>2</v>
      </c>
      <c r="Q16" s="75">
        <f t="shared" si="0"/>
        <v>0</v>
      </c>
    </row>
    <row r="17" spans="2:17" ht="13.5" x14ac:dyDescent="0.2">
      <c r="B17" s="21">
        <v>11</v>
      </c>
      <c r="C17" s="125" t="s">
        <v>0</v>
      </c>
      <c r="D17" s="22">
        <v>100</v>
      </c>
      <c r="E17" s="27" t="s">
        <v>154</v>
      </c>
      <c r="F17" s="24">
        <v>5.2</v>
      </c>
      <c r="G17" s="25">
        <v>1.25</v>
      </c>
      <c r="H17" s="22" t="s">
        <v>3</v>
      </c>
      <c r="I17" s="21">
        <v>1</v>
      </c>
      <c r="J17" s="22" t="s">
        <v>114</v>
      </c>
      <c r="K17" s="23" t="s">
        <v>155</v>
      </c>
      <c r="L17" s="24">
        <v>5.2</v>
      </c>
      <c r="M17" s="21">
        <v>1</v>
      </c>
      <c r="N17" s="21">
        <v>0</v>
      </c>
      <c r="O17" s="105"/>
      <c r="P17" s="74">
        <v>2</v>
      </c>
      <c r="Q17" s="75">
        <f t="shared" si="0"/>
        <v>0</v>
      </c>
    </row>
    <row r="18" spans="2:17" ht="13.5" x14ac:dyDescent="0.2">
      <c r="B18" s="21">
        <v>12</v>
      </c>
      <c r="C18" s="125"/>
      <c r="D18" s="22" t="s">
        <v>264</v>
      </c>
      <c r="E18" s="27" t="s">
        <v>156</v>
      </c>
      <c r="F18" s="24">
        <v>4</v>
      </c>
      <c r="G18" s="25">
        <v>1.05</v>
      </c>
      <c r="H18" s="22" t="s">
        <v>3</v>
      </c>
      <c r="I18" s="22">
        <v>1</v>
      </c>
      <c r="J18" s="22" t="s">
        <v>114</v>
      </c>
      <c r="K18" s="23" t="s">
        <v>157</v>
      </c>
      <c r="L18" s="24">
        <v>4</v>
      </c>
      <c r="M18" s="21">
        <v>1</v>
      </c>
      <c r="N18" s="21">
        <v>0</v>
      </c>
      <c r="O18" s="105"/>
      <c r="P18" s="74">
        <v>2</v>
      </c>
      <c r="Q18" s="75">
        <f t="shared" si="0"/>
        <v>0</v>
      </c>
    </row>
    <row r="19" spans="2:17" ht="13.5" x14ac:dyDescent="0.2">
      <c r="B19" s="21">
        <v>13</v>
      </c>
      <c r="C19" s="125"/>
      <c r="D19" s="21">
        <v>101</v>
      </c>
      <c r="E19" s="23" t="s">
        <v>60</v>
      </c>
      <c r="F19" s="24">
        <v>2.1</v>
      </c>
      <c r="G19" s="25">
        <v>0.74</v>
      </c>
      <c r="H19" s="22" t="s">
        <v>3</v>
      </c>
      <c r="I19" s="22">
        <v>1</v>
      </c>
      <c r="J19" s="22" t="s">
        <v>106</v>
      </c>
      <c r="K19" s="23" t="s">
        <v>158</v>
      </c>
      <c r="L19" s="24">
        <v>2.1</v>
      </c>
      <c r="M19" s="21">
        <v>1</v>
      </c>
      <c r="N19" s="21">
        <v>0</v>
      </c>
      <c r="O19" s="105"/>
      <c r="P19" s="74">
        <v>2</v>
      </c>
      <c r="Q19" s="75">
        <f t="shared" si="0"/>
        <v>0</v>
      </c>
    </row>
    <row r="20" spans="2:17" ht="13.5" x14ac:dyDescent="0.2">
      <c r="B20" s="21">
        <v>14</v>
      </c>
      <c r="C20" s="125"/>
      <c r="D20" s="21">
        <v>102</v>
      </c>
      <c r="E20" s="23" t="s">
        <v>60</v>
      </c>
      <c r="F20" s="24">
        <v>2.1</v>
      </c>
      <c r="G20" s="25">
        <v>0.74</v>
      </c>
      <c r="H20" s="22" t="s">
        <v>143</v>
      </c>
      <c r="I20" s="21">
        <v>1</v>
      </c>
      <c r="J20" s="22" t="s">
        <v>106</v>
      </c>
      <c r="K20" s="23" t="s">
        <v>158</v>
      </c>
      <c r="L20" s="24">
        <v>2.1</v>
      </c>
      <c r="M20" s="21">
        <v>1</v>
      </c>
      <c r="N20" s="21">
        <v>0</v>
      </c>
      <c r="O20" s="105"/>
      <c r="P20" s="74">
        <v>2</v>
      </c>
      <c r="Q20" s="75">
        <f t="shared" si="0"/>
        <v>0</v>
      </c>
    </row>
    <row r="21" spans="2:17" ht="13.5" x14ac:dyDescent="0.2">
      <c r="B21" s="21">
        <v>15</v>
      </c>
      <c r="C21" s="125"/>
      <c r="D21" s="21">
        <v>103</v>
      </c>
      <c r="E21" s="23" t="s">
        <v>136</v>
      </c>
      <c r="F21" s="24">
        <v>2.5</v>
      </c>
      <c r="G21" s="141">
        <v>2.2999999999999998</v>
      </c>
      <c r="H21" s="125" t="s">
        <v>137</v>
      </c>
      <c r="I21" s="21">
        <v>1</v>
      </c>
      <c r="J21" s="22" t="s">
        <v>102</v>
      </c>
      <c r="K21" s="140" t="s">
        <v>138</v>
      </c>
      <c r="L21" s="135">
        <v>10</v>
      </c>
      <c r="M21" s="21">
        <v>0</v>
      </c>
      <c r="N21" s="125">
        <v>1</v>
      </c>
      <c r="O21" s="105"/>
      <c r="P21" s="74">
        <v>2</v>
      </c>
      <c r="Q21" s="75">
        <f t="shared" si="0"/>
        <v>0</v>
      </c>
    </row>
    <row r="22" spans="2:17" ht="13.5" x14ac:dyDescent="0.2">
      <c r="B22" s="21">
        <v>16</v>
      </c>
      <c r="C22" s="125"/>
      <c r="D22" s="21">
        <v>104</v>
      </c>
      <c r="E22" s="23" t="s">
        <v>136</v>
      </c>
      <c r="F22" s="24">
        <v>2.5</v>
      </c>
      <c r="G22" s="141"/>
      <c r="H22" s="125"/>
      <c r="I22" s="21">
        <v>1</v>
      </c>
      <c r="J22" s="22" t="s">
        <v>102</v>
      </c>
      <c r="K22" s="140"/>
      <c r="L22" s="136"/>
      <c r="M22" s="22">
        <v>0</v>
      </c>
      <c r="N22" s="125"/>
      <c r="O22" s="105"/>
      <c r="P22" s="74">
        <v>2</v>
      </c>
      <c r="Q22" s="75">
        <f t="shared" si="0"/>
        <v>0</v>
      </c>
    </row>
    <row r="23" spans="2:17" ht="13.5" x14ac:dyDescent="0.2">
      <c r="B23" s="21">
        <v>17</v>
      </c>
      <c r="C23" s="125"/>
      <c r="D23" s="21">
        <v>105</v>
      </c>
      <c r="E23" s="23" t="s">
        <v>136</v>
      </c>
      <c r="F23" s="24">
        <v>2.5</v>
      </c>
      <c r="G23" s="141"/>
      <c r="H23" s="125"/>
      <c r="I23" s="21">
        <v>1</v>
      </c>
      <c r="J23" s="22" t="s">
        <v>102</v>
      </c>
      <c r="K23" s="140"/>
      <c r="L23" s="136"/>
      <c r="M23" s="22">
        <v>0</v>
      </c>
      <c r="N23" s="125"/>
      <c r="O23" s="105"/>
      <c r="P23" s="74">
        <v>2</v>
      </c>
      <c r="Q23" s="75">
        <f t="shared" si="0"/>
        <v>0</v>
      </c>
    </row>
    <row r="24" spans="2:17" ht="13.5" x14ac:dyDescent="0.2">
      <c r="B24" s="21">
        <v>18</v>
      </c>
      <c r="C24" s="125"/>
      <c r="D24" s="21">
        <v>100</v>
      </c>
      <c r="E24" s="23" t="s">
        <v>139</v>
      </c>
      <c r="F24" s="24">
        <v>2.5</v>
      </c>
      <c r="G24" s="141"/>
      <c r="H24" s="125"/>
      <c r="I24" s="21">
        <v>1</v>
      </c>
      <c r="J24" s="22" t="s">
        <v>102</v>
      </c>
      <c r="K24" s="140"/>
      <c r="L24" s="137"/>
      <c r="M24" s="22">
        <v>0</v>
      </c>
      <c r="N24" s="125"/>
      <c r="O24" s="105"/>
      <c r="P24" s="74">
        <v>2</v>
      </c>
      <c r="Q24" s="75">
        <f t="shared" si="0"/>
        <v>0</v>
      </c>
    </row>
    <row r="25" spans="2:17" ht="13.5" x14ac:dyDescent="0.2">
      <c r="B25" s="21">
        <v>19</v>
      </c>
      <c r="C25" s="125" t="s">
        <v>1</v>
      </c>
      <c r="D25" s="21">
        <v>200</v>
      </c>
      <c r="E25" s="23" t="s">
        <v>60</v>
      </c>
      <c r="F25" s="24">
        <v>2.1</v>
      </c>
      <c r="G25" s="25">
        <v>2.6</v>
      </c>
      <c r="H25" s="22" t="s">
        <v>3</v>
      </c>
      <c r="I25" s="21">
        <v>1</v>
      </c>
      <c r="J25" s="22" t="s">
        <v>106</v>
      </c>
      <c r="K25" s="23" t="s">
        <v>140</v>
      </c>
      <c r="L25" s="24">
        <v>7.6</v>
      </c>
      <c r="M25" s="21">
        <v>1</v>
      </c>
      <c r="N25" s="21">
        <v>0</v>
      </c>
      <c r="O25" s="105"/>
      <c r="P25" s="74">
        <v>2</v>
      </c>
      <c r="Q25" s="75">
        <f t="shared" si="0"/>
        <v>0</v>
      </c>
    </row>
    <row r="26" spans="2:17" ht="13.5" x14ac:dyDescent="0.2">
      <c r="B26" s="21">
        <v>20</v>
      </c>
      <c r="C26" s="125"/>
      <c r="D26" s="21">
        <v>201</v>
      </c>
      <c r="E26" s="23" t="s">
        <v>139</v>
      </c>
      <c r="F26" s="24">
        <v>2.5</v>
      </c>
      <c r="G26" s="141">
        <v>2.2999999999999998</v>
      </c>
      <c r="H26" s="125" t="s">
        <v>137</v>
      </c>
      <c r="I26" s="21">
        <v>1</v>
      </c>
      <c r="J26" s="22" t="s">
        <v>102</v>
      </c>
      <c r="K26" s="140" t="s">
        <v>141</v>
      </c>
      <c r="L26" s="135">
        <v>10</v>
      </c>
      <c r="M26" s="21">
        <v>0</v>
      </c>
      <c r="N26" s="139">
        <v>1</v>
      </c>
      <c r="O26" s="105"/>
      <c r="P26" s="74">
        <v>2</v>
      </c>
      <c r="Q26" s="75">
        <f t="shared" si="0"/>
        <v>0</v>
      </c>
    </row>
    <row r="27" spans="2:17" ht="13.5" x14ac:dyDescent="0.2">
      <c r="B27" s="21">
        <v>21</v>
      </c>
      <c r="C27" s="125"/>
      <c r="D27" s="21">
        <v>202</v>
      </c>
      <c r="E27" s="23" t="s">
        <v>139</v>
      </c>
      <c r="F27" s="24">
        <v>2.5</v>
      </c>
      <c r="G27" s="141"/>
      <c r="H27" s="125"/>
      <c r="I27" s="21">
        <v>1</v>
      </c>
      <c r="J27" s="22" t="s">
        <v>102</v>
      </c>
      <c r="K27" s="140"/>
      <c r="L27" s="136"/>
      <c r="M27" s="21">
        <v>0</v>
      </c>
      <c r="N27" s="125"/>
      <c r="O27" s="105"/>
      <c r="P27" s="74">
        <v>2</v>
      </c>
      <c r="Q27" s="75">
        <f t="shared" si="0"/>
        <v>0</v>
      </c>
    </row>
    <row r="28" spans="2:17" ht="13.5" x14ac:dyDescent="0.2">
      <c r="B28" s="21">
        <v>22</v>
      </c>
      <c r="C28" s="125"/>
      <c r="D28" s="21">
        <v>203</v>
      </c>
      <c r="E28" s="23" t="s">
        <v>136</v>
      </c>
      <c r="F28" s="24">
        <v>2.5</v>
      </c>
      <c r="G28" s="141"/>
      <c r="H28" s="125"/>
      <c r="I28" s="21">
        <v>1</v>
      </c>
      <c r="J28" s="22" t="s">
        <v>102</v>
      </c>
      <c r="K28" s="140"/>
      <c r="L28" s="136"/>
      <c r="M28" s="21">
        <v>0</v>
      </c>
      <c r="N28" s="125"/>
      <c r="O28" s="105"/>
      <c r="P28" s="74">
        <v>2</v>
      </c>
      <c r="Q28" s="75">
        <f t="shared" si="0"/>
        <v>0</v>
      </c>
    </row>
    <row r="29" spans="2:17" ht="13.5" x14ac:dyDescent="0.2">
      <c r="B29" s="21">
        <v>23</v>
      </c>
      <c r="C29" s="125"/>
      <c r="D29" s="21">
        <v>205</v>
      </c>
      <c r="E29" s="23" t="s">
        <v>139</v>
      </c>
      <c r="F29" s="24">
        <v>2.5</v>
      </c>
      <c r="G29" s="141"/>
      <c r="H29" s="125"/>
      <c r="I29" s="21">
        <v>1</v>
      </c>
      <c r="J29" s="22" t="s">
        <v>102</v>
      </c>
      <c r="K29" s="140"/>
      <c r="L29" s="137"/>
      <c r="M29" s="21">
        <v>0</v>
      </c>
      <c r="N29" s="125"/>
      <c r="O29" s="105"/>
      <c r="P29" s="74">
        <v>2</v>
      </c>
      <c r="Q29" s="75">
        <f t="shared" si="0"/>
        <v>0</v>
      </c>
    </row>
    <row r="30" spans="2:17" ht="13.5" x14ac:dyDescent="0.2">
      <c r="B30" s="21">
        <v>24</v>
      </c>
      <c r="C30" s="125"/>
      <c r="D30" s="21">
        <v>204</v>
      </c>
      <c r="E30" s="23" t="s">
        <v>4</v>
      </c>
      <c r="F30" s="24">
        <v>2.1</v>
      </c>
      <c r="G30" s="141">
        <v>2.6</v>
      </c>
      <c r="H30" s="125" t="s">
        <v>3</v>
      </c>
      <c r="I30" s="21">
        <v>1</v>
      </c>
      <c r="J30" s="22" t="s">
        <v>106</v>
      </c>
      <c r="K30" s="140" t="s">
        <v>142</v>
      </c>
      <c r="L30" s="135">
        <v>7.6</v>
      </c>
      <c r="M30" s="21">
        <v>0</v>
      </c>
      <c r="N30" s="139">
        <v>1</v>
      </c>
      <c r="O30" s="105"/>
      <c r="P30" s="74">
        <v>2</v>
      </c>
      <c r="Q30" s="75">
        <f t="shared" si="0"/>
        <v>0</v>
      </c>
    </row>
    <row r="31" spans="2:17" ht="13.5" x14ac:dyDescent="0.2">
      <c r="B31" s="21">
        <v>25</v>
      </c>
      <c r="C31" s="125"/>
      <c r="D31" s="21">
        <v>206</v>
      </c>
      <c r="E31" s="23" t="s">
        <v>4</v>
      </c>
      <c r="F31" s="24">
        <v>2.1</v>
      </c>
      <c r="G31" s="141"/>
      <c r="H31" s="125"/>
      <c r="I31" s="21">
        <v>1</v>
      </c>
      <c r="J31" s="22" t="s">
        <v>106</v>
      </c>
      <c r="K31" s="140"/>
      <c r="L31" s="136"/>
      <c r="M31" s="21">
        <v>0</v>
      </c>
      <c r="N31" s="125"/>
      <c r="O31" s="105"/>
      <c r="P31" s="74">
        <v>2</v>
      </c>
      <c r="Q31" s="75">
        <f t="shared" si="0"/>
        <v>0</v>
      </c>
    </row>
    <row r="32" spans="2:17" ht="13.5" x14ac:dyDescent="0.2">
      <c r="B32" s="21">
        <v>26</v>
      </c>
      <c r="C32" s="125" t="s">
        <v>2</v>
      </c>
      <c r="D32" s="21">
        <v>304</v>
      </c>
      <c r="E32" s="23" t="s">
        <v>4</v>
      </c>
      <c r="F32" s="24">
        <v>2.1</v>
      </c>
      <c r="G32" s="141"/>
      <c r="H32" s="125"/>
      <c r="I32" s="21">
        <v>1</v>
      </c>
      <c r="J32" s="22" t="s">
        <v>106</v>
      </c>
      <c r="K32" s="140"/>
      <c r="L32" s="136"/>
      <c r="M32" s="21">
        <v>0</v>
      </c>
      <c r="N32" s="125"/>
      <c r="O32" s="105"/>
      <c r="P32" s="74">
        <v>2</v>
      </c>
      <c r="Q32" s="75">
        <f t="shared" si="0"/>
        <v>0</v>
      </c>
    </row>
    <row r="33" spans="2:17" ht="13.5" x14ac:dyDescent="0.2">
      <c r="B33" s="21">
        <v>27</v>
      </c>
      <c r="C33" s="125"/>
      <c r="D33" s="21">
        <v>306</v>
      </c>
      <c r="E33" s="23" t="s">
        <v>60</v>
      </c>
      <c r="F33" s="24">
        <v>2.1</v>
      </c>
      <c r="G33" s="141"/>
      <c r="H33" s="125"/>
      <c r="I33" s="21">
        <v>1</v>
      </c>
      <c r="J33" s="22" t="s">
        <v>106</v>
      </c>
      <c r="K33" s="140"/>
      <c r="L33" s="137"/>
      <c r="M33" s="21">
        <v>0</v>
      </c>
      <c r="N33" s="125"/>
      <c r="O33" s="105"/>
      <c r="P33" s="74">
        <v>2</v>
      </c>
      <c r="Q33" s="75">
        <f t="shared" si="0"/>
        <v>0</v>
      </c>
    </row>
    <row r="34" spans="2:17" ht="13.5" x14ac:dyDescent="0.2">
      <c r="B34" s="21">
        <v>28</v>
      </c>
      <c r="C34" s="125" t="s">
        <v>1</v>
      </c>
      <c r="D34" s="21">
        <v>207</v>
      </c>
      <c r="E34" s="23" t="s">
        <v>60</v>
      </c>
      <c r="F34" s="24">
        <v>2.1</v>
      </c>
      <c r="G34" s="141">
        <v>2.6</v>
      </c>
      <c r="H34" s="125" t="s">
        <v>3</v>
      </c>
      <c r="I34" s="21">
        <v>1</v>
      </c>
      <c r="J34" s="22" t="s">
        <v>106</v>
      </c>
      <c r="K34" s="140" t="s">
        <v>5</v>
      </c>
      <c r="L34" s="135">
        <v>7.6</v>
      </c>
      <c r="M34" s="21">
        <v>0</v>
      </c>
      <c r="N34" s="139">
        <v>1</v>
      </c>
      <c r="O34" s="105"/>
      <c r="P34" s="74">
        <v>2</v>
      </c>
      <c r="Q34" s="75">
        <f t="shared" si="0"/>
        <v>0</v>
      </c>
    </row>
    <row r="35" spans="2:17" ht="13.5" x14ac:dyDescent="0.2">
      <c r="B35" s="21">
        <v>29</v>
      </c>
      <c r="C35" s="125"/>
      <c r="D35" s="21">
        <v>208</v>
      </c>
      <c r="E35" s="23" t="s">
        <v>4</v>
      </c>
      <c r="F35" s="24">
        <v>2</v>
      </c>
      <c r="G35" s="141"/>
      <c r="H35" s="125"/>
      <c r="I35" s="21">
        <v>1</v>
      </c>
      <c r="J35" s="22" t="s">
        <v>106</v>
      </c>
      <c r="K35" s="140"/>
      <c r="L35" s="136"/>
      <c r="M35" s="21">
        <v>0</v>
      </c>
      <c r="N35" s="125"/>
      <c r="O35" s="105"/>
      <c r="P35" s="74">
        <v>2</v>
      </c>
      <c r="Q35" s="75">
        <f t="shared" si="0"/>
        <v>0</v>
      </c>
    </row>
    <row r="36" spans="2:17" ht="13.5" x14ac:dyDescent="0.2">
      <c r="B36" s="21">
        <v>30</v>
      </c>
      <c r="C36" s="125"/>
      <c r="D36" s="21">
        <v>209</v>
      </c>
      <c r="E36" s="23" t="s">
        <v>60</v>
      </c>
      <c r="F36" s="24">
        <v>2.1</v>
      </c>
      <c r="G36" s="141"/>
      <c r="H36" s="125"/>
      <c r="I36" s="21">
        <v>1</v>
      </c>
      <c r="J36" s="22" t="s">
        <v>106</v>
      </c>
      <c r="K36" s="140"/>
      <c r="L36" s="136"/>
      <c r="M36" s="21">
        <v>0</v>
      </c>
      <c r="N36" s="125"/>
      <c r="O36" s="105"/>
      <c r="P36" s="74">
        <v>2</v>
      </c>
      <c r="Q36" s="75">
        <f t="shared" si="0"/>
        <v>0</v>
      </c>
    </row>
    <row r="37" spans="2:17" ht="13.5" x14ac:dyDescent="0.2">
      <c r="B37" s="21">
        <v>31</v>
      </c>
      <c r="C37" s="125"/>
      <c r="D37" s="21">
        <v>210</v>
      </c>
      <c r="E37" s="23" t="s">
        <v>4</v>
      </c>
      <c r="F37" s="24">
        <v>2.1</v>
      </c>
      <c r="G37" s="141"/>
      <c r="H37" s="125"/>
      <c r="I37" s="21">
        <v>1</v>
      </c>
      <c r="J37" s="22" t="s">
        <v>106</v>
      </c>
      <c r="K37" s="140"/>
      <c r="L37" s="137"/>
      <c r="M37" s="21">
        <v>0</v>
      </c>
      <c r="N37" s="125"/>
      <c r="O37" s="105"/>
      <c r="P37" s="74">
        <v>2</v>
      </c>
      <c r="Q37" s="75">
        <f t="shared" si="0"/>
        <v>0</v>
      </c>
    </row>
    <row r="38" spans="2:17" ht="13.5" x14ac:dyDescent="0.2">
      <c r="B38" s="21">
        <v>32</v>
      </c>
      <c r="C38" s="125" t="s">
        <v>2</v>
      </c>
      <c r="D38" s="21">
        <v>300</v>
      </c>
      <c r="E38" s="23" t="s">
        <v>4</v>
      </c>
      <c r="F38" s="24">
        <v>2.1</v>
      </c>
      <c r="G38" s="141">
        <v>2.6</v>
      </c>
      <c r="H38" s="125" t="s">
        <v>19</v>
      </c>
      <c r="I38" s="21">
        <v>1</v>
      </c>
      <c r="J38" s="22" t="s">
        <v>106</v>
      </c>
      <c r="K38" s="140" t="s">
        <v>5</v>
      </c>
      <c r="L38" s="135">
        <v>7.6</v>
      </c>
      <c r="M38" s="21">
        <v>0</v>
      </c>
      <c r="N38" s="139">
        <v>1</v>
      </c>
      <c r="O38" s="105"/>
      <c r="P38" s="74">
        <v>2</v>
      </c>
      <c r="Q38" s="75">
        <f t="shared" si="0"/>
        <v>0</v>
      </c>
    </row>
    <row r="39" spans="2:17" ht="13.5" x14ac:dyDescent="0.2">
      <c r="B39" s="21">
        <v>33</v>
      </c>
      <c r="C39" s="125"/>
      <c r="D39" s="21">
        <v>301</v>
      </c>
      <c r="E39" s="23" t="s">
        <v>4</v>
      </c>
      <c r="F39" s="24">
        <v>2.1</v>
      </c>
      <c r="G39" s="141"/>
      <c r="H39" s="125"/>
      <c r="I39" s="21">
        <v>1</v>
      </c>
      <c r="J39" s="22" t="s">
        <v>106</v>
      </c>
      <c r="K39" s="140"/>
      <c r="L39" s="136"/>
      <c r="M39" s="21">
        <v>0</v>
      </c>
      <c r="N39" s="125"/>
      <c r="O39" s="105"/>
      <c r="P39" s="74">
        <v>2</v>
      </c>
      <c r="Q39" s="75">
        <f t="shared" si="0"/>
        <v>0</v>
      </c>
    </row>
    <row r="40" spans="2:17" ht="13.5" x14ac:dyDescent="0.2">
      <c r="B40" s="21">
        <v>34</v>
      </c>
      <c r="C40" s="125"/>
      <c r="D40" s="21">
        <v>302</v>
      </c>
      <c r="E40" s="23" t="s">
        <v>4</v>
      </c>
      <c r="F40" s="24">
        <v>2.1</v>
      </c>
      <c r="G40" s="141"/>
      <c r="H40" s="125"/>
      <c r="I40" s="21">
        <v>1</v>
      </c>
      <c r="J40" s="22" t="s">
        <v>106</v>
      </c>
      <c r="K40" s="140"/>
      <c r="L40" s="136"/>
      <c r="M40" s="21">
        <v>0</v>
      </c>
      <c r="N40" s="125"/>
      <c r="O40" s="105"/>
      <c r="P40" s="74">
        <v>2</v>
      </c>
      <c r="Q40" s="75">
        <f t="shared" si="0"/>
        <v>0</v>
      </c>
    </row>
    <row r="41" spans="2:17" ht="13.5" x14ac:dyDescent="0.2">
      <c r="B41" s="21">
        <v>35</v>
      </c>
      <c r="C41" s="125"/>
      <c r="D41" s="21">
        <v>303</v>
      </c>
      <c r="E41" s="23" t="s">
        <v>60</v>
      </c>
      <c r="F41" s="24">
        <v>2.1</v>
      </c>
      <c r="G41" s="141"/>
      <c r="H41" s="125"/>
      <c r="I41" s="21">
        <v>1</v>
      </c>
      <c r="J41" s="22" t="s">
        <v>106</v>
      </c>
      <c r="K41" s="140"/>
      <c r="L41" s="137"/>
      <c r="M41" s="21">
        <v>0</v>
      </c>
      <c r="N41" s="125"/>
      <c r="O41" s="105"/>
      <c r="P41" s="74">
        <v>2</v>
      </c>
      <c r="Q41" s="75">
        <f t="shared" si="0"/>
        <v>0</v>
      </c>
    </row>
    <row r="42" spans="2:17" ht="13.5" x14ac:dyDescent="0.2">
      <c r="B42" s="21">
        <v>36</v>
      </c>
      <c r="C42" s="125"/>
      <c r="D42" s="21">
        <v>307</v>
      </c>
      <c r="E42" s="23" t="s">
        <v>60</v>
      </c>
      <c r="F42" s="24">
        <v>2.1</v>
      </c>
      <c r="G42" s="141">
        <v>2.6</v>
      </c>
      <c r="H42" s="125" t="s">
        <v>3</v>
      </c>
      <c r="I42" s="21">
        <v>1</v>
      </c>
      <c r="J42" s="22" t="s">
        <v>106</v>
      </c>
      <c r="K42" s="140" t="s">
        <v>5</v>
      </c>
      <c r="L42" s="135">
        <v>7.6</v>
      </c>
      <c r="M42" s="21">
        <v>0</v>
      </c>
      <c r="N42" s="139">
        <v>1</v>
      </c>
      <c r="O42" s="105"/>
      <c r="P42" s="74">
        <v>2</v>
      </c>
      <c r="Q42" s="75">
        <f t="shared" si="0"/>
        <v>0</v>
      </c>
    </row>
    <row r="43" spans="2:17" ht="13.5" x14ac:dyDescent="0.2">
      <c r="B43" s="21">
        <v>37</v>
      </c>
      <c r="C43" s="125"/>
      <c r="D43" s="21">
        <v>308</v>
      </c>
      <c r="E43" s="23" t="s">
        <v>4</v>
      </c>
      <c r="F43" s="24">
        <v>2.1</v>
      </c>
      <c r="G43" s="141"/>
      <c r="H43" s="125"/>
      <c r="I43" s="21">
        <v>1</v>
      </c>
      <c r="J43" s="22" t="s">
        <v>106</v>
      </c>
      <c r="K43" s="140"/>
      <c r="L43" s="136"/>
      <c r="M43" s="21">
        <v>0</v>
      </c>
      <c r="N43" s="125"/>
      <c r="O43" s="105"/>
      <c r="P43" s="74">
        <v>2</v>
      </c>
      <c r="Q43" s="75">
        <f t="shared" si="0"/>
        <v>0</v>
      </c>
    </row>
    <row r="44" spans="2:17" ht="13.5" x14ac:dyDescent="0.2">
      <c r="B44" s="21">
        <v>38</v>
      </c>
      <c r="C44" s="125"/>
      <c r="D44" s="21">
        <v>309</v>
      </c>
      <c r="E44" s="23" t="s">
        <v>60</v>
      </c>
      <c r="F44" s="24">
        <v>2.1</v>
      </c>
      <c r="G44" s="141"/>
      <c r="H44" s="125"/>
      <c r="I44" s="21">
        <v>1</v>
      </c>
      <c r="J44" s="22" t="s">
        <v>106</v>
      </c>
      <c r="K44" s="140"/>
      <c r="L44" s="136"/>
      <c r="M44" s="21">
        <v>0</v>
      </c>
      <c r="N44" s="125"/>
      <c r="O44" s="105"/>
      <c r="P44" s="74">
        <v>2</v>
      </c>
      <c r="Q44" s="75">
        <f t="shared" si="0"/>
        <v>0</v>
      </c>
    </row>
    <row r="45" spans="2:17" ht="13.5" x14ac:dyDescent="0.2">
      <c r="B45" s="21">
        <v>39</v>
      </c>
      <c r="C45" s="125"/>
      <c r="D45" s="21">
        <v>310</v>
      </c>
      <c r="E45" s="23" t="s">
        <v>60</v>
      </c>
      <c r="F45" s="24">
        <v>2.1</v>
      </c>
      <c r="G45" s="141"/>
      <c r="H45" s="125"/>
      <c r="I45" s="21">
        <v>1</v>
      </c>
      <c r="J45" s="22" t="s">
        <v>106</v>
      </c>
      <c r="K45" s="140"/>
      <c r="L45" s="137"/>
      <c r="M45" s="21">
        <v>0</v>
      </c>
      <c r="N45" s="125"/>
      <c r="O45" s="105"/>
      <c r="P45" s="74">
        <v>2</v>
      </c>
      <c r="Q45" s="75">
        <f t="shared" si="0"/>
        <v>0</v>
      </c>
    </row>
    <row r="46" spans="2:17" ht="13.5" x14ac:dyDescent="0.2">
      <c r="B46" s="21">
        <v>40</v>
      </c>
      <c r="C46" s="125" t="s">
        <v>159</v>
      </c>
      <c r="D46" s="21">
        <v>400</v>
      </c>
      <c r="E46" s="23" t="s">
        <v>147</v>
      </c>
      <c r="F46" s="24">
        <v>2.1</v>
      </c>
      <c r="G46" s="141">
        <v>2.6</v>
      </c>
      <c r="H46" s="125" t="s">
        <v>143</v>
      </c>
      <c r="I46" s="21">
        <v>1</v>
      </c>
      <c r="J46" s="22" t="s">
        <v>106</v>
      </c>
      <c r="K46" s="140" t="s">
        <v>142</v>
      </c>
      <c r="L46" s="135">
        <v>7.6</v>
      </c>
      <c r="M46" s="21">
        <v>0</v>
      </c>
      <c r="N46" s="139">
        <v>1</v>
      </c>
      <c r="O46" s="105"/>
      <c r="P46" s="74">
        <v>2</v>
      </c>
      <c r="Q46" s="75">
        <f t="shared" si="0"/>
        <v>0</v>
      </c>
    </row>
    <row r="47" spans="2:17" ht="13.5" x14ac:dyDescent="0.2">
      <c r="B47" s="21">
        <v>41</v>
      </c>
      <c r="C47" s="125"/>
      <c r="D47" s="21">
        <v>401</v>
      </c>
      <c r="E47" s="23" t="s">
        <v>60</v>
      </c>
      <c r="F47" s="24">
        <v>2.1</v>
      </c>
      <c r="G47" s="141"/>
      <c r="H47" s="125"/>
      <c r="I47" s="21">
        <v>1</v>
      </c>
      <c r="J47" s="22" t="s">
        <v>106</v>
      </c>
      <c r="K47" s="140"/>
      <c r="L47" s="136"/>
      <c r="M47" s="21">
        <v>0</v>
      </c>
      <c r="N47" s="125"/>
      <c r="O47" s="105"/>
      <c r="P47" s="74">
        <v>2</v>
      </c>
      <c r="Q47" s="75">
        <f t="shared" si="0"/>
        <v>0</v>
      </c>
    </row>
    <row r="48" spans="2:17" ht="13.5" x14ac:dyDescent="0.2">
      <c r="B48" s="21">
        <v>42</v>
      </c>
      <c r="C48" s="125"/>
      <c r="D48" s="21">
        <v>402</v>
      </c>
      <c r="E48" s="23" t="s">
        <v>60</v>
      </c>
      <c r="F48" s="24">
        <v>2.1</v>
      </c>
      <c r="G48" s="141"/>
      <c r="H48" s="125"/>
      <c r="I48" s="21">
        <v>1</v>
      </c>
      <c r="J48" s="22" t="s">
        <v>106</v>
      </c>
      <c r="K48" s="140"/>
      <c r="L48" s="136"/>
      <c r="M48" s="21">
        <v>0</v>
      </c>
      <c r="N48" s="125"/>
      <c r="O48" s="105"/>
      <c r="P48" s="74">
        <v>2</v>
      </c>
      <c r="Q48" s="75">
        <f t="shared" si="0"/>
        <v>0</v>
      </c>
    </row>
    <row r="49" spans="2:17" ht="13.5" x14ac:dyDescent="0.2">
      <c r="B49" s="21">
        <v>43</v>
      </c>
      <c r="C49" s="125"/>
      <c r="D49" s="21">
        <v>403</v>
      </c>
      <c r="E49" s="23" t="s">
        <v>60</v>
      </c>
      <c r="F49" s="24">
        <v>2.1</v>
      </c>
      <c r="G49" s="141"/>
      <c r="H49" s="125"/>
      <c r="I49" s="21">
        <v>1</v>
      </c>
      <c r="J49" s="22" t="s">
        <v>106</v>
      </c>
      <c r="K49" s="140"/>
      <c r="L49" s="137"/>
      <c r="M49" s="21">
        <v>0</v>
      </c>
      <c r="N49" s="125"/>
      <c r="O49" s="105"/>
      <c r="P49" s="74">
        <v>2</v>
      </c>
      <c r="Q49" s="75">
        <f t="shared" si="0"/>
        <v>0</v>
      </c>
    </row>
    <row r="50" spans="2:17" ht="13.5" x14ac:dyDescent="0.2">
      <c r="B50" s="21">
        <v>44</v>
      </c>
      <c r="C50" s="125"/>
      <c r="D50" s="21">
        <v>404</v>
      </c>
      <c r="E50" s="23" t="s">
        <v>4</v>
      </c>
      <c r="F50" s="24">
        <v>2.1</v>
      </c>
      <c r="G50" s="25">
        <v>0.74</v>
      </c>
      <c r="H50" s="22" t="s">
        <v>3</v>
      </c>
      <c r="I50" s="21">
        <v>1</v>
      </c>
      <c r="J50" s="22" t="s">
        <v>106</v>
      </c>
      <c r="K50" s="23" t="s">
        <v>119</v>
      </c>
      <c r="L50" s="24">
        <v>2.1</v>
      </c>
      <c r="M50" s="21">
        <v>1</v>
      </c>
      <c r="N50" s="21">
        <v>0</v>
      </c>
      <c r="O50" s="105"/>
      <c r="P50" s="74">
        <v>2</v>
      </c>
      <c r="Q50" s="75">
        <f t="shared" si="0"/>
        <v>0</v>
      </c>
    </row>
    <row r="51" spans="2:17" ht="13.5" x14ac:dyDescent="0.2">
      <c r="B51" s="21">
        <v>45</v>
      </c>
      <c r="C51" s="125"/>
      <c r="D51" s="21">
        <v>405</v>
      </c>
      <c r="E51" s="23" t="s">
        <v>4</v>
      </c>
      <c r="F51" s="24">
        <v>2.1</v>
      </c>
      <c r="G51" s="127">
        <v>2.6</v>
      </c>
      <c r="H51" s="129" t="s">
        <v>3</v>
      </c>
      <c r="I51" s="21">
        <v>1</v>
      </c>
      <c r="J51" s="22" t="s">
        <v>106</v>
      </c>
      <c r="K51" s="140" t="s">
        <v>5</v>
      </c>
      <c r="L51" s="135">
        <v>7.6</v>
      </c>
      <c r="M51" s="21">
        <v>0</v>
      </c>
      <c r="N51" s="125">
        <v>1</v>
      </c>
      <c r="O51" s="105"/>
      <c r="P51" s="74">
        <v>2</v>
      </c>
      <c r="Q51" s="75">
        <f t="shared" si="0"/>
        <v>0</v>
      </c>
    </row>
    <row r="52" spans="2:17" ht="13.5" x14ac:dyDescent="0.2">
      <c r="B52" s="21">
        <v>46</v>
      </c>
      <c r="C52" s="125" t="s">
        <v>160</v>
      </c>
      <c r="D52" s="21">
        <v>504</v>
      </c>
      <c r="E52" s="23" t="s">
        <v>4</v>
      </c>
      <c r="F52" s="24">
        <v>2.6</v>
      </c>
      <c r="G52" s="128"/>
      <c r="H52" s="130"/>
      <c r="I52" s="21">
        <v>1</v>
      </c>
      <c r="J52" s="22" t="s">
        <v>106</v>
      </c>
      <c r="K52" s="140"/>
      <c r="L52" s="136"/>
      <c r="M52" s="21">
        <v>0</v>
      </c>
      <c r="N52" s="125"/>
      <c r="O52" s="105"/>
      <c r="P52" s="74">
        <v>2</v>
      </c>
      <c r="Q52" s="75">
        <f t="shared" si="0"/>
        <v>0</v>
      </c>
    </row>
    <row r="53" spans="2:17" ht="13.5" x14ac:dyDescent="0.2">
      <c r="B53" s="21">
        <v>47</v>
      </c>
      <c r="C53" s="125"/>
      <c r="D53" s="21">
        <v>505</v>
      </c>
      <c r="E53" s="23" t="s">
        <v>4</v>
      </c>
      <c r="F53" s="24">
        <v>2.6</v>
      </c>
      <c r="G53" s="128"/>
      <c r="H53" s="130"/>
      <c r="I53" s="21">
        <v>1</v>
      </c>
      <c r="J53" s="22" t="s">
        <v>106</v>
      </c>
      <c r="K53" s="140"/>
      <c r="L53" s="136"/>
      <c r="M53" s="21">
        <v>0</v>
      </c>
      <c r="N53" s="125"/>
      <c r="O53" s="105"/>
      <c r="P53" s="74">
        <v>2</v>
      </c>
      <c r="Q53" s="75">
        <f t="shared" si="0"/>
        <v>0</v>
      </c>
    </row>
    <row r="54" spans="2:17" ht="13.5" x14ac:dyDescent="0.2">
      <c r="B54" s="21">
        <v>48</v>
      </c>
      <c r="C54" s="125"/>
      <c r="D54" s="21">
        <v>506</v>
      </c>
      <c r="E54" s="23" t="s">
        <v>4</v>
      </c>
      <c r="F54" s="24">
        <v>2.1</v>
      </c>
      <c r="G54" s="138"/>
      <c r="H54" s="131"/>
      <c r="I54" s="26">
        <v>1</v>
      </c>
      <c r="J54" s="22" t="s">
        <v>106</v>
      </c>
      <c r="K54" s="140"/>
      <c r="L54" s="137"/>
      <c r="M54" s="21">
        <v>0</v>
      </c>
      <c r="N54" s="125"/>
      <c r="O54" s="105"/>
      <c r="P54" s="74">
        <v>2</v>
      </c>
      <c r="Q54" s="75">
        <f t="shared" si="0"/>
        <v>0</v>
      </c>
    </row>
    <row r="55" spans="2:17" ht="13.5" x14ac:dyDescent="0.2">
      <c r="B55" s="21">
        <v>49</v>
      </c>
      <c r="C55" s="125" t="s">
        <v>159</v>
      </c>
      <c r="D55" s="22">
        <v>406</v>
      </c>
      <c r="E55" s="23" t="s">
        <v>4</v>
      </c>
      <c r="F55" s="24">
        <v>2.6</v>
      </c>
      <c r="G55" s="127">
        <v>2.6</v>
      </c>
      <c r="H55" s="129" t="s">
        <v>3</v>
      </c>
      <c r="I55" s="26">
        <v>1</v>
      </c>
      <c r="J55" s="22" t="s">
        <v>106</v>
      </c>
      <c r="K55" s="132" t="s">
        <v>5</v>
      </c>
      <c r="L55" s="135">
        <v>7.6</v>
      </c>
      <c r="M55" s="21">
        <v>0</v>
      </c>
      <c r="N55" s="125">
        <v>1</v>
      </c>
      <c r="O55" s="105"/>
      <c r="P55" s="74">
        <v>2</v>
      </c>
      <c r="Q55" s="75">
        <f t="shared" si="0"/>
        <v>0</v>
      </c>
    </row>
    <row r="56" spans="2:17" ht="13.5" x14ac:dyDescent="0.2">
      <c r="B56" s="21">
        <v>50</v>
      </c>
      <c r="C56" s="125"/>
      <c r="D56" s="22">
        <v>407</v>
      </c>
      <c r="E56" s="23" t="s">
        <v>4</v>
      </c>
      <c r="F56" s="24">
        <v>2.6</v>
      </c>
      <c r="G56" s="128"/>
      <c r="H56" s="130"/>
      <c r="I56" s="26">
        <v>1</v>
      </c>
      <c r="J56" s="22" t="s">
        <v>106</v>
      </c>
      <c r="K56" s="133"/>
      <c r="L56" s="136"/>
      <c r="M56" s="21">
        <v>0</v>
      </c>
      <c r="N56" s="125"/>
      <c r="O56" s="105"/>
      <c r="P56" s="74">
        <v>2</v>
      </c>
      <c r="Q56" s="75">
        <f t="shared" si="0"/>
        <v>0</v>
      </c>
    </row>
    <row r="57" spans="2:17" ht="13.5" x14ac:dyDescent="0.2">
      <c r="B57" s="21">
        <v>51</v>
      </c>
      <c r="C57" s="125"/>
      <c r="D57" s="22">
        <v>408</v>
      </c>
      <c r="E57" s="23" t="s">
        <v>4</v>
      </c>
      <c r="F57" s="24">
        <v>2.6</v>
      </c>
      <c r="G57" s="128"/>
      <c r="H57" s="130"/>
      <c r="I57" s="26">
        <v>1</v>
      </c>
      <c r="J57" s="22" t="s">
        <v>106</v>
      </c>
      <c r="K57" s="133"/>
      <c r="L57" s="136"/>
      <c r="M57" s="21">
        <v>0</v>
      </c>
      <c r="N57" s="125"/>
      <c r="O57" s="105"/>
      <c r="P57" s="74">
        <v>2</v>
      </c>
      <c r="Q57" s="75">
        <f t="shared" si="0"/>
        <v>0</v>
      </c>
    </row>
    <row r="58" spans="2:17" ht="13.5" x14ac:dyDescent="0.2">
      <c r="B58" s="21">
        <v>52</v>
      </c>
      <c r="C58" s="125"/>
      <c r="D58" s="22">
        <v>409</v>
      </c>
      <c r="E58" s="23" t="s">
        <v>4</v>
      </c>
      <c r="F58" s="24">
        <v>2.6</v>
      </c>
      <c r="G58" s="138"/>
      <c r="H58" s="131"/>
      <c r="I58" s="26">
        <v>1</v>
      </c>
      <c r="J58" s="22" t="s">
        <v>106</v>
      </c>
      <c r="K58" s="134"/>
      <c r="L58" s="137"/>
      <c r="M58" s="21">
        <v>0</v>
      </c>
      <c r="N58" s="125"/>
      <c r="O58" s="105"/>
      <c r="P58" s="74">
        <v>2</v>
      </c>
      <c r="Q58" s="75">
        <f t="shared" si="0"/>
        <v>0</v>
      </c>
    </row>
    <row r="59" spans="2:17" ht="13.5" x14ac:dyDescent="0.2">
      <c r="B59" s="21">
        <v>53</v>
      </c>
      <c r="C59" s="125" t="s">
        <v>160</v>
      </c>
      <c r="D59" s="22">
        <v>500</v>
      </c>
      <c r="E59" s="23" t="s">
        <v>4</v>
      </c>
      <c r="F59" s="24">
        <v>2.6</v>
      </c>
      <c r="G59" s="127">
        <v>2.6</v>
      </c>
      <c r="H59" s="129" t="s">
        <v>3</v>
      </c>
      <c r="I59" s="26">
        <v>1</v>
      </c>
      <c r="J59" s="22" t="s">
        <v>106</v>
      </c>
      <c r="K59" s="132" t="s">
        <v>5</v>
      </c>
      <c r="L59" s="135">
        <v>7.6</v>
      </c>
      <c r="M59" s="21">
        <v>0</v>
      </c>
      <c r="N59" s="125">
        <v>1</v>
      </c>
      <c r="O59" s="105"/>
      <c r="P59" s="74">
        <v>2</v>
      </c>
      <c r="Q59" s="75">
        <f t="shared" si="0"/>
        <v>0</v>
      </c>
    </row>
    <row r="60" spans="2:17" ht="13.5" x14ac:dyDescent="0.2">
      <c r="B60" s="21">
        <v>54</v>
      </c>
      <c r="C60" s="125"/>
      <c r="D60" s="22">
        <v>501</v>
      </c>
      <c r="E60" s="23" t="s">
        <v>4</v>
      </c>
      <c r="F60" s="24">
        <v>2.6</v>
      </c>
      <c r="G60" s="128"/>
      <c r="H60" s="130"/>
      <c r="I60" s="26">
        <v>1</v>
      </c>
      <c r="J60" s="22" t="s">
        <v>106</v>
      </c>
      <c r="K60" s="133"/>
      <c r="L60" s="136"/>
      <c r="M60" s="21">
        <v>0</v>
      </c>
      <c r="N60" s="125"/>
      <c r="O60" s="105"/>
      <c r="P60" s="74">
        <v>2</v>
      </c>
      <c r="Q60" s="75">
        <f t="shared" si="0"/>
        <v>0</v>
      </c>
    </row>
    <row r="61" spans="2:17" ht="13.5" x14ac:dyDescent="0.2">
      <c r="B61" s="21">
        <v>55</v>
      </c>
      <c r="C61" s="125"/>
      <c r="D61" s="22">
        <v>502</v>
      </c>
      <c r="E61" s="23" t="s">
        <v>4</v>
      </c>
      <c r="F61" s="24">
        <v>2.6</v>
      </c>
      <c r="G61" s="128"/>
      <c r="H61" s="130"/>
      <c r="I61" s="26">
        <v>1</v>
      </c>
      <c r="J61" s="22" t="s">
        <v>106</v>
      </c>
      <c r="K61" s="133"/>
      <c r="L61" s="136"/>
      <c r="M61" s="21">
        <v>0</v>
      </c>
      <c r="N61" s="125"/>
      <c r="O61" s="105"/>
      <c r="P61" s="74">
        <v>2</v>
      </c>
      <c r="Q61" s="75">
        <f t="shared" si="0"/>
        <v>0</v>
      </c>
    </row>
    <row r="62" spans="2:17" ht="13.5" x14ac:dyDescent="0.2">
      <c r="B62" s="21">
        <v>56</v>
      </c>
      <c r="C62" s="125"/>
      <c r="D62" s="22">
        <v>503</v>
      </c>
      <c r="E62" s="23" t="s">
        <v>4</v>
      </c>
      <c r="F62" s="24">
        <v>2.6</v>
      </c>
      <c r="G62" s="128"/>
      <c r="H62" s="131"/>
      <c r="I62" s="26">
        <v>1</v>
      </c>
      <c r="J62" s="22" t="s">
        <v>106</v>
      </c>
      <c r="K62" s="134"/>
      <c r="L62" s="137"/>
      <c r="M62" s="21">
        <v>0</v>
      </c>
      <c r="N62" s="125"/>
      <c r="O62" s="105"/>
      <c r="P62" s="74">
        <v>2</v>
      </c>
      <c r="Q62" s="75">
        <f t="shared" si="0"/>
        <v>0</v>
      </c>
    </row>
    <row r="63" spans="2:17" ht="13.5" x14ac:dyDescent="0.2">
      <c r="B63" s="21">
        <v>57</v>
      </c>
      <c r="C63" s="125"/>
      <c r="D63" s="22">
        <v>507</v>
      </c>
      <c r="E63" s="23" t="s">
        <v>4</v>
      </c>
      <c r="F63" s="24">
        <v>2.6</v>
      </c>
      <c r="G63" s="127">
        <v>2.6</v>
      </c>
      <c r="H63" s="129" t="s">
        <v>3</v>
      </c>
      <c r="I63" s="26">
        <v>1</v>
      </c>
      <c r="J63" s="22" t="s">
        <v>106</v>
      </c>
      <c r="K63" s="132" t="s">
        <v>5</v>
      </c>
      <c r="L63" s="135">
        <v>7.6</v>
      </c>
      <c r="M63" s="21">
        <v>0</v>
      </c>
      <c r="N63" s="125">
        <v>1</v>
      </c>
      <c r="O63" s="105"/>
      <c r="P63" s="74">
        <v>2</v>
      </c>
      <c r="Q63" s="75">
        <f t="shared" si="0"/>
        <v>0</v>
      </c>
    </row>
    <row r="64" spans="2:17" ht="13.5" x14ac:dyDescent="0.2">
      <c r="B64" s="21">
        <v>58</v>
      </c>
      <c r="C64" s="125"/>
      <c r="D64" s="21">
        <v>508</v>
      </c>
      <c r="E64" s="23" t="s">
        <v>60</v>
      </c>
      <c r="F64" s="24">
        <v>2.6</v>
      </c>
      <c r="G64" s="128"/>
      <c r="H64" s="130"/>
      <c r="I64" s="21">
        <v>1</v>
      </c>
      <c r="J64" s="22" t="s">
        <v>106</v>
      </c>
      <c r="K64" s="133"/>
      <c r="L64" s="136"/>
      <c r="M64" s="21">
        <v>0</v>
      </c>
      <c r="N64" s="125"/>
      <c r="O64" s="105"/>
      <c r="P64" s="74">
        <v>2</v>
      </c>
      <c r="Q64" s="75">
        <f t="shared" si="0"/>
        <v>0</v>
      </c>
    </row>
    <row r="65" spans="2:17" ht="13.5" x14ac:dyDescent="0.2">
      <c r="B65" s="21">
        <v>59</v>
      </c>
      <c r="C65" s="125"/>
      <c r="D65" s="21">
        <v>509</v>
      </c>
      <c r="E65" s="23" t="s">
        <v>4</v>
      </c>
      <c r="F65" s="24">
        <v>2.6</v>
      </c>
      <c r="G65" s="128"/>
      <c r="H65" s="130"/>
      <c r="I65" s="21">
        <v>1</v>
      </c>
      <c r="J65" s="22" t="s">
        <v>106</v>
      </c>
      <c r="K65" s="133"/>
      <c r="L65" s="136"/>
      <c r="M65" s="21">
        <v>0</v>
      </c>
      <c r="N65" s="125"/>
      <c r="O65" s="105"/>
      <c r="P65" s="74">
        <v>2</v>
      </c>
      <c r="Q65" s="75">
        <f t="shared" si="0"/>
        <v>0</v>
      </c>
    </row>
    <row r="66" spans="2:17" ht="13.5" x14ac:dyDescent="0.2">
      <c r="B66" s="21">
        <v>60</v>
      </c>
      <c r="C66" s="125"/>
      <c r="D66" s="21">
        <v>510</v>
      </c>
      <c r="E66" s="23" t="s">
        <v>4</v>
      </c>
      <c r="F66" s="24">
        <v>2.6</v>
      </c>
      <c r="G66" s="128"/>
      <c r="H66" s="131"/>
      <c r="I66" s="21">
        <v>1</v>
      </c>
      <c r="J66" s="22" t="s">
        <v>106</v>
      </c>
      <c r="K66" s="134"/>
      <c r="L66" s="137"/>
      <c r="M66" s="21">
        <v>0</v>
      </c>
      <c r="N66" s="125"/>
      <c r="O66" s="105"/>
      <c r="P66" s="74">
        <v>2</v>
      </c>
      <c r="Q66" s="75">
        <f t="shared" si="0"/>
        <v>0</v>
      </c>
    </row>
    <row r="67" spans="2:17" ht="13.5" x14ac:dyDescent="0.2">
      <c r="B67" s="21">
        <v>61</v>
      </c>
      <c r="C67" s="125" t="s">
        <v>161</v>
      </c>
      <c r="D67" s="21">
        <v>600</v>
      </c>
      <c r="E67" s="23" t="s">
        <v>48</v>
      </c>
      <c r="F67" s="24">
        <v>2</v>
      </c>
      <c r="G67" s="25">
        <v>0.4</v>
      </c>
      <c r="H67" s="22" t="s">
        <v>27</v>
      </c>
      <c r="I67" s="21">
        <v>1</v>
      </c>
      <c r="J67" s="22" t="s">
        <v>102</v>
      </c>
      <c r="K67" s="23" t="s">
        <v>112</v>
      </c>
      <c r="L67" s="24">
        <v>2</v>
      </c>
      <c r="M67" s="21">
        <v>1</v>
      </c>
      <c r="N67" s="21">
        <v>0</v>
      </c>
      <c r="O67" s="105"/>
      <c r="P67" s="74">
        <v>2</v>
      </c>
      <c r="Q67" s="75">
        <f t="shared" si="0"/>
        <v>0</v>
      </c>
    </row>
    <row r="68" spans="2:17" ht="13.5" x14ac:dyDescent="0.2">
      <c r="B68" s="21">
        <v>62</v>
      </c>
      <c r="C68" s="125"/>
      <c r="D68" s="21">
        <v>601</v>
      </c>
      <c r="E68" s="23" t="s">
        <v>162</v>
      </c>
      <c r="F68" s="24">
        <v>3.5</v>
      </c>
      <c r="G68" s="25">
        <v>1.1000000000000001</v>
      </c>
      <c r="H68" s="22" t="s">
        <v>3</v>
      </c>
      <c r="I68" s="21">
        <v>1</v>
      </c>
      <c r="J68" s="22" t="s">
        <v>90</v>
      </c>
      <c r="K68" s="23" t="s">
        <v>163</v>
      </c>
      <c r="L68" s="24">
        <v>3.5</v>
      </c>
      <c r="M68" s="21">
        <v>1</v>
      </c>
      <c r="N68" s="21">
        <v>0</v>
      </c>
      <c r="O68" s="105"/>
      <c r="P68" s="74">
        <v>2</v>
      </c>
      <c r="Q68" s="75">
        <f t="shared" si="0"/>
        <v>0</v>
      </c>
    </row>
    <row r="69" spans="2:17" ht="13.5" x14ac:dyDescent="0.2">
      <c r="B69" s="21">
        <v>63</v>
      </c>
      <c r="C69" s="125"/>
      <c r="D69" s="21">
        <v>602</v>
      </c>
      <c r="E69" s="23" t="s">
        <v>164</v>
      </c>
      <c r="F69" s="24">
        <v>3.3</v>
      </c>
      <c r="G69" s="25">
        <v>0.54</v>
      </c>
      <c r="H69" s="22" t="s">
        <v>165</v>
      </c>
      <c r="I69" s="21">
        <v>1</v>
      </c>
      <c r="J69" s="22" t="s">
        <v>102</v>
      </c>
      <c r="K69" s="23" t="s">
        <v>166</v>
      </c>
      <c r="L69" s="24">
        <v>3.3</v>
      </c>
      <c r="M69" s="21">
        <v>1</v>
      </c>
      <c r="N69" s="21">
        <v>0</v>
      </c>
      <c r="O69" s="105"/>
      <c r="P69" s="74">
        <v>2</v>
      </c>
      <c r="Q69" s="75">
        <f t="shared" si="0"/>
        <v>0</v>
      </c>
    </row>
    <row r="70" spans="2:17" ht="13.5" x14ac:dyDescent="0.2">
      <c r="B70" s="21">
        <v>64</v>
      </c>
      <c r="C70" s="125"/>
      <c r="D70" s="21">
        <v>603</v>
      </c>
      <c r="E70" s="23" t="s">
        <v>162</v>
      </c>
      <c r="F70" s="24">
        <v>3.5</v>
      </c>
      <c r="G70" s="25">
        <v>1.1000000000000001</v>
      </c>
      <c r="H70" s="22" t="s">
        <v>3</v>
      </c>
      <c r="I70" s="21">
        <v>1</v>
      </c>
      <c r="J70" s="22" t="s">
        <v>90</v>
      </c>
      <c r="K70" s="23" t="s">
        <v>163</v>
      </c>
      <c r="L70" s="24">
        <v>3.5</v>
      </c>
      <c r="M70" s="22">
        <v>1</v>
      </c>
      <c r="N70" s="21">
        <v>0</v>
      </c>
      <c r="O70" s="105"/>
      <c r="P70" s="74">
        <v>2</v>
      </c>
      <c r="Q70" s="75">
        <f t="shared" si="0"/>
        <v>0</v>
      </c>
    </row>
    <row r="71" spans="2:17" ht="16.5" customHeight="1" x14ac:dyDescent="0.2">
      <c r="B71" s="21">
        <v>65</v>
      </c>
      <c r="C71" s="125"/>
      <c r="D71" s="21">
        <v>604</v>
      </c>
      <c r="E71" s="23" t="s">
        <v>167</v>
      </c>
      <c r="F71" s="24">
        <v>3.5</v>
      </c>
      <c r="G71" s="25">
        <v>0.76200000000000001</v>
      </c>
      <c r="H71" s="22" t="s">
        <v>137</v>
      </c>
      <c r="I71" s="21">
        <v>1</v>
      </c>
      <c r="J71" s="22" t="s">
        <v>92</v>
      </c>
      <c r="K71" s="27" t="s">
        <v>168</v>
      </c>
      <c r="L71" s="24">
        <v>3.5</v>
      </c>
      <c r="M71" s="21">
        <v>1</v>
      </c>
      <c r="N71" s="21">
        <v>0</v>
      </c>
      <c r="O71" s="105"/>
      <c r="P71" s="74">
        <v>2</v>
      </c>
      <c r="Q71" s="75">
        <f t="shared" si="0"/>
        <v>0</v>
      </c>
    </row>
    <row r="72" spans="2:17" ht="13.5" x14ac:dyDescent="0.2">
      <c r="B72" s="21">
        <v>66</v>
      </c>
      <c r="C72" s="125"/>
      <c r="D72" s="21">
        <v>605</v>
      </c>
      <c r="E72" s="23" t="s">
        <v>169</v>
      </c>
      <c r="F72" s="24">
        <v>2.5</v>
      </c>
      <c r="G72" s="25">
        <v>0.9</v>
      </c>
      <c r="H72" s="22" t="s">
        <v>3</v>
      </c>
      <c r="I72" s="21">
        <v>1</v>
      </c>
      <c r="J72" s="22" t="s">
        <v>90</v>
      </c>
      <c r="K72" s="23" t="s">
        <v>170</v>
      </c>
      <c r="L72" s="24">
        <v>2.5</v>
      </c>
      <c r="M72" s="21">
        <v>1</v>
      </c>
      <c r="N72" s="21">
        <v>0</v>
      </c>
      <c r="O72" s="105"/>
      <c r="P72" s="74">
        <v>2</v>
      </c>
      <c r="Q72" s="75">
        <f t="shared" ref="Q72:Q77" si="1">O72*P72</f>
        <v>0</v>
      </c>
    </row>
    <row r="73" spans="2:17" ht="13.5" x14ac:dyDescent="0.2">
      <c r="B73" s="21">
        <v>67</v>
      </c>
      <c r="C73" s="125"/>
      <c r="D73" s="21">
        <v>606</v>
      </c>
      <c r="E73" s="23" t="s">
        <v>162</v>
      </c>
      <c r="F73" s="24">
        <v>3.5</v>
      </c>
      <c r="G73" s="25">
        <v>1.1000000000000001</v>
      </c>
      <c r="H73" s="22" t="s">
        <v>3</v>
      </c>
      <c r="I73" s="21">
        <v>1</v>
      </c>
      <c r="J73" s="22" t="s">
        <v>90</v>
      </c>
      <c r="K73" s="23" t="s">
        <v>171</v>
      </c>
      <c r="L73" s="24">
        <v>3.5</v>
      </c>
      <c r="M73" s="21">
        <v>1</v>
      </c>
      <c r="N73" s="21">
        <v>0</v>
      </c>
      <c r="O73" s="105"/>
      <c r="P73" s="74">
        <v>2</v>
      </c>
      <c r="Q73" s="75">
        <f t="shared" si="1"/>
        <v>0</v>
      </c>
    </row>
    <row r="74" spans="2:17" ht="13.5" x14ac:dyDescent="0.2">
      <c r="B74" s="21">
        <v>68</v>
      </c>
      <c r="C74" s="125"/>
      <c r="D74" s="21">
        <v>607</v>
      </c>
      <c r="E74" s="23" t="s">
        <v>162</v>
      </c>
      <c r="F74" s="24">
        <v>3.5</v>
      </c>
      <c r="G74" s="25">
        <v>1.1000000000000001</v>
      </c>
      <c r="H74" s="22" t="s">
        <v>3</v>
      </c>
      <c r="I74" s="21">
        <v>1</v>
      </c>
      <c r="J74" s="22" t="s">
        <v>90</v>
      </c>
      <c r="K74" s="23" t="s">
        <v>163</v>
      </c>
      <c r="L74" s="24">
        <v>3.5</v>
      </c>
      <c r="M74" s="21">
        <v>1</v>
      </c>
      <c r="N74" s="21">
        <v>0</v>
      </c>
      <c r="O74" s="105"/>
      <c r="P74" s="74">
        <v>2</v>
      </c>
      <c r="Q74" s="75">
        <f t="shared" si="1"/>
        <v>0</v>
      </c>
    </row>
    <row r="75" spans="2:17" ht="13.5" x14ac:dyDescent="0.2">
      <c r="B75" s="21">
        <v>69</v>
      </c>
      <c r="C75" s="125"/>
      <c r="D75" s="21">
        <v>608</v>
      </c>
      <c r="E75" s="23" t="s">
        <v>164</v>
      </c>
      <c r="F75" s="24">
        <v>3.3</v>
      </c>
      <c r="G75" s="25">
        <v>0.54</v>
      </c>
      <c r="H75" s="22" t="s">
        <v>165</v>
      </c>
      <c r="I75" s="21">
        <v>1</v>
      </c>
      <c r="J75" s="22" t="s">
        <v>90</v>
      </c>
      <c r="K75" s="23" t="s">
        <v>172</v>
      </c>
      <c r="L75" s="24">
        <v>3.3</v>
      </c>
      <c r="M75" s="21">
        <v>1</v>
      </c>
      <c r="N75" s="21">
        <v>0</v>
      </c>
      <c r="O75" s="105"/>
      <c r="P75" s="74">
        <v>2</v>
      </c>
      <c r="Q75" s="75">
        <f t="shared" si="1"/>
        <v>0</v>
      </c>
    </row>
    <row r="76" spans="2:17" ht="13.5" x14ac:dyDescent="0.2">
      <c r="B76" s="21">
        <v>70</v>
      </c>
      <c r="C76" s="125"/>
      <c r="D76" s="21">
        <v>609</v>
      </c>
      <c r="E76" s="23" t="s">
        <v>164</v>
      </c>
      <c r="F76" s="24">
        <v>3.3</v>
      </c>
      <c r="G76" s="25">
        <v>0.54</v>
      </c>
      <c r="H76" s="22" t="s">
        <v>165</v>
      </c>
      <c r="I76" s="21">
        <v>1</v>
      </c>
      <c r="J76" s="22" t="s">
        <v>102</v>
      </c>
      <c r="K76" s="23" t="s">
        <v>173</v>
      </c>
      <c r="L76" s="24">
        <v>3.3</v>
      </c>
      <c r="M76" s="21">
        <v>1</v>
      </c>
      <c r="N76" s="21">
        <v>0</v>
      </c>
      <c r="O76" s="105"/>
      <c r="P76" s="74">
        <v>2</v>
      </c>
      <c r="Q76" s="75">
        <f t="shared" si="1"/>
        <v>0</v>
      </c>
    </row>
    <row r="77" spans="2:17" ht="13.5" x14ac:dyDescent="0.2">
      <c r="B77" s="21">
        <v>71</v>
      </c>
      <c r="C77" s="125"/>
      <c r="D77" s="21">
        <v>610</v>
      </c>
      <c r="E77" s="23" t="s">
        <v>174</v>
      </c>
      <c r="F77" s="24">
        <v>3.5</v>
      </c>
      <c r="G77" s="25">
        <v>0.8</v>
      </c>
      <c r="H77" s="22" t="s">
        <v>165</v>
      </c>
      <c r="I77" s="21">
        <v>1</v>
      </c>
      <c r="J77" s="26" t="s">
        <v>151</v>
      </c>
      <c r="K77" s="23" t="s">
        <v>175</v>
      </c>
      <c r="L77" s="24">
        <v>3.5</v>
      </c>
      <c r="M77" s="21">
        <v>1</v>
      </c>
      <c r="N77" s="21">
        <v>0</v>
      </c>
      <c r="O77" s="105"/>
      <c r="P77" s="74">
        <v>2</v>
      </c>
      <c r="Q77" s="75">
        <f t="shared" si="1"/>
        <v>0</v>
      </c>
    </row>
    <row r="78" spans="2:17" ht="28.5" customHeight="1" x14ac:dyDescent="0.2">
      <c r="F78" s="3"/>
      <c r="O78" s="126" t="s">
        <v>279</v>
      </c>
      <c r="P78" s="126"/>
      <c r="Q78" s="63">
        <f>SUM(Q7:Q77)</f>
        <v>0</v>
      </c>
    </row>
    <row r="80" spans="2:17" x14ac:dyDescent="0.2">
      <c r="G80"/>
      <c r="M80"/>
    </row>
  </sheetData>
  <sheetProtection algorithmName="SHA-512" hashValue="CNO0AFunMqtGJNWKT1gBanpawCNYXQtq/sjXHLAMIZ9xRQ7aSQGTxCgJzVwwbbBTTTsT9WIB11HEpCYqu+zd5Q==" saltValue="m6peIj70rqr8YSwM/HWZhw==" spinCount="100000" sheet="1" objects="1" scenarios="1"/>
  <autoFilter ref="B6:Q77" xr:uid="{E9F1414F-D6B3-4808-9659-EBC119F4BF45}"/>
  <mergeCells count="73">
    <mergeCell ref="C17:C24"/>
    <mergeCell ref="G21:G24"/>
    <mergeCell ref="H21:H24"/>
    <mergeCell ref="K21:K24"/>
    <mergeCell ref="L21:L24"/>
    <mergeCell ref="C7:C16"/>
    <mergeCell ref="G13:G16"/>
    <mergeCell ref="K13:K16"/>
    <mergeCell ref="L13:L16"/>
    <mergeCell ref="N13:N16"/>
    <mergeCell ref="H30:H33"/>
    <mergeCell ref="K30:K33"/>
    <mergeCell ref="L30:L33"/>
    <mergeCell ref="O4:P4"/>
    <mergeCell ref="H2:K2"/>
    <mergeCell ref="N21:N24"/>
    <mergeCell ref="N30:N33"/>
    <mergeCell ref="L34:L37"/>
    <mergeCell ref="N34:N37"/>
    <mergeCell ref="N42:N45"/>
    <mergeCell ref="C32:C33"/>
    <mergeCell ref="C34:C37"/>
    <mergeCell ref="G34:G37"/>
    <mergeCell ref="H34:H37"/>
    <mergeCell ref="K34:K37"/>
    <mergeCell ref="C25:C31"/>
    <mergeCell ref="G26:G29"/>
    <mergeCell ref="H26:H29"/>
    <mergeCell ref="K26:K29"/>
    <mergeCell ref="L26:L29"/>
    <mergeCell ref="N26:N29"/>
    <mergeCell ref="G30:G33"/>
    <mergeCell ref="N38:N41"/>
    <mergeCell ref="L51:L54"/>
    <mergeCell ref="N51:N54"/>
    <mergeCell ref="C52:C54"/>
    <mergeCell ref="C46:C51"/>
    <mergeCell ref="G46:G49"/>
    <mergeCell ref="H46:H49"/>
    <mergeCell ref="K46:K49"/>
    <mergeCell ref="L46:L49"/>
    <mergeCell ref="G42:G45"/>
    <mergeCell ref="H42:H45"/>
    <mergeCell ref="K42:K45"/>
    <mergeCell ref="L42:L45"/>
    <mergeCell ref="C38:C45"/>
    <mergeCell ref="G38:G41"/>
    <mergeCell ref="H38:H41"/>
    <mergeCell ref="K38:K41"/>
    <mergeCell ref="L38:L41"/>
    <mergeCell ref="H55:H58"/>
    <mergeCell ref="K55:K58"/>
    <mergeCell ref="L55:L58"/>
    <mergeCell ref="N46:N49"/>
    <mergeCell ref="G51:G54"/>
    <mergeCell ref="H51:H54"/>
    <mergeCell ref="K51:K54"/>
    <mergeCell ref="N55:N58"/>
    <mergeCell ref="O78:P78"/>
    <mergeCell ref="N63:N66"/>
    <mergeCell ref="C67:C77"/>
    <mergeCell ref="C59:C66"/>
    <mergeCell ref="G59:G62"/>
    <mergeCell ref="H59:H62"/>
    <mergeCell ref="K59:K62"/>
    <mergeCell ref="L59:L62"/>
    <mergeCell ref="N59:N62"/>
    <mergeCell ref="G63:G66"/>
    <mergeCell ref="H63:H66"/>
    <mergeCell ref="K63:K66"/>
    <mergeCell ref="L63:L66"/>
    <mergeCell ref="C55:C58"/>
    <mergeCell ref="G55:G5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3B3B2-67AE-4F97-9FAC-29402D0FDEAD}">
  <dimension ref="B2:Q51"/>
  <sheetViews>
    <sheetView zoomScale="120" zoomScaleNormal="120" workbookViewId="0">
      <pane ySplit="6" topLeftCell="A23" activePane="bottomLeft" state="frozen"/>
      <selection pane="bottomLeft" activeCell="O49" sqref="O49"/>
    </sheetView>
  </sheetViews>
  <sheetFormatPr defaultRowHeight="12.75" x14ac:dyDescent="0.2"/>
  <cols>
    <col min="1" max="1" width="4.42578125" customWidth="1"/>
    <col min="2" max="2" width="5.7109375" customWidth="1"/>
    <col min="3" max="3" width="11" customWidth="1"/>
    <col min="4" max="4" width="13.140625" customWidth="1"/>
    <col min="5" max="5" width="13.140625" style="1" customWidth="1"/>
    <col min="6" max="6" width="13.140625" customWidth="1"/>
    <col min="7" max="7" width="13.140625" style="2" customWidth="1"/>
    <col min="8" max="8" width="13.140625" customWidth="1"/>
    <col min="9" max="9" width="6.5703125" customWidth="1"/>
    <col min="10" max="11" width="13.140625" customWidth="1"/>
    <col min="12" max="12" width="9.42578125" customWidth="1"/>
    <col min="13" max="13" width="6.42578125" style="4" customWidth="1"/>
    <col min="14" max="14" width="9.28515625" customWidth="1"/>
    <col min="15" max="15" width="12.7109375" customWidth="1"/>
    <col min="16" max="16" width="9.85546875" customWidth="1"/>
    <col min="17" max="17" width="14.85546875" customWidth="1"/>
  </cols>
  <sheetData>
    <row r="2" spans="2:17" ht="22.5" x14ac:dyDescent="0.2">
      <c r="B2" s="28" t="s">
        <v>135</v>
      </c>
      <c r="C2" s="29"/>
      <c r="D2" s="29"/>
      <c r="E2" s="30"/>
      <c r="F2" s="29"/>
      <c r="G2" s="31"/>
      <c r="H2" s="155" t="s">
        <v>291</v>
      </c>
      <c r="I2" s="155"/>
      <c r="J2" s="155"/>
      <c r="K2" s="155"/>
    </row>
    <row r="3" spans="2:17" x14ac:dyDescent="0.2">
      <c r="B3" s="29"/>
      <c r="C3" s="29"/>
      <c r="D3" s="29"/>
      <c r="E3" s="30"/>
      <c r="F3" s="29"/>
      <c r="G3" s="31"/>
      <c r="H3" s="29"/>
    </row>
    <row r="4" spans="2:17" ht="18.75" x14ac:dyDescent="0.2">
      <c r="B4" s="32" t="s">
        <v>267</v>
      </c>
      <c r="C4" s="29"/>
      <c r="D4" s="29"/>
      <c r="E4" s="30"/>
      <c r="F4" s="29"/>
      <c r="G4" s="31"/>
      <c r="H4" s="29"/>
      <c r="O4" s="114" t="s">
        <v>279</v>
      </c>
      <c r="P4" s="114"/>
      <c r="Q4" s="62">
        <f>Q51</f>
        <v>0</v>
      </c>
    </row>
    <row r="6" spans="2:17" ht="36" x14ac:dyDescent="0.2">
      <c r="B6" s="57" t="s">
        <v>6</v>
      </c>
      <c r="C6" s="58" t="s">
        <v>7</v>
      </c>
      <c r="D6" s="58" t="s">
        <v>8</v>
      </c>
      <c r="E6" s="58" t="s">
        <v>9</v>
      </c>
      <c r="F6" s="58" t="s">
        <v>176</v>
      </c>
      <c r="G6" s="58" t="s">
        <v>177</v>
      </c>
      <c r="H6" s="58" t="s">
        <v>11</v>
      </c>
      <c r="I6" s="58" t="s">
        <v>12</v>
      </c>
      <c r="J6" s="58" t="s">
        <v>130</v>
      </c>
      <c r="K6" s="58" t="s">
        <v>131</v>
      </c>
      <c r="L6" s="58" t="s">
        <v>178</v>
      </c>
      <c r="M6" s="58" t="s">
        <v>133</v>
      </c>
      <c r="N6" s="58" t="s">
        <v>134</v>
      </c>
      <c r="O6" s="60" t="s">
        <v>271</v>
      </c>
      <c r="P6" s="59" t="s">
        <v>272</v>
      </c>
      <c r="Q6" s="59" t="s">
        <v>273</v>
      </c>
    </row>
    <row r="7" spans="2:17" ht="13.5" x14ac:dyDescent="0.2">
      <c r="B7" s="10">
        <v>1</v>
      </c>
      <c r="C7" s="150" t="s">
        <v>13</v>
      </c>
      <c r="D7" s="6" t="s">
        <v>179</v>
      </c>
      <c r="E7" s="20" t="s">
        <v>180</v>
      </c>
      <c r="F7" s="10">
        <v>2.1</v>
      </c>
      <c r="G7" s="11">
        <v>0.65</v>
      </c>
      <c r="H7" s="6" t="s">
        <v>3</v>
      </c>
      <c r="I7" s="10">
        <v>1</v>
      </c>
      <c r="J7" s="6" t="s">
        <v>114</v>
      </c>
      <c r="K7" s="20" t="s">
        <v>181</v>
      </c>
      <c r="L7" s="10">
        <v>2.1</v>
      </c>
      <c r="M7" s="10">
        <v>1</v>
      </c>
      <c r="N7" s="149">
        <v>0</v>
      </c>
      <c r="O7" s="105"/>
      <c r="P7" s="39">
        <v>2</v>
      </c>
      <c r="Q7" s="41">
        <f>O7*P7</f>
        <v>0</v>
      </c>
    </row>
    <row r="8" spans="2:17" ht="13.5" x14ac:dyDescent="0.2">
      <c r="B8" s="10">
        <v>2</v>
      </c>
      <c r="C8" s="150"/>
      <c r="D8" s="10">
        <v>101</v>
      </c>
      <c r="E8" s="20" t="s">
        <v>180</v>
      </c>
      <c r="F8" s="10">
        <v>2.1</v>
      </c>
      <c r="G8" s="11">
        <v>0.65</v>
      </c>
      <c r="H8" s="6" t="s">
        <v>3</v>
      </c>
      <c r="I8" s="10">
        <v>1</v>
      </c>
      <c r="J8" s="6" t="s">
        <v>114</v>
      </c>
      <c r="K8" s="20" t="s">
        <v>181</v>
      </c>
      <c r="L8" s="10">
        <v>2.1</v>
      </c>
      <c r="M8" s="10">
        <v>1</v>
      </c>
      <c r="N8" s="150"/>
      <c r="O8" s="105"/>
      <c r="P8" s="39">
        <v>2</v>
      </c>
      <c r="Q8" s="41">
        <f t="shared" ref="Q8:Q50" si="0">O8*P8</f>
        <v>0</v>
      </c>
    </row>
    <row r="9" spans="2:17" ht="13.5" x14ac:dyDescent="0.2">
      <c r="B9" s="10">
        <v>3</v>
      </c>
      <c r="C9" s="150"/>
      <c r="D9" s="10">
        <v>102</v>
      </c>
      <c r="E9" s="20" t="s">
        <v>180</v>
      </c>
      <c r="F9" s="10">
        <v>2.1</v>
      </c>
      <c r="G9" s="11">
        <v>0.65</v>
      </c>
      <c r="H9" s="6" t="s">
        <v>3</v>
      </c>
      <c r="I9" s="10">
        <v>1</v>
      </c>
      <c r="J9" s="6" t="s">
        <v>114</v>
      </c>
      <c r="K9" s="20" t="s">
        <v>181</v>
      </c>
      <c r="L9" s="10">
        <v>2.1</v>
      </c>
      <c r="M9" s="10">
        <v>1</v>
      </c>
      <c r="N9" s="150"/>
      <c r="O9" s="105"/>
      <c r="P9" s="39">
        <v>2</v>
      </c>
      <c r="Q9" s="41">
        <f t="shared" si="0"/>
        <v>0</v>
      </c>
    </row>
    <row r="10" spans="2:17" ht="13.5" x14ac:dyDescent="0.2">
      <c r="B10" s="10">
        <v>4</v>
      </c>
      <c r="C10" s="150"/>
      <c r="D10" s="10">
        <v>103</v>
      </c>
      <c r="E10" s="20" t="s">
        <v>182</v>
      </c>
      <c r="F10" s="10">
        <v>2.6</v>
      </c>
      <c r="G10" s="11">
        <v>0.7</v>
      </c>
      <c r="H10" s="6" t="s">
        <v>3</v>
      </c>
      <c r="I10" s="10">
        <v>1</v>
      </c>
      <c r="J10" s="6" t="s">
        <v>114</v>
      </c>
      <c r="K10" s="20" t="s">
        <v>183</v>
      </c>
      <c r="L10" s="10">
        <v>2.6</v>
      </c>
      <c r="M10" s="10">
        <v>1</v>
      </c>
      <c r="N10" s="150"/>
      <c r="O10" s="105"/>
      <c r="P10" s="39">
        <v>2</v>
      </c>
      <c r="Q10" s="41">
        <f t="shared" si="0"/>
        <v>0</v>
      </c>
    </row>
    <row r="11" spans="2:17" ht="13.5" x14ac:dyDescent="0.2">
      <c r="B11" s="10">
        <v>5</v>
      </c>
      <c r="C11" s="150"/>
      <c r="D11" s="10">
        <v>104</v>
      </c>
      <c r="E11" s="20" t="s">
        <v>182</v>
      </c>
      <c r="F11" s="10">
        <v>2.6</v>
      </c>
      <c r="G11" s="11">
        <v>0.7</v>
      </c>
      <c r="H11" s="6" t="s">
        <v>3</v>
      </c>
      <c r="I11" s="10">
        <v>1</v>
      </c>
      <c r="J11" s="6" t="s">
        <v>114</v>
      </c>
      <c r="K11" s="20" t="s">
        <v>183</v>
      </c>
      <c r="L11" s="10">
        <v>2.6</v>
      </c>
      <c r="M11" s="10">
        <v>1</v>
      </c>
      <c r="N11" s="150"/>
      <c r="O11" s="105"/>
      <c r="P11" s="39">
        <v>2</v>
      </c>
      <c r="Q11" s="41">
        <f t="shared" si="0"/>
        <v>0</v>
      </c>
    </row>
    <row r="12" spans="2:17" ht="13.5" x14ac:dyDescent="0.2">
      <c r="B12" s="10">
        <v>6</v>
      </c>
      <c r="C12" s="150"/>
      <c r="D12" s="10">
        <v>105</v>
      </c>
      <c r="E12" s="20" t="s">
        <v>180</v>
      </c>
      <c r="F12" s="10">
        <v>2.1</v>
      </c>
      <c r="G12" s="11">
        <v>0.65</v>
      </c>
      <c r="H12" s="6" t="s">
        <v>3</v>
      </c>
      <c r="I12" s="10">
        <v>1</v>
      </c>
      <c r="J12" s="6" t="s">
        <v>114</v>
      </c>
      <c r="K12" s="20" t="s">
        <v>181</v>
      </c>
      <c r="L12" s="10">
        <v>2.1</v>
      </c>
      <c r="M12" s="10">
        <v>1</v>
      </c>
      <c r="N12" s="150"/>
      <c r="O12" s="105"/>
      <c r="P12" s="39">
        <v>2</v>
      </c>
      <c r="Q12" s="41">
        <f t="shared" si="0"/>
        <v>0</v>
      </c>
    </row>
    <row r="13" spans="2:17" ht="13.5" x14ac:dyDescent="0.2">
      <c r="B13" s="10">
        <v>7</v>
      </c>
      <c r="C13" s="150"/>
      <c r="D13" s="10">
        <v>106</v>
      </c>
      <c r="E13" s="20" t="s">
        <v>180</v>
      </c>
      <c r="F13" s="10">
        <v>2.1</v>
      </c>
      <c r="G13" s="11">
        <v>0.65</v>
      </c>
      <c r="H13" s="6" t="s">
        <v>3</v>
      </c>
      <c r="I13" s="10">
        <v>1</v>
      </c>
      <c r="J13" s="6" t="s">
        <v>114</v>
      </c>
      <c r="K13" s="20" t="s">
        <v>181</v>
      </c>
      <c r="L13" s="10">
        <v>2.1</v>
      </c>
      <c r="M13" s="10">
        <v>1</v>
      </c>
      <c r="N13" s="150"/>
      <c r="O13" s="105"/>
      <c r="P13" s="39">
        <v>2</v>
      </c>
      <c r="Q13" s="41">
        <f t="shared" si="0"/>
        <v>0</v>
      </c>
    </row>
    <row r="14" spans="2:17" ht="13.5" x14ac:dyDescent="0.2">
      <c r="B14" s="10">
        <v>8</v>
      </c>
      <c r="C14" s="150"/>
      <c r="D14" s="10">
        <v>107</v>
      </c>
      <c r="E14" s="20" t="s">
        <v>180</v>
      </c>
      <c r="F14" s="10">
        <v>2.1</v>
      </c>
      <c r="G14" s="11">
        <v>0.65</v>
      </c>
      <c r="H14" s="6" t="s">
        <v>3</v>
      </c>
      <c r="I14" s="10">
        <v>1</v>
      </c>
      <c r="J14" s="6" t="s">
        <v>114</v>
      </c>
      <c r="K14" s="20" t="s">
        <v>181</v>
      </c>
      <c r="L14" s="10">
        <v>2.1</v>
      </c>
      <c r="M14" s="10">
        <v>1</v>
      </c>
      <c r="N14" s="150"/>
      <c r="O14" s="105"/>
      <c r="P14" s="39">
        <v>2</v>
      </c>
      <c r="Q14" s="41">
        <f t="shared" si="0"/>
        <v>0</v>
      </c>
    </row>
    <row r="15" spans="2:17" ht="13.5" x14ac:dyDescent="0.2">
      <c r="B15" s="10">
        <v>9</v>
      </c>
      <c r="C15" s="150"/>
      <c r="D15" s="10">
        <v>109</v>
      </c>
      <c r="E15" s="20" t="s">
        <v>180</v>
      </c>
      <c r="F15" s="10">
        <v>2.1</v>
      </c>
      <c r="G15" s="11">
        <v>0.65</v>
      </c>
      <c r="H15" s="6" t="s">
        <v>3</v>
      </c>
      <c r="I15" s="10">
        <v>1</v>
      </c>
      <c r="J15" s="6" t="s">
        <v>114</v>
      </c>
      <c r="K15" s="20" t="s">
        <v>181</v>
      </c>
      <c r="L15" s="10">
        <v>2.1</v>
      </c>
      <c r="M15" s="10">
        <v>1</v>
      </c>
      <c r="N15" s="150"/>
      <c r="O15" s="105"/>
      <c r="P15" s="39">
        <v>2</v>
      </c>
      <c r="Q15" s="41">
        <f t="shared" si="0"/>
        <v>0</v>
      </c>
    </row>
    <row r="16" spans="2:17" ht="13.5" x14ac:dyDescent="0.2">
      <c r="B16" s="10">
        <v>11</v>
      </c>
      <c r="C16" s="150"/>
      <c r="D16" s="10">
        <v>110</v>
      </c>
      <c r="E16" s="20" t="s">
        <v>180</v>
      </c>
      <c r="F16" s="10">
        <v>2.1</v>
      </c>
      <c r="G16" s="11">
        <v>0.65</v>
      </c>
      <c r="H16" s="6" t="s">
        <v>3</v>
      </c>
      <c r="I16" s="10">
        <v>1</v>
      </c>
      <c r="J16" s="6" t="s">
        <v>114</v>
      </c>
      <c r="K16" s="20" t="s">
        <v>181</v>
      </c>
      <c r="L16" s="10">
        <v>2.1</v>
      </c>
      <c r="M16" s="10">
        <v>1</v>
      </c>
      <c r="N16" s="150"/>
      <c r="O16" s="105"/>
      <c r="P16" s="39">
        <v>2</v>
      </c>
      <c r="Q16" s="41">
        <f t="shared" si="0"/>
        <v>0</v>
      </c>
    </row>
    <row r="17" spans="2:17" ht="13.5" x14ac:dyDescent="0.2">
      <c r="B17" s="10">
        <v>12</v>
      </c>
      <c r="C17" s="150"/>
      <c r="D17" s="10">
        <v>111</v>
      </c>
      <c r="E17" s="20" t="s">
        <v>180</v>
      </c>
      <c r="F17" s="10">
        <v>2.1</v>
      </c>
      <c r="G17" s="11">
        <v>0.65</v>
      </c>
      <c r="H17" s="6" t="s">
        <v>3</v>
      </c>
      <c r="I17" s="10">
        <v>1</v>
      </c>
      <c r="J17" s="6" t="s">
        <v>114</v>
      </c>
      <c r="K17" s="20" t="s">
        <v>181</v>
      </c>
      <c r="L17" s="10">
        <v>2.1</v>
      </c>
      <c r="M17" s="10">
        <v>1</v>
      </c>
      <c r="N17" s="150"/>
      <c r="O17" s="105"/>
      <c r="P17" s="39">
        <v>2</v>
      </c>
      <c r="Q17" s="41">
        <f t="shared" si="0"/>
        <v>0</v>
      </c>
    </row>
    <row r="18" spans="2:17" ht="13.5" x14ac:dyDescent="0.2">
      <c r="B18" s="10">
        <v>13</v>
      </c>
      <c r="C18" s="150" t="s">
        <v>184</v>
      </c>
      <c r="D18" s="10">
        <v>201</v>
      </c>
      <c r="E18" s="20" t="s">
        <v>185</v>
      </c>
      <c r="F18" s="10">
        <v>3.5</v>
      </c>
      <c r="G18" s="11">
        <v>0.8</v>
      </c>
      <c r="H18" s="6" t="s">
        <v>3</v>
      </c>
      <c r="I18" s="10">
        <v>1</v>
      </c>
      <c r="J18" s="6" t="s">
        <v>114</v>
      </c>
      <c r="K18" s="20" t="s">
        <v>186</v>
      </c>
      <c r="L18" s="10">
        <v>3.5</v>
      </c>
      <c r="M18" s="10">
        <v>1</v>
      </c>
      <c r="N18" s="150"/>
      <c r="O18" s="105"/>
      <c r="P18" s="39">
        <v>2</v>
      </c>
      <c r="Q18" s="41">
        <f t="shared" si="0"/>
        <v>0</v>
      </c>
    </row>
    <row r="19" spans="2:17" ht="13.5" x14ac:dyDescent="0.2">
      <c r="B19" s="10">
        <v>14</v>
      </c>
      <c r="C19" s="150"/>
      <c r="D19" s="10">
        <v>202</v>
      </c>
      <c r="E19" s="20" t="s">
        <v>180</v>
      </c>
      <c r="F19" s="10">
        <v>2.1</v>
      </c>
      <c r="G19" s="11">
        <v>0.65</v>
      </c>
      <c r="H19" s="6" t="s">
        <v>3</v>
      </c>
      <c r="I19" s="10">
        <v>1</v>
      </c>
      <c r="J19" s="6" t="s">
        <v>114</v>
      </c>
      <c r="K19" s="20" t="s">
        <v>181</v>
      </c>
      <c r="L19" s="10">
        <v>2.1</v>
      </c>
      <c r="M19" s="10">
        <v>1</v>
      </c>
      <c r="N19" s="150"/>
      <c r="O19" s="105"/>
      <c r="P19" s="39">
        <v>2</v>
      </c>
      <c r="Q19" s="41">
        <f t="shared" si="0"/>
        <v>0</v>
      </c>
    </row>
    <row r="20" spans="2:17" ht="13.5" x14ac:dyDescent="0.2">
      <c r="B20" s="10">
        <v>15</v>
      </c>
      <c r="C20" s="150"/>
      <c r="D20" s="10">
        <v>203</v>
      </c>
      <c r="E20" s="20" t="s">
        <v>187</v>
      </c>
      <c r="F20" s="10">
        <v>2.6</v>
      </c>
      <c r="G20" s="11">
        <v>0.7</v>
      </c>
      <c r="H20" s="6" t="s">
        <v>3</v>
      </c>
      <c r="I20" s="10">
        <v>1</v>
      </c>
      <c r="J20" s="6" t="s">
        <v>114</v>
      </c>
      <c r="K20" s="20" t="s">
        <v>188</v>
      </c>
      <c r="L20" s="10">
        <v>2.6</v>
      </c>
      <c r="M20" s="6">
        <v>1</v>
      </c>
      <c r="N20" s="150"/>
      <c r="O20" s="105"/>
      <c r="P20" s="39">
        <v>2</v>
      </c>
      <c r="Q20" s="41">
        <f t="shared" si="0"/>
        <v>0</v>
      </c>
    </row>
    <row r="21" spans="2:17" ht="13.5" x14ac:dyDescent="0.2">
      <c r="B21" s="10">
        <v>16</v>
      </c>
      <c r="C21" s="150"/>
      <c r="D21" s="10">
        <v>204</v>
      </c>
      <c r="E21" s="20" t="s">
        <v>180</v>
      </c>
      <c r="F21" s="10">
        <v>2.1</v>
      </c>
      <c r="G21" s="11">
        <v>0.65</v>
      </c>
      <c r="H21" s="6" t="s">
        <v>3</v>
      </c>
      <c r="I21" s="10">
        <v>1</v>
      </c>
      <c r="J21" s="6" t="s">
        <v>114</v>
      </c>
      <c r="K21" s="20" t="s">
        <v>181</v>
      </c>
      <c r="L21" s="10">
        <v>2.1</v>
      </c>
      <c r="M21" s="10">
        <v>1</v>
      </c>
      <c r="N21" s="150"/>
      <c r="O21" s="105"/>
      <c r="P21" s="39">
        <v>2</v>
      </c>
      <c r="Q21" s="41">
        <f t="shared" si="0"/>
        <v>0</v>
      </c>
    </row>
    <row r="22" spans="2:17" ht="13.5" x14ac:dyDescent="0.2">
      <c r="B22" s="10">
        <v>17</v>
      </c>
      <c r="C22" s="150"/>
      <c r="D22" s="10">
        <v>205</v>
      </c>
      <c r="E22" s="20" t="s">
        <v>180</v>
      </c>
      <c r="F22" s="10">
        <v>2.1</v>
      </c>
      <c r="G22" s="11">
        <v>0.65</v>
      </c>
      <c r="H22" s="6" t="s">
        <v>3</v>
      </c>
      <c r="I22" s="10">
        <v>1</v>
      </c>
      <c r="J22" s="6" t="s">
        <v>114</v>
      </c>
      <c r="K22" s="20" t="s">
        <v>181</v>
      </c>
      <c r="L22" s="10">
        <v>2.1</v>
      </c>
      <c r="M22" s="10">
        <v>1</v>
      </c>
      <c r="N22" s="150"/>
      <c r="O22" s="105"/>
      <c r="P22" s="39">
        <v>2</v>
      </c>
      <c r="Q22" s="41">
        <f t="shared" si="0"/>
        <v>0</v>
      </c>
    </row>
    <row r="23" spans="2:17" ht="13.5" x14ac:dyDescent="0.2">
      <c r="B23" s="10">
        <v>18</v>
      </c>
      <c r="C23" s="150"/>
      <c r="D23" s="10">
        <v>206</v>
      </c>
      <c r="E23" s="20" t="s">
        <v>180</v>
      </c>
      <c r="F23" s="10">
        <v>2.1</v>
      </c>
      <c r="G23" s="11">
        <v>0.65</v>
      </c>
      <c r="H23" s="6" t="s">
        <v>3</v>
      </c>
      <c r="I23" s="10">
        <v>1</v>
      </c>
      <c r="J23" s="6" t="s">
        <v>114</v>
      </c>
      <c r="K23" s="20" t="s">
        <v>181</v>
      </c>
      <c r="L23" s="10">
        <v>2.1</v>
      </c>
      <c r="M23" s="10">
        <v>1</v>
      </c>
      <c r="N23" s="150"/>
      <c r="O23" s="105"/>
      <c r="P23" s="39">
        <v>2</v>
      </c>
      <c r="Q23" s="41">
        <f t="shared" si="0"/>
        <v>0</v>
      </c>
    </row>
    <row r="24" spans="2:17" ht="13.5" x14ac:dyDescent="0.2">
      <c r="B24" s="10">
        <v>19</v>
      </c>
      <c r="C24" s="150"/>
      <c r="D24" s="10">
        <v>207</v>
      </c>
      <c r="E24" s="20" t="s">
        <v>180</v>
      </c>
      <c r="F24" s="10">
        <v>2.1</v>
      </c>
      <c r="G24" s="11">
        <v>0.65</v>
      </c>
      <c r="H24" s="6" t="s">
        <v>3</v>
      </c>
      <c r="I24" s="10">
        <v>1</v>
      </c>
      <c r="J24" s="6" t="s">
        <v>114</v>
      </c>
      <c r="K24" s="20" t="s">
        <v>181</v>
      </c>
      <c r="L24" s="10">
        <v>2.1</v>
      </c>
      <c r="M24" s="10">
        <v>1</v>
      </c>
      <c r="N24" s="150"/>
      <c r="O24" s="105"/>
      <c r="P24" s="39">
        <v>2</v>
      </c>
      <c r="Q24" s="41">
        <f t="shared" si="0"/>
        <v>0</v>
      </c>
    </row>
    <row r="25" spans="2:17" ht="13.5" x14ac:dyDescent="0.2">
      <c r="B25" s="10">
        <v>20</v>
      </c>
      <c r="C25" s="150"/>
      <c r="D25" s="10">
        <v>208</v>
      </c>
      <c r="E25" s="20" t="s">
        <v>180</v>
      </c>
      <c r="F25" s="10">
        <v>2.1</v>
      </c>
      <c r="G25" s="11">
        <v>0.65</v>
      </c>
      <c r="H25" s="6" t="s">
        <v>3</v>
      </c>
      <c r="I25" s="10">
        <v>1</v>
      </c>
      <c r="J25" s="6" t="s">
        <v>114</v>
      </c>
      <c r="K25" s="20" t="s">
        <v>181</v>
      </c>
      <c r="L25" s="10">
        <v>2.1</v>
      </c>
      <c r="M25" s="10">
        <v>1</v>
      </c>
      <c r="N25" s="150"/>
      <c r="O25" s="105"/>
      <c r="P25" s="39">
        <v>2</v>
      </c>
      <c r="Q25" s="41">
        <f t="shared" si="0"/>
        <v>0</v>
      </c>
    </row>
    <row r="26" spans="2:17" ht="13.5" x14ac:dyDescent="0.2">
      <c r="B26" s="10">
        <v>21</v>
      </c>
      <c r="C26" s="150"/>
      <c r="D26" s="10">
        <v>209</v>
      </c>
      <c r="E26" s="20" t="s">
        <v>180</v>
      </c>
      <c r="F26" s="10">
        <v>2.1</v>
      </c>
      <c r="G26" s="11">
        <v>0.65</v>
      </c>
      <c r="H26" s="6" t="s">
        <v>3</v>
      </c>
      <c r="I26" s="10">
        <v>1</v>
      </c>
      <c r="J26" s="6" t="s">
        <v>114</v>
      </c>
      <c r="K26" s="20" t="s">
        <v>181</v>
      </c>
      <c r="L26" s="10">
        <v>2.1</v>
      </c>
      <c r="M26" s="10">
        <v>1</v>
      </c>
      <c r="N26" s="150"/>
      <c r="O26" s="105"/>
      <c r="P26" s="39">
        <v>2</v>
      </c>
      <c r="Q26" s="41">
        <f t="shared" si="0"/>
        <v>0</v>
      </c>
    </row>
    <row r="27" spans="2:17" ht="13.5" x14ac:dyDescent="0.2">
      <c r="B27" s="10">
        <v>22</v>
      </c>
      <c r="C27" s="150"/>
      <c r="D27" s="6" t="s">
        <v>189</v>
      </c>
      <c r="E27" s="20" t="s">
        <v>180</v>
      </c>
      <c r="F27" s="10">
        <v>2.1</v>
      </c>
      <c r="G27" s="11">
        <v>0.65</v>
      </c>
      <c r="H27" s="6" t="s">
        <v>3</v>
      </c>
      <c r="I27" s="10">
        <v>1</v>
      </c>
      <c r="J27" s="6" t="s">
        <v>114</v>
      </c>
      <c r="K27" s="20" t="s">
        <v>181</v>
      </c>
      <c r="L27" s="10">
        <v>2.1</v>
      </c>
      <c r="M27" s="10">
        <v>1</v>
      </c>
      <c r="N27" s="150"/>
      <c r="O27" s="105"/>
      <c r="P27" s="39">
        <v>2</v>
      </c>
      <c r="Q27" s="41">
        <f t="shared" si="0"/>
        <v>0</v>
      </c>
    </row>
    <row r="28" spans="2:17" ht="13.5" x14ac:dyDescent="0.2">
      <c r="B28" s="10">
        <v>23</v>
      </c>
      <c r="C28" s="150"/>
      <c r="D28" s="10">
        <v>210</v>
      </c>
      <c r="E28" s="20" t="s">
        <v>180</v>
      </c>
      <c r="F28" s="10">
        <v>2.1</v>
      </c>
      <c r="G28" s="11">
        <v>0.65</v>
      </c>
      <c r="H28" s="6" t="s">
        <v>3</v>
      </c>
      <c r="I28" s="10">
        <v>1</v>
      </c>
      <c r="J28" s="6" t="s">
        <v>114</v>
      </c>
      <c r="K28" s="20" t="s">
        <v>181</v>
      </c>
      <c r="L28" s="10">
        <v>2.1</v>
      </c>
      <c r="M28" s="10">
        <v>1</v>
      </c>
      <c r="N28" s="150"/>
      <c r="O28" s="105"/>
      <c r="P28" s="39">
        <v>2</v>
      </c>
      <c r="Q28" s="41">
        <f t="shared" si="0"/>
        <v>0</v>
      </c>
    </row>
    <row r="29" spans="2:17" ht="13.5" x14ac:dyDescent="0.2">
      <c r="B29" s="10">
        <v>24</v>
      </c>
      <c r="C29" s="150"/>
      <c r="D29" s="10">
        <v>211</v>
      </c>
      <c r="E29" s="20" t="s">
        <v>180</v>
      </c>
      <c r="F29" s="10">
        <v>2.1</v>
      </c>
      <c r="G29" s="11">
        <v>0.65</v>
      </c>
      <c r="H29" s="6" t="s">
        <v>3</v>
      </c>
      <c r="I29" s="10">
        <v>1</v>
      </c>
      <c r="J29" s="6" t="s">
        <v>114</v>
      </c>
      <c r="K29" s="20" t="s">
        <v>181</v>
      </c>
      <c r="L29" s="10">
        <v>2.1</v>
      </c>
      <c r="M29" s="10">
        <v>1</v>
      </c>
      <c r="N29" s="150"/>
      <c r="O29" s="105"/>
      <c r="P29" s="39">
        <v>2</v>
      </c>
      <c r="Q29" s="41">
        <f t="shared" si="0"/>
        <v>0</v>
      </c>
    </row>
    <row r="30" spans="2:17" ht="13.5" x14ac:dyDescent="0.2">
      <c r="B30" s="10">
        <v>25</v>
      </c>
      <c r="C30" s="151" t="s">
        <v>58</v>
      </c>
      <c r="D30" s="10">
        <v>301</v>
      </c>
      <c r="E30" s="20" t="s">
        <v>190</v>
      </c>
      <c r="F30" s="10">
        <v>4</v>
      </c>
      <c r="G30" s="11">
        <v>1.35</v>
      </c>
      <c r="H30" s="6" t="s">
        <v>3</v>
      </c>
      <c r="I30" s="10">
        <v>1</v>
      </c>
      <c r="J30" s="6" t="s">
        <v>114</v>
      </c>
      <c r="K30" s="20" t="s">
        <v>191</v>
      </c>
      <c r="L30" s="10">
        <v>4</v>
      </c>
      <c r="M30" s="10">
        <v>1</v>
      </c>
      <c r="N30" s="150"/>
      <c r="O30" s="105"/>
      <c r="P30" s="39">
        <v>2</v>
      </c>
      <c r="Q30" s="41">
        <f t="shared" si="0"/>
        <v>0</v>
      </c>
    </row>
    <row r="31" spans="2:17" ht="13.5" x14ac:dyDescent="0.2">
      <c r="B31" s="10">
        <v>26</v>
      </c>
      <c r="C31" s="151"/>
      <c r="D31" s="10">
        <v>302</v>
      </c>
      <c r="E31" s="20" t="s">
        <v>180</v>
      </c>
      <c r="F31" s="10">
        <v>2.1</v>
      </c>
      <c r="G31" s="11">
        <v>0.65</v>
      </c>
      <c r="H31" s="6" t="s">
        <v>3</v>
      </c>
      <c r="I31" s="10">
        <v>1</v>
      </c>
      <c r="J31" s="6" t="s">
        <v>114</v>
      </c>
      <c r="K31" s="20" t="s">
        <v>181</v>
      </c>
      <c r="L31" s="10">
        <v>2.1</v>
      </c>
      <c r="M31" s="10">
        <v>1</v>
      </c>
      <c r="N31" s="150"/>
      <c r="O31" s="105"/>
      <c r="P31" s="39">
        <v>2</v>
      </c>
      <c r="Q31" s="41">
        <f t="shared" si="0"/>
        <v>0</v>
      </c>
    </row>
    <row r="32" spans="2:17" ht="13.5" x14ac:dyDescent="0.2">
      <c r="B32" s="10">
        <v>27</v>
      </c>
      <c r="C32" s="151"/>
      <c r="D32" s="10">
        <v>303</v>
      </c>
      <c r="E32" s="20" t="s">
        <v>192</v>
      </c>
      <c r="F32" s="10">
        <v>2.6</v>
      </c>
      <c r="G32" s="11">
        <v>0.7</v>
      </c>
      <c r="H32" s="6" t="s">
        <v>3</v>
      </c>
      <c r="I32" s="10">
        <v>1</v>
      </c>
      <c r="J32" s="6" t="s">
        <v>114</v>
      </c>
      <c r="K32" s="20" t="s">
        <v>183</v>
      </c>
      <c r="L32" s="10">
        <v>2.6</v>
      </c>
      <c r="M32" s="10">
        <v>1</v>
      </c>
      <c r="N32" s="150"/>
      <c r="O32" s="105"/>
      <c r="P32" s="39">
        <v>2</v>
      </c>
      <c r="Q32" s="41">
        <f t="shared" si="0"/>
        <v>0</v>
      </c>
    </row>
    <row r="33" spans="2:17" ht="13.5" x14ac:dyDescent="0.2">
      <c r="B33" s="10">
        <v>28</v>
      </c>
      <c r="C33" s="151"/>
      <c r="D33" s="10">
        <v>304</v>
      </c>
      <c r="E33" s="20" t="s">
        <v>180</v>
      </c>
      <c r="F33" s="10">
        <v>2.1</v>
      </c>
      <c r="G33" s="11">
        <v>0.65</v>
      </c>
      <c r="H33" s="6" t="s">
        <v>3</v>
      </c>
      <c r="I33" s="10">
        <v>1</v>
      </c>
      <c r="J33" s="6" t="s">
        <v>114</v>
      </c>
      <c r="K33" s="20" t="s">
        <v>181</v>
      </c>
      <c r="L33" s="10">
        <v>2.1</v>
      </c>
      <c r="M33" s="10">
        <v>1</v>
      </c>
      <c r="N33" s="150"/>
      <c r="O33" s="105"/>
      <c r="P33" s="39">
        <v>2</v>
      </c>
      <c r="Q33" s="41">
        <f t="shared" si="0"/>
        <v>0</v>
      </c>
    </row>
    <row r="34" spans="2:17" ht="13.5" x14ac:dyDescent="0.2">
      <c r="B34" s="10">
        <v>29</v>
      </c>
      <c r="C34" s="151"/>
      <c r="D34" s="10">
        <v>305</v>
      </c>
      <c r="E34" s="20" t="s">
        <v>180</v>
      </c>
      <c r="F34" s="10">
        <v>2.1</v>
      </c>
      <c r="G34" s="11">
        <v>0.65</v>
      </c>
      <c r="H34" s="6" t="s">
        <v>3</v>
      </c>
      <c r="I34" s="10">
        <v>1</v>
      </c>
      <c r="J34" s="6" t="s">
        <v>114</v>
      </c>
      <c r="K34" s="20" t="s">
        <v>181</v>
      </c>
      <c r="L34" s="10">
        <v>2.1</v>
      </c>
      <c r="M34" s="10">
        <v>1</v>
      </c>
      <c r="N34" s="150"/>
      <c r="O34" s="105"/>
      <c r="P34" s="39">
        <v>2</v>
      </c>
      <c r="Q34" s="41">
        <f t="shared" si="0"/>
        <v>0</v>
      </c>
    </row>
    <row r="35" spans="2:17" ht="13.5" x14ac:dyDescent="0.2">
      <c r="B35" s="10">
        <v>30</v>
      </c>
      <c r="C35" s="151"/>
      <c r="D35" s="10">
        <v>306</v>
      </c>
      <c r="E35" s="20" t="s">
        <v>180</v>
      </c>
      <c r="F35" s="10">
        <v>2.1</v>
      </c>
      <c r="G35" s="11">
        <v>0.65</v>
      </c>
      <c r="H35" s="6" t="s">
        <v>3</v>
      </c>
      <c r="I35" s="10">
        <v>1</v>
      </c>
      <c r="J35" s="6" t="s">
        <v>114</v>
      </c>
      <c r="K35" s="20" t="s">
        <v>181</v>
      </c>
      <c r="L35" s="10">
        <v>2.1</v>
      </c>
      <c r="M35" s="10">
        <v>1</v>
      </c>
      <c r="N35" s="150"/>
      <c r="O35" s="105"/>
      <c r="P35" s="39">
        <v>2</v>
      </c>
      <c r="Q35" s="41">
        <f t="shared" si="0"/>
        <v>0</v>
      </c>
    </row>
    <row r="36" spans="2:17" ht="13.5" x14ac:dyDescent="0.2">
      <c r="B36" s="10">
        <v>31</v>
      </c>
      <c r="C36" s="151"/>
      <c r="D36" s="10">
        <v>307</v>
      </c>
      <c r="E36" s="20" t="s">
        <v>180</v>
      </c>
      <c r="F36" s="10">
        <v>2.1</v>
      </c>
      <c r="G36" s="11">
        <v>0.65</v>
      </c>
      <c r="H36" s="6" t="s">
        <v>3</v>
      </c>
      <c r="I36" s="10">
        <v>1</v>
      </c>
      <c r="J36" s="6" t="s">
        <v>114</v>
      </c>
      <c r="K36" s="20" t="s">
        <v>181</v>
      </c>
      <c r="L36" s="10">
        <v>2.1</v>
      </c>
      <c r="M36" s="10">
        <v>1</v>
      </c>
      <c r="N36" s="150"/>
      <c r="O36" s="105"/>
      <c r="P36" s="39">
        <v>2</v>
      </c>
      <c r="Q36" s="41">
        <f t="shared" si="0"/>
        <v>0</v>
      </c>
    </row>
    <row r="37" spans="2:17" ht="13.5" x14ac:dyDescent="0.2">
      <c r="B37" s="10">
        <v>32</v>
      </c>
      <c r="C37" s="151"/>
      <c r="D37" s="10">
        <v>308</v>
      </c>
      <c r="E37" s="20" t="s">
        <v>180</v>
      </c>
      <c r="F37" s="10">
        <v>2.1</v>
      </c>
      <c r="G37" s="11">
        <v>0.65</v>
      </c>
      <c r="H37" s="6" t="s">
        <v>3</v>
      </c>
      <c r="I37" s="10">
        <v>1</v>
      </c>
      <c r="J37" s="6" t="s">
        <v>114</v>
      </c>
      <c r="K37" s="20" t="s">
        <v>181</v>
      </c>
      <c r="L37" s="10">
        <v>2.1</v>
      </c>
      <c r="M37" s="10">
        <v>1</v>
      </c>
      <c r="N37" s="150"/>
      <c r="O37" s="105"/>
      <c r="P37" s="39">
        <v>2</v>
      </c>
      <c r="Q37" s="41">
        <f t="shared" si="0"/>
        <v>0</v>
      </c>
    </row>
    <row r="38" spans="2:17" ht="13.5" x14ac:dyDescent="0.2">
      <c r="B38" s="10">
        <v>33</v>
      </c>
      <c r="C38" s="151"/>
      <c r="D38" s="10">
        <v>309</v>
      </c>
      <c r="E38" s="20" t="s">
        <v>193</v>
      </c>
      <c r="F38" s="10">
        <v>3.5</v>
      </c>
      <c r="G38" s="152">
        <v>2.6</v>
      </c>
      <c r="H38" s="150" t="s">
        <v>3</v>
      </c>
      <c r="I38" s="10">
        <v>1</v>
      </c>
      <c r="J38" s="6" t="s">
        <v>106</v>
      </c>
      <c r="K38" s="153" t="s">
        <v>194</v>
      </c>
      <c r="L38" s="149">
        <v>7</v>
      </c>
      <c r="M38" s="149">
        <v>0</v>
      </c>
      <c r="N38" s="149">
        <v>1</v>
      </c>
      <c r="O38" s="105"/>
      <c r="P38" s="39">
        <v>2</v>
      </c>
      <c r="Q38" s="41">
        <f t="shared" si="0"/>
        <v>0</v>
      </c>
    </row>
    <row r="39" spans="2:17" ht="13.5" x14ac:dyDescent="0.2">
      <c r="B39" s="10">
        <v>34</v>
      </c>
      <c r="C39" s="151"/>
      <c r="D39" s="10">
        <v>310</v>
      </c>
      <c r="E39" s="20" t="s">
        <v>195</v>
      </c>
      <c r="F39" s="6">
        <v>2.6</v>
      </c>
      <c r="G39" s="152"/>
      <c r="H39" s="150"/>
      <c r="I39" s="10">
        <v>1</v>
      </c>
      <c r="J39" s="6" t="s">
        <v>106</v>
      </c>
      <c r="K39" s="153"/>
      <c r="L39" s="150"/>
      <c r="M39" s="150"/>
      <c r="N39" s="150"/>
      <c r="O39" s="105"/>
      <c r="P39" s="39">
        <v>2</v>
      </c>
      <c r="Q39" s="41">
        <f t="shared" si="0"/>
        <v>0</v>
      </c>
    </row>
    <row r="40" spans="2:17" ht="13.5" x14ac:dyDescent="0.2">
      <c r="B40" s="10">
        <v>35</v>
      </c>
      <c r="C40" s="151"/>
      <c r="D40" s="10">
        <v>311</v>
      </c>
      <c r="E40" s="20" t="s">
        <v>197</v>
      </c>
      <c r="F40" s="6">
        <v>2.6</v>
      </c>
      <c r="G40" s="152"/>
      <c r="H40" s="150"/>
      <c r="I40" s="10">
        <v>1</v>
      </c>
      <c r="J40" s="6" t="s">
        <v>106</v>
      </c>
      <c r="K40" s="153"/>
      <c r="L40" s="150"/>
      <c r="M40" s="150"/>
      <c r="N40" s="150"/>
      <c r="O40" s="105"/>
      <c r="P40" s="39">
        <v>2</v>
      </c>
      <c r="Q40" s="41">
        <f t="shared" si="0"/>
        <v>0</v>
      </c>
    </row>
    <row r="41" spans="2:17" ht="18" x14ac:dyDescent="0.2">
      <c r="B41" s="10">
        <v>36</v>
      </c>
      <c r="C41" s="151" t="s">
        <v>198</v>
      </c>
      <c r="D41" s="8" t="s">
        <v>199</v>
      </c>
      <c r="E41" s="5" t="s">
        <v>200</v>
      </c>
      <c r="F41" s="6">
        <v>3.5</v>
      </c>
      <c r="G41" s="11">
        <v>1</v>
      </c>
      <c r="H41" s="6" t="s">
        <v>3</v>
      </c>
      <c r="I41" s="10">
        <v>1</v>
      </c>
      <c r="J41" s="6" t="s">
        <v>92</v>
      </c>
      <c r="K41" s="5" t="s">
        <v>201</v>
      </c>
      <c r="L41" s="10">
        <v>3.5</v>
      </c>
      <c r="M41" s="10">
        <v>1</v>
      </c>
      <c r="N41" s="10">
        <v>0</v>
      </c>
      <c r="O41" s="105"/>
      <c r="P41" s="39">
        <v>2</v>
      </c>
      <c r="Q41" s="41">
        <f t="shared" si="0"/>
        <v>0</v>
      </c>
    </row>
    <row r="42" spans="2:17" ht="13.5" x14ac:dyDescent="0.2">
      <c r="B42" s="10">
        <v>37</v>
      </c>
      <c r="C42" s="151"/>
      <c r="D42" s="10">
        <v>402</v>
      </c>
      <c r="E42" s="20" t="s">
        <v>202</v>
      </c>
      <c r="F42" s="10">
        <v>3.5</v>
      </c>
      <c r="G42" s="11">
        <v>1</v>
      </c>
      <c r="H42" s="6" t="s">
        <v>3</v>
      </c>
      <c r="I42" s="10">
        <v>1</v>
      </c>
      <c r="J42" s="6" t="s">
        <v>106</v>
      </c>
      <c r="K42" s="20" t="s">
        <v>203</v>
      </c>
      <c r="L42" s="10">
        <v>3.5</v>
      </c>
      <c r="M42" s="10">
        <v>1</v>
      </c>
      <c r="N42" s="10">
        <v>0</v>
      </c>
      <c r="O42" s="105"/>
      <c r="P42" s="39">
        <v>2</v>
      </c>
      <c r="Q42" s="41">
        <f t="shared" si="0"/>
        <v>0</v>
      </c>
    </row>
    <row r="43" spans="2:17" ht="13.5" x14ac:dyDescent="0.2">
      <c r="B43" s="10">
        <v>38</v>
      </c>
      <c r="C43" s="151"/>
      <c r="D43" s="10">
        <v>403</v>
      </c>
      <c r="E43" s="20" t="s">
        <v>204</v>
      </c>
      <c r="F43" s="6">
        <v>2.6</v>
      </c>
      <c r="G43" s="152">
        <v>2.6</v>
      </c>
      <c r="H43" s="150" t="s">
        <v>3</v>
      </c>
      <c r="I43" s="10">
        <v>1</v>
      </c>
      <c r="J43" s="6" t="s">
        <v>106</v>
      </c>
      <c r="K43" s="153" t="s">
        <v>5</v>
      </c>
      <c r="L43" s="150">
        <v>7.6</v>
      </c>
      <c r="M43" s="149">
        <v>0</v>
      </c>
      <c r="N43" s="154">
        <v>1</v>
      </c>
      <c r="O43" s="105"/>
      <c r="P43" s="39">
        <v>2</v>
      </c>
      <c r="Q43" s="41">
        <f t="shared" si="0"/>
        <v>0</v>
      </c>
    </row>
    <row r="44" spans="2:17" ht="13.5" x14ac:dyDescent="0.2">
      <c r="B44" s="10">
        <v>39</v>
      </c>
      <c r="C44" s="151"/>
      <c r="D44" s="10">
        <v>404</v>
      </c>
      <c r="E44" s="20" t="s">
        <v>205</v>
      </c>
      <c r="F44" s="6">
        <v>2.6</v>
      </c>
      <c r="G44" s="152"/>
      <c r="H44" s="150"/>
      <c r="I44" s="10">
        <v>1</v>
      </c>
      <c r="J44" s="6" t="s">
        <v>106</v>
      </c>
      <c r="K44" s="153"/>
      <c r="L44" s="150"/>
      <c r="M44" s="150"/>
      <c r="N44" s="154"/>
      <c r="O44" s="105"/>
      <c r="P44" s="39">
        <v>2</v>
      </c>
      <c r="Q44" s="41">
        <f t="shared" si="0"/>
        <v>0</v>
      </c>
    </row>
    <row r="45" spans="2:17" ht="13.5" x14ac:dyDescent="0.2">
      <c r="B45" s="10">
        <v>40</v>
      </c>
      <c r="C45" s="151"/>
      <c r="D45" s="10">
        <v>405</v>
      </c>
      <c r="E45" s="20" t="s">
        <v>204</v>
      </c>
      <c r="F45" s="6">
        <v>2.6</v>
      </c>
      <c r="G45" s="152"/>
      <c r="H45" s="150"/>
      <c r="I45" s="10">
        <v>1</v>
      </c>
      <c r="J45" s="6" t="s">
        <v>106</v>
      </c>
      <c r="K45" s="153"/>
      <c r="L45" s="150"/>
      <c r="M45" s="150"/>
      <c r="N45" s="154"/>
      <c r="O45" s="105"/>
      <c r="P45" s="39">
        <v>2</v>
      </c>
      <c r="Q45" s="41">
        <f t="shared" si="0"/>
        <v>0</v>
      </c>
    </row>
    <row r="46" spans="2:17" ht="13.5" x14ac:dyDescent="0.2">
      <c r="B46" s="10">
        <v>41</v>
      </c>
      <c r="C46" s="151"/>
      <c r="D46" s="10">
        <v>406</v>
      </c>
      <c r="E46" s="20" t="s">
        <v>204</v>
      </c>
      <c r="F46" s="10">
        <v>2.6</v>
      </c>
      <c r="G46" s="152"/>
      <c r="H46" s="150"/>
      <c r="I46" s="10">
        <v>1</v>
      </c>
      <c r="J46" s="6" t="s">
        <v>106</v>
      </c>
      <c r="K46" s="153"/>
      <c r="L46" s="150"/>
      <c r="M46" s="150"/>
      <c r="N46" s="154"/>
      <c r="O46" s="105"/>
      <c r="P46" s="39">
        <v>2</v>
      </c>
      <c r="Q46" s="41">
        <f t="shared" si="0"/>
        <v>0</v>
      </c>
    </row>
    <row r="47" spans="2:17" ht="13.5" x14ac:dyDescent="0.25">
      <c r="B47" s="10">
        <v>42</v>
      </c>
      <c r="C47" s="151"/>
      <c r="D47" s="10">
        <v>407</v>
      </c>
      <c r="E47" s="20" t="s">
        <v>206</v>
      </c>
      <c r="F47" s="6">
        <v>2.6</v>
      </c>
      <c r="G47" s="152">
        <v>2.1</v>
      </c>
      <c r="H47" s="150" t="s">
        <v>137</v>
      </c>
      <c r="I47" s="10">
        <v>1</v>
      </c>
      <c r="J47" s="7" t="s">
        <v>151</v>
      </c>
      <c r="K47" s="153" t="s">
        <v>207</v>
      </c>
      <c r="L47" s="150">
        <v>10.4</v>
      </c>
      <c r="M47" s="149">
        <v>0</v>
      </c>
      <c r="N47" s="149">
        <v>1</v>
      </c>
      <c r="O47" s="105"/>
      <c r="P47" s="39">
        <v>2</v>
      </c>
      <c r="Q47" s="41">
        <f t="shared" si="0"/>
        <v>0</v>
      </c>
    </row>
    <row r="48" spans="2:17" ht="13.5" x14ac:dyDescent="0.25">
      <c r="B48" s="10">
        <v>43</v>
      </c>
      <c r="C48" s="151"/>
      <c r="D48" s="10">
        <v>408</v>
      </c>
      <c r="E48" s="20" t="s">
        <v>208</v>
      </c>
      <c r="F48" s="6">
        <v>2.6</v>
      </c>
      <c r="G48" s="152"/>
      <c r="H48" s="150"/>
      <c r="I48" s="10">
        <v>1</v>
      </c>
      <c r="J48" s="7" t="s">
        <v>209</v>
      </c>
      <c r="K48" s="153"/>
      <c r="L48" s="150"/>
      <c r="M48" s="150"/>
      <c r="N48" s="150"/>
      <c r="O48" s="105"/>
      <c r="P48" s="39">
        <v>2</v>
      </c>
      <c r="Q48" s="41">
        <f t="shared" si="0"/>
        <v>0</v>
      </c>
    </row>
    <row r="49" spans="2:17" ht="13.5" x14ac:dyDescent="0.25">
      <c r="B49" s="10">
        <v>44</v>
      </c>
      <c r="C49" s="151"/>
      <c r="D49" s="10">
        <v>409</v>
      </c>
      <c r="E49" s="20" t="s">
        <v>208</v>
      </c>
      <c r="F49" s="6">
        <v>2.6</v>
      </c>
      <c r="G49" s="152"/>
      <c r="H49" s="150"/>
      <c r="I49" s="10">
        <v>1</v>
      </c>
      <c r="J49" s="7" t="s">
        <v>210</v>
      </c>
      <c r="K49" s="153"/>
      <c r="L49" s="150"/>
      <c r="M49" s="150"/>
      <c r="N49" s="150"/>
      <c r="O49" s="105"/>
      <c r="P49" s="39">
        <v>2</v>
      </c>
      <c r="Q49" s="41">
        <f t="shared" si="0"/>
        <v>0</v>
      </c>
    </row>
    <row r="50" spans="2:17" ht="13.5" x14ac:dyDescent="0.25">
      <c r="B50" s="10">
        <v>45</v>
      </c>
      <c r="C50" s="151"/>
      <c r="D50" s="10">
        <v>410</v>
      </c>
      <c r="E50" s="20" t="s">
        <v>206</v>
      </c>
      <c r="F50" s="6">
        <v>2.6</v>
      </c>
      <c r="G50" s="152"/>
      <c r="H50" s="150"/>
      <c r="I50" s="10">
        <v>1</v>
      </c>
      <c r="J50" s="7" t="s">
        <v>211</v>
      </c>
      <c r="K50" s="153"/>
      <c r="L50" s="150"/>
      <c r="M50" s="150"/>
      <c r="N50" s="150"/>
      <c r="O50" s="105"/>
      <c r="P50" s="39">
        <v>2</v>
      </c>
      <c r="Q50" s="41">
        <f t="shared" si="0"/>
        <v>0</v>
      </c>
    </row>
    <row r="51" spans="2:17" ht="25.5" customHeight="1" x14ac:dyDescent="0.2">
      <c r="G51"/>
      <c r="M51"/>
      <c r="O51" s="108" t="s">
        <v>279</v>
      </c>
      <c r="P51" s="108"/>
      <c r="Q51" s="61">
        <f>SUM(Q7:Q50)</f>
        <v>0</v>
      </c>
    </row>
  </sheetData>
  <sheetProtection algorithmName="SHA-512" hashValue="ht0FV3PUVGaAXh7gBDlBjHvwmWB9pLBOT1GAYBDLUbClchjM2HxA+xZ20kNSd8E8y4mEjKk5JEWw80pgwU4uQg==" saltValue="fXrmd9+gUs6koYP6O9kLEQ==" spinCount="100000" sheet="1" objects="1" scenarios="1"/>
  <autoFilter ref="B6:Q50" xr:uid="{40A3B3B2-67AE-4F97-9FAC-29402D0FDEAD}"/>
  <mergeCells count="26">
    <mergeCell ref="H2:K2"/>
    <mergeCell ref="O4:P4"/>
    <mergeCell ref="C7:C17"/>
    <mergeCell ref="N7:N37"/>
    <mergeCell ref="C18:C29"/>
    <mergeCell ref="C30:C40"/>
    <mergeCell ref="G38:G40"/>
    <mergeCell ref="H38:H40"/>
    <mergeCell ref="K38:K40"/>
    <mergeCell ref="L38:L40"/>
    <mergeCell ref="O51:P51"/>
    <mergeCell ref="M38:M40"/>
    <mergeCell ref="N38:N40"/>
    <mergeCell ref="C41:C50"/>
    <mergeCell ref="G43:G46"/>
    <mergeCell ref="H43:H46"/>
    <mergeCell ref="K43:K46"/>
    <mergeCell ref="L43:L46"/>
    <mergeCell ref="M43:M46"/>
    <mergeCell ref="N43:N46"/>
    <mergeCell ref="G47:G50"/>
    <mergeCell ref="H47:H50"/>
    <mergeCell ref="K47:K50"/>
    <mergeCell ref="L47:L50"/>
    <mergeCell ref="M47:M50"/>
    <mergeCell ref="N47:N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Wyliczenie oferty</vt:lpstr>
      <vt:lpstr>Budynek Główny - cz. podstawowa</vt:lpstr>
      <vt:lpstr>Budynek Główny - opcja</vt:lpstr>
      <vt:lpstr>Budynek B - opcja</vt:lpstr>
      <vt:lpstr>Budynek ul. Powst.28 - opcja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0050AA44D31B240905151953</dc:title>
  <dc:subject/>
  <dc:creator>wojciech.wiecek</dc:creator>
  <cp:keywords/>
  <cp:lastModifiedBy>Wojciech Więcek</cp:lastModifiedBy>
  <dcterms:created xsi:type="dcterms:W3CDTF">2025-06-11T06:36:47Z</dcterms:created>
  <dcterms:modified xsi:type="dcterms:W3CDTF">2025-06-20T11:04:40Z</dcterms:modified>
</cp:coreProperties>
</file>