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812095317224\"/>
    </mc:Choice>
  </mc:AlternateContent>
  <xr:revisionPtr revIDLastSave="0" documentId="13_ncr:1_{A6829DB4-EC48-4DB8-ABA5-9B6B78D05005}" xr6:coauthVersionLast="47" xr6:coauthVersionMax="47" xr10:uidLastSave="{00000000-0000-0000-0000-000000000000}"/>
  <bookViews>
    <workbookView xWindow="-120" yWindow="-120" windowWidth="51840" windowHeight="21120" xr2:uid="{76EC7EA3-6656-414E-B4E7-D44FB335D9E3}"/>
  </bookViews>
  <sheets>
    <sheet name="wniosek " sheetId="1" r:id="rId1"/>
    <sheet name="białe plamy " sheetId="2" r:id="rId2"/>
  </sheets>
  <definedNames>
    <definedName name="_xlnm._FilterDatabase" localSheetId="1" hidden="1">'białe plamy '!$A$2:$F$2</definedName>
    <definedName name="_xlnm.Print_Area" localSheetId="0">'wniosek '!$A$2:$M$49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" l="1"/>
  <c r="L35" i="1" s="1"/>
  <c r="L18" i="1"/>
  <c r="L34" i="1" s="1"/>
  <c r="E15" i="2"/>
  <c r="E6" i="2"/>
  <c r="E47" i="2"/>
  <c r="E27" i="2"/>
  <c r="E34" i="2"/>
  <c r="E45" i="2"/>
  <c r="E10" i="2"/>
  <c r="E18" i="2"/>
  <c r="E35" i="2"/>
  <c r="E38" i="2"/>
  <c r="E12" i="2"/>
  <c r="E14" i="2"/>
  <c r="E17" i="2"/>
  <c r="E30" i="2"/>
  <c r="E52" i="2"/>
  <c r="E39" i="2"/>
  <c r="E56" i="2"/>
  <c r="E13" i="2"/>
  <c r="E21" i="2"/>
  <c r="E42" i="2"/>
  <c r="E26" i="2"/>
  <c r="E31" i="2"/>
  <c r="E3" i="2"/>
  <c r="E9" i="2"/>
  <c r="E4" i="2"/>
  <c r="E22" i="2"/>
  <c r="E49" i="2"/>
  <c r="E54" i="2"/>
  <c r="E41" i="2"/>
  <c r="E23" i="2"/>
  <c r="E28" i="2"/>
  <c r="E32" i="2"/>
  <c r="E40" i="2"/>
  <c r="E19" i="2"/>
  <c r="E25" i="2"/>
  <c r="E5" i="2"/>
  <c r="E16" i="2"/>
  <c r="E33" i="2"/>
  <c r="E43" i="2"/>
  <c r="E44" i="2"/>
  <c r="E48" i="2"/>
  <c r="E24" i="2"/>
  <c r="E8" i="2"/>
  <c r="E29" i="2"/>
  <c r="E50" i="2"/>
  <c r="E51" i="2"/>
  <c r="E55" i="2"/>
  <c r="E11" i="2"/>
  <c r="E20" i="2"/>
  <c r="E53" i="2"/>
  <c r="E37" i="2"/>
  <c r="E57" i="2"/>
  <c r="E7" i="2"/>
  <c r="E36" i="2"/>
  <c r="F25" i="2"/>
  <c r="E46" i="2"/>
  <c r="F36" i="2"/>
  <c r="F7" i="2"/>
  <c r="F57" i="2"/>
  <c r="F37" i="2"/>
  <c r="F53" i="2"/>
  <c r="F20" i="2"/>
  <c r="F11" i="2"/>
  <c r="F55" i="2"/>
  <c r="F51" i="2"/>
  <c r="F50" i="2"/>
  <c r="F29" i="2"/>
  <c r="F8" i="2"/>
  <c r="F24" i="2"/>
  <c r="F48" i="2"/>
  <c r="F44" i="2"/>
  <c r="F43" i="2"/>
  <c r="F33" i="2"/>
  <c r="F16" i="2"/>
  <c r="F5" i="2"/>
  <c r="F19" i="2"/>
  <c r="F40" i="2"/>
  <c r="F32" i="2"/>
  <c r="F28" i="2"/>
  <c r="F23" i="2"/>
  <c r="F41" i="2"/>
  <c r="F54" i="2"/>
  <c r="F49" i="2"/>
  <c r="F22" i="2"/>
  <c r="F4" i="2"/>
  <c r="F9" i="2"/>
  <c r="F3" i="2"/>
  <c r="F31" i="2"/>
  <c r="F26" i="2"/>
  <c r="F42" i="2"/>
  <c r="F21" i="2"/>
  <c r="F13" i="2"/>
  <c r="F56" i="2"/>
  <c r="F39" i="2"/>
  <c r="F52" i="2"/>
  <c r="F30" i="2"/>
  <c r="F17" i="2"/>
  <c r="F14" i="2"/>
  <c r="F12" i="2"/>
  <c r="F38" i="2"/>
  <c r="F35" i="2"/>
  <c r="F18" i="2"/>
  <c r="F10" i="2"/>
  <c r="F45" i="2"/>
  <c r="F34" i="2"/>
  <c r="F27" i="2"/>
  <c r="F47" i="2"/>
  <c r="F6" i="2"/>
  <c r="F15" i="2"/>
  <c r="F46" i="2"/>
  <c r="H36" i="1"/>
  <c r="E36" i="1"/>
  <c r="M35" i="1"/>
  <c r="F35" i="1"/>
  <c r="K35" i="1" s="1"/>
  <c r="C35" i="1"/>
  <c r="B35" i="1"/>
  <c r="M34" i="1"/>
  <c r="F34" i="1"/>
  <c r="K34" i="1" s="1"/>
  <c r="C34" i="1"/>
  <c r="B34" i="1"/>
  <c r="I20" i="1"/>
  <c r="G20" i="1"/>
  <c r="F20" i="1"/>
  <c r="D20" i="1"/>
  <c r="C20" i="1"/>
  <c r="E19" i="1"/>
  <c r="H19" i="1" s="1"/>
  <c r="H18" i="1"/>
  <c r="H20" i="1" s="1"/>
  <c r="E18" i="1"/>
  <c r="G35" i="1" l="1"/>
  <c r="J35" i="1" s="1"/>
  <c r="E20" i="1"/>
  <c r="J20" i="1" s="1"/>
  <c r="C36" i="1"/>
  <c r="K19" i="1"/>
  <c r="J19" i="1"/>
  <c r="K20" i="1"/>
  <c r="J18" i="1"/>
  <c r="I35" i="1"/>
  <c r="K18" i="1"/>
  <c r="G34" i="1"/>
  <c r="J34" i="1" s="1"/>
  <c r="F36" i="1"/>
  <c r="G36" i="1" s="1"/>
  <c r="J36" i="1" s="1"/>
  <c r="I34" i="1" l="1"/>
  <c r="I36" i="1"/>
  <c r="K36" i="1"/>
</calcChain>
</file>

<file path=xl/sharedStrings.xml><?xml version="1.0" encoding="utf-8"?>
<sst xmlns="http://schemas.openxmlformats.org/spreadsheetml/2006/main" count="239" uniqueCount="140">
  <si>
    <t>NALEŻY WYPEŁNIĆ JEDYNIE ŻÓŁTE POLA</t>
  </si>
  <si>
    <t>Wniosek Resortowy program rozwoju instytucji opieki nad dziećmi w wieku do lat 3 Aktywny Maluch - Pierwszy dzienny opiekun w gminie 2024</t>
  </si>
  <si>
    <r>
      <t>Podmiot wnioskujący</t>
    </r>
    <r>
      <rPr>
        <b/>
        <sz val="14"/>
        <color indexed="10"/>
        <rFont val="Arial"/>
        <family val="2"/>
        <charset val="238"/>
      </rPr>
      <t>*, **</t>
    </r>
    <r>
      <rPr>
        <b/>
        <sz val="11"/>
        <rFont val="Arial"/>
        <family val="2"/>
        <charset val="238"/>
      </rPr>
      <t>:</t>
    </r>
  </si>
  <si>
    <r>
      <rPr>
        <b/>
        <i/>
        <sz val="10"/>
        <color indexed="10"/>
        <rFont val="Arial"/>
        <family val="2"/>
        <charset val="238"/>
      </rPr>
      <t>*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Formularz oferty dla jst, które ubiegają się o dofinansowywanie zadań realizowanych na terenie gmin, gdzie na dzień składania oferty konkursowej nie funkcjonowały utworzone przez jednostki samorządu terytorialnego instytucje opieki nad dziećmi do lat 3 oraz nie będą tworzone na podstawie umowy o dofinansowanie w ramach Programu rozowju instytucji opieki do lat 3 Aktywny Maluch 2022-2029</t>
    </r>
  </si>
  <si>
    <r>
      <rPr>
        <b/>
        <i/>
        <sz val="10"/>
        <color indexed="10"/>
        <rFont val="Arial"/>
        <family val="2"/>
        <charset val="238"/>
      </rPr>
      <t>**</t>
    </r>
    <r>
      <rPr>
        <i/>
        <sz val="10"/>
        <color indexed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- należy wybrać z listy rozwijanej </t>
    </r>
  </si>
  <si>
    <t>Tabela 1</t>
  </si>
  <si>
    <t>Lp.</t>
  </si>
  <si>
    <r>
      <t>Instytucja opieki (nazwa, adres)</t>
    </r>
    <r>
      <rPr>
        <vertAlign val="superscript"/>
        <sz val="10"/>
        <rFont val="Arial"/>
        <family val="2"/>
        <charset val="238"/>
      </rPr>
      <t>1</t>
    </r>
  </si>
  <si>
    <t>Liczba tworzonych miejsc</t>
  </si>
  <si>
    <t>Wydatki na tworzenie miejsc</t>
  </si>
  <si>
    <t>Koszty realizacji zadania OGÓŁEM (zł)</t>
  </si>
  <si>
    <t>w tym koszty pośrednie dofinansowywane z budżetu państwa (zł)</t>
  </si>
  <si>
    <t>Udział dofinansowania 
w kosztach realizacji zadania ogółem (%)</t>
  </si>
  <si>
    <t>Udział kosztów pośrednich dofinansowywanych z budżetu państwa
w kosztach realizacji zadania ogółem (%)</t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</si>
  <si>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3</t>
    </r>
  </si>
  <si>
    <t>Nazwa gminy, 
na terenie której będą tworzone miejsca opieki</t>
  </si>
  <si>
    <t>Środki własne (zł)</t>
  </si>
  <si>
    <r>
      <t>Dofinansowanie (zł)</t>
    </r>
    <r>
      <rPr>
        <vertAlign val="superscript"/>
        <sz val="10"/>
        <rFont val="Arial"/>
        <family val="2"/>
        <charset val="238"/>
      </rPr>
      <t>2</t>
    </r>
  </si>
  <si>
    <t>Ogółem</t>
  </si>
  <si>
    <t>w tym:</t>
  </si>
  <si>
    <t>dział 855 Rozdz. 85516 par.6330</t>
  </si>
  <si>
    <t>dział 855 Rozdz. 85516  par.2030</t>
  </si>
  <si>
    <t>7 (3+4)</t>
  </si>
  <si>
    <t>9 (4/7)</t>
  </si>
  <si>
    <t>10 (8/7)</t>
  </si>
  <si>
    <t>RAZEM</t>
  </si>
  <si>
    <t>1 Należy wskazać każdą instytucję osobno; dane lokalizacyjne dziennego opiekuna, a w przypadku braku wiedzy kto będzie pełnił funkcję dziennego opiekuna wskazanie Dzienny opiekun 1.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</si>
  <si>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u dziennego opiekuna kwota dofinansowania łącznie na wszystkie instytucje wskazane w ofercie nie może przekroczyć 300 000 zł. W ramach Programu może zostać utworzonych maksymalnie dwóch dziennych opiekunów. 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</si>
  <si>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</si>
  <si>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t>TAK</t>
  </si>
  <si>
    <t>NIE</t>
  </si>
  <si>
    <r>
      <t xml:space="preserve">Czy Gmina wnioskuje o dofinasowanie na FUNCJONOWANIE </t>
    </r>
    <r>
      <rPr>
        <b/>
        <sz val="12"/>
        <color indexed="10"/>
        <rFont val="Arial"/>
        <family val="2"/>
        <charset val="238"/>
      </rPr>
      <t xml:space="preserve">*** </t>
    </r>
    <r>
      <rPr>
        <b/>
        <sz val="12"/>
        <rFont val="Arial"/>
        <family val="2"/>
        <charset val="238"/>
      </rPr>
      <t xml:space="preserve"> ? </t>
    </r>
  </si>
  <si>
    <r>
      <rPr>
        <i/>
        <sz val="10"/>
        <color indexed="10"/>
        <rFont val="Arial"/>
        <family val="2"/>
        <charset val="238"/>
      </rPr>
      <t xml:space="preserve">*** </t>
    </r>
    <r>
      <rPr>
        <i/>
        <sz val="10"/>
        <rFont val="Arial"/>
        <family val="2"/>
        <charset val="238"/>
      </rPr>
      <t>maksymalnie do dnia 31.12.2024 można otrzymać dofinasowanie do funkcjowananie w wysokości 8.000 zł miesięcznie na jedną instytucję</t>
    </r>
  </si>
  <si>
    <t>Tabela 2</t>
  </si>
  <si>
    <t>Instytucja opieki (nazwa, adres)1</t>
  </si>
  <si>
    <t xml:space="preserve">Funkcjonowanie miejsc dla dzieci 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</si>
  <si>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</si>
  <si>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w tym koszty pośrednie dofinansowane z budżetu państwa (zł)</t>
  </si>
  <si>
    <t>Udział kosztów pośrednich dofinansowanych z budżetu państwa
w kosztach realizacji zadania ogółem (%)</t>
  </si>
  <si>
    <t>Wysokość dofinansowania na 1 dziennego opiekuna w miesiącu</t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</si>
  <si>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4</t>
    </r>
  </si>
  <si>
    <r>
      <t xml:space="preserve">Liczba miejsc </t>
    </r>
    <r>
      <rPr>
        <vertAlign val="superscript"/>
        <sz val="10"/>
        <rFont val="Arial"/>
        <family val="2"/>
        <charset val="238"/>
      </rPr>
      <t>2</t>
    </r>
  </si>
  <si>
    <t>Okres 
funkcjonowania 
miejsc 
(w miesiącach)</t>
  </si>
  <si>
    <t xml:space="preserve">Środki własne (zł) </t>
  </si>
  <si>
    <t>Dofinansowanie (zł) dział 855 Rozdz. 85516 par.2030</t>
  </si>
  <si>
    <t>7 (5+6)</t>
  </si>
  <si>
    <t>9 (6/7)</t>
  </si>
  <si>
    <t>11 (6/4)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</si>
  <si>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kol. 3 podaje się planowaną do wpisania do wykazu dziennych opiekunów liczbę miejsc.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</si>
  <si>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W kol.5 i 6 wpisuje się wydatki za okres podany w kol. 4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</si>
  <si>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</si>
  <si>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t>Oświadczam, że wykazane we wniosku o dofinansowanie wydatki przewidziane do poniesienia na utworzenie dziennego opiekuna/dwóch dziennych opiekunów nie są i nie będą jednocześnie finansowane z różnych wspólnotowych programów, instrumentów finansowych i funduszy, w tym z innych niż EFS+ funduszy strukturalnych Unii Europejskiej.</t>
  </si>
  <si>
    <t>Dane  osoby upoważnionej do składania wyjaśnień, uzupełnień 
i zmian dotyczących oferty:</t>
  </si>
  <si>
    <t xml:space="preserve">Imię i nazwisko </t>
  </si>
  <si>
    <t>adres e-mail</t>
  </si>
  <si>
    <t>Województwo</t>
  </si>
  <si>
    <t>Powiat</t>
  </si>
  <si>
    <t>Gmina</t>
  </si>
  <si>
    <t>TERYT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</si>
  <si>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</si>
  <si>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</si>
  <si>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</si>
  <si>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</si>
  <si>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</si>
  <si>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</si>
  <si>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</si>
  <si>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gołdapski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</si>
  <si>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</si>
  <si>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</si>
  <si>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</si>
  <si>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</si>
  <si>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</si>
  <si>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</si>
  <si>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</si>
  <si>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</si>
  <si>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</si>
  <si>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</si>
  <si>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węgorzewski</t>
  </si>
  <si>
    <t>UM Górowo Iławeckie</t>
  </si>
  <si>
    <t>UG Górowo Iławeckie</t>
  </si>
  <si>
    <t>UG Braniewo</t>
  </si>
  <si>
    <t>UMiG Frombork</t>
  </si>
  <si>
    <t>UG Lelkowo</t>
  </si>
  <si>
    <t>UG Płoskinia</t>
  </si>
  <si>
    <t>UG Wilczęta</t>
  </si>
  <si>
    <t>UG Działdowo</t>
  </si>
  <si>
    <t>UG Iłowo-Osada</t>
  </si>
  <si>
    <t>UG Płośnica</t>
  </si>
  <si>
    <t>UG Rybno</t>
  </si>
  <si>
    <t>UG Elbląg</t>
  </si>
  <si>
    <t>UG Godkowo</t>
  </si>
  <si>
    <t>UG Gronowo Elbląskie</t>
  </si>
  <si>
    <t>UG Markusy</t>
  </si>
  <si>
    <t>UMiG Młynary</t>
  </si>
  <si>
    <t>UMiG Tolkmicko</t>
  </si>
  <si>
    <t>UG Rychliki</t>
  </si>
  <si>
    <t>UG Ełk</t>
  </si>
  <si>
    <t>UG Kalinowo</t>
  </si>
  <si>
    <t>UG Stare Juchy</t>
  </si>
  <si>
    <t>UG Kruklanki</t>
  </si>
  <si>
    <t>UG Miłki</t>
  </si>
  <si>
    <t>UG Banie Mazurskie</t>
  </si>
  <si>
    <t>UG Dubeninki</t>
  </si>
  <si>
    <t>UG Barciany</t>
  </si>
  <si>
    <t>UG Kętrzyn</t>
  </si>
  <si>
    <t>UMiG Korsze</t>
  </si>
  <si>
    <t>UMiG Reszel</t>
  </si>
  <si>
    <t>UG Srokowo</t>
  </si>
  <si>
    <t>UG Kiwity</t>
  </si>
  <si>
    <t>UG Lidzbark Warmiński</t>
  </si>
  <si>
    <t>UG Mrągowo</t>
  </si>
  <si>
    <t>UG Sorkwity</t>
  </si>
  <si>
    <t>UG Janowo</t>
  </si>
  <si>
    <t>UG Kozłowo</t>
  </si>
  <si>
    <t>UG Biskupiec</t>
  </si>
  <si>
    <t>UG Grodziczno</t>
  </si>
  <si>
    <t>UG Nowe Miasto Lubawskie</t>
  </si>
  <si>
    <t>UG Świętajno</t>
  </si>
  <si>
    <t>UG Wieliczki</t>
  </si>
  <si>
    <t>UMiG Jeziorany</t>
  </si>
  <si>
    <t>UG Kolno</t>
  </si>
  <si>
    <t>UG Dąbrówno</t>
  </si>
  <si>
    <t>UG Małdyty</t>
  </si>
  <si>
    <t>UMiG Miłakowo</t>
  </si>
  <si>
    <t>UMiG Miłomłyn</t>
  </si>
  <si>
    <t>UMiG Ruciane-Nida</t>
  </si>
  <si>
    <t>UG Dźwierzuty</t>
  </si>
  <si>
    <t>UG Jedwabno</t>
  </si>
  <si>
    <t>UMiG Pasym</t>
  </si>
  <si>
    <t>UG Rozogi</t>
  </si>
  <si>
    <t>UMiG Wielbark</t>
  </si>
  <si>
    <t>UG Budry</t>
  </si>
  <si>
    <t>UG Pozezdrze</t>
  </si>
  <si>
    <t xml:space="preserve">nazwa </t>
  </si>
  <si>
    <t xml:space="preserve">kod nowy </t>
  </si>
  <si>
    <t>nr telefonu:</t>
  </si>
  <si>
    <t>Wójt/Burmistrz lub Imię i Nazwisko oraz pełniona funkcja osoby uprawnionej do złożenia wniosku</t>
  </si>
  <si>
    <t>podpis Skarbnika lub osoby upoważnionej</t>
  </si>
  <si>
    <t>Załącznik 1. Wniosek do Programu Pierwszy dzienny opiekun w gminie 2024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</si>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</sst>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rgb="FFFFFF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16">
    <xf numFmtId="0" fontId="0" fillId="0" borderId="0" xfId="0"/>
    <xf numFmtId="0" fontId="4" fillId="0" borderId="0" xfId="2" applyFont="1" applyProtection="1">
      <protection locked="0"/>
    </xf>
    <xf numFmtId="0" fontId="3" fillId="0" borderId="0" xfId="2" applyAlignment="1" applyProtection="1">
      <alignment vertical="center"/>
      <protection locked="0"/>
    </xf>
    <xf numFmtId="0" fontId="3" fillId="0" borderId="0" xfId="2" applyProtection="1">
      <protection locked="0"/>
    </xf>
    <xf numFmtId="0" fontId="0" fillId="0" borderId="0" xfId="0" applyAlignment="1">
      <alignment vertical="center"/>
    </xf>
    <xf numFmtId="0" fontId="6" fillId="0" borderId="0" xfId="2" applyFont="1" applyAlignment="1" applyProtection="1">
      <alignment horizontal="center" vertical="center"/>
      <protection locked="0"/>
    </xf>
    <xf numFmtId="0" fontId="3" fillId="0" borderId="0" xfId="2" applyAlignment="1" applyProtection="1">
      <alignment horizontal="right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0" borderId="0" xfId="2" applyAlignment="1" applyProtection="1">
      <alignment horizontal="right"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7" fillId="0" borderId="0" xfId="2" applyFont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left" vertical="center" wrapText="1"/>
      <protection locked="0"/>
    </xf>
    <xf numFmtId="0" fontId="9" fillId="0" borderId="0" xfId="0" applyFont="1"/>
    <xf numFmtId="0" fontId="9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right" vertical="center"/>
      <protection locked="0"/>
    </xf>
    <xf numFmtId="0" fontId="0" fillId="0" borderId="4" xfId="0" applyBorder="1" applyAlignment="1">
      <alignment horizontal="center" vertical="top" wrapText="1"/>
    </xf>
    <xf numFmtId="0" fontId="3" fillId="0" borderId="0" xfId="2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4" fontId="14" fillId="4" borderId="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3" xfId="2" applyFont="1" applyBorder="1" applyAlignment="1" applyProtection="1">
      <alignment horizontal="center" vertical="center" wrapText="1"/>
      <protection locked="0"/>
    </xf>
    <xf numFmtId="0" fontId="15" fillId="2" borderId="3" xfId="2" applyFont="1" applyFill="1" applyBorder="1" applyAlignment="1" applyProtection="1">
      <alignment horizontal="left" vertical="center" wrapText="1"/>
      <protection locked="0"/>
    </xf>
    <xf numFmtId="1" fontId="15" fillId="2" borderId="3" xfId="2" applyNumberFormat="1" applyFont="1" applyFill="1" applyBorder="1" applyAlignment="1" applyProtection="1">
      <alignment horizontal="center" vertical="center" wrapText="1"/>
      <protection locked="0"/>
    </xf>
    <xf numFmtId="4" fontId="15" fillId="2" borderId="3" xfId="2" applyNumberFormat="1" applyFont="1" applyFill="1" applyBorder="1" applyAlignment="1" applyProtection="1">
      <alignment vertical="center" wrapText="1"/>
      <protection locked="0"/>
    </xf>
    <xf numFmtId="4" fontId="15" fillId="0" borderId="3" xfId="2" applyNumberFormat="1" applyFont="1" applyBorder="1" applyAlignment="1" applyProtection="1">
      <alignment vertical="center" wrapText="1"/>
      <protection locked="0"/>
    </xf>
    <xf numFmtId="4" fontId="15" fillId="2" borderId="3" xfId="1" applyNumberFormat="1" applyFont="1" applyFill="1" applyBorder="1" applyAlignment="1" applyProtection="1">
      <alignment vertical="center" wrapText="1"/>
      <protection locked="0"/>
    </xf>
    <xf numFmtId="10" fontId="15" fillId="0" borderId="3" xfId="1" applyNumberFormat="1" applyFont="1" applyBorder="1" applyAlignment="1" applyProtection="1">
      <alignment vertical="center" wrapText="1"/>
      <protection locked="0"/>
    </xf>
    <xf numFmtId="10" fontId="0" fillId="0" borderId="3" xfId="0" applyNumberFormat="1" applyBorder="1"/>
    <xf numFmtId="0" fontId="0" fillId="5" borderId="3" xfId="0" applyFill="1" applyBorder="1"/>
    <xf numFmtId="0" fontId="3" fillId="2" borderId="3" xfId="0" applyFont="1" applyFill="1" applyBorder="1"/>
    <xf numFmtId="0" fontId="0" fillId="2" borderId="3" xfId="0" applyFill="1" applyBorder="1"/>
    <xf numFmtId="0" fontId="15" fillId="5" borderId="3" xfId="2" applyFont="1" applyFill="1" applyBorder="1" applyAlignment="1" applyProtection="1">
      <alignment horizontal="center" vertical="center" wrapText="1"/>
      <protection locked="0"/>
    </xf>
    <xf numFmtId="0" fontId="15" fillId="5" borderId="3" xfId="2" applyFont="1" applyFill="1" applyBorder="1" applyAlignment="1" applyProtection="1">
      <alignment horizontal="left" vertical="center" wrapText="1"/>
      <protection locked="0"/>
    </xf>
    <xf numFmtId="1" fontId="15" fillId="5" borderId="3" xfId="2" applyNumberFormat="1" applyFont="1" applyFill="1" applyBorder="1" applyAlignment="1" applyProtection="1">
      <alignment horizontal="center" vertical="center" wrapText="1"/>
      <protection locked="0"/>
    </xf>
    <xf numFmtId="4" fontId="15" fillId="5" borderId="3" xfId="2" applyNumberFormat="1" applyFont="1" applyFill="1" applyBorder="1" applyAlignment="1" applyProtection="1">
      <alignment horizontal="right" vertical="center" wrapText="1"/>
      <protection locked="0"/>
    </xf>
    <xf numFmtId="10" fontId="15" fillId="5" borderId="3" xfId="1" applyNumberFormat="1" applyFont="1" applyFill="1" applyBorder="1" applyAlignment="1" applyProtection="1">
      <alignment vertical="center" wrapText="1"/>
      <protection locked="0"/>
    </xf>
    <xf numFmtId="10" fontId="0" fillId="5" borderId="3" xfId="0" applyNumberFormat="1" applyFill="1" applyBorder="1"/>
    <xf numFmtId="0" fontId="0" fillId="5" borderId="0" xfId="0" applyFill="1"/>
    <xf numFmtId="0" fontId="16" fillId="0" borderId="0" xfId="2" applyFont="1" applyAlignment="1" applyProtection="1">
      <alignment horizontal="left" vertical="center"/>
      <protection locked="0"/>
    </xf>
    <xf numFmtId="1" fontId="15" fillId="0" borderId="0" xfId="2" applyNumberFormat="1" applyFont="1" applyAlignment="1" applyProtection="1">
      <alignment horizontal="center" vertical="center" wrapText="1"/>
      <protection locked="0"/>
    </xf>
    <xf numFmtId="2" fontId="15" fillId="0" borderId="0" xfId="2" applyNumberFormat="1" applyFont="1" applyAlignment="1" applyProtection="1">
      <alignment vertical="center" wrapText="1"/>
      <protection locked="0"/>
    </xf>
    <xf numFmtId="2" fontId="15" fillId="0" borderId="0" xfId="1" applyNumberFormat="1" applyFont="1" applyBorder="1" applyAlignment="1" applyProtection="1">
      <alignment vertical="center" wrapText="1"/>
      <protection locked="0"/>
    </xf>
    <xf numFmtId="10" fontId="15" fillId="0" borderId="0" xfId="1" applyNumberFormat="1" applyFont="1" applyBorder="1" applyAlignment="1" applyProtection="1">
      <alignment vertical="center" wrapText="1"/>
      <protection locked="0"/>
    </xf>
    <xf numFmtId="10" fontId="0" fillId="0" borderId="0" xfId="0" applyNumberFormat="1"/>
    <xf numFmtId="1" fontId="18" fillId="0" borderId="0" xfId="2" applyNumberFormat="1" applyFont="1" applyAlignment="1" applyProtection="1">
      <alignment horizontal="left" vertical="center"/>
      <protection locked="0"/>
    </xf>
    <xf numFmtId="0" fontId="18" fillId="0" borderId="0" xfId="2" applyFont="1" applyAlignment="1" applyProtection="1">
      <alignment horizontal="left" vertical="center"/>
      <protection locked="0"/>
    </xf>
    <xf numFmtId="0" fontId="3" fillId="0" borderId="0" xfId="2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16" fillId="0" borderId="0" xfId="2" applyFont="1" applyAlignment="1" applyProtection="1">
      <alignment horizontal="left" vertical="center" wrapText="1"/>
      <protection locked="0"/>
    </xf>
    <xf numFmtId="0" fontId="3" fillId="0" borderId="0" xfId="0" applyFont="1"/>
    <xf numFmtId="0" fontId="6" fillId="0" borderId="3" xfId="2" applyFont="1" applyBorder="1" applyAlignment="1" applyProtection="1">
      <alignment horizontal="left" vertical="center" wrapText="1"/>
      <protection locked="0"/>
    </xf>
    <xf numFmtId="0" fontId="20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15" fillId="4" borderId="3" xfId="2" applyFont="1" applyFill="1" applyBorder="1" applyAlignment="1" applyProtection="1">
      <alignment horizontal="left" vertical="center" wrapText="1"/>
      <protection locked="0"/>
    </xf>
    <xf numFmtId="3" fontId="15" fillId="2" borderId="3" xfId="2" applyNumberFormat="1" applyFont="1" applyFill="1" applyBorder="1" applyAlignment="1" applyProtection="1">
      <alignment vertical="center" wrapText="1"/>
      <protection locked="0"/>
    </xf>
    <xf numFmtId="2" fontId="15" fillId="2" borderId="3" xfId="2" applyNumberFormat="1" applyFont="1" applyFill="1" applyBorder="1" applyAlignment="1" applyProtection="1">
      <alignment horizontal="center" vertical="center" wrapText="1"/>
      <protection locked="0"/>
    </xf>
    <xf numFmtId="4" fontId="15" fillId="4" borderId="3" xfId="2" applyNumberFormat="1" applyFont="1" applyFill="1" applyBorder="1" applyAlignment="1" applyProtection="1">
      <alignment vertical="center" wrapText="1"/>
      <protection locked="0"/>
    </xf>
    <xf numFmtId="4" fontId="0" fillId="0" borderId="3" xfId="0" applyNumberFormat="1" applyBorder="1"/>
    <xf numFmtId="4" fontId="0" fillId="2" borderId="3" xfId="0" applyNumberFormat="1" applyFill="1" applyBorder="1"/>
    <xf numFmtId="10" fontId="0" fillId="0" borderId="3" xfId="1" applyNumberFormat="1" applyFont="1" applyFill="1" applyBorder="1"/>
    <xf numFmtId="3" fontId="15" fillId="5" borderId="3" xfId="2" applyNumberFormat="1" applyFont="1" applyFill="1" applyBorder="1" applyAlignment="1" applyProtection="1">
      <alignment vertical="center" wrapText="1"/>
      <protection locked="0"/>
    </xf>
    <xf numFmtId="2" fontId="15" fillId="5" borderId="3" xfId="2" applyNumberFormat="1" applyFont="1" applyFill="1" applyBorder="1" applyAlignment="1" applyProtection="1">
      <alignment horizontal="center" vertical="center" wrapText="1"/>
      <protection locked="0"/>
    </xf>
    <xf numFmtId="4" fontId="15" fillId="5" borderId="3" xfId="2" applyNumberFormat="1" applyFont="1" applyFill="1" applyBorder="1" applyAlignment="1" applyProtection="1">
      <alignment vertical="center" wrapText="1"/>
      <protection locked="0"/>
    </xf>
    <xf numFmtId="4" fontId="0" fillId="5" borderId="3" xfId="0" applyNumberFormat="1" applyFill="1" applyBorder="1"/>
    <xf numFmtId="10" fontId="3" fillId="5" borderId="3" xfId="1" applyNumberFormat="1" applyFont="1" applyFill="1" applyBorder="1"/>
    <xf numFmtId="0" fontId="15" fillId="0" borderId="0" xfId="2" applyFont="1" applyAlignment="1" applyProtection="1">
      <alignment horizontal="left" vertical="center" wrapText="1"/>
      <protection locked="0"/>
    </xf>
    <xf numFmtId="3" fontId="15" fillId="0" borderId="0" xfId="2" applyNumberFormat="1" applyFont="1" applyAlignment="1" applyProtection="1">
      <alignment vertical="center" wrapText="1"/>
      <protection locked="0"/>
    </xf>
    <xf numFmtId="2" fontId="15" fillId="0" borderId="0" xfId="2" applyNumberFormat="1" applyFont="1" applyAlignment="1" applyProtection="1">
      <alignment horizontal="center" vertical="center" wrapText="1"/>
      <protection locked="0"/>
    </xf>
    <xf numFmtId="1" fontId="0" fillId="0" borderId="0" xfId="0" applyNumberFormat="1"/>
    <xf numFmtId="0" fontId="16" fillId="0" borderId="0" xfId="2" applyFont="1" applyAlignment="1" applyProtection="1">
      <alignment horizontal="center" vertical="center"/>
      <protection locked="0"/>
    </xf>
    <xf numFmtId="1" fontId="21" fillId="0" borderId="0" xfId="2" applyNumberFormat="1" applyFont="1" applyAlignment="1" applyProtection="1">
      <alignment vertical="center"/>
      <protection locked="0"/>
    </xf>
    <xf numFmtId="0" fontId="21" fillId="0" borderId="0" xfId="2" applyFont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" applyFont="1" applyAlignment="1" applyProtection="1">
      <alignment horizontal="left" vertical="top" wrapText="1"/>
      <protection locked="0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6" xfId="2" applyFont="1" applyBorder="1" applyAlignment="1" applyProtection="1">
      <alignment wrapText="1"/>
      <protection locked="0"/>
    </xf>
    <xf numFmtId="0" fontId="3" fillId="0" borderId="3" xfId="3" applyBorder="1"/>
    <xf numFmtId="0" fontId="0" fillId="0" borderId="3" xfId="0" applyBorder="1"/>
    <xf numFmtId="0" fontId="3" fillId="0" borderId="0" xfId="2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0" xfId="2" applyFont="1" applyAlignment="1" applyProtection="1">
      <alignment vertical="center" wrapText="1"/>
      <protection locked="0"/>
    </xf>
    <xf numFmtId="0" fontId="11" fillId="0" borderId="0" xfId="0" applyFont="1"/>
    <xf numFmtId="0" fontId="3" fillId="7" borderId="0" xfId="0" applyFont="1" applyFill="1"/>
    <xf numFmtId="0" fontId="9" fillId="0" borderId="0" xfId="0" applyFont="1" applyAlignment="1">
      <alignment horizontal="center" vertical="center"/>
    </xf>
    <xf numFmtId="0" fontId="16" fillId="0" borderId="0" xfId="2" applyFont="1" applyAlignment="1" applyProtection="1">
      <alignment horizontal="left" vertical="center" wrapText="1"/>
      <protection locked="0"/>
    </xf>
    <xf numFmtId="0" fontId="22" fillId="0" borderId="0" xfId="2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wrapText="1"/>
    </xf>
    <xf numFmtId="0" fontId="0" fillId="6" borderId="3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3" fillId="0" borderId="3" xfId="2" applyNumberForma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/>
    </xf>
    <xf numFmtId="0" fontId="18" fillId="0" borderId="3" xfId="2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5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left" vertical="center" wrapText="1"/>
      <protection locked="0"/>
    </xf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6" fillId="2" borderId="3" xfId="2" applyFont="1" applyFill="1" applyBorder="1" applyAlignment="1" applyProtection="1">
      <alignment horizontal="center"/>
      <protection locked="0"/>
    </xf>
    <xf numFmtId="0" fontId="7" fillId="6" borderId="3" xfId="2" applyFont="1" applyFill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>
      <alignment horizontal="center" vertical="center" wrapText="1"/>
    </xf>
    <xf numFmtId="0" fontId="7" fillId="2" borderId="3" xfId="2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3" fillId="0" borderId="3" xfId="3" applyBorder="1" applyAlignment="1">
      <alignment horizontal="center"/>
    </xf>
  </cellXfs>
  <cellStyles count="4">
    <cellStyle name="Normalny" xfId="0" builtinId="0"/>
    <cellStyle name="Normalny 4" xfId="3" xr:uid="{3B5882A3-1985-470F-B9A8-663A03EC78ED}"/>
    <cellStyle name="Normalny_Arkusz1" xfId="2" xr:uid="{64521C54-1910-4818-A95C-096A1B46868F}"/>
    <cellStyle name="Procentowy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BF22-393B-4116-8C0E-5625BE3EBF76}">
  <dimension ref="A1:Q49"/>
  <sheetViews>
    <sheetView tabSelected="1" view="pageBreakPreview" zoomScaleNormal="100" zoomScaleSheetLayoutView="100" workbookViewId="0">
      <selection activeCell="C9" sqref="C9:H9"/>
    </sheetView>
  </sheetViews>
  <sheetFormatPr defaultRowHeight="15" x14ac:dyDescent="0.25"/>
  <cols>
    <col min="1" max="13" width="15.28515625" customWidth="1"/>
  </cols>
  <sheetData>
    <row r="1" spans="1:16" ht="20.25" x14ac:dyDescent="0.3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6" x14ac:dyDescent="0.25">
      <c r="A2" s="1"/>
      <c r="B2" s="2"/>
      <c r="C2" s="3"/>
      <c r="D2" s="3"/>
      <c r="E2" s="3"/>
      <c r="F2" s="3"/>
      <c r="G2" s="1"/>
      <c r="H2" s="1"/>
      <c r="I2" s="89" t="s">
        <v>138</v>
      </c>
      <c r="J2" s="1"/>
    </row>
    <row r="3" spans="1:16" x14ac:dyDescent="0.25">
      <c r="A3" s="3"/>
      <c r="B3" s="2"/>
      <c r="C3" s="3"/>
      <c r="D3" s="3"/>
      <c r="E3" s="3"/>
      <c r="F3" s="3"/>
      <c r="G3" s="1"/>
      <c r="H3" s="1"/>
      <c r="I3" s="1"/>
      <c r="J3" s="1"/>
    </row>
    <row r="4" spans="1:16" x14ac:dyDescent="0.25">
      <c r="A4" s="3"/>
      <c r="B4" s="2"/>
      <c r="C4" s="3"/>
      <c r="D4" s="3"/>
      <c r="E4" s="3"/>
      <c r="F4" s="3"/>
      <c r="G4" s="1"/>
      <c r="H4" s="1"/>
      <c r="I4" s="1"/>
      <c r="J4" s="1"/>
    </row>
    <row r="5" spans="1:16" ht="18" x14ac:dyDescent="0.25">
      <c r="A5" s="103" t="s">
        <v>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6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6" x14ac:dyDescent="0.25">
      <c r="A7" s="3"/>
      <c r="B7" s="5"/>
      <c r="C7" s="5"/>
      <c r="D7" s="5"/>
      <c r="E7" s="5"/>
      <c r="F7" s="5"/>
      <c r="G7" s="5"/>
      <c r="H7" s="5"/>
      <c r="I7" s="5"/>
      <c r="J7" s="6"/>
    </row>
    <row r="8" spans="1:16" x14ac:dyDescent="0.25">
      <c r="A8" s="3"/>
      <c r="B8" s="7"/>
      <c r="C8" s="3"/>
      <c r="F8" s="8"/>
      <c r="G8" s="9"/>
      <c r="H8" s="10"/>
      <c r="I8" s="11"/>
      <c r="J8" s="10"/>
      <c r="K8" s="12"/>
    </row>
    <row r="9" spans="1:16" ht="18" x14ac:dyDescent="0.25">
      <c r="A9" s="104" t="s">
        <v>2</v>
      </c>
      <c r="B9" s="105"/>
      <c r="C9" s="110"/>
      <c r="D9" s="110"/>
      <c r="E9" s="110"/>
      <c r="F9" s="110"/>
      <c r="G9" s="110"/>
      <c r="H9" s="110"/>
      <c r="I9" s="13"/>
      <c r="J9" s="3"/>
    </row>
    <row r="10" spans="1:16" ht="44.25" customHeight="1" x14ac:dyDescent="0.25">
      <c r="A10" s="106" t="s">
        <v>3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5"/>
      <c r="M10" s="15"/>
      <c r="N10" s="15"/>
      <c r="O10" s="15"/>
      <c r="P10" s="15"/>
    </row>
    <row r="11" spans="1:16" x14ac:dyDescent="0.25">
      <c r="A11" s="16" t="s">
        <v>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5"/>
      <c r="N11" s="15"/>
      <c r="O11" s="15"/>
      <c r="P11" s="15"/>
    </row>
    <row r="12" spans="1:16" x14ac:dyDescent="0.25">
      <c r="A12" s="1" t="s">
        <v>5</v>
      </c>
      <c r="B12" s="17"/>
      <c r="C12" s="12"/>
      <c r="D12" s="3"/>
      <c r="E12" s="3"/>
      <c r="F12" s="3"/>
      <c r="G12" s="18"/>
      <c r="H12" s="18"/>
      <c r="I12" s="18"/>
      <c r="J12" s="19"/>
      <c r="K12" s="20"/>
    </row>
    <row r="13" spans="1:16" x14ac:dyDescent="0.25">
      <c r="A13" s="97" t="s">
        <v>6</v>
      </c>
      <c r="B13" s="97" t="s">
        <v>7</v>
      </c>
      <c r="C13" s="97" t="s">
        <v>8</v>
      </c>
      <c r="D13" s="97" t="s">
        <v>9</v>
      </c>
      <c r="E13" s="97"/>
      <c r="F13" s="97"/>
      <c r="G13" s="107"/>
      <c r="H13" s="97" t="s">
        <v>10</v>
      </c>
      <c r="I13" s="97" t="s">
        <v>11</v>
      </c>
      <c r="J13" s="97" t="s">
        <v>12</v>
      </c>
      <c r="K13" s="96" t="s">
        <v>13</v>
      </c>
      <c r="L13" s="96" t="s">
        <v>14</v>
      </c>
      <c r="M13" s="96" t="s">
        <v>15</v>
      </c>
    </row>
    <row r="14" spans="1:16" x14ac:dyDescent="0.25">
      <c r="A14" s="107"/>
      <c r="B14" s="108"/>
      <c r="C14" s="96"/>
      <c r="D14" s="97" t="s">
        <v>16</v>
      </c>
      <c r="E14" s="97" t="s">
        <v>17</v>
      </c>
      <c r="F14" s="96"/>
      <c r="G14" s="96"/>
      <c r="H14" s="109"/>
      <c r="I14" s="109"/>
      <c r="J14" s="109"/>
      <c r="K14" s="96"/>
      <c r="L14" s="96"/>
      <c r="M14" s="96"/>
    </row>
    <row r="15" spans="1:16" x14ac:dyDescent="0.25">
      <c r="A15" s="107"/>
      <c r="B15" s="108"/>
      <c r="C15" s="96"/>
      <c r="D15" s="107"/>
      <c r="E15" s="100" t="s">
        <v>18</v>
      </c>
      <c r="F15" s="100" t="s">
        <v>19</v>
      </c>
      <c r="G15" s="100"/>
      <c r="H15" s="109"/>
      <c r="I15" s="109"/>
      <c r="J15" s="109"/>
      <c r="K15" s="96"/>
      <c r="L15" s="96"/>
      <c r="M15" s="96"/>
    </row>
    <row r="16" spans="1:16" ht="25.5" x14ac:dyDescent="0.25">
      <c r="A16" s="107"/>
      <c r="B16" s="108"/>
      <c r="C16" s="96"/>
      <c r="D16" s="107"/>
      <c r="E16" s="100"/>
      <c r="F16" s="21" t="s">
        <v>20</v>
      </c>
      <c r="G16" s="21" t="s">
        <v>21</v>
      </c>
      <c r="H16" s="109"/>
      <c r="I16" s="109"/>
      <c r="J16" s="109"/>
      <c r="K16" s="96"/>
      <c r="L16" s="96"/>
      <c r="M16" s="96"/>
    </row>
    <row r="17" spans="1:16" x14ac:dyDescent="0.25">
      <c r="A17" s="22">
        <v>1</v>
      </c>
      <c r="B17" s="22">
        <v>1</v>
      </c>
      <c r="C17" s="22">
        <v>2</v>
      </c>
      <c r="D17" s="23">
        <v>3</v>
      </c>
      <c r="E17" s="23">
        <v>4</v>
      </c>
      <c r="F17" s="23">
        <v>5</v>
      </c>
      <c r="G17" s="23">
        <v>6</v>
      </c>
      <c r="H17" s="23" t="s">
        <v>22</v>
      </c>
      <c r="I17" s="24">
        <v>8</v>
      </c>
      <c r="J17" s="22" t="s">
        <v>23</v>
      </c>
      <c r="K17" s="22" t="s">
        <v>24</v>
      </c>
      <c r="L17" s="22">
        <v>11</v>
      </c>
      <c r="M17" s="22">
        <v>12</v>
      </c>
      <c r="N17" s="25"/>
      <c r="O17" s="25"/>
      <c r="P17" s="25"/>
    </row>
    <row r="18" spans="1:16" x14ac:dyDescent="0.25">
      <c r="A18" s="26">
        <v>1</v>
      </c>
      <c r="B18" s="27"/>
      <c r="C18" s="28"/>
      <c r="D18" s="29"/>
      <c r="E18" s="30">
        <f>F18+G18</f>
        <v>0</v>
      </c>
      <c r="F18" s="29"/>
      <c r="G18" s="29"/>
      <c r="H18" s="30">
        <f>D18+E18</f>
        <v>0</v>
      </c>
      <c r="I18" s="31"/>
      <c r="J18" s="32" t="e">
        <f>E18/H18</f>
        <v>#DIV/0!</v>
      </c>
      <c r="K18" s="33" t="e">
        <f>I18/H18</f>
        <v>#DIV/0!</v>
      </c>
      <c r="L18" s="34" t="e">
        <f>VLOOKUP(C9,'białe plamy '!E2:F57,2)</f>
        <v>#N/A</v>
      </c>
      <c r="M18" s="35"/>
    </row>
    <row r="19" spans="1:16" x14ac:dyDescent="0.25">
      <c r="A19" s="26">
        <v>2</v>
      </c>
      <c r="B19" s="27"/>
      <c r="C19" s="28"/>
      <c r="D19" s="29"/>
      <c r="E19" s="30">
        <f>F19+G19</f>
        <v>0</v>
      </c>
      <c r="F19" s="29"/>
      <c r="G19" s="29"/>
      <c r="H19" s="30">
        <f>D19+E19</f>
        <v>0</v>
      </c>
      <c r="I19" s="31"/>
      <c r="J19" s="32" t="e">
        <f>E19/H19</f>
        <v>#DIV/0!</v>
      </c>
      <c r="K19" s="33" t="e">
        <f>I19/H19</f>
        <v>#DIV/0!</v>
      </c>
      <c r="L19" s="34" t="e">
        <f>VLOOKUP(C9,'białe plamy '!E2:F57,2)</f>
        <v>#N/A</v>
      </c>
      <c r="M19" s="36"/>
    </row>
    <row r="20" spans="1:16" x14ac:dyDescent="0.25">
      <c r="A20" s="37">
        <v>3</v>
      </c>
      <c r="B20" s="38" t="s">
        <v>25</v>
      </c>
      <c r="C20" s="39">
        <f>C18+C19</f>
        <v>0</v>
      </c>
      <c r="D20" s="40">
        <f t="shared" ref="D20:I20" si="0">D18+D19</f>
        <v>0</v>
      </c>
      <c r="E20" s="40">
        <f t="shared" si="0"/>
        <v>0</v>
      </c>
      <c r="F20" s="40">
        <f t="shared" si="0"/>
        <v>0</v>
      </c>
      <c r="G20" s="40">
        <f t="shared" si="0"/>
        <v>0</v>
      </c>
      <c r="H20" s="40">
        <f t="shared" si="0"/>
        <v>0</v>
      </c>
      <c r="I20" s="40">
        <f t="shared" si="0"/>
        <v>0</v>
      </c>
      <c r="J20" s="41" t="e">
        <f>E20/H20</f>
        <v>#DIV/0!</v>
      </c>
      <c r="K20" s="42" t="e">
        <f>I20/H20</f>
        <v>#DIV/0!</v>
      </c>
      <c r="L20" s="34"/>
      <c r="M20" s="34"/>
      <c r="N20" s="43"/>
      <c r="O20" s="43"/>
      <c r="P20" s="43"/>
    </row>
    <row r="21" spans="1:16" x14ac:dyDescent="0.25">
      <c r="A21" s="44" t="s">
        <v>26</v>
      </c>
      <c r="B21" s="44"/>
      <c r="C21" s="45"/>
      <c r="D21" s="46"/>
      <c r="E21" s="46"/>
      <c r="F21" s="46"/>
      <c r="G21" s="46"/>
      <c r="H21" s="46"/>
      <c r="I21" s="47"/>
      <c r="J21" s="48"/>
      <c r="K21" s="49"/>
    </row>
    <row r="22" spans="1:16" ht="15.75" x14ac:dyDescent="0.25">
      <c r="A22" s="44" t="s">
        <v>27</v>
      </c>
      <c r="B22" s="44"/>
      <c r="C22" s="50"/>
      <c r="D22" s="51"/>
      <c r="E22" s="51"/>
      <c r="F22" s="51"/>
      <c r="G22" s="51"/>
      <c r="H22" s="51"/>
      <c r="I22" s="51"/>
      <c r="J22" s="52"/>
      <c r="K22" s="53"/>
    </row>
    <row r="23" spans="1:16" ht="30.75" customHeight="1" x14ac:dyDescent="0.25">
      <c r="A23" s="92" t="s">
        <v>28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P23" s="55" t="s">
        <v>29</v>
      </c>
    </row>
    <row r="24" spans="1:16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P24" s="55" t="s">
        <v>30</v>
      </c>
    </row>
    <row r="25" spans="1:16" ht="15.75" x14ac:dyDescent="0.25">
      <c r="A25" s="101" t="s">
        <v>31</v>
      </c>
      <c r="B25" s="101"/>
      <c r="C25" s="101"/>
      <c r="D25" s="101"/>
      <c r="E25" s="101"/>
      <c r="F25" s="56" t="s">
        <v>29</v>
      </c>
      <c r="G25" s="54"/>
      <c r="H25" s="54"/>
      <c r="I25" s="54"/>
      <c r="J25" s="54"/>
      <c r="K25" s="54"/>
    </row>
    <row r="26" spans="1:16" x14ac:dyDescent="0.25">
      <c r="A26" s="16" t="s">
        <v>32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15"/>
      <c r="M26" s="15"/>
      <c r="N26" s="15"/>
      <c r="O26" s="15"/>
      <c r="P26" s="15"/>
    </row>
    <row r="27" spans="1:16" x14ac:dyDescent="0.25">
      <c r="A27" s="58" t="s">
        <v>33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</row>
    <row r="28" spans="1:16" x14ac:dyDescent="0.25">
      <c r="A28" s="97" t="s">
        <v>6</v>
      </c>
      <c r="B28" s="97" t="s">
        <v>34</v>
      </c>
      <c r="C28" s="99" t="s">
        <v>35</v>
      </c>
      <c r="D28" s="99"/>
      <c r="E28" s="97" t="s">
        <v>36</v>
      </c>
      <c r="F28" s="97"/>
      <c r="G28" s="97" t="s">
        <v>10</v>
      </c>
      <c r="H28" s="97" t="s">
        <v>37</v>
      </c>
      <c r="I28" s="97" t="s">
        <v>12</v>
      </c>
      <c r="J28" s="96" t="s">
        <v>38</v>
      </c>
      <c r="K28" s="96" t="s">
        <v>39</v>
      </c>
      <c r="L28" s="96" t="s">
        <v>40</v>
      </c>
      <c r="M28" s="96" t="s">
        <v>15</v>
      </c>
    </row>
    <row r="29" spans="1:16" x14ac:dyDescent="0.25">
      <c r="A29" s="97"/>
      <c r="B29" s="97"/>
      <c r="C29" s="97" t="s">
        <v>41</v>
      </c>
      <c r="D29" s="97" t="s">
        <v>42</v>
      </c>
      <c r="E29" s="97" t="s">
        <v>43</v>
      </c>
      <c r="F29" s="97" t="s">
        <v>44</v>
      </c>
      <c r="G29" s="97"/>
      <c r="H29" s="97"/>
      <c r="I29" s="97"/>
      <c r="J29" s="96"/>
      <c r="K29" s="98"/>
      <c r="L29" s="96"/>
      <c r="M29" s="96"/>
    </row>
    <row r="30" spans="1:16" x14ac:dyDescent="0.25">
      <c r="A30" s="97"/>
      <c r="B30" s="97"/>
      <c r="C30" s="96"/>
      <c r="D30" s="97"/>
      <c r="E30" s="97"/>
      <c r="F30" s="97"/>
      <c r="G30" s="97"/>
      <c r="H30" s="97"/>
      <c r="I30" s="97"/>
      <c r="J30" s="96"/>
      <c r="K30" s="98"/>
      <c r="L30" s="96"/>
      <c r="M30" s="96"/>
    </row>
    <row r="31" spans="1:16" x14ac:dyDescent="0.25">
      <c r="A31" s="97"/>
      <c r="B31" s="97"/>
      <c r="C31" s="96"/>
      <c r="D31" s="97"/>
      <c r="E31" s="97"/>
      <c r="F31" s="97"/>
      <c r="G31" s="97"/>
      <c r="H31" s="97"/>
      <c r="I31" s="97"/>
      <c r="J31" s="96"/>
      <c r="K31" s="98"/>
      <c r="L31" s="96"/>
      <c r="M31" s="96"/>
    </row>
    <row r="32" spans="1:16" x14ac:dyDescent="0.25">
      <c r="A32" s="97"/>
      <c r="B32" s="97"/>
      <c r="C32" s="96"/>
      <c r="D32" s="97"/>
      <c r="E32" s="97"/>
      <c r="F32" s="97"/>
      <c r="G32" s="97"/>
      <c r="H32" s="97"/>
      <c r="I32" s="97"/>
      <c r="J32" s="96"/>
      <c r="K32" s="98"/>
      <c r="L32" s="96"/>
      <c r="M32" s="96"/>
    </row>
    <row r="33" spans="1:17" x14ac:dyDescent="0.25">
      <c r="A33" s="22">
        <v>1</v>
      </c>
      <c r="B33" s="22">
        <v>2</v>
      </c>
      <c r="C33" s="22">
        <v>3</v>
      </c>
      <c r="D33" s="22">
        <v>4</v>
      </c>
      <c r="E33" s="22">
        <v>5</v>
      </c>
      <c r="F33" s="22">
        <v>6</v>
      </c>
      <c r="G33" s="22" t="s">
        <v>45</v>
      </c>
      <c r="H33" s="22">
        <v>8</v>
      </c>
      <c r="I33" s="22" t="s">
        <v>46</v>
      </c>
      <c r="J33" s="22" t="s">
        <v>24</v>
      </c>
      <c r="K33" s="22" t="s">
        <v>47</v>
      </c>
      <c r="L33" s="22">
        <v>12</v>
      </c>
      <c r="M33" s="22">
        <v>13</v>
      </c>
      <c r="N33" s="25"/>
      <c r="O33" s="25"/>
      <c r="P33" s="25"/>
    </row>
    <row r="34" spans="1:17" x14ac:dyDescent="0.25">
      <c r="A34" s="26">
        <v>1</v>
      </c>
      <c r="B34" s="59">
        <f>IF($F$25="NIE","nie dotyczy",B18)</f>
        <v>0</v>
      </c>
      <c r="C34" s="59">
        <f>IF($F$25="NIE","nie dotyczy",C18)</f>
        <v>0</v>
      </c>
      <c r="D34" s="60"/>
      <c r="E34" s="61"/>
      <c r="F34" s="62">
        <f>D34*8000</f>
        <v>0</v>
      </c>
      <c r="G34" s="63">
        <f>E34+F34</f>
        <v>0</v>
      </c>
      <c r="H34" s="64"/>
      <c r="I34" s="65" t="e">
        <f>F34/G34</f>
        <v>#DIV/0!</v>
      </c>
      <c r="J34" s="65" t="e">
        <f>H34/G34</f>
        <v>#DIV/0!</v>
      </c>
      <c r="K34" s="33" t="e">
        <f>F34/D34</f>
        <v>#DIV/0!</v>
      </c>
      <c r="L34" s="59" t="e">
        <f>IF($F$25="NIE","nie dotyczy",L18)</f>
        <v>#N/A</v>
      </c>
      <c r="M34" s="59">
        <f>IF($F$25="NIE","nie dotyczy",M18)</f>
        <v>0</v>
      </c>
    </row>
    <row r="35" spans="1:17" x14ac:dyDescent="0.25">
      <c r="A35" s="26">
        <v>2</v>
      </c>
      <c r="B35" s="59">
        <f>IF($F$25="NIE","nie dotyczy",B19)</f>
        <v>0</v>
      </c>
      <c r="C35" s="59">
        <f>IF($F$25="NIE","nie dotyczy",C19)</f>
        <v>0</v>
      </c>
      <c r="D35" s="60"/>
      <c r="E35" s="61"/>
      <c r="F35" s="62">
        <f>D35*8000</f>
        <v>0</v>
      </c>
      <c r="G35" s="63">
        <f>E35+F35</f>
        <v>0</v>
      </c>
      <c r="H35" s="64"/>
      <c r="I35" s="65" t="e">
        <f>F35/G35</f>
        <v>#DIV/0!</v>
      </c>
      <c r="J35" s="65" t="e">
        <f>H35/G35</f>
        <v>#DIV/0!</v>
      </c>
      <c r="K35" s="33" t="e">
        <f>F35/D35</f>
        <v>#DIV/0!</v>
      </c>
      <c r="L35" s="59" t="e">
        <f>IF($F$25="NIE","nie dotyczy",L19)</f>
        <v>#N/A</v>
      </c>
      <c r="M35" s="59">
        <f>IF($F$25="NIE","nie dotyczy",M19)</f>
        <v>0</v>
      </c>
    </row>
    <row r="36" spans="1:17" x14ac:dyDescent="0.25">
      <c r="A36" s="26">
        <v>3</v>
      </c>
      <c r="B36" s="38" t="s">
        <v>25</v>
      </c>
      <c r="C36" s="39">
        <f>C34+C35</f>
        <v>0</v>
      </c>
      <c r="D36" s="66"/>
      <c r="E36" s="67">
        <f>E34+E35</f>
        <v>0</v>
      </c>
      <c r="F36" s="68">
        <f>F34+F35</f>
        <v>0</v>
      </c>
      <c r="G36" s="69">
        <f>E36+F36</f>
        <v>0</v>
      </c>
      <c r="H36" s="69">
        <f>H34+H35</f>
        <v>0</v>
      </c>
      <c r="I36" s="70" t="e">
        <f>F36/G36</f>
        <v>#DIV/0!</v>
      </c>
      <c r="J36" s="70" t="e">
        <f>H36/G36</f>
        <v>#DIV/0!</v>
      </c>
      <c r="K36" s="42" t="e">
        <f>F36/D36</f>
        <v>#DIV/0!</v>
      </c>
      <c r="L36" s="34"/>
      <c r="M36" s="34"/>
    </row>
    <row r="37" spans="1:17" x14ac:dyDescent="0.25">
      <c r="A37" s="44" t="s">
        <v>26</v>
      </c>
      <c r="B37" s="71"/>
      <c r="C37" s="45"/>
      <c r="D37" s="72"/>
      <c r="E37" s="73"/>
      <c r="F37" s="46"/>
      <c r="H37" s="74"/>
      <c r="I37" s="74"/>
    </row>
    <row r="38" spans="1:17" x14ac:dyDescent="0.25">
      <c r="A38" s="44" t="s">
        <v>48</v>
      </c>
      <c r="B38" s="75"/>
      <c r="C38" s="76"/>
      <c r="D38" s="77"/>
      <c r="E38" s="78"/>
      <c r="F38" s="78"/>
    </row>
    <row r="39" spans="1:17" x14ac:dyDescent="0.25">
      <c r="A39" s="44" t="s">
        <v>49</v>
      </c>
      <c r="B39" s="75"/>
      <c r="C39" s="76"/>
      <c r="D39" s="77"/>
      <c r="E39" s="78"/>
      <c r="F39" s="78"/>
    </row>
    <row r="40" spans="1:17" x14ac:dyDescent="0.25">
      <c r="A40" s="92" t="s">
        <v>50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</row>
    <row r="41" spans="1:17" x14ac:dyDescent="0.25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</row>
    <row r="42" spans="1:17" ht="57.75" customHeight="1" x14ac:dyDescent="0.25">
      <c r="A42" s="93" t="s">
        <v>51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7" ht="52.5" customHeight="1" x14ac:dyDescent="0.25">
      <c r="A43" s="94" t="s">
        <v>52</v>
      </c>
      <c r="B43" s="94"/>
      <c r="C43" s="94"/>
      <c r="E43" s="87"/>
      <c r="F43" s="87"/>
      <c r="G43" s="87"/>
      <c r="Q43" t="s">
        <v>139</v>
      </c>
    </row>
    <row r="44" spans="1:17" ht="15" customHeight="1" x14ac:dyDescent="0.25">
      <c r="A44" s="80" t="s">
        <v>53</v>
      </c>
      <c r="B44" s="95"/>
      <c r="C44" s="95"/>
      <c r="E44" s="81"/>
      <c r="F44" s="81"/>
      <c r="G44" s="81"/>
      <c r="I44" s="85"/>
      <c r="J44" s="81"/>
      <c r="K44" s="81"/>
      <c r="L44" s="81"/>
    </row>
    <row r="45" spans="1:17" x14ac:dyDescent="0.25">
      <c r="A45" s="80" t="s">
        <v>54</v>
      </c>
      <c r="B45" s="111"/>
      <c r="C45" s="111"/>
      <c r="E45" s="81"/>
      <c r="F45" s="81"/>
      <c r="G45" s="81"/>
      <c r="H45" s="86"/>
      <c r="I45" s="85"/>
      <c r="J45" s="81"/>
      <c r="K45" s="81"/>
      <c r="L45" s="81"/>
    </row>
    <row r="46" spans="1:17" x14ac:dyDescent="0.25">
      <c r="A46" s="80" t="s">
        <v>135</v>
      </c>
      <c r="B46" s="111"/>
      <c r="C46" s="111"/>
      <c r="E46" s="88"/>
      <c r="F46" s="88"/>
      <c r="G46" s="113"/>
      <c r="H46" s="113"/>
      <c r="I46" s="113"/>
      <c r="K46" s="114"/>
      <c r="L46" s="114"/>
      <c r="M46" s="114"/>
    </row>
    <row r="47" spans="1:17" x14ac:dyDescent="0.25">
      <c r="B47" s="81"/>
      <c r="G47" s="113"/>
      <c r="H47" s="113"/>
      <c r="I47" s="113"/>
      <c r="K47" s="114"/>
      <c r="L47" s="114"/>
      <c r="M47" s="114"/>
    </row>
    <row r="48" spans="1:17" ht="32.25" customHeight="1" x14ac:dyDescent="0.25">
      <c r="B48" s="81"/>
      <c r="C48" s="90"/>
      <c r="D48" s="90"/>
      <c r="E48" s="90"/>
      <c r="F48" s="90"/>
      <c r="G48" s="112" t="s">
        <v>136</v>
      </c>
      <c r="H48" s="112"/>
      <c r="I48" s="112"/>
      <c r="K48" s="82"/>
      <c r="L48" s="91" t="s">
        <v>137</v>
      </c>
      <c r="M48" s="91"/>
    </row>
    <row r="49" ht="32.25" customHeight="1" x14ac:dyDescent="0.25"/>
  </sheetData>
  <mergeCells count="45">
    <mergeCell ref="B45:C45"/>
    <mergeCell ref="B46:C46"/>
    <mergeCell ref="G48:I48"/>
    <mergeCell ref="G46:I47"/>
    <mergeCell ref="K46:M47"/>
    <mergeCell ref="A1:M1"/>
    <mergeCell ref="A5:K5"/>
    <mergeCell ref="A9:B9"/>
    <mergeCell ref="A10:K10"/>
    <mergeCell ref="A13:A16"/>
    <mergeCell ref="B13:B16"/>
    <mergeCell ref="C13:C16"/>
    <mergeCell ref="D13:G13"/>
    <mergeCell ref="H13:H16"/>
    <mergeCell ref="I13:I16"/>
    <mergeCell ref="C9:H9"/>
    <mergeCell ref="J13:J16"/>
    <mergeCell ref="K13:K16"/>
    <mergeCell ref="L13:L16"/>
    <mergeCell ref="M13:M16"/>
    <mergeCell ref="D14:D16"/>
    <mergeCell ref="C28:D28"/>
    <mergeCell ref="E28:F28"/>
    <mergeCell ref="G28:G32"/>
    <mergeCell ref="E14:G14"/>
    <mergeCell ref="E15:E16"/>
    <mergeCell ref="F15:G15"/>
    <mergeCell ref="A23:K23"/>
    <mergeCell ref="A25:E25"/>
    <mergeCell ref="A40:M40"/>
    <mergeCell ref="A42:M42"/>
    <mergeCell ref="A43:C43"/>
    <mergeCell ref="B44:C44"/>
    <mergeCell ref="M28:M32"/>
    <mergeCell ref="C29:C32"/>
    <mergeCell ref="D29:D32"/>
    <mergeCell ref="E29:E32"/>
    <mergeCell ref="F29:F32"/>
    <mergeCell ref="H28:H32"/>
    <mergeCell ref="I28:I32"/>
    <mergeCell ref="J28:J32"/>
    <mergeCell ref="K28:K32"/>
    <mergeCell ref="L28:L32"/>
    <mergeCell ref="A28:A32"/>
    <mergeCell ref="B28:B32"/>
  </mergeCells>
  <conditionalFormatting sqref="C9">
    <cfRule type="containsBlanks" dxfId="7" priority="1" stopIfTrue="1">
      <formula>LEN(TRIM(C9))=0</formula>
    </cfRule>
  </conditionalFormatting>
  <conditionalFormatting sqref="E18:E19">
    <cfRule type="cellIs" dxfId="6" priority="8" stopIfTrue="1" operator="greaterThan">
      <formula>300000</formula>
    </cfRule>
  </conditionalFormatting>
  <conditionalFormatting sqref="E20">
    <cfRule type="cellIs" dxfId="5" priority="2" stopIfTrue="1" operator="greaterThan">
      <formula>300000</formula>
    </cfRule>
  </conditionalFormatting>
  <conditionalFormatting sqref="I34:I36">
    <cfRule type="cellIs" dxfId="4" priority="5" stopIfTrue="1" operator="greaterThan">
      <formula>1</formula>
    </cfRule>
  </conditionalFormatting>
  <conditionalFormatting sqref="J18:J20">
    <cfRule type="cellIs" dxfId="3" priority="7" stopIfTrue="1" operator="greaterThan">
      <formula>1</formula>
    </cfRule>
  </conditionalFormatting>
  <conditionalFormatting sqref="J34:J36">
    <cfRule type="cellIs" dxfId="2" priority="4" stopIfTrue="1" operator="greaterThan">
      <formula>0.15</formula>
    </cfRule>
  </conditionalFormatting>
  <conditionalFormatting sqref="K18:K20">
    <cfRule type="cellIs" dxfId="1" priority="6" stopIfTrue="1" operator="greaterThan">
      <formula>0.15</formula>
    </cfRule>
  </conditionalFormatting>
  <conditionalFormatting sqref="K34:K36">
    <cfRule type="cellIs" dxfId="0" priority="3" stopIfTrue="1" operator="greaterThan">
      <formula>8000</formula>
    </cfRule>
  </conditionalFormatting>
  <dataValidations count="1">
    <dataValidation type="list" allowBlank="1" showInputMessage="1" showErrorMessage="1" sqref="F25" xr:uid="{19560762-5FFC-4E83-AB53-1EE8B871A66E}">
      <formula1>$P$23:$P$25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41B3D5-2F57-4CE9-8A82-CD336DB43D06}">
          <x14:formula1>
            <xm:f>'białe plamy '!$E$3:$E$59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D107-3501-4B73-BFE8-179629D1622A}">
  <dimension ref="A1:F57"/>
  <sheetViews>
    <sheetView workbookViewId="0">
      <selection activeCell="D51" sqref="D51"/>
    </sheetView>
  </sheetViews>
  <sheetFormatPr defaultRowHeight="15" x14ac:dyDescent="0.25"/>
  <cols>
    <col min="3" max="3" width="19.85546875" customWidth="1"/>
    <col min="5" max="5" width="64" customWidth="1"/>
  </cols>
  <sheetData>
    <row r="1" spans="1:6" x14ac:dyDescent="0.25">
      <c r="A1" s="115" t="s">
        <v>55</v>
      </c>
      <c r="B1" s="115" t="s">
        <v>56</v>
      </c>
      <c r="C1" s="115" t="s">
        <v>57</v>
      </c>
      <c r="D1" s="115" t="s">
        <v>58</v>
      </c>
    </row>
    <row r="2" spans="1:6" x14ac:dyDescent="0.25">
      <c r="A2" s="115"/>
      <c r="B2" s="115"/>
      <c r="C2" s="115"/>
      <c r="D2" s="115"/>
      <c r="E2" t="s">
        <v>133</v>
      </c>
      <c r="F2" t="s">
        <v>134</v>
      </c>
    </row>
    <row r="3" spans="1:6" x14ac:dyDescent="0.25">
      <c r="A3" s="83" t="s">
        <v>59</v>
      </c>
      <c r="B3" s="83" t="s">
        <v>66</v>
      </c>
      <c r="C3" s="83" t="s">
        <v>101</v>
      </c>
      <c r="D3" s="83">
        <v>2818012</v>
      </c>
      <c r="E3" s="84" t="str">
        <f t="shared" ref="E3:E34" si="0">C3&amp;", "&amp;B3</f>
        <v>UG Banie Mazurskie, Powiat gołdapski</v>
      </c>
      <c r="F3">
        <f t="shared" ref="F3:F34" si="1">D3</f>
        <v>2818012</v>
      </c>
    </row>
    <row r="4" spans="1:6" x14ac:dyDescent="0.25">
      <c r="A4" s="83" t="s">
        <v>59</v>
      </c>
      <c r="B4" s="83" t="s">
        <v>67</v>
      </c>
      <c r="C4" s="83" t="s">
        <v>103</v>
      </c>
      <c r="D4" s="83">
        <v>2808022</v>
      </c>
      <c r="E4" s="84" t="str">
        <f t="shared" si="0"/>
        <v>UG Barciany, Powiat kętrzyński</v>
      </c>
      <c r="F4">
        <f t="shared" si="1"/>
        <v>2808022</v>
      </c>
    </row>
    <row r="5" spans="1:6" x14ac:dyDescent="0.25">
      <c r="A5" s="83" t="s">
        <v>59</v>
      </c>
      <c r="B5" s="83" t="s">
        <v>71</v>
      </c>
      <c r="C5" s="83" t="s">
        <v>114</v>
      </c>
      <c r="D5" s="83">
        <v>2812022</v>
      </c>
      <c r="E5" s="84" t="str">
        <f t="shared" si="0"/>
        <v>UG Biskupiec, Powiat nowomiejski</v>
      </c>
      <c r="F5">
        <f t="shared" si="1"/>
        <v>2812022</v>
      </c>
    </row>
    <row r="6" spans="1:6" x14ac:dyDescent="0.25">
      <c r="A6" s="83" t="s">
        <v>59</v>
      </c>
      <c r="B6" s="83" t="s">
        <v>61</v>
      </c>
      <c r="C6" s="83" t="s">
        <v>80</v>
      </c>
      <c r="D6" s="83">
        <v>2802022</v>
      </c>
      <c r="E6" s="84" t="str">
        <f t="shared" si="0"/>
        <v>UG Braniewo, Powiat braniewski</v>
      </c>
      <c r="F6">
        <f t="shared" si="1"/>
        <v>2802022</v>
      </c>
    </row>
    <row r="7" spans="1:6" x14ac:dyDescent="0.25">
      <c r="A7" s="83" t="s">
        <v>59</v>
      </c>
      <c r="B7" s="84" t="s">
        <v>77</v>
      </c>
      <c r="C7" s="84" t="s">
        <v>131</v>
      </c>
      <c r="D7" s="84">
        <v>2819012</v>
      </c>
      <c r="E7" s="84" t="str">
        <f t="shared" si="0"/>
        <v>UG Budry, Powiat węgorzewski</v>
      </c>
      <c r="F7">
        <f t="shared" si="1"/>
        <v>2819012</v>
      </c>
    </row>
    <row r="8" spans="1:6" x14ac:dyDescent="0.25">
      <c r="A8" s="83" t="s">
        <v>59</v>
      </c>
      <c r="B8" s="84" t="s">
        <v>74</v>
      </c>
      <c r="C8" s="84" t="s">
        <v>121</v>
      </c>
      <c r="D8" s="84">
        <v>2815022</v>
      </c>
      <c r="E8" s="84" t="str">
        <f t="shared" si="0"/>
        <v>UG Dąbrówno, Powiat ostródzki</v>
      </c>
      <c r="F8">
        <f t="shared" si="1"/>
        <v>2815022</v>
      </c>
    </row>
    <row r="9" spans="1:6" x14ac:dyDescent="0.25">
      <c r="A9" s="83" t="s">
        <v>59</v>
      </c>
      <c r="B9" s="83" t="s">
        <v>66</v>
      </c>
      <c r="C9" s="83" t="s">
        <v>102</v>
      </c>
      <c r="D9" s="83">
        <v>2818022</v>
      </c>
      <c r="E9" s="84" t="str">
        <f t="shared" si="0"/>
        <v>UG Dubeninki, Powiat gołdapski</v>
      </c>
      <c r="F9">
        <f t="shared" si="1"/>
        <v>2818022</v>
      </c>
    </row>
    <row r="10" spans="1:6" x14ac:dyDescent="0.25">
      <c r="A10" s="83" t="s">
        <v>59</v>
      </c>
      <c r="B10" s="83" t="s">
        <v>62</v>
      </c>
      <c r="C10" s="83" t="s">
        <v>85</v>
      </c>
      <c r="D10" s="83">
        <v>2803022</v>
      </c>
      <c r="E10" s="84" t="str">
        <f t="shared" si="0"/>
        <v>UG Działdowo, Powiat działdowski</v>
      </c>
      <c r="F10">
        <f t="shared" si="1"/>
        <v>2803022</v>
      </c>
    </row>
    <row r="11" spans="1:6" x14ac:dyDescent="0.25">
      <c r="A11" s="83" t="s">
        <v>59</v>
      </c>
      <c r="B11" s="84" t="s">
        <v>76</v>
      </c>
      <c r="C11" s="84" t="s">
        <v>126</v>
      </c>
      <c r="D11" s="84">
        <v>2817022</v>
      </c>
      <c r="E11" s="84" t="str">
        <f t="shared" si="0"/>
        <v>UG Dźwierzuty, Powiat szczycieński</v>
      </c>
      <c r="F11">
        <f t="shared" si="1"/>
        <v>2817022</v>
      </c>
    </row>
    <row r="12" spans="1:6" x14ac:dyDescent="0.25">
      <c r="A12" s="83" t="s">
        <v>59</v>
      </c>
      <c r="B12" s="83" t="s">
        <v>63</v>
      </c>
      <c r="C12" s="83" t="s">
        <v>89</v>
      </c>
      <c r="D12" s="83">
        <v>2804012</v>
      </c>
      <c r="E12" s="84" t="str">
        <f t="shared" si="0"/>
        <v>UG Elbląg, Powiat elbląski</v>
      </c>
      <c r="F12">
        <f t="shared" si="1"/>
        <v>2804012</v>
      </c>
    </row>
    <row r="13" spans="1:6" x14ac:dyDescent="0.25">
      <c r="A13" s="83" t="s">
        <v>59</v>
      </c>
      <c r="B13" s="83" t="s">
        <v>64</v>
      </c>
      <c r="C13" s="83" t="s">
        <v>96</v>
      </c>
      <c r="D13" s="83">
        <v>2805022</v>
      </c>
      <c r="E13" s="84" t="str">
        <f t="shared" si="0"/>
        <v>UG Ełk, Powiat ełcki</v>
      </c>
      <c r="F13">
        <f t="shared" si="1"/>
        <v>2805022</v>
      </c>
    </row>
    <row r="14" spans="1:6" x14ac:dyDescent="0.25">
      <c r="A14" s="83" t="s">
        <v>59</v>
      </c>
      <c r="B14" s="83" t="s">
        <v>63</v>
      </c>
      <c r="C14" s="83" t="s">
        <v>90</v>
      </c>
      <c r="D14" s="83">
        <v>2804022</v>
      </c>
      <c r="E14" s="84" t="str">
        <f t="shared" si="0"/>
        <v>UG Godkowo, Powiat elbląski</v>
      </c>
      <c r="F14">
        <f t="shared" si="1"/>
        <v>2804022</v>
      </c>
    </row>
    <row r="15" spans="1:6" x14ac:dyDescent="0.25">
      <c r="A15" s="83" t="s">
        <v>59</v>
      </c>
      <c r="B15" s="83" t="s">
        <v>60</v>
      </c>
      <c r="C15" s="83" t="s">
        <v>79</v>
      </c>
      <c r="D15" s="83">
        <v>2801052</v>
      </c>
      <c r="E15" s="84" t="str">
        <f t="shared" si="0"/>
        <v>UG Górowo Iławeckie, Powiat bartoszycki</v>
      </c>
      <c r="F15">
        <f t="shared" si="1"/>
        <v>2801052</v>
      </c>
    </row>
    <row r="16" spans="1:6" x14ac:dyDescent="0.25">
      <c r="A16" s="83" t="s">
        <v>59</v>
      </c>
      <c r="B16" s="83" t="s">
        <v>71</v>
      </c>
      <c r="C16" s="83" t="s">
        <v>115</v>
      </c>
      <c r="D16" s="83">
        <v>2812032</v>
      </c>
      <c r="E16" s="84" t="str">
        <f t="shared" si="0"/>
        <v>UG Grodziczno, Powiat nowomiejski</v>
      </c>
      <c r="F16">
        <f t="shared" si="1"/>
        <v>2812032</v>
      </c>
    </row>
    <row r="17" spans="1:6" x14ac:dyDescent="0.25">
      <c r="A17" s="83" t="s">
        <v>59</v>
      </c>
      <c r="B17" s="83" t="s">
        <v>63</v>
      </c>
      <c r="C17" s="83" t="s">
        <v>91</v>
      </c>
      <c r="D17" s="83">
        <v>2804032</v>
      </c>
      <c r="E17" s="84" t="str">
        <f t="shared" si="0"/>
        <v>UG Gronowo Elbląskie, Powiat elbląski</v>
      </c>
      <c r="F17">
        <f t="shared" si="1"/>
        <v>2804032</v>
      </c>
    </row>
    <row r="18" spans="1:6" x14ac:dyDescent="0.25">
      <c r="A18" s="83" t="s">
        <v>59</v>
      </c>
      <c r="B18" s="83" t="s">
        <v>62</v>
      </c>
      <c r="C18" s="83" t="s">
        <v>86</v>
      </c>
      <c r="D18" s="83">
        <v>2803032</v>
      </c>
      <c r="E18" s="84" t="str">
        <f t="shared" si="0"/>
        <v>UG Iłowo-Osada, Powiat działdowski</v>
      </c>
      <c r="F18">
        <f t="shared" si="1"/>
        <v>2803032</v>
      </c>
    </row>
    <row r="19" spans="1:6" x14ac:dyDescent="0.25">
      <c r="A19" s="83" t="s">
        <v>59</v>
      </c>
      <c r="B19" s="83" t="s">
        <v>70</v>
      </c>
      <c r="C19" s="83" t="s">
        <v>112</v>
      </c>
      <c r="D19" s="83">
        <v>2811022</v>
      </c>
      <c r="E19" s="84" t="str">
        <f t="shared" si="0"/>
        <v>UG Janowo, Powiat nidzicki</v>
      </c>
      <c r="F19">
        <f t="shared" si="1"/>
        <v>2811022</v>
      </c>
    </row>
    <row r="20" spans="1:6" x14ac:dyDescent="0.25">
      <c r="A20" s="83" t="s">
        <v>59</v>
      </c>
      <c r="B20" s="84" t="s">
        <v>76</v>
      </c>
      <c r="C20" s="84" t="s">
        <v>127</v>
      </c>
      <c r="D20" s="84">
        <v>2817032</v>
      </c>
      <c r="E20" s="84" t="str">
        <f t="shared" si="0"/>
        <v>UG Jedwabno, Powiat szczycieński</v>
      </c>
      <c r="F20">
        <f t="shared" si="1"/>
        <v>2817032</v>
      </c>
    </row>
    <row r="21" spans="1:6" x14ac:dyDescent="0.25">
      <c r="A21" s="83" t="s">
        <v>59</v>
      </c>
      <c r="B21" s="83" t="s">
        <v>64</v>
      </c>
      <c r="C21" s="83" t="s">
        <v>97</v>
      </c>
      <c r="D21" s="83">
        <v>2805032</v>
      </c>
      <c r="E21" s="84" t="str">
        <f t="shared" si="0"/>
        <v>UG Kalinowo, Powiat ełcki</v>
      </c>
      <c r="F21">
        <f t="shared" si="1"/>
        <v>2805032</v>
      </c>
    </row>
    <row r="22" spans="1:6" x14ac:dyDescent="0.25">
      <c r="A22" s="83" t="s">
        <v>59</v>
      </c>
      <c r="B22" s="83" t="s">
        <v>67</v>
      </c>
      <c r="C22" s="83" t="s">
        <v>104</v>
      </c>
      <c r="D22" s="83">
        <v>2808032</v>
      </c>
      <c r="E22" s="84" t="str">
        <f t="shared" si="0"/>
        <v>UG Kętrzyn, Powiat kętrzyński</v>
      </c>
      <c r="F22">
        <f t="shared" si="1"/>
        <v>2808032</v>
      </c>
    </row>
    <row r="23" spans="1:6" x14ac:dyDescent="0.25">
      <c r="A23" s="83" t="s">
        <v>59</v>
      </c>
      <c r="B23" s="83" t="s">
        <v>68</v>
      </c>
      <c r="C23" s="83" t="s">
        <v>108</v>
      </c>
      <c r="D23" s="83">
        <v>2809022</v>
      </c>
      <c r="E23" s="84" t="str">
        <f t="shared" si="0"/>
        <v>UG Kiwity, Powiat lidzbarski</v>
      </c>
      <c r="F23">
        <f t="shared" si="1"/>
        <v>2809022</v>
      </c>
    </row>
    <row r="24" spans="1:6" x14ac:dyDescent="0.25">
      <c r="A24" s="83" t="s">
        <v>59</v>
      </c>
      <c r="B24" s="84" t="s">
        <v>73</v>
      </c>
      <c r="C24" s="84" t="s">
        <v>120</v>
      </c>
      <c r="D24" s="84">
        <v>2814082</v>
      </c>
      <c r="E24" s="84" t="str">
        <f t="shared" si="0"/>
        <v>UG Kolno, Powiat olsztyński</v>
      </c>
      <c r="F24">
        <f t="shared" si="1"/>
        <v>2814082</v>
      </c>
    </row>
    <row r="25" spans="1:6" x14ac:dyDescent="0.25">
      <c r="A25" s="83" t="s">
        <v>59</v>
      </c>
      <c r="B25" s="83" t="s">
        <v>70</v>
      </c>
      <c r="C25" s="83" t="s">
        <v>113</v>
      </c>
      <c r="D25" s="83">
        <v>2811032</v>
      </c>
      <c r="E25" s="84" t="str">
        <f t="shared" si="0"/>
        <v>UG Kozłowo, Powiat nidzicki</v>
      </c>
      <c r="F25">
        <f t="shared" si="1"/>
        <v>2811032</v>
      </c>
    </row>
    <row r="26" spans="1:6" x14ac:dyDescent="0.25">
      <c r="A26" s="83" t="s">
        <v>59</v>
      </c>
      <c r="B26" s="83" t="s">
        <v>65</v>
      </c>
      <c r="C26" s="83" t="s">
        <v>99</v>
      </c>
      <c r="D26" s="83">
        <v>2806052</v>
      </c>
      <c r="E26" s="84" t="str">
        <f t="shared" si="0"/>
        <v>UG Kruklanki, Powiat giżycki</v>
      </c>
      <c r="F26">
        <f t="shared" si="1"/>
        <v>2806052</v>
      </c>
    </row>
    <row r="27" spans="1:6" x14ac:dyDescent="0.25">
      <c r="A27" s="83" t="s">
        <v>59</v>
      </c>
      <c r="B27" s="83" t="s">
        <v>61</v>
      </c>
      <c r="C27" s="83" t="s">
        <v>82</v>
      </c>
      <c r="D27" s="83">
        <v>2802042</v>
      </c>
      <c r="E27" s="84" t="str">
        <f t="shared" si="0"/>
        <v>UG Lelkowo, Powiat braniewski</v>
      </c>
      <c r="F27">
        <f t="shared" si="1"/>
        <v>2802042</v>
      </c>
    </row>
    <row r="28" spans="1:6" x14ac:dyDescent="0.25">
      <c r="A28" s="83" t="s">
        <v>59</v>
      </c>
      <c r="B28" s="83" t="s">
        <v>68</v>
      </c>
      <c r="C28" s="83" t="s">
        <v>109</v>
      </c>
      <c r="D28" s="83">
        <v>2809032</v>
      </c>
      <c r="E28" s="84" t="str">
        <f t="shared" si="0"/>
        <v>UG Lidzbark Warmiński, Powiat lidzbarski</v>
      </c>
      <c r="F28">
        <f t="shared" si="1"/>
        <v>2809032</v>
      </c>
    </row>
    <row r="29" spans="1:6" x14ac:dyDescent="0.25">
      <c r="A29" s="83" t="s">
        <v>59</v>
      </c>
      <c r="B29" s="84" t="s">
        <v>74</v>
      </c>
      <c r="C29" s="84" t="s">
        <v>122</v>
      </c>
      <c r="D29" s="84">
        <v>2815052</v>
      </c>
      <c r="E29" s="84" t="str">
        <f t="shared" si="0"/>
        <v>UG Małdyty, Powiat ostródzki</v>
      </c>
      <c r="F29">
        <f t="shared" si="1"/>
        <v>2815052</v>
      </c>
    </row>
    <row r="30" spans="1:6" x14ac:dyDescent="0.25">
      <c r="A30" s="83" t="s">
        <v>59</v>
      </c>
      <c r="B30" s="83" t="s">
        <v>63</v>
      </c>
      <c r="C30" s="83" t="s">
        <v>92</v>
      </c>
      <c r="D30" s="83">
        <v>2804042</v>
      </c>
      <c r="E30" s="84" t="str">
        <f t="shared" si="0"/>
        <v>UG Markusy, Powiat elbląski</v>
      </c>
      <c r="F30">
        <f t="shared" si="1"/>
        <v>2804042</v>
      </c>
    </row>
    <row r="31" spans="1:6" x14ac:dyDescent="0.25">
      <c r="A31" s="83" t="s">
        <v>59</v>
      </c>
      <c r="B31" s="83" t="s">
        <v>65</v>
      </c>
      <c r="C31" s="83" t="s">
        <v>100</v>
      </c>
      <c r="D31" s="83">
        <v>2806062</v>
      </c>
      <c r="E31" s="84" t="str">
        <f t="shared" si="0"/>
        <v>UG Miłki, Powiat giżycki</v>
      </c>
      <c r="F31">
        <f t="shared" si="1"/>
        <v>2806062</v>
      </c>
    </row>
    <row r="32" spans="1:6" x14ac:dyDescent="0.25">
      <c r="A32" s="83" t="s">
        <v>59</v>
      </c>
      <c r="B32" s="83" t="s">
        <v>69</v>
      </c>
      <c r="C32" s="83" t="s">
        <v>110</v>
      </c>
      <c r="D32" s="83">
        <v>2810032</v>
      </c>
      <c r="E32" s="84" t="str">
        <f t="shared" si="0"/>
        <v>UG Mrągowo, Powiat mrągowski</v>
      </c>
      <c r="F32">
        <f t="shared" si="1"/>
        <v>2810032</v>
      </c>
    </row>
    <row r="33" spans="1:6" x14ac:dyDescent="0.25">
      <c r="A33" s="83" t="s">
        <v>59</v>
      </c>
      <c r="B33" s="83" t="s">
        <v>71</v>
      </c>
      <c r="C33" s="83" t="s">
        <v>116</v>
      </c>
      <c r="D33" s="83">
        <v>2812052</v>
      </c>
      <c r="E33" s="84" t="str">
        <f t="shared" si="0"/>
        <v>UG Nowe Miasto Lubawskie, Powiat nowomiejski</v>
      </c>
      <c r="F33">
        <f t="shared" si="1"/>
        <v>2812052</v>
      </c>
    </row>
    <row r="34" spans="1:6" x14ac:dyDescent="0.25">
      <c r="A34" s="83" t="s">
        <v>59</v>
      </c>
      <c r="B34" s="83" t="s">
        <v>61</v>
      </c>
      <c r="C34" s="83" t="s">
        <v>83</v>
      </c>
      <c r="D34" s="83">
        <v>2802062</v>
      </c>
      <c r="E34" s="84" t="str">
        <f t="shared" si="0"/>
        <v>UG Płoskinia, Powiat braniewski</v>
      </c>
      <c r="F34">
        <f t="shared" si="1"/>
        <v>2802062</v>
      </c>
    </row>
    <row r="35" spans="1:6" x14ac:dyDescent="0.25">
      <c r="A35" s="83" t="s">
        <v>59</v>
      </c>
      <c r="B35" s="83" t="s">
        <v>62</v>
      </c>
      <c r="C35" s="83" t="s">
        <v>87</v>
      </c>
      <c r="D35" s="83">
        <v>2803052</v>
      </c>
      <c r="E35" s="84" t="str">
        <f t="shared" ref="E35:E57" si="2">C35&amp;", "&amp;B35</f>
        <v>UG Płośnica, Powiat działdowski</v>
      </c>
      <c r="F35">
        <f t="shared" ref="F35:F57" si="3">D35</f>
        <v>2803052</v>
      </c>
    </row>
    <row r="36" spans="1:6" x14ac:dyDescent="0.25">
      <c r="A36" s="83" t="s">
        <v>59</v>
      </c>
      <c r="B36" s="84" t="s">
        <v>77</v>
      </c>
      <c r="C36" s="84" t="s">
        <v>132</v>
      </c>
      <c r="D36" s="84">
        <v>2819022</v>
      </c>
      <c r="E36" s="84" t="str">
        <f t="shared" si="2"/>
        <v>UG Pozezdrze, Powiat węgorzewski</v>
      </c>
      <c r="F36">
        <f t="shared" si="3"/>
        <v>2819022</v>
      </c>
    </row>
    <row r="37" spans="1:6" x14ac:dyDescent="0.25">
      <c r="A37" s="83" t="s">
        <v>59</v>
      </c>
      <c r="B37" s="84" t="s">
        <v>76</v>
      </c>
      <c r="C37" s="84" t="s">
        <v>129</v>
      </c>
      <c r="D37" s="84">
        <v>2817052</v>
      </c>
      <c r="E37" s="84" t="str">
        <f t="shared" si="2"/>
        <v>UG Rozogi, Powiat szczycieński</v>
      </c>
      <c r="F37">
        <f t="shared" si="3"/>
        <v>2817052</v>
      </c>
    </row>
    <row r="38" spans="1:6" x14ac:dyDescent="0.25">
      <c r="A38" s="83" t="s">
        <v>59</v>
      </c>
      <c r="B38" s="83" t="s">
        <v>62</v>
      </c>
      <c r="C38" s="83" t="s">
        <v>88</v>
      </c>
      <c r="D38" s="83">
        <v>2803062</v>
      </c>
      <c r="E38" s="84" t="str">
        <f t="shared" si="2"/>
        <v>UG Rybno, Powiat działdowski</v>
      </c>
      <c r="F38">
        <f t="shared" si="3"/>
        <v>2803062</v>
      </c>
    </row>
    <row r="39" spans="1:6" x14ac:dyDescent="0.25">
      <c r="A39" s="83" t="s">
        <v>59</v>
      </c>
      <c r="B39" s="83" t="s">
        <v>63</v>
      </c>
      <c r="C39" s="83" t="s">
        <v>95</v>
      </c>
      <c r="D39" s="83">
        <v>2804082</v>
      </c>
      <c r="E39" s="84" t="str">
        <f t="shared" si="2"/>
        <v>UG Rychliki, Powiat elbląski</v>
      </c>
      <c r="F39">
        <f t="shared" si="3"/>
        <v>2804082</v>
      </c>
    </row>
    <row r="40" spans="1:6" x14ac:dyDescent="0.25">
      <c r="A40" s="83" t="s">
        <v>59</v>
      </c>
      <c r="B40" s="83" t="s">
        <v>69</v>
      </c>
      <c r="C40" s="83" t="s">
        <v>111</v>
      </c>
      <c r="D40" s="83">
        <v>2810052</v>
      </c>
      <c r="E40" s="84" t="str">
        <f t="shared" si="2"/>
        <v>UG Sorkwity, Powiat mrągowski</v>
      </c>
      <c r="F40">
        <f t="shared" si="3"/>
        <v>2810052</v>
      </c>
    </row>
    <row r="41" spans="1:6" x14ac:dyDescent="0.25">
      <c r="A41" s="83" t="s">
        <v>59</v>
      </c>
      <c r="B41" s="83" t="s">
        <v>67</v>
      </c>
      <c r="C41" s="83" t="s">
        <v>107</v>
      </c>
      <c r="D41" s="83">
        <v>2808062</v>
      </c>
      <c r="E41" s="84" t="str">
        <f t="shared" si="2"/>
        <v>UG Srokowo, Powiat kętrzyński</v>
      </c>
      <c r="F41">
        <f t="shared" si="3"/>
        <v>2808062</v>
      </c>
    </row>
    <row r="42" spans="1:6" x14ac:dyDescent="0.25">
      <c r="A42" s="83" t="s">
        <v>59</v>
      </c>
      <c r="B42" s="83" t="s">
        <v>64</v>
      </c>
      <c r="C42" s="83" t="s">
        <v>98</v>
      </c>
      <c r="D42" s="83">
        <v>2805052</v>
      </c>
      <c r="E42" s="84" t="str">
        <f t="shared" si="2"/>
        <v>UG Stare Juchy, Powiat ełcki</v>
      </c>
      <c r="F42">
        <f t="shared" si="3"/>
        <v>2805052</v>
      </c>
    </row>
    <row r="43" spans="1:6" x14ac:dyDescent="0.25">
      <c r="A43" s="83" t="s">
        <v>59</v>
      </c>
      <c r="B43" s="83" t="s">
        <v>72</v>
      </c>
      <c r="C43" s="83" t="s">
        <v>117</v>
      </c>
      <c r="D43" s="83">
        <v>2813052</v>
      </c>
      <c r="E43" s="84" t="str">
        <f t="shared" si="2"/>
        <v>UG Świętajno, Powiat olecki</v>
      </c>
      <c r="F43">
        <f t="shared" si="3"/>
        <v>2813052</v>
      </c>
    </row>
    <row r="44" spans="1:6" x14ac:dyDescent="0.25">
      <c r="A44" s="83" t="s">
        <v>59</v>
      </c>
      <c r="B44" s="83" t="s">
        <v>72</v>
      </c>
      <c r="C44" s="83" t="s">
        <v>118</v>
      </c>
      <c r="D44" s="83">
        <v>2813062</v>
      </c>
      <c r="E44" s="84" t="str">
        <f t="shared" si="2"/>
        <v>UG Wieliczki, Powiat olecki</v>
      </c>
      <c r="F44">
        <f t="shared" si="3"/>
        <v>2813062</v>
      </c>
    </row>
    <row r="45" spans="1:6" x14ac:dyDescent="0.25">
      <c r="A45" s="83" t="s">
        <v>59</v>
      </c>
      <c r="B45" s="83" t="s">
        <v>61</v>
      </c>
      <c r="C45" s="83" t="s">
        <v>84</v>
      </c>
      <c r="D45" s="83">
        <v>2802072</v>
      </c>
      <c r="E45" s="84" t="str">
        <f t="shared" si="2"/>
        <v>UG Wilczęta, Powiat braniewski</v>
      </c>
      <c r="F45">
        <f t="shared" si="3"/>
        <v>2802072</v>
      </c>
    </row>
    <row r="46" spans="1:6" x14ac:dyDescent="0.25">
      <c r="A46" s="83" t="s">
        <v>59</v>
      </c>
      <c r="B46" s="83" t="s">
        <v>60</v>
      </c>
      <c r="C46" s="83" t="s">
        <v>78</v>
      </c>
      <c r="D46" s="83">
        <v>2801021</v>
      </c>
      <c r="E46" s="84" t="str">
        <f t="shared" si="2"/>
        <v>UM Górowo Iławeckie, Powiat bartoszycki</v>
      </c>
      <c r="F46">
        <f t="shared" si="3"/>
        <v>2801021</v>
      </c>
    </row>
    <row r="47" spans="1:6" x14ac:dyDescent="0.25">
      <c r="A47" s="83" t="s">
        <v>59</v>
      </c>
      <c r="B47" s="83" t="s">
        <v>61</v>
      </c>
      <c r="C47" s="83" t="s">
        <v>81</v>
      </c>
      <c r="D47" s="83">
        <v>2802033</v>
      </c>
      <c r="E47" s="84" t="str">
        <f t="shared" si="2"/>
        <v>UMiG Frombork, Powiat braniewski</v>
      </c>
      <c r="F47">
        <f t="shared" si="3"/>
        <v>2802033</v>
      </c>
    </row>
    <row r="48" spans="1:6" x14ac:dyDescent="0.25">
      <c r="A48" s="83" t="s">
        <v>59</v>
      </c>
      <c r="B48" s="84" t="s">
        <v>73</v>
      </c>
      <c r="C48" s="84" t="s">
        <v>119</v>
      </c>
      <c r="D48" s="84">
        <v>2814063</v>
      </c>
      <c r="E48" s="84" t="str">
        <f t="shared" si="2"/>
        <v>UMiG Jeziorany, Powiat olsztyński</v>
      </c>
      <c r="F48">
        <f t="shared" si="3"/>
        <v>2814063</v>
      </c>
    </row>
    <row r="49" spans="1:6" x14ac:dyDescent="0.25">
      <c r="A49" s="83" t="s">
        <v>59</v>
      </c>
      <c r="B49" s="83" t="s">
        <v>67</v>
      </c>
      <c r="C49" s="83" t="s">
        <v>105</v>
      </c>
      <c r="D49" s="83">
        <v>2808043</v>
      </c>
      <c r="E49" s="84" t="str">
        <f t="shared" si="2"/>
        <v>UMiG Korsze, Powiat kętrzyński</v>
      </c>
      <c r="F49">
        <f t="shared" si="3"/>
        <v>2808043</v>
      </c>
    </row>
    <row r="50" spans="1:6" x14ac:dyDescent="0.25">
      <c r="A50" s="83" t="s">
        <v>59</v>
      </c>
      <c r="B50" s="84" t="s">
        <v>74</v>
      </c>
      <c r="C50" s="84" t="s">
        <v>123</v>
      </c>
      <c r="D50" s="84">
        <v>2815063</v>
      </c>
      <c r="E50" s="84" t="str">
        <f t="shared" si="2"/>
        <v>UMiG Miłakowo, Powiat ostródzki</v>
      </c>
      <c r="F50">
        <f t="shared" si="3"/>
        <v>2815063</v>
      </c>
    </row>
    <row r="51" spans="1:6" x14ac:dyDescent="0.25">
      <c r="A51" s="83" t="s">
        <v>59</v>
      </c>
      <c r="B51" s="84" t="s">
        <v>74</v>
      </c>
      <c r="C51" s="84" t="s">
        <v>124</v>
      </c>
      <c r="D51" s="84">
        <v>2815073</v>
      </c>
      <c r="E51" s="84" t="str">
        <f t="shared" si="2"/>
        <v>UMiG Miłomłyn, Powiat ostródzki</v>
      </c>
      <c r="F51">
        <f t="shared" si="3"/>
        <v>2815073</v>
      </c>
    </row>
    <row r="52" spans="1:6" x14ac:dyDescent="0.25">
      <c r="A52" s="83" t="s">
        <v>59</v>
      </c>
      <c r="B52" s="83" t="s">
        <v>63</v>
      </c>
      <c r="C52" s="83" t="s">
        <v>93</v>
      </c>
      <c r="D52" s="83">
        <v>2804063</v>
      </c>
      <c r="E52" s="84" t="str">
        <f t="shared" si="2"/>
        <v>UMiG Młynary, Powiat elbląski</v>
      </c>
      <c r="F52">
        <f t="shared" si="3"/>
        <v>2804063</v>
      </c>
    </row>
    <row r="53" spans="1:6" x14ac:dyDescent="0.25">
      <c r="A53" s="83" t="s">
        <v>59</v>
      </c>
      <c r="B53" s="84" t="s">
        <v>76</v>
      </c>
      <c r="C53" s="84" t="s">
        <v>128</v>
      </c>
      <c r="D53" s="84">
        <v>2817043</v>
      </c>
      <c r="E53" s="84" t="str">
        <f t="shared" si="2"/>
        <v>UMiG Pasym, Powiat szczycieński</v>
      </c>
      <c r="F53">
        <f t="shared" si="3"/>
        <v>2817043</v>
      </c>
    </row>
    <row r="54" spans="1:6" x14ac:dyDescent="0.25">
      <c r="A54" s="83" t="s">
        <v>59</v>
      </c>
      <c r="B54" s="83" t="s">
        <v>67</v>
      </c>
      <c r="C54" s="83" t="s">
        <v>106</v>
      </c>
      <c r="D54" s="83">
        <v>2808053</v>
      </c>
      <c r="E54" s="84" t="str">
        <f t="shared" si="2"/>
        <v>UMiG Reszel, Powiat kętrzyński</v>
      </c>
      <c r="F54">
        <f t="shared" si="3"/>
        <v>2808053</v>
      </c>
    </row>
    <row r="55" spans="1:6" x14ac:dyDescent="0.25">
      <c r="A55" s="83" t="s">
        <v>59</v>
      </c>
      <c r="B55" s="84" t="s">
        <v>75</v>
      </c>
      <c r="C55" s="84" t="s">
        <v>125</v>
      </c>
      <c r="D55" s="84">
        <v>2816043</v>
      </c>
      <c r="E55" s="84" t="str">
        <f t="shared" si="2"/>
        <v>UMiG Ruciane-Nida, Powiat piski</v>
      </c>
      <c r="F55">
        <f t="shared" si="3"/>
        <v>2816043</v>
      </c>
    </row>
    <row r="56" spans="1:6" x14ac:dyDescent="0.25">
      <c r="A56" s="83" t="s">
        <v>59</v>
      </c>
      <c r="B56" s="83" t="s">
        <v>63</v>
      </c>
      <c r="C56" s="83" t="s">
        <v>94</v>
      </c>
      <c r="D56" s="83">
        <v>2804093</v>
      </c>
      <c r="E56" s="84" t="str">
        <f t="shared" si="2"/>
        <v>UMiG Tolkmicko, Powiat elbląski</v>
      </c>
      <c r="F56">
        <f t="shared" si="3"/>
        <v>2804093</v>
      </c>
    </row>
    <row r="57" spans="1:6" x14ac:dyDescent="0.25">
      <c r="A57" s="83" t="s">
        <v>59</v>
      </c>
      <c r="B57" s="84" t="s">
        <v>76</v>
      </c>
      <c r="C57" s="84" t="s">
        <v>130</v>
      </c>
      <c r="D57" s="84">
        <v>2817082</v>
      </c>
      <c r="E57" s="84" t="str">
        <f t="shared" si="2"/>
        <v>UMiG Wielbark, Powiat szczycieński</v>
      </c>
      <c r="F57">
        <f t="shared" si="3"/>
        <v>2817082</v>
      </c>
    </row>
  </sheetData>
  <autoFilter ref="A2:F2" xr:uid="{BE4BD107-3501-4B73-BFE8-179629D1622A}">
    <sortState xmlns:xlrd2="http://schemas.microsoft.com/office/spreadsheetml/2017/richdata2" ref="A4:F57">
      <sortCondition ref="E2"/>
    </sortState>
  </autoFilter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</vt:lpstr>
      <vt:lpstr>białe plamy </vt:lpstr>
      <vt:lpstr>'wniosek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2024-07-17T11:52:04Z</cp:lastPrinted>
  <dcterms:created xsi:type="dcterms:W3CDTF">2024-07-17T11:50:48Z</dcterms:created>
  <dcterms:modified xsi:type="dcterms:W3CDTF">2024-08-12T07:53:29Z</dcterms:modified>
</cp:coreProperties>
</file>