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480" yWindow="0" windowWidth="11835" windowHeight="1237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K459" i="1" l="1"/>
  <c r="P405" i="1" l="1"/>
  <c r="P395" i="1"/>
  <c r="S396" i="1" l="1"/>
  <c r="S397" i="1"/>
  <c r="S398" i="1"/>
  <c r="S399" i="1"/>
  <c r="S400" i="1"/>
  <c r="S401" i="1"/>
  <c r="S402" i="1"/>
  <c r="S403" i="1"/>
  <c r="S404" i="1"/>
  <c r="S405" i="1"/>
  <c r="S406" i="1"/>
  <c r="S407" i="1"/>
  <c r="S408" i="1"/>
  <c r="S409" i="1"/>
  <c r="S410" i="1"/>
  <c r="S395" i="1"/>
  <c r="R396" i="1"/>
  <c r="R397" i="1"/>
  <c r="R398" i="1"/>
  <c r="R399" i="1"/>
  <c r="R400" i="1"/>
  <c r="R401" i="1"/>
  <c r="R402" i="1"/>
  <c r="R403" i="1"/>
  <c r="R404" i="1"/>
  <c r="R405" i="1"/>
  <c r="R406" i="1"/>
  <c r="R407" i="1"/>
  <c r="R408" i="1"/>
  <c r="R409" i="1"/>
  <c r="R410" i="1"/>
  <c r="R395" i="1"/>
  <c r="Q396" i="1"/>
  <c r="Q397" i="1"/>
  <c r="Q398" i="1"/>
  <c r="Q399" i="1"/>
  <c r="Q400" i="1"/>
  <c r="Q401" i="1"/>
  <c r="Q402" i="1"/>
  <c r="Q403" i="1"/>
  <c r="Q404" i="1"/>
  <c r="Q405" i="1"/>
  <c r="Q406" i="1"/>
  <c r="Q407" i="1"/>
  <c r="Q408" i="1"/>
  <c r="Q409" i="1"/>
  <c r="Q410" i="1"/>
  <c r="Q395" i="1"/>
  <c r="P396" i="1"/>
  <c r="P397" i="1"/>
  <c r="P398" i="1"/>
  <c r="P399" i="1"/>
  <c r="P400" i="1"/>
  <c r="P401" i="1"/>
  <c r="P402" i="1"/>
  <c r="P403" i="1"/>
  <c r="P404" i="1"/>
  <c r="P406" i="1"/>
  <c r="P407" i="1"/>
  <c r="P408" i="1"/>
  <c r="P409" i="1"/>
  <c r="P410" i="1"/>
  <c r="O396" i="1"/>
  <c r="O397" i="1"/>
  <c r="O398" i="1"/>
  <c r="O399" i="1"/>
  <c r="O400" i="1"/>
  <c r="O401" i="1"/>
  <c r="O402" i="1"/>
  <c r="O403" i="1"/>
  <c r="O404" i="1"/>
  <c r="O405" i="1"/>
  <c r="O406" i="1"/>
  <c r="O407" i="1"/>
  <c r="O408" i="1"/>
  <c r="O409" i="1"/>
  <c r="O410" i="1"/>
  <c r="O395" i="1"/>
  <c r="N396" i="1"/>
  <c r="N397" i="1"/>
  <c r="N398" i="1"/>
  <c r="N399" i="1"/>
  <c r="N400" i="1"/>
  <c r="N401" i="1"/>
  <c r="N402" i="1"/>
  <c r="N403" i="1"/>
  <c r="N404" i="1"/>
  <c r="N405" i="1"/>
  <c r="N406" i="1"/>
  <c r="N407" i="1"/>
  <c r="N408" i="1"/>
  <c r="N409" i="1"/>
  <c r="N410" i="1"/>
  <c r="N395" i="1"/>
  <c r="T396" i="1"/>
  <c r="U396" i="1" s="1"/>
  <c r="L396" i="1"/>
  <c r="L397" i="1"/>
  <c r="L398" i="1"/>
  <c r="L399" i="1"/>
  <c r="L400" i="1"/>
  <c r="L401" i="1"/>
  <c r="L402" i="1"/>
  <c r="L403" i="1"/>
  <c r="L404" i="1"/>
  <c r="L405" i="1"/>
  <c r="L406" i="1"/>
  <c r="L407" i="1"/>
  <c r="L408" i="1"/>
  <c r="L409" i="1"/>
  <c r="L410" i="1"/>
  <c r="T400" i="1" l="1"/>
  <c r="U400" i="1" s="1"/>
  <c r="T404" i="1"/>
  <c r="T408" i="1"/>
  <c r="U408" i="1" s="1"/>
  <c r="T399" i="1"/>
  <c r="U399" i="1" s="1"/>
  <c r="T403" i="1"/>
  <c r="U403" i="1" s="1"/>
  <c r="T407" i="1"/>
  <c r="U407" i="1" s="1"/>
  <c r="T409" i="1"/>
  <c r="U409" i="1" s="1"/>
  <c r="T405" i="1"/>
  <c r="U405" i="1" s="1"/>
  <c r="T401" i="1"/>
  <c r="T410" i="1"/>
  <c r="U410" i="1" s="1"/>
  <c r="T406" i="1"/>
  <c r="U406" i="1" s="1"/>
  <c r="T402" i="1"/>
  <c r="U402" i="1" s="1"/>
  <c r="T398" i="1"/>
  <c r="U398" i="1" s="1"/>
  <c r="U404" i="1"/>
  <c r="T395" i="1"/>
  <c r="U401" i="1"/>
  <c r="T397" i="1"/>
  <c r="U397" i="1" s="1"/>
  <c r="J219" i="1"/>
  <c r="T411" i="1" l="1"/>
  <c r="V220" i="1"/>
  <c r="S220" i="1"/>
  <c r="P220" i="1"/>
  <c r="M220" i="1"/>
  <c r="J220" i="1"/>
  <c r="K468" i="1" l="1"/>
  <c r="K469" i="1"/>
  <c r="K467" i="1"/>
  <c r="H468" i="1"/>
  <c r="H469" i="1"/>
  <c r="H467" i="1"/>
  <c r="K470" i="1" l="1"/>
  <c r="H470" i="1"/>
  <c r="O25" i="1"/>
  <c r="I23" i="1" l="1"/>
  <c r="O22" i="1"/>
  <c r="T134" i="1" l="1"/>
  <c r="T135" i="1"/>
  <c r="T136" i="1"/>
  <c r="T137" i="1"/>
  <c r="T138" i="1"/>
  <c r="T133" i="1"/>
  <c r="R134" i="1"/>
  <c r="R135" i="1"/>
  <c r="R136" i="1"/>
  <c r="R137" i="1"/>
  <c r="R138" i="1"/>
  <c r="R133" i="1"/>
  <c r="P134" i="1"/>
  <c r="P135" i="1"/>
  <c r="P136" i="1"/>
  <c r="P137" i="1"/>
  <c r="P138" i="1"/>
  <c r="P133" i="1"/>
  <c r="M134" i="1"/>
  <c r="M135" i="1"/>
  <c r="M136" i="1"/>
  <c r="M137" i="1"/>
  <c r="M138" i="1"/>
  <c r="M133" i="1"/>
  <c r="H134" i="1"/>
  <c r="H135" i="1"/>
  <c r="H136" i="1"/>
  <c r="H137" i="1"/>
  <c r="H138" i="1"/>
  <c r="F134" i="1"/>
  <c r="F135" i="1"/>
  <c r="F136" i="1"/>
  <c r="F137" i="1"/>
  <c r="F138" i="1"/>
  <c r="D134" i="1"/>
  <c r="D135" i="1"/>
  <c r="D136" i="1"/>
  <c r="D137" i="1"/>
  <c r="D138" i="1"/>
  <c r="A134" i="1"/>
  <c r="A135" i="1"/>
  <c r="A136" i="1"/>
  <c r="A137" i="1"/>
  <c r="A138" i="1"/>
  <c r="R139" i="1" l="1"/>
  <c r="T139" i="1"/>
  <c r="P139" i="1"/>
  <c r="G488" i="1"/>
  <c r="G479" i="1"/>
  <c r="M295" i="1"/>
  <c r="L393" i="1"/>
  <c r="M261" i="1"/>
  <c r="G157" i="1"/>
  <c r="G19" i="1"/>
  <c r="G169" i="1"/>
  <c r="M130" i="1"/>
  <c r="A130" i="1"/>
  <c r="G51" i="1"/>
  <c r="E9" i="1"/>
  <c r="P492" i="1"/>
  <c r="M492" i="1"/>
  <c r="J492" i="1"/>
  <c r="G492" i="1"/>
  <c r="P491" i="1"/>
  <c r="M491" i="1"/>
  <c r="J491" i="1"/>
  <c r="G491" i="1"/>
  <c r="P490" i="1"/>
  <c r="P493" i="1" s="1"/>
  <c r="M490" i="1"/>
  <c r="J490" i="1"/>
  <c r="J493" i="1" s="1"/>
  <c r="G490" i="1"/>
  <c r="P483" i="1"/>
  <c r="M483" i="1"/>
  <c r="J483" i="1"/>
  <c r="G483" i="1"/>
  <c r="J482" i="1"/>
  <c r="M482" i="1"/>
  <c r="P482" i="1"/>
  <c r="G482" i="1"/>
  <c r="P481" i="1"/>
  <c r="M481" i="1"/>
  <c r="J481" i="1"/>
  <c r="G481" i="1"/>
  <c r="Q438" i="1"/>
  <c r="N438" i="1"/>
  <c r="L438" i="1"/>
  <c r="L395" i="1"/>
  <c r="Q326" i="1"/>
  <c r="O326" i="1"/>
  <c r="Q325" i="1"/>
  <c r="O325" i="1"/>
  <c r="Q324" i="1"/>
  <c r="O324" i="1"/>
  <c r="Q323" i="1"/>
  <c r="O323" i="1"/>
  <c r="Q299" i="1"/>
  <c r="O299" i="1"/>
  <c r="M299" i="1"/>
  <c r="K299" i="1"/>
  <c r="Q298" i="1"/>
  <c r="O298" i="1"/>
  <c r="M298" i="1"/>
  <c r="K298" i="1"/>
  <c r="Q297" i="1"/>
  <c r="Q300" i="1" s="1"/>
  <c r="O297" i="1"/>
  <c r="M297" i="1"/>
  <c r="M300" i="1" s="1"/>
  <c r="K297" i="1"/>
  <c r="K300" i="1" s="1"/>
  <c r="Q265" i="1"/>
  <c r="O265" i="1"/>
  <c r="M265" i="1"/>
  <c r="K265" i="1"/>
  <c r="Q264" i="1"/>
  <c r="O264" i="1"/>
  <c r="M264" i="1"/>
  <c r="K264" i="1"/>
  <c r="Q263" i="1"/>
  <c r="O263" i="1"/>
  <c r="M263" i="1"/>
  <c r="K263" i="1"/>
  <c r="Q290" i="1"/>
  <c r="O290" i="1"/>
  <c r="Q289" i="1"/>
  <c r="O289" i="1"/>
  <c r="Q288" i="1"/>
  <c r="O288" i="1"/>
  <c r="Q287" i="1"/>
  <c r="O287" i="1"/>
  <c r="V219" i="1"/>
  <c r="S219" i="1"/>
  <c r="P219" i="1"/>
  <c r="M219" i="1"/>
  <c r="V218" i="1"/>
  <c r="S218" i="1"/>
  <c r="P218" i="1"/>
  <c r="M218" i="1"/>
  <c r="J218" i="1"/>
  <c r="V217" i="1"/>
  <c r="S217" i="1"/>
  <c r="P217" i="1"/>
  <c r="M217" i="1"/>
  <c r="J217" i="1"/>
  <c r="V216" i="1"/>
  <c r="S216" i="1"/>
  <c r="P216" i="1"/>
  <c r="M216" i="1"/>
  <c r="J216" i="1"/>
  <c r="V215" i="1"/>
  <c r="S215" i="1"/>
  <c r="P215" i="1"/>
  <c r="M215" i="1"/>
  <c r="J215" i="1"/>
  <c r="S172" i="1"/>
  <c r="S173" i="1"/>
  <c r="S174" i="1"/>
  <c r="S175" i="1"/>
  <c r="S176" i="1"/>
  <c r="S171" i="1"/>
  <c r="P172" i="1"/>
  <c r="P173" i="1"/>
  <c r="P174" i="1"/>
  <c r="P175" i="1"/>
  <c r="P176" i="1"/>
  <c r="P171" i="1"/>
  <c r="M172" i="1"/>
  <c r="M173" i="1"/>
  <c r="M174" i="1"/>
  <c r="M175" i="1"/>
  <c r="M176" i="1"/>
  <c r="M171" i="1"/>
  <c r="J172" i="1"/>
  <c r="J173" i="1"/>
  <c r="J174" i="1"/>
  <c r="J175" i="1"/>
  <c r="J176" i="1"/>
  <c r="J171" i="1"/>
  <c r="G172" i="1"/>
  <c r="G173" i="1"/>
  <c r="G174" i="1"/>
  <c r="G175" i="1"/>
  <c r="G176" i="1"/>
  <c r="G171" i="1"/>
  <c r="C172" i="1"/>
  <c r="C173" i="1"/>
  <c r="C174" i="1"/>
  <c r="C175" i="1"/>
  <c r="C176" i="1"/>
  <c r="C171" i="1"/>
  <c r="S160" i="1"/>
  <c r="S161" i="1"/>
  <c r="S162" i="1"/>
  <c r="S163" i="1"/>
  <c r="S164" i="1"/>
  <c r="S159" i="1"/>
  <c r="P160" i="1"/>
  <c r="P161" i="1"/>
  <c r="P162" i="1"/>
  <c r="P163" i="1"/>
  <c r="P164" i="1"/>
  <c r="P159" i="1"/>
  <c r="M160" i="1"/>
  <c r="M161" i="1"/>
  <c r="M162" i="1"/>
  <c r="M163" i="1"/>
  <c r="M164" i="1"/>
  <c r="M159" i="1"/>
  <c r="J160" i="1"/>
  <c r="J161" i="1"/>
  <c r="J162" i="1"/>
  <c r="J163" i="1"/>
  <c r="J164" i="1"/>
  <c r="J159" i="1"/>
  <c r="G160" i="1"/>
  <c r="G161" i="1"/>
  <c r="G162" i="1"/>
  <c r="G163" i="1"/>
  <c r="G164" i="1"/>
  <c r="G159" i="1"/>
  <c r="C160" i="1"/>
  <c r="C161" i="1"/>
  <c r="C162" i="1"/>
  <c r="C163" i="1"/>
  <c r="C164" i="1"/>
  <c r="C159" i="1"/>
  <c r="H133" i="1"/>
  <c r="F133" i="1"/>
  <c r="D133" i="1"/>
  <c r="A133"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U58" i="1" s="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G493" i="1" l="1"/>
  <c r="M484" i="1"/>
  <c r="M493" i="1"/>
  <c r="J221" i="1"/>
  <c r="V221" i="1"/>
  <c r="S221" i="1"/>
  <c r="U395" i="1"/>
  <c r="U411" i="1" s="1"/>
  <c r="P221" i="1"/>
  <c r="M221" i="1"/>
  <c r="S24" i="1"/>
  <c r="O300" i="1"/>
  <c r="G484" i="1"/>
  <c r="J484" i="1"/>
  <c r="Q327" i="1"/>
  <c r="S57" i="1"/>
  <c r="S27" i="1"/>
  <c r="S23" i="1"/>
  <c r="U25" i="1"/>
  <c r="S177" i="1"/>
  <c r="U26" i="1"/>
  <c r="P484" i="1"/>
  <c r="S54" i="1"/>
  <c r="S56" i="1"/>
  <c r="G165" i="1"/>
  <c r="M165" i="1"/>
  <c r="S165" i="1"/>
  <c r="F139" i="1"/>
  <c r="S58" i="1"/>
  <c r="S59" i="1"/>
  <c r="S25" i="1"/>
  <c r="U27" i="1"/>
  <c r="U23" i="1"/>
  <c r="S26" i="1"/>
  <c r="U22" i="1"/>
  <c r="O327" i="1"/>
  <c r="J177" i="1"/>
  <c r="P177" i="1"/>
  <c r="G177" i="1"/>
  <c r="M177" i="1"/>
  <c r="P165" i="1"/>
  <c r="J165" i="1"/>
  <c r="D139" i="1"/>
  <c r="H139" i="1"/>
  <c r="S55" i="1"/>
  <c r="U24" i="1"/>
  <c r="S411" i="1"/>
  <c r="R411" i="1"/>
  <c r="Q411" i="1"/>
  <c r="P411" i="1"/>
  <c r="O411" i="1"/>
  <c r="N411" i="1"/>
  <c r="L411" i="1"/>
  <c r="Q291" i="1"/>
  <c r="O291" i="1"/>
  <c r="Q266" i="1"/>
  <c r="O266" i="1"/>
  <c r="M266" i="1"/>
  <c r="K266" i="1"/>
  <c r="Q60" i="1"/>
  <c r="O60" i="1"/>
  <c r="M60" i="1"/>
  <c r="K60" i="1"/>
  <c r="I60" i="1"/>
  <c r="G60" i="1"/>
  <c r="Q28" i="1"/>
  <c r="O28" i="1"/>
  <c r="M28" i="1"/>
  <c r="K28" i="1"/>
  <c r="I28" i="1"/>
  <c r="G28" i="1"/>
  <c r="S28" i="1" l="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5-01', '2015-05-31'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5-01', '2015-05-31'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5-01', '2015-05-31'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5-01', '2015-05-31'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5-01', '2015-05-31'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5-01', '2015-05-31'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5-01', '2015-05-31'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5-01', '2015-05-31'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5-01', '2015-05-31'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5-01', '2015-05-31'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5-01', '2015-05-31'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5-01', '2015-05-31'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5-01', '2015-05-31'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5-01', '2015-05-31'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5-01', '2015-05-31'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5-01', '2015-05-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5-01', '2015-05-31' "/>
  </connection>
</connections>
</file>

<file path=xl/sharedStrings.xml><?xml version="1.0" encoding="utf-8"?>
<sst xmlns="http://schemas.openxmlformats.org/spreadsheetml/2006/main" count="970" uniqueCount="179">
  <si>
    <t>Obywatelstwo</t>
  </si>
  <si>
    <t>Razem</t>
  </si>
  <si>
    <t>I. Przyjęte wnioski o nadanie statusu uchodźcy w RP:</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</si>
  <si>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</si>
  <si>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</si>
  <si>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</si>
  <si>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</si>
  <si>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</si>
  <si>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</si>
  <si>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</si>
  <si>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</si>
  <si>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</si>
  <si>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</si>
  <si>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</si>
  <si>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</si>
  <si>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</si>
  <si>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</si>
  <si>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</si>
  <si>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</si>
  <si>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</si>
  <si>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</si>
  <si>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</si>
  <si>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</si>
  <si>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</si>
  <si>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</si>
  <si>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Czynności</t>
  </si>
  <si>
    <t>pobyt rezyd. UE</t>
  </si>
  <si>
    <t>pozytywne</t>
  </si>
  <si>
    <t>negatywne</t>
  </si>
  <si>
    <t>umorzenia</t>
  </si>
  <si>
    <t>Wnioskujący</t>
  </si>
  <si>
    <t>przebywający 
w ośrodku</t>
  </si>
  <si>
    <t>VIII. Konsultacje wizowe</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</si>
  <si>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</si>
  <si>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</si>
  <si>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</si>
  <si>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</si>
  <si>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</si>
  <si>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</si>
  <si>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</si>
  <si>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</si>
  <si>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</si>
  <si>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</si>
  <si>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</si>
  <si>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</si>
  <si>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</si>
  <si>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</si>
  <si>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</si>
  <si>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</si>
  <si>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</si>
  <si>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</si>
  <si>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IX.  Informacja o Małym Ruchu Granicznym</t>
  </si>
  <si>
    <t>X. Ogólne trendy</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</si>
  <si>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</si>
  <si>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</si>
  <si>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</si>
  <si>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</si>
  <si>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</si>
  <si>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</si>
  <si>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</si>
  <si>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</si>
  <si>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</si>
  <si>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</si>
  <si>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</si>
  <si>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</si>
  <si>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</si>
  <si>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</si>
  <si>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</si>
  <si>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</si>
  <si>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VII. Wykaz cudzoziemców, których pobyt na terytorium RP jest niepożądany</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</si>
  <si>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</si>
  <si>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</si>
  <si>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</si>
  <si>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</si>
  <si>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</si>
  <si>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</si>
  <si>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</si>
  <si>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</si>
  <si>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</si>
  <si>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</si>
  <si>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</si>
  <si>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</si>
  <si>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</si>
  <si>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</si>
  <si>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</si>
  <si>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</si>
  <si>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</si>
  <si>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</si>
  <si>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</si>
  <si>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</si>
  <si>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</si>
  <si>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</si>
  <si>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</si>
  <si>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</si>
  <si>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</si>
  <si>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</si>
  <si>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</si>
  <si>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</si>
  <si>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</si>
  <si>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</si>
  <si>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</si>
  <si>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zawiesz. wpisów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</si>
  <si>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</si>
  <si>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</si>
  <si>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</si>
  <si>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</si>
  <si>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</si>
  <si>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</si>
  <si>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</si>
  <si>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</si>
  <si>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</si>
  <si>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</si>
  <si>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</si>
  <si>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</si>
  <si>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</si>
  <si>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</si>
  <si>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</si>
  <si>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</si>
  <si>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</si>
  <si>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</si>
  <si>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</si>
  <si>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</si>
  <si>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</si>
  <si>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</si>
  <si>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</si>
  <si>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</si>
  <si>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</si>
  <si>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</si>
  <si>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</si>
  <si>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</si>
  <si>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</si>
  <si>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</si>
  <si>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</si>
  <si>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</si>
  <si>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</si>
  <si>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</si>
  <si>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</si>
  <si>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</si>
  <si>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</si>
  <si>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</si>
  <si>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</si>
  <si>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</si>
  <si>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</si>
  <si>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</si>
  <si>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</si>
  <si>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</si>
  <si>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</si>
  <si>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</si>
  <si>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</si>
  <si>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</si>
  <si>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</si>
  <si>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</si>
  <si>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</si>
  <si>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</si>
  <si>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</si>
  <si>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SZWECJA</t>
  </si>
  <si>
    <t>WĘGRY</t>
  </si>
  <si>
    <t>WŁOCHY</t>
  </si>
  <si>
    <t>01.05.2015</t>
  </si>
  <si>
    <t>31.05.2015</t>
  </si>
  <si>
    <t>SYRIA</t>
  </si>
  <si>
    <t>LITWA</t>
  </si>
  <si>
    <t>25.05.2015 - 31.05.2015</t>
  </si>
  <si>
    <t>18.05.2015 - 24.05.2015</t>
  </si>
  <si>
    <t>11.05.2015 - 17.05.2015</t>
  </si>
  <si>
    <t>04.05.2015 - 10.05.2015</t>
  </si>
  <si>
    <t>27.04.2015 - 03.05.2015</t>
  </si>
  <si>
    <t xml:space="preserve">Do końca maja 2015 r. cudzoziemcy złożyli 1071 odwołań od decyzji organów pierwszej instancji: 57% dotyczyła pobytu czasowego, 26% zobowiązania do powrotu, a 11% pobytu stałego i uzyskali 913 decyzji Szefa UdSC w sprawach o legalizację pobytu na terytorium RP, z czego 44% stanowiło utrzymanie decyzji, od której się odwołano. 14% postępowań odwoławczych zakończyło się uchyleniem decyzji organu pierwszej instancji i udzieleniem zezwolenia. </t>
  </si>
  <si>
    <t xml:space="preserve">W maju przyjęto ponad 70,2 tys. wniosków w sprawie konsultacji wizowych, przy czym 96% z nich inicjowało inne państwo. W tym samym okresie wydano prawie 70,9 tys. decyzji - 96% z nich wobec wniosków innych państw. </t>
  </si>
  <si>
    <t>Łącznie od początku roku większość zezwoleń MRG (64%) wydano w Rosji, pozostałe 36% na Ukrainie. Wydano 71 odmów wydania zezwolenia: 68 na Ukrainie, 3 w Rosji, a unieważniono 110 zezwoleń: 87 wydanych na Ukrainie, a 13 w Rosji. Od początku 2015 r. maj jest miesiącem, w którym wydano największą liczbę zezwoleń: ponad 13 tys, liczba zezwoleń wydanych w poprzednich miesiącach zawiera się w przedziale 7,4 tys-9,4 tys.</t>
  </si>
  <si>
    <t>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1.01.2015 r. - wynosi 175 tys.
• 1/3 wszystkich cudzoziemców posiadających zezwolenie na pobyt w RP stanowią obywatele Ukrainy (ok. 41 tys.). Kolejne obywatelstwa według liczebności to: Niemcy (20 tys.), Rosja (11 tys.),  Białoruś (10 tys.), Wietnam (9 tys.), Włochy (6 tys.), Francja (5 tys.) Chiny (5 tys.), Bułgaria  (5 tys.), Wielka Brytania (5 tys.). Przy czym obywatele państw sąsiednich (Ukraina, Rosja i Białoruś) mają przewagę zezwoleń na pobyt stały (dawne osiedlenie się) oraz rezydent długoterminowy UE podczas, gdy w przypadku pozostałych obywatelstw liczba wydawanych zezwoleń czasowych (dawne zamieszkanie) przewyższa liczbę zezwoleń stałych.
• Dominują migracje czasowe (8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 upływu terminu ważności zezwoleń wydanych beneficjentom abolicji 2012,
            - sytuacją na Ukrainie (większe zainteresowanie dłuższym jednolitym zezwoleniem), 
            -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41 tysięcy ważnych kart pobytu, co stanowi 31% populacji cudzoziemców w Polsce (prawie 19 tys. – pobyt stały, ponad 19 tys. – zezwolenie na pobyt czasowy, blisko 3 tys. - pobyt rezydenta długoterminowego UE, 93 osoby - pobyt ze względów humanitarnych, 73 osoby - prawo pobytu członka rodziny obywatela UE, , ochrona uzupełniająca – 43, 24 osoby - prawo stałego pobytu członka rodziny obywatela UE, pobyt tolerowany - 24 osoby - status uchodźcy – 1);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 waha się pomiędzy 50% a 60%.</t>
  </si>
  <si>
    <t>przygotowała: Małgorzata Jankowska</t>
  </si>
  <si>
    <t>Warszawa, 10 czerwca 2015 r.</t>
  </si>
  <si>
    <t>Wśród dominujących czynności Wydziału Wykazu znalazły się: 745 wpisy, 723 alerty pobytowe, 189 wpisów SIS, korekta 167 wpisów.</t>
  </si>
  <si>
    <r>
      <rPr>
        <sz val="11"/>
        <rFont val="Calibri"/>
        <family val="2"/>
        <charset val="238"/>
        <scheme val="minor"/>
      </rPr>
      <t>Od początku 2015 r. Szef Urzędu do Spraw Cudzoziemców wydał 3 865 decyzji dot. postępowań o nadanie statusu uchodźcy: udzielił ochrony 220 osobom, 1 356 osób uzyskało decyzję negatywną, a 2 289 postępowań umorzono. Najwięcej decyzji o nadaniu statusu uchodźcy uzyskali obywatele: Syrii - 19 osób, Egiptu - 15 osób, osoby bez obywatestwa - 12 osób, Iraku -11 osób, Białorusi -7 osób, Turkmenistanu i Kuby po 5 osób. Ochronę uzupełniającą udzielano głównie Rosjanom - 37 osób, Irakijczykom - 10 osób i Afgańczykom - 6 osób. Pobyt tolerowany zdominowany jest przez obywateli Rosji - przyznano go 52 obywatelom FR oraz 8 obywatelom Armenii, 6 obywatelom Gruzji i 3 obywatelom Ukrainy.</t>
    </r>
    <r>
      <rPr>
        <sz val="11"/>
        <color rgb="FFFF0000"/>
        <rFont val="Calibri"/>
        <family val="2"/>
        <charset val="238"/>
        <scheme val="minor"/>
      </rPr>
      <t xml:space="preserve">
</t>
    </r>
    <r>
      <rPr>
        <sz val="11"/>
        <rFont val="Calibri"/>
        <family val="2"/>
        <charset val="238"/>
        <scheme val="minor"/>
      </rPr>
      <t>W porównaniu z analogicznym okresem 2014 r., w 2015 r. wydano o 617 decyzji więcej (19%) przy jednoczesnym spadku udziału dezycji o udzieleniu którejkolwiek z form ochrony  o 36% (220/344) i wzroście odsetka decyzji o odmowie udzielenia ochrony o 73% (1356/784) oraz wzroście liczby postępowań zakończonych umorzeniami o 8% (2289/2120). W przypadku pozostałych rozstrzygnięć zanotowano spadek w wysokości : 22% w przypadku ochrony uzupełniającej (61/78), 41% - pobytu tolerowanego (74/125), 40% (85/141) - decyzji o nadaniu statusu uchodźcy.</t>
    </r>
    <r>
      <rPr>
        <sz val="11"/>
        <color rgb="FFFF0000"/>
        <rFont val="Calibri"/>
        <family val="2"/>
        <charset val="238"/>
        <scheme val="minor"/>
      </rPr>
      <t xml:space="preserve">
</t>
    </r>
    <r>
      <rPr>
        <sz val="11"/>
        <rFont val="Calibri"/>
        <family val="2"/>
        <charset val="238"/>
        <scheme val="minor"/>
      </rPr>
      <t>Porównując maj 2015 r. z kwietniem 2015 r. można zaobserwować wzrost:  
* łącznej liczby wydanych decyzji o 21% (911/750), 
* łącznej liczby decyzji o udzieleniu ochrony o 20% (36/30), 
* 8- krotny wzrost liczby decyzji o udzialeniu ochrony uzupełniającej (19/2), 
* liczby umorzeń prowadzonych postępowań o 37% 
oraz spadek: 
* liczby wydanych pobytów tolerowanych o 14% (12/14), 
* liczby decyzji o nadaniu statusu uchodźcy o 64% (5/14), 
a także utrzymanie na stałym poziomie liczby decyzji o nieprzyznaniu żadnej formy ochrony (294/297).
Porównując maj 2015 r. z majem 2014 r. widać wzrost liczby wydanych decyzji o 52% (911/601), spadek: 
* łącznej liczby decyzji o przyznaniu ochrony o 31% (36/52), liczby wydanych decyzji o udzieleniu zgody na pobyt tolerowany o 57% (12/28), 
* liczby decyzji o nadaniu statusu uchodźcy o 72% (5/18) 
oraz wzrost:  
* 3-krotny wzrost liczby decyzji o udzieleniu ochrony uzupełniającej, 
* liczby decyzji o nieprzyznaniu żadnej formy ochrony o 66%  (294/177),  
* wzrost liczby postępowań zakończonych umorzeniem procedury o 56% (581/372).</t>
    </r>
    <r>
      <rPr>
        <sz val="11"/>
        <color rgb="FFFF0000"/>
        <rFont val="Calibri"/>
        <family val="2"/>
        <charset val="238"/>
        <scheme val="minor"/>
      </rPr>
      <t xml:space="preserve">
</t>
    </r>
    <r>
      <rPr>
        <sz val="11"/>
        <rFont val="Calibri"/>
        <family val="2"/>
        <charset val="238"/>
        <scheme val="minor"/>
      </rPr>
      <t>Od początku roku do końca maja 2015 r. uznawalność wyniosła 9%,  w maju 2015 r. - 7%, w maju 2014 r. - 10%, a w całym 2014 r.wyniosła 16%.</t>
    </r>
  </si>
  <si>
    <t>Liczba osób pozostających pod opieką Szefa Urzędu do Spraw Cudzoziemców wzrasta systematycznie od początku roku: z 3,75 tys. do ok. 3,9 tys. na koniec maja 2015 r.  W maju 2015 r. Szef UdSC miał pod swoją opieką średnio 3 941 osób dziennie, średnio o 26 osób mniej niż w kwietniu 2015 r. oraz  średnio o 157 os. więcej w porównaniu ze styczniem 2015 r. Jednocześnie utrzymuje się wysokie zainteresowanie funkcjonowaniem poza ośrodkami dla cudzoziemców - blisko 2/3 świadczeniobiorców wynajmuje mieszkania i utrzymuje się ze środków otrzymywanych z Urzędu, podczas gdy w zeszłym roku z tej formy korzystała średnio połowa cudzoziemców.</t>
  </si>
  <si>
    <r>
      <rPr>
        <sz val="11"/>
        <rFont val="Calibri"/>
        <family val="2"/>
        <charset val="238"/>
        <scheme val="minor"/>
      </rPr>
      <t>Od początku 2015 r. wnioski o nadanie statusu uchodźcy złożyło 3336 osób, w tym 322 w ramach wznowienia postępowania,</t>
    </r>
    <r>
      <rPr>
        <sz val="11"/>
        <color rgb="FFFF0000"/>
        <rFont val="Calibri"/>
        <family val="2"/>
        <charset val="238"/>
        <scheme val="minor"/>
      </rPr>
      <t xml:space="preserve"> </t>
    </r>
    <r>
      <rPr>
        <sz val="11"/>
        <rFont val="Calibri"/>
        <family val="2"/>
        <charset val="238"/>
        <scheme val="minor"/>
      </rPr>
      <t>w maju 2015 r. odpowiednio 732 i 47 osób.</t>
    </r>
    <r>
      <rPr>
        <sz val="11"/>
        <color rgb="FFFF0000"/>
        <rFont val="Calibri"/>
        <family val="2"/>
        <charset val="238"/>
        <scheme val="minor"/>
      </rPr>
      <t xml:space="preserve"> </t>
    </r>
    <r>
      <rPr>
        <sz val="11"/>
        <rFont val="Calibri"/>
        <family val="2"/>
        <charset val="238"/>
        <scheme val="minor"/>
      </rPr>
      <t xml:space="preserve">Najliczniejszymi grupami wnioskującymi o ochronę byli obywtele Rosji (1641 osób, 49% ogółu), Ukrainy (1126 osób, 34% ogółu). Wśród obywateli Rosji w 2015 r. wnioski składają rodziny, na jeden złożony wniosek przypadają średnio 2-3 osoby, natomiast wśród obywateli Ukrainy - średnio 2 osoby.  W gronie pozostałych dominujących grup znalazły się również wnioski złożone przez obywateli Gruzji (169 osób, 5% ogółu), Tadżykistanu (84 osoby, 3% ogółu) i Syrii (52 osoby, 2% ogółu). Porównując okres od początku roku 2015 r. z analogicznym okresem w 2014 roku można zaobserwować wzrost liczby złożonych wniosków o 10% - o 291 osób więcej (średnio o 58 wniosków miesięcznie więcej), przy czym widoczne są następujące tendencje: </t>
    </r>
    <r>
      <rPr>
        <sz val="11"/>
        <color rgb="FFFF0000"/>
        <rFont val="Calibri"/>
        <family val="2"/>
        <charset val="238"/>
        <scheme val="minor"/>
      </rPr>
      <t xml:space="preserve">
</t>
    </r>
    <r>
      <rPr>
        <sz val="11"/>
        <rFont val="Calibri"/>
        <family val="2"/>
        <charset val="238"/>
        <scheme val="minor"/>
      </rPr>
      <t>* odnotowano spadek liczby aplikujacych Rosjan (o  11%, o 197 osób mniej) spowodowany 4-krotnie mniejszą liczbą wznowień postepowań (2015 r. - 200 wznowień,  2014 r. - 855 wznowień),</t>
    </r>
    <r>
      <rPr>
        <sz val="11"/>
        <color rgb="FFFF0000"/>
        <rFont val="Calibri"/>
        <family val="2"/>
        <charset val="238"/>
        <scheme val="minor"/>
      </rPr>
      <t xml:space="preserve">
</t>
    </r>
    <r>
      <rPr>
        <sz val="11"/>
        <rFont val="Calibri"/>
        <family val="2"/>
        <charset val="238"/>
        <scheme val="minor"/>
      </rPr>
      <t xml:space="preserve">* 2- krotny wzrost liczby aplikujących w 2015 r. obywateli Ukrainy (z 18% ogółu od początku 2014 r. do 34% ogółu analogicznie w 2015 r.), </t>
    </r>
    <r>
      <rPr>
        <sz val="11"/>
        <color rgb="FFFF0000"/>
        <rFont val="Calibri"/>
        <family val="2"/>
        <charset val="238"/>
        <scheme val="minor"/>
      </rPr>
      <t xml:space="preserve">
</t>
    </r>
    <r>
      <rPr>
        <sz val="11"/>
        <rFont val="Calibri"/>
        <family val="2"/>
        <charset val="238"/>
        <scheme val="minor"/>
      </rPr>
      <t xml:space="preserve">* spadek liczby wniosków składanych przez obywateli Gruzji o  23% (o 50 wniosków mniej), </t>
    </r>
    <r>
      <rPr>
        <sz val="11"/>
        <color rgb="FFFF0000"/>
        <rFont val="Calibri"/>
        <family val="2"/>
        <charset val="238"/>
        <scheme val="minor"/>
      </rPr>
      <t xml:space="preserve">
</t>
    </r>
    <r>
      <rPr>
        <sz val="11"/>
        <rFont val="Calibri"/>
        <family val="2"/>
        <charset val="238"/>
        <scheme val="minor"/>
      </rPr>
      <t>* wzrost o 100% liczby wniosków składanych przez obywateli Tadżykistanu (od stycznia do czerwca 2014 obywatele tego państwa nie składali wniosków),</t>
    </r>
    <r>
      <rPr>
        <sz val="11"/>
        <color rgb="FFFF0000"/>
        <rFont val="Calibri"/>
        <family val="2"/>
        <charset val="238"/>
        <scheme val="minor"/>
      </rPr>
      <t xml:space="preserve">
</t>
    </r>
    <r>
      <rPr>
        <sz val="11"/>
        <rFont val="Calibri"/>
        <family val="2"/>
        <charset val="238"/>
        <scheme val="minor"/>
      </rPr>
      <t>*  wzrost o 27% liczby wniosków składanych przez obywateli Syrii (2014 r. - 41 wniosków, 2015 r. - 52 wnioski).</t>
    </r>
    <r>
      <rPr>
        <sz val="11"/>
        <color rgb="FFFF0000"/>
        <rFont val="Calibri"/>
        <family val="2"/>
        <charset val="238"/>
        <scheme val="minor"/>
      </rPr>
      <t xml:space="preserve">
</t>
    </r>
    <r>
      <rPr>
        <sz val="11"/>
        <rFont val="Calibri"/>
        <family val="2"/>
        <charset val="238"/>
        <scheme val="minor"/>
      </rPr>
      <t>W maju 2015 r. wpłynęło 350 wniosków o udzielenie ochrony od 732 osób, o 3% mniej niż w poprzednim miesiącu. Liczba ta  stanowi drugą najwyższą wartość od stycznia 2015 r. (o 20 osób więcej było tylko w kwietniu br.). Natomiast liczba złożonych miesięcznie wniosków jest najwyższa od początku roku (350 wniosków).</t>
    </r>
    <r>
      <rPr>
        <sz val="11"/>
        <color rgb="FFFF0000"/>
        <rFont val="Calibri"/>
        <family val="2"/>
        <charset val="238"/>
        <scheme val="minor"/>
      </rPr>
      <t xml:space="preserve"> </t>
    </r>
    <r>
      <rPr>
        <sz val="11"/>
        <rFont val="Calibri"/>
        <family val="2"/>
        <charset val="238"/>
        <scheme val="minor"/>
      </rPr>
      <t>Najliczniejszymi grupami wnioskującymi w tym miesiącu  o udzielenie ochrony byli obywatele Rosji i Ukrainy, odpowiednio 417 osób (57% wszystkich wnioskodawców) i 161 (22% wszystkich wnioskodawców). W  gronie pozostałych dominujących grup znalazły się również wnioski złożone przez obywateli Gruzji (56 os.), Kirgistanu (22 os.), Armenii i Tadżykistanu (po 18 os.), a także Syrii (17 os.).</t>
    </r>
    <r>
      <rPr>
        <sz val="11"/>
        <color rgb="FFFF0000"/>
        <rFont val="Calibri"/>
        <family val="2"/>
        <charset val="238"/>
        <scheme val="minor"/>
      </rPr>
      <t xml:space="preserve"> </t>
    </r>
    <r>
      <rPr>
        <sz val="11"/>
        <rFont val="Calibri"/>
        <family val="2"/>
        <charset val="238"/>
        <scheme val="minor"/>
      </rPr>
      <t xml:space="preserve">W maju 2015 r. widoczne są następujące tendencje: </t>
    </r>
    <r>
      <rPr>
        <sz val="11"/>
        <color rgb="FFFF0000"/>
        <rFont val="Calibri"/>
        <family val="2"/>
        <charset val="238"/>
        <scheme val="minor"/>
      </rPr>
      <t xml:space="preserve">
</t>
    </r>
    <r>
      <rPr>
        <sz val="11"/>
        <rFont val="Calibri"/>
        <family val="2"/>
        <charset val="238"/>
        <scheme val="minor"/>
      </rPr>
      <t>*11% spadek wniosków składanych przez obywateli Rosji w stosunku do kwietnia 2015 r. (417/470),</t>
    </r>
    <r>
      <rPr>
        <sz val="11"/>
        <color rgb="FFFF0000"/>
        <rFont val="Calibri"/>
        <family val="2"/>
        <charset val="238"/>
        <scheme val="minor"/>
      </rPr>
      <t xml:space="preserve">
</t>
    </r>
    <r>
      <rPr>
        <sz val="11"/>
        <rFont val="Calibri"/>
        <family val="2"/>
        <charset val="238"/>
        <scheme val="minor"/>
      </rPr>
      <t>* spadek wniosków składanych przez obywateli Ukrainy o 21% w stosunku do kwietnia 2015 r., (161/204),
* 2-krotny wzrost liczby wniosków składanych przez obywateli Gruzji w stosunku do poprzedniego miesiąca (56/26) oraz brak zmian w stosunku do maja 2014 r. (56 os.),</t>
    </r>
    <r>
      <rPr>
        <sz val="11"/>
        <color rgb="FFFF0000"/>
        <rFont val="Calibri"/>
        <family val="2"/>
        <charset val="238"/>
        <scheme val="minor"/>
      </rPr>
      <t xml:space="preserve">
</t>
    </r>
    <r>
      <rPr>
        <sz val="11"/>
        <rFont val="Calibri"/>
        <family val="2"/>
        <charset val="238"/>
        <scheme val="minor"/>
      </rPr>
      <t>* 11-krotn+A127y wzrost wniosków składanych przez obywateli Kirgistanu w stosunku do kwietnia 2015 r. (22/2) oraz spadek o 26% w stosunku do maja 2014 r. (23 os.),</t>
    </r>
    <r>
      <rPr>
        <sz val="11"/>
        <color rgb="FFFF0000"/>
        <rFont val="Calibri"/>
        <family val="2"/>
        <charset val="238"/>
        <scheme val="minor"/>
      </rPr>
      <t xml:space="preserve">
</t>
    </r>
    <r>
      <rPr>
        <sz val="11"/>
        <rFont val="Calibri"/>
        <family val="2"/>
        <charset val="238"/>
        <scheme val="minor"/>
      </rPr>
      <t>* 29% wzrost liczby wnioskodawców z Armenii (14/18 osób w maju 2015 r.).</t>
    </r>
    <r>
      <rPr>
        <sz val="11"/>
        <color rgb="FFFF0000"/>
        <rFont val="Calibri"/>
        <family val="2"/>
        <charset val="238"/>
        <scheme val="minor"/>
      </rPr>
      <t xml:space="preserve">
</t>
    </r>
    <r>
      <rPr>
        <sz val="11"/>
        <rFont val="Calibri"/>
        <family val="2"/>
        <charset val="238"/>
        <scheme val="minor"/>
      </rPr>
      <t>Różnica dotycząca liczby wnioskodawców aplikujących w maju 2014 r. i maju 2015 r. wynosi 7% (o 52 osoby mniej w 2015r.) W stosunku do tego okresu w kwietniu 2015 r. wpłynęło:
* 73% mniej wniosków składanych przez obywateli Armenii (o 11 osób mniej, aplikowały 4 osoby),
* 26% mniej wniosków od obywateli Kirgistanu (6 osób mniej,  aplikowało 17 osób),
* 17% mniej wniosków składanych przez obywateli Rosji (o 86 osób mniej, aplikowało 417 osób),
* 8% więcej wniosków składanych przez obywateli Ukrainy (12 osób więcej, aplikowało 161 osób),
* 100% więcej wniosków ods obywateli Tadżykistanu (do czerwca 2014 r. nie składali wniosków w 2014 r.)
* tyle samo wniosków od obywateli Gruzji (56 osób))  oraz o jeden więcej od obywateli Syrii (17 osób).</t>
    </r>
    <r>
      <rPr>
        <sz val="11"/>
        <color rgb="FFFF0000"/>
        <rFont val="Calibri"/>
        <family val="2"/>
        <charset val="238"/>
        <scheme val="minor"/>
      </rPr>
      <t xml:space="preserve">
</t>
    </r>
  </si>
  <si>
    <r>
      <rPr>
        <sz val="11"/>
        <rFont val="Calibri"/>
        <family val="2"/>
        <charset val="238"/>
        <scheme val="minor"/>
      </rPr>
      <t>Liczba cudzoziemców objętych wnioskami o przejęcie odpowiedzialności za wniosek o nadanie statusu uchodźcy złożony na terytorium innego państwa członkowskiego (tzw. IN) do 31.05.2015 r. wyniosła 2 466 osób - średnio 493 miesięcznie. Polska wystąpiła z takim wnioskiem do innych krajów europejskich (OUT) w przypadku 109 osób (średnio 22 wnioski miesięcznie), z czego 80%  wniosków IN oraz 61% wniosków OUT zostało rozpatrzonych pozytywnie.</t>
    </r>
    <r>
      <rPr>
        <sz val="11"/>
        <color rgb="FFFF0000"/>
        <rFont val="Calibri"/>
        <family val="2"/>
        <charset val="238"/>
        <scheme val="minor"/>
      </rPr>
      <t xml:space="preserve">  </t>
    </r>
    <r>
      <rPr>
        <sz val="11"/>
        <rFont val="Calibri"/>
        <family val="2"/>
        <charset val="238"/>
        <scheme val="minor"/>
      </rPr>
      <t>Ponad połowa wniosków IN oraz prawie 30% wniosków OUT dotyczy współpracy z Niemcami. Poza tym osoby, które ubiegały sie o ochronę międzynarodową w Polsce składały kolejne wnioski  we Francji, Austrii, Szwecji  i Belgii (Niemcy, Francja, Austria, Belgia i Szwecja pojawiają się stale w wykazach wniosków IN Rozporządzeń Dublińskich).</t>
    </r>
    <r>
      <rPr>
        <sz val="11"/>
        <color rgb="FFFF0000"/>
        <rFont val="Calibri"/>
        <family val="2"/>
        <charset val="238"/>
        <scheme val="minor"/>
      </rPr>
      <t xml:space="preserve"> </t>
    </r>
    <r>
      <rPr>
        <sz val="11"/>
        <rFont val="Calibri"/>
        <family val="2"/>
        <charset val="238"/>
        <scheme val="minor"/>
      </rPr>
      <t>Z kolei dalsze wnioski OUT z Polski kierowane były głównie do  Francji, Węgier, Włoch i na Litwę  (Niemcy, Francja, Włochy i Węgry pojawiają się stale w wykazach wniosków OUT Rozporządzeń Dublińskich).</t>
    </r>
    <r>
      <rPr>
        <sz val="11"/>
        <color rgb="FFFF0000"/>
        <rFont val="Calibri"/>
        <family val="2"/>
        <charset val="238"/>
        <scheme val="minor"/>
      </rPr>
      <t xml:space="preserve"> </t>
    </r>
    <r>
      <rPr>
        <sz val="11"/>
        <rFont val="Calibri"/>
        <family val="2"/>
        <charset val="238"/>
        <scheme val="minor"/>
      </rPr>
      <t>W maju 2015 r. złożono najmniejszą liczbę wniosków IN (398) w porówaniu do pozostałych miesięcy 2015 r. Liczba wniosków OUT w kwietniu 2015 r. (27) jest drugą najwyższą wartością pod względem liczby złożonych miesięcznie wniosków (najwyższa wartość- luty -29 wniosków).</t>
    </r>
  </si>
  <si>
    <r>
      <t xml:space="preserve">DANE W UJĘCIU ROCZNYM
</t>
    </r>
    <r>
      <rPr>
        <sz val="11"/>
        <rFont val="Calibri"/>
        <family val="2"/>
        <charset val="238"/>
        <scheme val="minor"/>
      </rPr>
      <t>Utrzymuje się wysoka liczba cudzoziemców składających wnioski w sprawach o legalizację pobytu na terytoriu RP. Od początku roku złożono ponad 39,2 tys. wniosków w sprawach o udzielenie zezwolenia na pobyt, z czego:
*prawie 33 tys. wniosków dotyczących pobytu czasowego (84% ogółu),
*ponad 4,2 tys. - dotyczących pobytu stałego (13% ogółu),
* ponad 800 - dotyczących zezwolenia na pobyt rezydenta UE (3% ogółu). 
Najliczniejszymi wnioskodawcami w zakresie wszystkich zezwoleń na pobyt są obywatele: Ukrainy - 59% (23 136 os.). Pozostałe najliczniejsze obywatelstwa to: Chiny- 5% (1775 os.), Białoruś- 4% (1567 os.), Wietnam- 4% (1515 os.),  Rosja -3% (1157 os.), Indie - 2% (906 os.), Turcja- 2% (874 os.), Armenia-2% (691 os.), Korea Południowa- 1% (521 os.) oraz Arabia Saudyjska- 2% (506 os.)
O zezwolenie pobytu rezydenta UE najliczniej wnioskowali obywatele: 
* Ukrainy - 34% (358 os.),
* Wietnamu - 13% (132 os.),
* Chin - 9% (96 os.),
* Turcji - 6% (58 os.),
* po 5%: Armenii -  (53 os.) i Białorusi - 5% (52 os.).</t>
    </r>
    <r>
      <rPr>
        <sz val="11"/>
        <color rgb="FFFF0000"/>
        <rFont val="Calibri"/>
        <family val="2"/>
        <charset val="238"/>
        <scheme val="minor"/>
      </rPr>
      <t xml:space="preserve">
</t>
    </r>
    <r>
      <rPr>
        <sz val="11"/>
        <rFont val="Calibri"/>
        <family val="2"/>
        <charset val="238"/>
        <scheme val="minor"/>
      </rPr>
      <t xml:space="preserve">
W sprawach dotyczących legalizacji pobytu stałego najliczniejsi wnioskodawcy pochodzą z: 
* Ukrainy - 71% (3665 os.), 
* Białorusi 13% (661 os.),
* Rosji - 3% (175 os.),
* Wietnamu- 2% (81 os.).</t>
    </r>
    <r>
      <rPr>
        <sz val="11"/>
        <color rgb="FFFF0000"/>
        <rFont val="Calibri"/>
        <family val="2"/>
        <charset val="238"/>
        <scheme val="minor"/>
      </rPr>
      <t xml:space="preserve">
</t>
    </r>
    <r>
      <rPr>
        <sz val="11"/>
        <rFont val="Calibri"/>
        <family val="2"/>
        <charset val="238"/>
        <scheme val="minor"/>
      </rPr>
      <t xml:space="preserve">Wnioski dotyczące pobytu czasowego w największej liczbie złożyli obywatele: 
* Ukrainy - 56% (20572 os.), 
* Chin - 5% (1839 os.), 
* Wietnamu - 4% (1597 os.), </t>
    </r>
    <r>
      <rPr>
        <sz val="11"/>
        <color rgb="FFFF0000"/>
        <rFont val="Calibri"/>
        <family val="2"/>
        <charset val="238"/>
        <scheme val="minor"/>
      </rPr>
      <t xml:space="preserve">
</t>
    </r>
    <r>
      <rPr>
        <sz val="11"/>
        <rFont val="Calibri"/>
        <family val="2"/>
        <charset val="238"/>
        <scheme val="minor"/>
      </rPr>
      <t>* po 3% obywatele Rosji (1091 os.),  Białorusi (1 tys. os.), Indii (935 os.).</t>
    </r>
    <r>
      <rPr>
        <sz val="11"/>
        <color rgb="FFFF0000"/>
        <rFont val="Calibri"/>
        <family val="2"/>
        <charset val="238"/>
        <scheme val="minor"/>
      </rPr>
      <t xml:space="preserve">
</t>
    </r>
    <r>
      <rPr>
        <sz val="11"/>
        <rFont val="Calibri"/>
        <family val="2"/>
        <charset val="238"/>
        <scheme val="minor"/>
      </rPr>
      <t>92% ogółu postęowań zostało zakończonych udzieleniem zezwolenia na pobyt (po 92% decyzji pozytywnych - pobyt czasowy i pobyt stały, 82% - pobyt rezydenta długoterminowego UE).</t>
    </r>
    <r>
      <rPr>
        <sz val="11"/>
        <color rgb="FFFF0000"/>
        <rFont val="Calibri"/>
        <family val="2"/>
        <charset val="238"/>
        <scheme val="minor"/>
      </rPr>
      <t xml:space="preserve">
</t>
    </r>
    <r>
      <rPr>
        <sz val="11"/>
        <rFont val="Calibri"/>
        <family val="2"/>
        <charset val="238"/>
        <scheme val="minor"/>
      </rPr>
      <t>W stosunku do analogicznego okresu w 2014 r., w bieżącym roku do końca maja wpłynęło o 81% więcej wniosków legalizacyjnych (39254/21756). W zakresie poszczególnych typów wniosków odnotowano wzrost o 90% wniosków dotyczących pozwolenia na pobyt stały, wzrost o 84% dotyczący wniosków na pobyt czasowy oraz brak zmian dotyczących wniosków o pozwolenie na pobyt rezydenta UE.</t>
    </r>
    <r>
      <rPr>
        <sz val="11"/>
        <color rgb="FFFF0000"/>
        <rFont val="Calibri"/>
        <family val="2"/>
        <charset val="238"/>
        <scheme val="minor"/>
      </rPr>
      <t xml:space="preserve"> </t>
    </r>
    <r>
      <rPr>
        <sz val="11"/>
        <rFont val="Calibri"/>
        <family val="2"/>
        <charset val="238"/>
        <scheme val="minor"/>
      </rPr>
      <t xml:space="preserve">Natomiast pomimo zmian w zakresie liczby składanych wniosków, udział poszczególnych typów wniosków w ogólnej liczbie złożonych dokumentów prawie się nie zmienił. Pobyt czasowy wzrósł z 83% na 84% w 2015 r., pobyt rezydenta długoterminowego spadł z 5% na 3% w 2015 r., odsetek pobytu stałego do łącznej liczby wniosków pozostał bez zmian. 
W stosunku do do analogicznego okresu w 2014 r. nastąpił 2-krotny wzrost liczby wszystkich złożonych wniosków legalizacyjnych od obywateli Ukrainy (8046/23136) oraz ponad 2-krotny z Arabii Saudyjskiej (200/506). Wzrosła także liczba wszystkich typów wniosków składanych przez obywateli Indii (o 40%), Białorusi (o 23%) oraz Chin (o 17%). Jeśli chodzi o wnioski dotyczącep obytu czasowego można zaobserwować wzrost wniosków wpływajacych od obywateli: Ukrainy (2-krotny), Arabii Saudyjskiej (2-krotny), Indii (o 64%), Białorusi (o 39%), Rosji i turcji (po 37%). Wśród osób ubiegających się o pozwolenie na pobyt stąły najwiekszy wzrost zanotowano w przypadku obywateli: Ukrainy (2-krotny), Egiptu (o 61%) i Białorusi (o 31%). W przypadku zezwolenia na pobyt rezydenta UE wzrosła liczba wniosków od obywateli: Wietnamu (o 69%), Nepalu (o 46%), spadła natomiast od obywateli: Turcji i Armenii (o 28%), Rosji (o 22%), Chin (o 17%) oraz Indii (o 16%).
</t>
    </r>
    <r>
      <rPr>
        <sz val="11"/>
        <color rgb="FFFF0000"/>
        <rFont val="Calibri"/>
        <family val="2"/>
        <charset val="238"/>
        <scheme val="minor"/>
      </rPr>
      <t xml:space="preserve">
</t>
    </r>
    <r>
      <rPr>
        <sz val="11"/>
        <rFont val="Calibri"/>
        <family val="2"/>
        <charset val="238"/>
        <scheme val="minor"/>
      </rPr>
      <t>DANE W UJĘCIU MIESIĘCZNYM
Maj 2015 r. powtarza trendy roczne: spośród ponad 7,7 tys. wniosków 85% dotyczy uzyskania zezwolenia na pobyt czasowy (Ukraina -60%, 3914 os., Chiny i Wietnam - po 5%, Indie -3%), 13% zezwolenia na pobyt stały (Ukraina- 69%: 672 os., Białoruś -14%, Rosja- 3%), a 3% zezwolenia pobytu rezedenta UE (Ukraina- 33%: 73 os., Wietnam- 16%, Chiny- 11%, Turcja- 9%).</t>
    </r>
    <r>
      <rPr>
        <sz val="11"/>
        <color rgb="FFFF0000"/>
        <rFont val="Calibri"/>
        <family val="2"/>
        <charset val="238"/>
        <scheme val="minor"/>
      </rPr>
      <t xml:space="preserve">
</t>
    </r>
    <r>
      <rPr>
        <sz val="11"/>
        <rFont val="Calibri"/>
        <family val="2"/>
        <charset val="238"/>
        <scheme val="minor"/>
      </rPr>
      <t>Liczba wszystkich składanych wniosków wzrosła w stosunku do maja 2014 r. o 41%, ale spadła o 10% w stosunku do kwietnia 2015 r. Jeśli chodzi o pozolenia na pobyt czasowy zanotowano wzrost o 59% w stosunku do maja 2014 r., ale spadek o 11% w stosunku do kwietnia 2015 r. W zakresie pobytu stałego widoczny jest spadek o 10 % w stosunku do maja 2014 r. i 3% spadek w stosunku do kwietnia 2015 r. W przypadku pobytu rezydenta UE zauważalny jest spadek liczby wnioskó o 19% w stosunku do maja 2014 r. oraz 4% spadek w stosunku do kwietnia 2015.  Porównując liczbę wszystkich wniosków złożonych w maju 2015 r. w stosunku do maja 2014 r. widoczny jest wzrost aplikacji składanych przez obywateli Arabii Saudyjskiej (o 215%),Ukrainy (o 93%) i Indii (o 40%) oraz spadek wniosków składanych przez obywateli Rosji oraz Turcji (po 23%), Wietnamu (o 13%), i Białorusi (o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</si>
</sst>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9"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sz val="9"/>
      <name val="Calibri"/>
      <family val="2"/>
      <charset val="238"/>
      <scheme val="minor"/>
    </font>
    <font>
      <i/>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20">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Border="1" applyAlignment="1" applyProtection="1">
      <protection locked="0"/>
    </xf>
    <xf numFmtId="0" fontId="0" fillId="0" borderId="0" xfId="0" applyBorder="1" applyAlignment="1"/>
    <xf numFmtId="0" fontId="0" fillId="0" borderId="55" xfId="0" applyBorder="1" applyAlignment="1"/>
    <xf numFmtId="0" fontId="0" fillId="0" borderId="56" xfId="0" applyBorder="1" applyAlignment="1"/>
    <xf numFmtId="0" fontId="0" fillId="0" borderId="0" xfId="0" applyProtection="1">
      <protection locked="0"/>
    </xf>
    <xf numFmtId="0" fontId="0" fillId="0" borderId="0" xfId="0" applyProtection="1">
      <protection locked="0"/>
    </xf>
    <xf numFmtId="0" fontId="21" fillId="0" borderId="0" xfId="0" applyFont="1" applyAlignment="1" applyProtection="1">
      <alignment horizontal="left" vertical="top" wrapText="1"/>
      <protection locked="0"/>
    </xf>
    <xf numFmtId="0" fontId="0" fillId="0" borderId="0" xfId="0" applyProtection="1">
      <protection locked="0"/>
    </xf>
    <xf numFmtId="0" fontId="0" fillId="0" borderId="0" xfId="0" applyProtection="1">
      <protection locked="0"/>
    </xf>
    <xf numFmtId="0" fontId="0" fillId="0" borderId="0" xfId="0" applyProtection="1">
      <protection locked="0"/>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10" xfId="0" applyNumberFormat="1" applyFont="1" applyBorder="1" applyAlignment="1" applyProtection="1">
      <alignment horizontal="right" vertical="center"/>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49" xfId="0" applyNumberFormat="1" applyFont="1" applyFill="1" applyBorder="1" applyAlignment="1" applyProtection="1">
      <alignment horizontal="center" vertical="center"/>
    </xf>
    <xf numFmtId="3" fontId="35" fillId="35" borderId="50" xfId="0" applyNumberFormat="1" applyFont="1" applyFill="1" applyBorder="1" applyAlignment="1" applyProtection="1">
      <alignment horizontal="center"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0" fontId="20" fillId="0" borderId="40" xfId="0" applyFont="1" applyBorder="1" applyAlignment="1" applyProtection="1">
      <alignment horizontal="center" vertical="center" wrapText="1"/>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6" borderId="10" xfId="0" applyNumberFormat="1" applyFont="1" applyFill="1" applyBorder="1" applyAlignment="1" applyProtection="1">
      <alignment horizontal="right" vertical="center" wrapText="1"/>
    </xf>
    <xf numFmtId="3" fontId="36" fillId="0" borderId="42" xfId="0" applyNumberFormat="1" applyFont="1" applyBorder="1" applyAlignment="1" applyProtection="1">
      <alignment horizontal="right" vertical="center" wrapText="1"/>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3" fontId="36" fillId="0" borderId="43" xfId="0" applyNumberFormat="1" applyFont="1" applyBorder="1" applyAlignment="1" applyProtection="1">
      <alignment horizontal="right" vertical="center" wrapText="1"/>
    </xf>
    <xf numFmtId="3" fontId="36" fillId="0" borderId="42" xfId="0" applyNumberFormat="1" applyFont="1" applyBorder="1" applyAlignment="1" applyProtection="1">
      <alignment horizontal="right" vertical="center"/>
    </xf>
    <xf numFmtId="3" fontId="36" fillId="35" borderId="10" xfId="0" applyNumberFormat="1" applyFont="1" applyFill="1" applyBorder="1" applyAlignment="1" applyProtection="1">
      <alignment horizontal="right" vertical="center"/>
    </xf>
    <xf numFmtId="3" fontId="36" fillId="35" borderId="42" xfId="0" applyNumberFormat="1" applyFont="1" applyFill="1" applyBorder="1" applyAlignment="1" applyProtection="1">
      <alignment horizontal="right" vertical="center"/>
    </xf>
    <xf numFmtId="3" fontId="36" fillId="34" borderId="10" xfId="0" applyNumberFormat="1" applyFont="1" applyFill="1" applyBorder="1" applyAlignment="1" applyProtection="1">
      <alignment horizontal="right" vertical="center"/>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5" fillId="36" borderId="49" xfId="10" applyNumberFormat="1" applyFont="1" applyFill="1" applyBorder="1" applyAlignment="1" applyProtection="1">
      <alignment horizontal="center" vertical="center"/>
    </xf>
    <xf numFmtId="3" fontId="35" fillId="36" borderId="50" xfId="10" applyNumberFormat="1" applyFont="1" applyFill="1" applyBorder="1" applyAlignment="1" applyProtection="1">
      <alignment horizontal="center" vertical="center"/>
    </xf>
    <xf numFmtId="3" fontId="36" fillId="36" borderId="42" xfId="24" applyNumberFormat="1" applyFont="1" applyFill="1" applyBorder="1" applyAlignment="1" applyProtection="1">
      <alignment horizontal="right" vertical="center" wrapText="1"/>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3" fontId="36" fillId="0" borderId="42" xfId="0" applyNumberFormat="1" applyFont="1" applyFill="1" applyBorder="1" applyAlignment="1" applyProtection="1">
      <alignment horizontal="right" vertical="center"/>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5" borderId="17" xfId="44" applyFont="1" applyFill="1" applyBorder="1" applyAlignment="1" applyProtection="1">
      <alignment horizontal="center" vertical="center"/>
      <protection locked="0"/>
    </xf>
    <xf numFmtId="0" fontId="35" fillId="35" borderId="26"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20" fillId="0" borderId="0" xfId="0" applyFont="1" applyAlignment="1" applyProtection="1">
      <alignment horizontal="left" vertical="center" wrapText="1"/>
      <protection locked="0"/>
    </xf>
    <xf numFmtId="0" fontId="36" fillId="35" borderId="42" xfId="0" applyFont="1" applyFill="1" applyBorder="1" applyAlignment="1" applyProtection="1">
      <alignment horizontal="right" vertical="center"/>
    </xf>
    <xf numFmtId="0" fontId="36" fillId="35" borderId="43"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10"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4" borderId="10"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0" fillId="33" borderId="0" xfId="0" applyFill="1" applyAlignment="1" applyProtection="1">
      <alignment horizontal="left" vertical="top" wrapText="1"/>
      <protection locked="0"/>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3" fontId="37" fillId="0" borderId="32" xfId="0" applyNumberFormat="1" applyFont="1" applyBorder="1" applyAlignment="1" applyProtection="1">
      <alignment horizontal="right" vertical="center"/>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3" fontId="35" fillId="35" borderId="49" xfId="10" applyNumberFormat="1" applyFont="1" applyFill="1" applyBorder="1" applyAlignment="1" applyProtection="1">
      <alignment horizontal="center" vertical="center"/>
    </xf>
    <xf numFmtId="0" fontId="36" fillId="36" borderId="25" xfId="0" applyFont="1" applyFill="1" applyBorder="1" applyAlignment="1" applyProtection="1">
      <alignment vertical="center" wrapText="1"/>
      <protection locked="0"/>
    </xf>
    <xf numFmtId="0" fontId="36" fillId="36" borderId="10" xfId="0" applyFont="1" applyFill="1" applyBorder="1" applyAlignment="1" applyProtection="1">
      <alignment vertical="center" wrapText="1"/>
      <protection locked="0"/>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3" fontId="36" fillId="35" borderId="28" xfId="0" applyNumberFormat="1" applyFont="1" applyFill="1" applyBorder="1" applyAlignment="1" applyProtection="1">
      <alignment horizontal="right" vertical="center" wrapText="1"/>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3" fontId="36" fillId="0" borderId="32" xfId="0" applyNumberFormat="1" applyFont="1" applyBorder="1" applyAlignment="1" applyProtection="1">
      <alignment horizontal="right" vertical="center"/>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5" fillId="35" borderId="20" xfId="0" applyFont="1" applyFill="1" applyBorder="1" applyAlignment="1" applyProtection="1">
      <alignment horizontal="center" vertical="center" wrapText="1"/>
      <protection locked="0"/>
    </xf>
    <xf numFmtId="3" fontId="36" fillId="0" borderId="10" xfId="0" applyNumberFormat="1" applyFont="1" applyFill="1" applyBorder="1" applyAlignment="1" applyProtection="1">
      <alignment horizontal="right" vertical="center"/>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5" fillId="35" borderId="26" xfId="0" applyFont="1" applyFill="1" applyBorder="1" applyAlignment="1" applyProtection="1">
      <alignment horizontal="center" vertical="center" textRotation="90" wrapText="1"/>
      <protection locked="0"/>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6" fillId="33" borderId="25" xfId="24" applyFont="1" applyFill="1" applyBorder="1" applyAlignment="1" applyProtection="1">
      <alignment vertical="center" wrapText="1"/>
      <protection locked="0"/>
    </xf>
    <xf numFmtId="0" fontId="36" fillId="33" borderId="10" xfId="24" applyFont="1" applyFill="1" applyBorder="1" applyAlignment="1" applyProtection="1">
      <alignment vertical="center" wrapText="1"/>
      <protection locked="0"/>
    </xf>
    <xf numFmtId="0" fontId="36" fillId="0" borderId="25" xfId="0" applyFont="1" applyFill="1" applyBorder="1" applyAlignment="1" applyProtection="1">
      <alignment vertical="center" wrapText="1"/>
      <protection locked="0"/>
    </xf>
    <xf numFmtId="0" fontId="36" fillId="0" borderId="10" xfId="0" applyFont="1" applyFill="1" applyBorder="1" applyAlignment="1" applyProtection="1">
      <alignment vertical="center" wrapText="1"/>
      <protection locked="0"/>
    </xf>
    <xf numFmtId="0" fontId="36" fillId="36" borderId="25" xfId="24" applyFont="1" applyFill="1" applyBorder="1" applyAlignment="1" applyProtection="1">
      <alignment vertical="center" wrapText="1"/>
      <protection locked="0"/>
    </xf>
    <xf numFmtId="0" fontId="36" fillId="36" borderId="10" xfId="24" applyFont="1" applyFill="1" applyBorder="1" applyAlignment="1" applyProtection="1">
      <alignment vertical="center" wrapText="1"/>
      <protection locked="0"/>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0" fontId="14" fillId="33" borderId="0" xfId="0" applyFont="1" applyFill="1" applyAlignment="1" applyProtection="1">
      <alignment horizontal="left" vertical="top" wrapText="1"/>
      <protection locked="0"/>
    </xf>
    <xf numFmtId="0" fontId="0" fillId="0" borderId="0" xfId="0" applyProtection="1">
      <protection locked="0"/>
    </xf>
    <xf numFmtId="0" fontId="35" fillId="35" borderId="10" xfId="44" applyFont="1" applyFill="1" applyBorder="1" applyAlignment="1" applyProtection="1">
      <alignment horizontal="center" vertical="center" wrapText="1"/>
      <protection locked="0"/>
    </xf>
    <xf numFmtId="0" fontId="36" fillId="35" borderId="10" xfId="43" applyFont="1" applyFill="1" applyBorder="1" applyAlignment="1" applyProtection="1">
      <alignment horizontal="right" vertical="center"/>
    </xf>
    <xf numFmtId="0" fontId="35" fillId="36" borderId="53" xfId="10" applyFont="1" applyFill="1" applyBorder="1" applyAlignment="1" applyProtection="1">
      <alignment horizontal="center" vertical="center"/>
    </xf>
    <xf numFmtId="0" fontId="36" fillId="35" borderId="42" xfId="43"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5" fillId="35" borderId="32" xfId="44" applyFont="1" applyFill="1" applyBorder="1" applyAlignment="1" applyProtection="1">
      <alignment horizontal="center"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6" fillId="35" borderId="43" xfId="43" applyFont="1" applyFill="1" applyBorder="1" applyAlignment="1" applyProtection="1">
      <alignment horizontal="right" vertical="center"/>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0" fillId="33" borderId="0" xfId="0" applyFill="1" applyAlignment="1" applyProtection="1">
      <alignment horizontal="left" vertical="top"/>
      <protection locked="0"/>
    </xf>
    <xf numFmtId="3" fontId="35" fillId="34" borderId="49" xfId="0" applyNumberFormat="1" applyFont="1" applyFill="1" applyBorder="1" applyAlignment="1" applyProtection="1">
      <alignment horizontal="center" vertical="center"/>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3" fontId="36" fillId="36" borderId="10" xfId="24" applyNumberFormat="1" applyFont="1" applyFill="1" applyBorder="1" applyAlignment="1" applyProtection="1">
      <alignment horizontal="right"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5" fillId="34" borderId="50" xfId="0" applyNumberFormat="1"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1" xfId="0" applyFont="1" applyFill="1" applyBorder="1" applyAlignment="1" applyProtection="1">
      <alignment horizontal="center" vertical="center"/>
      <protection locked="0"/>
    </xf>
    <xf numFmtId="0" fontId="35" fillId="36" borderId="48" xfId="10" applyFont="1" applyFill="1" applyBorder="1" applyAlignment="1" applyProtection="1">
      <alignment horizontal="left" vertical="center"/>
      <protection locked="0"/>
    </xf>
    <xf numFmtId="0" fontId="35" fillId="36" borderId="49" xfId="10" applyFont="1" applyFill="1" applyBorder="1" applyAlignment="1" applyProtection="1">
      <alignment horizontal="left" vertical="center"/>
      <protection locked="0"/>
    </xf>
    <xf numFmtId="3" fontId="36" fillId="0" borderId="10" xfId="24" applyNumberFormat="1" applyFont="1" applyFill="1" applyBorder="1" applyAlignment="1" applyProtection="1">
      <alignment horizontal="right" vertical="center"/>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6" fillId="33" borderId="41" xfId="24" applyFont="1" applyFill="1" applyBorder="1" applyAlignment="1" applyProtection="1">
      <alignment vertical="center" wrapText="1"/>
      <protection locked="0"/>
    </xf>
    <xf numFmtId="0" fontId="36" fillId="33" borderId="42" xfId="24" applyFont="1" applyFill="1" applyBorder="1" applyAlignment="1" applyProtection="1">
      <alignment vertical="center" wrapText="1"/>
      <protection locked="0"/>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3" fontId="35" fillId="35" borderId="50" xfId="10" applyNumberFormat="1" applyFont="1" applyFill="1" applyBorder="1" applyAlignment="1" applyProtection="1">
      <alignment horizontal="center" vertical="center"/>
    </xf>
    <xf numFmtId="0" fontId="38" fillId="0" borderId="0" xfId="0" applyFont="1" applyAlignment="1" applyProtection="1">
      <alignment horizontal="left" vertical="top" wrapText="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499</c:v>
                </c:pt>
                <c:pt idx="2">
                  <c:v>1264</c:v>
                </c:pt>
                <c:pt idx="4">
                  <c:v>74</c:v>
                </c:pt>
                <c:pt idx="6">
                  <c:v>177</c:v>
                </c:pt>
                <c:pt idx="8">
                  <c:v>85</c:v>
                </c:pt>
                <c:pt idx="10">
                  <c:v>200</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512</c:v>
                </c:pt>
                <c:pt idx="2">
                  <c:v>891</c:v>
                </c:pt>
                <c:pt idx="4">
                  <c:v>82</c:v>
                </c:pt>
                <c:pt idx="6">
                  <c:v>188</c:v>
                </c:pt>
                <c:pt idx="8">
                  <c:v>39</c:v>
                </c:pt>
                <c:pt idx="10">
                  <c:v>47</c:v>
                </c:pt>
              </c:numCache>
            </c:numRef>
          </c:val>
        </c:ser>
        <c:ser>
          <c:idx val="2"/>
          <c:order val="2"/>
          <c:tx>
            <c:strRef>
              <c:f>'Meldunek tygodniowy'!$C$56</c:f>
              <c:strCache>
                <c:ptCount val="1"/>
                <c:pt idx="0">
                  <c:v>GRUZJA</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44</c:v>
                </c:pt>
                <c:pt idx="2">
                  <c:v>97</c:v>
                </c:pt>
                <c:pt idx="4">
                  <c:v>13</c:v>
                </c:pt>
                <c:pt idx="6">
                  <c:v>34</c:v>
                </c:pt>
                <c:pt idx="8">
                  <c:v>21</c:v>
                </c:pt>
                <c:pt idx="10">
                  <c:v>38</c:v>
                </c:pt>
              </c:numCache>
            </c:numRef>
          </c:val>
        </c:ser>
        <c:ser>
          <c:idx val="3"/>
          <c:order val="3"/>
          <c:tx>
            <c:strRef>
              <c:f>'Meldunek tygodniowy'!$C$57</c:f>
              <c:strCache>
                <c:ptCount val="1"/>
                <c:pt idx="0">
                  <c:v>TADŻYKISTAN</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35</c:v>
                </c:pt>
                <c:pt idx="2">
                  <c:v>73</c:v>
                </c:pt>
                <c:pt idx="4">
                  <c:v>0</c:v>
                </c:pt>
                <c:pt idx="6">
                  <c:v>0</c:v>
                </c:pt>
                <c:pt idx="8">
                  <c:v>6</c:v>
                </c:pt>
                <c:pt idx="10">
                  <c:v>11</c:v>
                </c:pt>
              </c:numCache>
            </c:numRef>
          </c:val>
        </c:ser>
        <c:ser>
          <c:idx val="5"/>
          <c:order val="4"/>
          <c:tx>
            <c:strRef>
              <c:f>'Meldunek tygodniowy'!$C$58</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36</c:v>
                </c:pt>
                <c:pt idx="2">
                  <c:v>46</c:v>
                </c:pt>
                <c:pt idx="4">
                  <c:v>1</c:v>
                </c:pt>
                <c:pt idx="6">
                  <c:v>1</c:v>
                </c:pt>
                <c:pt idx="8">
                  <c:v>5</c:v>
                </c:pt>
                <c:pt idx="10">
                  <c:v>5</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135</c:v>
                </c:pt>
                <c:pt idx="2">
                  <c:v>199</c:v>
                </c:pt>
                <c:pt idx="4">
                  <c:v>35</c:v>
                </c:pt>
                <c:pt idx="6">
                  <c:v>44</c:v>
                </c:pt>
                <c:pt idx="8">
                  <c:v>11</c:v>
                </c:pt>
                <c:pt idx="10">
                  <c:v>21</c:v>
                </c:pt>
              </c:numCache>
            </c:numRef>
          </c:val>
        </c:ser>
        <c:dLbls>
          <c:showLegendKey val="0"/>
          <c:showVal val="0"/>
          <c:showCatName val="0"/>
          <c:showSerName val="0"/>
          <c:showPercent val="0"/>
          <c:showBubbleSize val="0"/>
        </c:dLbls>
        <c:gapWidth val="55"/>
        <c:gapDepth val="55"/>
        <c:shape val="box"/>
        <c:axId val="48717184"/>
        <c:axId val="48739456"/>
        <c:axId val="0"/>
      </c:bar3DChart>
      <c:catAx>
        <c:axId val="48717184"/>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48739456"/>
        <c:crosses val="autoZero"/>
        <c:auto val="1"/>
        <c:lblAlgn val="ctr"/>
        <c:lblOffset val="100"/>
        <c:noMultiLvlLbl val="0"/>
      </c:catAx>
      <c:valAx>
        <c:axId val="4873945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4871718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tygodniowy'!$B$216</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tygodniowy'!$J$215,'Meldunek tygodniowy'!$M$215,'Meldunek tygodniowy'!$P$215,'Meldunek tygodniowy'!$S$215,'Meldunek tygodniowy'!$V$215)</c:f>
              <c:strCache>
                <c:ptCount val="5"/>
                <c:pt idx="0">
                  <c:v>27.04.2015 - 03.05.2015</c:v>
                </c:pt>
                <c:pt idx="1">
                  <c:v>04.05.2015 - 10.05.2015</c:v>
                </c:pt>
                <c:pt idx="2">
                  <c:v>11.05.2015 - 17.05.2015</c:v>
                </c:pt>
                <c:pt idx="3">
                  <c:v>18.05.2015 - 24.05.2015</c:v>
                </c:pt>
                <c:pt idx="4">
                  <c:v>25.05.2015 - 31.05.2015</c:v>
                </c:pt>
              </c:strCache>
            </c:strRef>
          </c:cat>
          <c:val>
            <c:numRef>
              <c:f>('Meldunek tygodniowy'!$J$216,'Meldunek tygodniowy'!$M$216,'Meldunek tygodniowy'!$P$216,'Meldunek tygodniowy'!$S$216,'Meldunek tygodniowy'!$V$216)</c:f>
              <c:numCache>
                <c:formatCode>#,##0</c:formatCode>
                <c:ptCount val="5"/>
                <c:pt idx="0">
                  <c:v>1321</c:v>
                </c:pt>
                <c:pt idx="1">
                  <c:v>1289</c:v>
                </c:pt>
                <c:pt idx="2">
                  <c:v>1253</c:v>
                </c:pt>
                <c:pt idx="3">
                  <c:v>1266</c:v>
                </c:pt>
                <c:pt idx="4">
                  <c:v>1275</c:v>
                </c:pt>
              </c:numCache>
            </c:numRef>
          </c:val>
        </c:ser>
        <c:ser>
          <c:idx val="1"/>
          <c:order val="1"/>
          <c:tx>
            <c:strRef>
              <c:f>'Meldunek tygodniowy'!$B$217</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tygodniowy'!$J$215,'Meldunek tygodniowy'!$M$215,'Meldunek tygodniowy'!$P$215,'Meldunek tygodniowy'!$S$215,'Meldunek tygodniowy'!$V$215)</c:f>
              <c:strCache>
                <c:ptCount val="5"/>
                <c:pt idx="0">
                  <c:v>27.04.2015 - 03.05.2015</c:v>
                </c:pt>
                <c:pt idx="1">
                  <c:v>04.05.2015 - 10.05.2015</c:v>
                </c:pt>
                <c:pt idx="2">
                  <c:v>11.05.2015 - 17.05.2015</c:v>
                </c:pt>
                <c:pt idx="3">
                  <c:v>18.05.2015 - 24.05.2015</c:v>
                </c:pt>
                <c:pt idx="4">
                  <c:v>25.05.2015 - 31.05.2015</c:v>
                </c:pt>
              </c:strCache>
            </c:strRef>
          </c:cat>
          <c:val>
            <c:numRef>
              <c:f>('Meldunek tygodniowy'!$J$217,'Meldunek tygodniowy'!$M$217,'Meldunek tygodniowy'!$P$217,'Meldunek tygodniowy'!$S$217,'Meldunek tygodniowy'!$V$217)</c:f>
              <c:numCache>
                <c:formatCode>#,##0</c:formatCode>
                <c:ptCount val="5"/>
                <c:pt idx="0">
                  <c:v>2666</c:v>
                </c:pt>
                <c:pt idx="1">
                  <c:v>2689</c:v>
                </c:pt>
                <c:pt idx="2">
                  <c:v>2669</c:v>
                </c:pt>
                <c:pt idx="3">
                  <c:v>2624</c:v>
                </c:pt>
                <c:pt idx="4">
                  <c:v>2647</c:v>
                </c:pt>
              </c:numCache>
            </c:numRef>
          </c:val>
        </c:ser>
        <c:ser>
          <c:idx val="5"/>
          <c:order val="2"/>
          <c:tx>
            <c:strRef>
              <c:f>'Meldunek tygodniowy'!$B$220</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tygodniowy'!$J$215,'Meldunek tygodniowy'!$M$215,'Meldunek tygodniowy'!$P$215,'Meldunek tygodniowy'!$S$215,'Meldunek tygodniowy'!$V$215)</c:f>
              <c:strCache>
                <c:ptCount val="5"/>
                <c:pt idx="0">
                  <c:v>27.04.2015 - 03.05.2015</c:v>
                </c:pt>
                <c:pt idx="1">
                  <c:v>04.05.2015 - 10.05.2015</c:v>
                </c:pt>
                <c:pt idx="2">
                  <c:v>11.05.2015 - 17.05.2015</c:v>
                </c:pt>
                <c:pt idx="3">
                  <c:v>18.05.2015 - 24.05.2015</c:v>
                </c:pt>
                <c:pt idx="4">
                  <c:v>25.05.2015 - 31.05.2015</c:v>
                </c:pt>
              </c:strCache>
            </c:strRef>
          </c:cat>
          <c:val>
            <c:numRef>
              <c:f>('Meldunek tygodniowy'!$J$220,'Meldunek tygodniowy'!$M$220,'Meldunek tygodniowy'!$P$220,'Meldunek tygodniowy'!$S$220,'Meldunek tygodniowy'!$V$220)</c:f>
              <c:numCache>
                <c:formatCode>#,##0</c:formatCode>
                <c:ptCount val="5"/>
                <c:pt idx="0">
                  <c:v>2</c:v>
                </c:pt>
                <c:pt idx="1">
                  <c:v>2</c:v>
                </c:pt>
                <c:pt idx="2">
                  <c:v>1</c:v>
                </c:pt>
                <c:pt idx="3">
                  <c:v>1</c:v>
                </c:pt>
                <c:pt idx="4">
                  <c:v>1</c:v>
                </c:pt>
              </c:numCache>
            </c:numRef>
          </c:val>
        </c:ser>
        <c:dLbls>
          <c:showLegendKey val="0"/>
          <c:showVal val="1"/>
          <c:showCatName val="0"/>
          <c:showSerName val="0"/>
          <c:showPercent val="0"/>
          <c:showBubbleSize val="0"/>
        </c:dLbls>
        <c:gapWidth val="75"/>
        <c:gapDepth val="195"/>
        <c:shape val="cylinder"/>
        <c:axId val="62550016"/>
        <c:axId val="62551552"/>
        <c:axId val="0"/>
      </c:bar3DChart>
      <c:catAx>
        <c:axId val="62550016"/>
        <c:scaling>
          <c:orientation val="minMax"/>
        </c:scaling>
        <c:delete val="0"/>
        <c:axPos val="l"/>
        <c:numFmt formatCode="General" sourceLinked="0"/>
        <c:majorTickMark val="none"/>
        <c:minorTickMark val="none"/>
        <c:tickLblPos val="nextTo"/>
        <c:crossAx val="62551552"/>
        <c:crosses val="autoZero"/>
        <c:auto val="1"/>
        <c:lblAlgn val="ctr"/>
        <c:lblOffset val="100"/>
        <c:noMultiLvlLbl val="0"/>
      </c:catAx>
      <c:valAx>
        <c:axId val="6255155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62550016"/>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tygodniowy'!$C$395</c:f>
              <c:strCache>
                <c:ptCount val="1"/>
                <c:pt idx="0">
                  <c:v>pobyt czasowy</c:v>
                </c:pt>
              </c:strCache>
            </c:strRef>
          </c:tx>
          <c:spPr>
            <a:solidFill>
              <a:srgbClr val="FF000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tygodniowy'!$L$395:$T$395</c:f>
              <c:numCache>
                <c:formatCode>#,##0</c:formatCode>
                <c:ptCount val="9"/>
                <c:pt idx="0">
                  <c:v>612</c:v>
                </c:pt>
                <c:pt idx="2">
                  <c:v>171</c:v>
                </c:pt>
                <c:pt idx="3">
                  <c:v>110</c:v>
                </c:pt>
                <c:pt idx="4">
                  <c:v>112</c:v>
                </c:pt>
                <c:pt idx="5">
                  <c:v>10</c:v>
                </c:pt>
                <c:pt idx="6">
                  <c:v>0</c:v>
                </c:pt>
                <c:pt idx="7">
                  <c:v>0</c:v>
                </c:pt>
                <c:pt idx="8">
                  <c:v>106</c:v>
                </c:pt>
              </c:numCache>
            </c:numRef>
          </c:val>
        </c:ser>
        <c:ser>
          <c:idx val="0"/>
          <c:order val="1"/>
          <c:tx>
            <c:strRef>
              <c:f>'Meldunek tygodniowy'!$C$396</c:f>
              <c:strCache>
                <c:ptCount val="1"/>
                <c:pt idx="0">
                  <c:v>pobyt stały</c:v>
                </c:pt>
              </c:strCache>
            </c:strRef>
          </c:tx>
          <c:spPr>
            <a:solidFill>
              <a:srgbClr val="FFC00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tygodniowy'!$L$396:$T$396</c:f>
              <c:numCache>
                <c:formatCode>#,##0</c:formatCode>
                <c:ptCount val="9"/>
                <c:pt idx="0">
                  <c:v>118</c:v>
                </c:pt>
                <c:pt idx="2">
                  <c:v>47</c:v>
                </c:pt>
                <c:pt idx="3">
                  <c:v>11</c:v>
                </c:pt>
                <c:pt idx="4">
                  <c:v>25</c:v>
                </c:pt>
                <c:pt idx="5">
                  <c:v>1</c:v>
                </c:pt>
                <c:pt idx="6">
                  <c:v>0</c:v>
                </c:pt>
                <c:pt idx="7">
                  <c:v>0</c:v>
                </c:pt>
                <c:pt idx="8">
                  <c:v>17</c:v>
                </c:pt>
              </c:numCache>
            </c:numRef>
          </c:val>
        </c:ser>
        <c:ser>
          <c:idx val="1"/>
          <c:order val="2"/>
          <c:tx>
            <c:strRef>
              <c:f>'Meldunek tygodniowy'!$C$397</c:f>
              <c:strCache>
                <c:ptCount val="1"/>
                <c:pt idx="0">
                  <c:v>pobyt rezydenta długoterminowego UE</c:v>
                </c:pt>
              </c:strCache>
            </c:strRef>
          </c:tx>
          <c:spPr>
            <a:solidFill>
              <a:srgbClr val="FFFF0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tygodniowy'!$L$397:$T$397</c:f>
              <c:numCache>
                <c:formatCode>#,##0</c:formatCode>
                <c:ptCount val="9"/>
                <c:pt idx="0">
                  <c:v>37</c:v>
                </c:pt>
                <c:pt idx="2">
                  <c:v>19</c:v>
                </c:pt>
                <c:pt idx="3">
                  <c:v>1</c:v>
                </c:pt>
                <c:pt idx="4">
                  <c:v>3</c:v>
                </c:pt>
                <c:pt idx="5">
                  <c:v>0</c:v>
                </c:pt>
                <c:pt idx="6">
                  <c:v>0</c:v>
                </c:pt>
                <c:pt idx="7">
                  <c:v>0</c:v>
                </c:pt>
                <c:pt idx="8">
                  <c:v>9</c:v>
                </c:pt>
              </c:numCache>
            </c:numRef>
          </c:val>
        </c:ser>
        <c:ser>
          <c:idx val="2"/>
          <c:order val="3"/>
          <c:tx>
            <c:strRef>
              <c:f>'Meldunek tygodniowy'!$C$398</c:f>
              <c:strCache>
                <c:ptCount val="1"/>
                <c:pt idx="0">
                  <c:v>prawo pobytu ob. UE</c:v>
                </c:pt>
              </c:strCache>
            </c:strRef>
          </c:tx>
          <c:spPr>
            <a:solidFill>
              <a:srgbClr val="92D05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tygodniowy'!$L$398:$T$398</c:f>
              <c:numCache>
                <c:formatCode>#,##0</c:formatCode>
                <c:ptCount val="9"/>
                <c:pt idx="0">
                  <c:v>2</c:v>
                </c:pt>
                <c:pt idx="2">
                  <c:v>1</c:v>
                </c:pt>
                <c:pt idx="3">
                  <c:v>0</c:v>
                </c:pt>
                <c:pt idx="4">
                  <c:v>1</c:v>
                </c:pt>
                <c:pt idx="5">
                  <c:v>0</c:v>
                </c:pt>
                <c:pt idx="6">
                  <c:v>0</c:v>
                </c:pt>
                <c:pt idx="7">
                  <c:v>0</c:v>
                </c:pt>
                <c:pt idx="8">
                  <c:v>0</c:v>
                </c:pt>
              </c:numCache>
            </c:numRef>
          </c:val>
        </c:ser>
        <c:ser>
          <c:idx val="3"/>
          <c:order val="4"/>
          <c:tx>
            <c:strRef>
              <c:f>'Meldunek tygodniowy'!$C$399</c:f>
              <c:strCache>
                <c:ptCount val="1"/>
                <c:pt idx="0">
                  <c:v>prawo stałego pobytu obywatela UE</c:v>
                </c:pt>
              </c:strCache>
            </c:strRef>
          </c:tx>
          <c:spPr>
            <a:solidFill>
              <a:srgbClr val="00B05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tygodniowy'!$L$399:$T$399</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tygodniowy'!$C$400</c:f>
              <c:strCache>
                <c:ptCount val="1"/>
                <c:pt idx="0">
                  <c:v>prawo pobytu członka rodziny ob. UE</c:v>
                </c:pt>
              </c:strCache>
            </c:strRef>
          </c:tx>
          <c:spPr>
            <a:solidFill>
              <a:srgbClr val="00B0F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tygodniowy'!$L$400:$T$400</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tygodniowy'!$C$401</c:f>
              <c:strCache>
                <c:ptCount val="1"/>
                <c:pt idx="0">
                  <c:v>prawo stałego pobytu członka rodziny ob.. UE</c:v>
                </c:pt>
              </c:strCache>
            </c:strRef>
          </c:tx>
          <c:spPr>
            <a:solidFill>
              <a:srgbClr val="0070C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tygodniowy'!$L$401:$T$401</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tygodniowy'!$C$402</c:f>
              <c:strCache>
                <c:ptCount val="1"/>
                <c:pt idx="0">
                  <c:v>pobyt tolerowany</c:v>
                </c:pt>
              </c:strCache>
            </c:strRef>
          </c:tx>
          <c:spPr>
            <a:solidFill>
              <a:srgbClr val="00206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tygodniowy'!$L$402:$T$402</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tygodniowy'!$C$403</c:f>
              <c:strCache>
                <c:ptCount val="1"/>
                <c:pt idx="0">
                  <c:v>pobyt humanitarny</c:v>
                </c:pt>
              </c:strCache>
            </c:strRef>
          </c:tx>
          <c:spPr>
            <a:solidFill>
              <a:srgbClr val="7030A0"/>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tygodniowy'!$L$403:$T$403</c:f>
              <c:numCache>
                <c:formatCode>#,##0</c:formatCode>
                <c:ptCount val="9"/>
                <c:pt idx="0">
                  <c:v>3</c:v>
                </c:pt>
                <c:pt idx="2">
                  <c:v>1</c:v>
                </c:pt>
                <c:pt idx="3">
                  <c:v>1</c:v>
                </c:pt>
                <c:pt idx="4">
                  <c:v>0</c:v>
                </c:pt>
                <c:pt idx="5">
                  <c:v>1</c:v>
                </c:pt>
                <c:pt idx="6">
                  <c:v>0</c:v>
                </c:pt>
                <c:pt idx="7">
                  <c:v>0</c:v>
                </c:pt>
                <c:pt idx="8">
                  <c:v>0</c:v>
                </c:pt>
              </c:numCache>
            </c:numRef>
          </c:val>
        </c:ser>
        <c:ser>
          <c:idx val="9"/>
          <c:order val="9"/>
          <c:tx>
            <c:strRef>
              <c:f>'Meldunek tygodniowy'!$C$404</c:f>
              <c:strCache>
                <c:ptCount val="1"/>
                <c:pt idx="0">
                  <c:v>wydalenie</c:v>
                </c:pt>
              </c:strCache>
            </c:strRef>
          </c:tx>
          <c:spPr>
            <a:solidFill>
              <a:schemeClr val="bg1">
                <a:lumMod val="85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tygodniowy'!$L$404:$T$404</c:f>
              <c:numCache>
                <c:formatCode>#,##0</c:formatCode>
                <c:ptCount val="9"/>
                <c:pt idx="0">
                  <c:v>7</c:v>
                </c:pt>
                <c:pt idx="2">
                  <c:v>3</c:v>
                </c:pt>
                <c:pt idx="3">
                  <c:v>0</c:v>
                </c:pt>
                <c:pt idx="4">
                  <c:v>1</c:v>
                </c:pt>
                <c:pt idx="5">
                  <c:v>0</c:v>
                </c:pt>
                <c:pt idx="6">
                  <c:v>0</c:v>
                </c:pt>
                <c:pt idx="7">
                  <c:v>0</c:v>
                </c:pt>
                <c:pt idx="8">
                  <c:v>3</c:v>
                </c:pt>
              </c:numCache>
            </c:numRef>
          </c:val>
        </c:ser>
        <c:ser>
          <c:idx val="10"/>
          <c:order val="10"/>
          <c:tx>
            <c:strRef>
              <c:f>'Meldunek tygodniowy'!$C$405</c:f>
              <c:strCache>
                <c:ptCount val="1"/>
                <c:pt idx="0">
                  <c:v>zobowiązanie do powrotu</c:v>
                </c:pt>
              </c:strCache>
            </c:strRef>
          </c:tx>
          <c:spPr>
            <a:solidFill>
              <a:schemeClr val="bg1">
                <a:lumMod val="65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tygodniowy'!$L$405:$T$405</c:f>
              <c:numCache>
                <c:formatCode>#,##0</c:formatCode>
                <c:ptCount val="9"/>
                <c:pt idx="0">
                  <c:v>275</c:v>
                </c:pt>
                <c:pt idx="2">
                  <c:v>152</c:v>
                </c:pt>
                <c:pt idx="3">
                  <c:v>1</c:v>
                </c:pt>
                <c:pt idx="4">
                  <c:v>30</c:v>
                </c:pt>
                <c:pt idx="5">
                  <c:v>10</c:v>
                </c:pt>
                <c:pt idx="6">
                  <c:v>0</c:v>
                </c:pt>
                <c:pt idx="7">
                  <c:v>0</c:v>
                </c:pt>
                <c:pt idx="8">
                  <c:v>50</c:v>
                </c:pt>
              </c:numCache>
            </c:numRef>
          </c:val>
        </c:ser>
        <c:ser>
          <c:idx val="11"/>
          <c:order val="11"/>
          <c:tx>
            <c:strRef>
              <c:f>'Meldunek tygodniowy'!$C$406</c:f>
              <c:strCache>
                <c:ptCount val="1"/>
                <c:pt idx="0">
                  <c:v>cofnięcie zakazu wjazdu</c:v>
                </c:pt>
              </c:strCache>
            </c:strRef>
          </c:tx>
          <c:spPr>
            <a:solidFill>
              <a:schemeClr val="tx1">
                <a:lumMod val="50000"/>
                <a:lumOff val="50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tygodniowy'!$L$406:$T$406</c:f>
              <c:numCache>
                <c:formatCode>#,##0</c:formatCode>
                <c:ptCount val="9"/>
                <c:pt idx="0">
                  <c:v>0</c:v>
                </c:pt>
                <c:pt idx="2">
                  <c:v>0</c:v>
                </c:pt>
                <c:pt idx="3">
                  <c:v>0</c:v>
                </c:pt>
                <c:pt idx="4">
                  <c:v>0</c:v>
                </c:pt>
                <c:pt idx="5">
                  <c:v>0</c:v>
                </c:pt>
                <c:pt idx="6">
                  <c:v>0</c:v>
                </c:pt>
                <c:pt idx="7">
                  <c:v>0</c:v>
                </c:pt>
                <c:pt idx="8">
                  <c:v>0</c:v>
                </c:pt>
              </c:numCache>
            </c:numRef>
          </c:val>
        </c:ser>
        <c:ser>
          <c:idx val="12"/>
          <c:order val="12"/>
          <c:tx>
            <c:strRef>
              <c:f>'Meldunek tygodniowy'!$C$407</c:f>
              <c:strCache>
                <c:ptCount val="1"/>
                <c:pt idx="0">
                  <c:v>zaproszenie</c:v>
                </c:pt>
              </c:strCache>
            </c:strRef>
          </c:tx>
          <c:spPr>
            <a:solidFill>
              <a:schemeClr val="tx1">
                <a:lumMod val="75000"/>
                <a:lumOff val="25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tygodniowy'!$L$407:$T$407</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tygodniowy'!$C$408</c:f>
              <c:strCache>
                <c:ptCount val="1"/>
                <c:pt idx="0">
                  <c:v>polski dokument podróży</c:v>
                </c:pt>
              </c:strCache>
            </c:strRef>
          </c:tx>
          <c:spPr>
            <a:solidFill>
              <a:schemeClr val="tx1">
                <a:lumMod val="95000"/>
                <a:lumOff val="5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tygodniowy'!$L$408:$T$408</c:f>
              <c:numCache>
                <c:formatCode>#,##0</c:formatCode>
                <c:ptCount val="9"/>
                <c:pt idx="0">
                  <c:v>6</c:v>
                </c:pt>
                <c:pt idx="2">
                  <c:v>2</c:v>
                </c:pt>
                <c:pt idx="3">
                  <c:v>0</c:v>
                </c:pt>
                <c:pt idx="4">
                  <c:v>0</c:v>
                </c:pt>
                <c:pt idx="5">
                  <c:v>0</c:v>
                </c:pt>
                <c:pt idx="6">
                  <c:v>0</c:v>
                </c:pt>
                <c:pt idx="7">
                  <c:v>0</c:v>
                </c:pt>
                <c:pt idx="8">
                  <c:v>0</c:v>
                </c:pt>
              </c:numCache>
            </c:numRef>
          </c:val>
        </c:ser>
        <c:ser>
          <c:idx val="14"/>
          <c:order val="14"/>
          <c:tx>
            <c:strRef>
              <c:f>'Meldunek tygodniowy'!$C$409</c:f>
              <c:strCache>
                <c:ptCount val="1"/>
                <c:pt idx="0">
                  <c:v>polski dokument tożsamości cudzoziemca</c:v>
                </c:pt>
              </c:strCache>
            </c:strRef>
          </c:tx>
          <c:spPr>
            <a:solidFill>
              <a:schemeClr val="bg2">
                <a:lumMod val="90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tygodniowy'!$L$409:$T$409</c:f>
              <c:numCache>
                <c:formatCode>#,##0</c:formatCode>
                <c:ptCount val="9"/>
                <c:pt idx="0">
                  <c:v>1</c:v>
                </c:pt>
                <c:pt idx="2">
                  <c:v>0</c:v>
                </c:pt>
                <c:pt idx="3">
                  <c:v>0</c:v>
                </c:pt>
                <c:pt idx="4">
                  <c:v>0</c:v>
                </c:pt>
                <c:pt idx="5">
                  <c:v>0</c:v>
                </c:pt>
                <c:pt idx="6">
                  <c:v>0</c:v>
                </c:pt>
                <c:pt idx="7">
                  <c:v>0</c:v>
                </c:pt>
                <c:pt idx="8">
                  <c:v>1</c:v>
                </c:pt>
              </c:numCache>
            </c:numRef>
          </c:val>
        </c:ser>
        <c:ser>
          <c:idx val="15"/>
          <c:order val="15"/>
          <c:tx>
            <c:strRef>
              <c:f>'Meldunek tygodniowy'!$C$410</c:f>
              <c:strCache>
                <c:ptCount val="1"/>
                <c:pt idx="0">
                  <c:v>wiza (nowa + Schengen)</c:v>
                </c:pt>
              </c:strCache>
            </c:strRef>
          </c:tx>
          <c:spPr>
            <a:solidFill>
              <a:schemeClr val="bg2">
                <a:lumMod val="50000"/>
              </a:schemeClr>
            </a:solidFill>
          </c:spPr>
          <c:invertIfNegative val="0"/>
          <c:cat>
            <c:strRef>
              <c:f>'Meldunek tygodniowy'!$L$394:$T$394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tygodniowy'!$L$410:$T$410</c:f>
              <c:numCache>
                <c:formatCode>#,##0</c:formatCode>
                <c:ptCount val="9"/>
                <c:pt idx="0">
                  <c:v>8</c:v>
                </c:pt>
                <c:pt idx="2">
                  <c:v>7</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62633472"/>
        <c:axId val="62635008"/>
        <c:axId val="0"/>
      </c:bar3DChart>
      <c:catAx>
        <c:axId val="6263347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62635008"/>
        <c:crosses val="autoZero"/>
        <c:auto val="1"/>
        <c:lblAlgn val="ctr"/>
        <c:lblOffset val="100"/>
        <c:noMultiLvlLbl val="0"/>
      </c:catAx>
      <c:valAx>
        <c:axId val="6263500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6263347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134</c:v>
                </c:pt>
                <c:pt idx="2">
                  <c:v>358</c:v>
                </c:pt>
                <c:pt idx="4">
                  <c:v>18</c:v>
                </c:pt>
                <c:pt idx="6">
                  <c:v>41</c:v>
                </c:pt>
                <c:pt idx="8">
                  <c:v>9</c:v>
                </c:pt>
                <c:pt idx="10">
                  <c:v>18</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67</c:v>
                </c:pt>
                <c:pt idx="2">
                  <c:v>104</c:v>
                </c:pt>
                <c:pt idx="4">
                  <c:v>24</c:v>
                </c:pt>
                <c:pt idx="6">
                  <c:v>44</c:v>
                </c:pt>
                <c:pt idx="8">
                  <c:v>6</c:v>
                </c:pt>
                <c:pt idx="10">
                  <c:v>13</c:v>
                </c:pt>
              </c:numCache>
            </c:numRef>
          </c:val>
        </c:ser>
        <c:ser>
          <c:idx val="2"/>
          <c:order val="2"/>
          <c:tx>
            <c:strRef>
              <c:f>'Meldunek tygodniowy'!$C$24</c:f>
              <c:strCache>
                <c:ptCount val="1"/>
                <c:pt idx="0">
                  <c:v>GRUZJA</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19</c:v>
                </c:pt>
                <c:pt idx="2">
                  <c:v>37</c:v>
                </c:pt>
                <c:pt idx="4">
                  <c:v>4</c:v>
                </c:pt>
                <c:pt idx="6">
                  <c:v>10</c:v>
                </c:pt>
                <c:pt idx="8">
                  <c:v>4</c:v>
                </c:pt>
                <c:pt idx="10">
                  <c:v>9</c:v>
                </c:pt>
              </c:numCache>
            </c:numRef>
          </c:val>
        </c:ser>
        <c:ser>
          <c:idx val="3"/>
          <c:order val="3"/>
          <c:tx>
            <c:strRef>
              <c:f>'Meldunek tygodniowy'!$C$25</c:f>
              <c:strCache>
                <c:ptCount val="1"/>
                <c:pt idx="0">
                  <c:v>TADŻYKISTAN</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8</c:v>
                </c:pt>
                <c:pt idx="2">
                  <c:v>16</c:v>
                </c:pt>
                <c:pt idx="4">
                  <c:v>0</c:v>
                </c:pt>
                <c:pt idx="6">
                  <c:v>0</c:v>
                </c:pt>
                <c:pt idx="8">
                  <c:v>2</c:v>
                </c:pt>
                <c:pt idx="10">
                  <c:v>2</c:v>
                </c:pt>
              </c:numCache>
            </c:numRef>
          </c:val>
        </c:ser>
        <c:ser>
          <c:idx val="5"/>
          <c:order val="4"/>
          <c:tx>
            <c:strRef>
              <c:f>'Meldunek tygodniowy'!$C$26</c:f>
              <c:strCache>
                <c:ptCount val="1"/>
                <c:pt idx="0">
                  <c:v>SYRIA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11</c:v>
                </c:pt>
                <c:pt idx="2">
                  <c:v>16</c:v>
                </c:pt>
                <c:pt idx="4">
                  <c:v>0</c:v>
                </c:pt>
                <c:pt idx="6">
                  <c:v>0</c:v>
                </c:pt>
                <c:pt idx="8">
                  <c:v>1</c:v>
                </c:pt>
                <c:pt idx="10">
                  <c:v>1</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30</c:v>
                </c:pt>
                <c:pt idx="2">
                  <c:v>43</c:v>
                </c:pt>
                <c:pt idx="4">
                  <c:v>11</c:v>
                </c:pt>
                <c:pt idx="6">
                  <c:v>16</c:v>
                </c:pt>
                <c:pt idx="8">
                  <c:v>2</c:v>
                </c:pt>
                <c:pt idx="10">
                  <c:v>4</c:v>
                </c:pt>
              </c:numCache>
            </c:numRef>
          </c:val>
        </c:ser>
        <c:dLbls>
          <c:showLegendKey val="0"/>
          <c:showVal val="0"/>
          <c:showCatName val="0"/>
          <c:showSerName val="0"/>
          <c:showPercent val="0"/>
          <c:showBubbleSize val="0"/>
        </c:dLbls>
        <c:gapWidth val="55"/>
        <c:gapDepth val="55"/>
        <c:shape val="box"/>
        <c:axId val="62293120"/>
        <c:axId val="62294656"/>
        <c:axId val="0"/>
      </c:bar3DChart>
      <c:catAx>
        <c:axId val="62293120"/>
        <c:scaling>
          <c:orientation val="minMax"/>
        </c:scaling>
        <c:delete val="0"/>
        <c:axPos val="b"/>
        <c:numFmt formatCode="General" sourceLinked="0"/>
        <c:majorTickMark val="none"/>
        <c:minorTickMark val="none"/>
        <c:tickLblPos val="nextTo"/>
        <c:txPr>
          <a:bodyPr/>
          <a:lstStyle/>
          <a:p>
            <a:pPr algn="ctr">
              <a:defRPr/>
            </a:pPr>
            <a:endParaRPr lang="pl-PL"/>
          </a:p>
        </c:txPr>
        <c:crossAx val="62294656"/>
        <c:crosses val="autoZero"/>
        <c:auto val="1"/>
        <c:lblAlgn val="ctr"/>
        <c:lblOffset val="100"/>
        <c:noMultiLvlLbl val="0"/>
      </c:catAx>
      <c:valAx>
        <c:axId val="62294656"/>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6229312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tygodniowy'!$G$263</c:f>
              <c:strCache>
                <c:ptCount val="1"/>
                <c:pt idx="0">
                  <c:v>pobyt czasowy</c:v>
                </c:pt>
              </c:strCache>
            </c:strRef>
          </c:tx>
          <c:spPr>
            <a:solidFill>
              <a:srgbClr val="FF0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tygodniowy'!$K$263,'Meldunek tygodniowy'!$M$263,'Meldunek tygodniowy'!$O$263,'Meldunek tygodniowy'!$Q$263)</c:f>
              <c:numCache>
                <c:formatCode>#,##0</c:formatCode>
                <c:ptCount val="4"/>
                <c:pt idx="0">
                  <c:v>6531</c:v>
                </c:pt>
                <c:pt idx="1">
                  <c:v>5479</c:v>
                </c:pt>
                <c:pt idx="2">
                  <c:v>319</c:v>
                </c:pt>
                <c:pt idx="3">
                  <c:v>166</c:v>
                </c:pt>
              </c:numCache>
            </c:numRef>
          </c:val>
        </c:ser>
        <c:ser>
          <c:idx val="2"/>
          <c:order val="1"/>
          <c:tx>
            <c:strRef>
              <c:f>'Meldunek tygodniowy'!$G$264</c:f>
              <c:strCache>
                <c:ptCount val="1"/>
                <c:pt idx="0">
                  <c:v>pobyt stały</c:v>
                </c:pt>
              </c:strCache>
            </c:strRef>
          </c:tx>
          <c:spPr>
            <a:solidFill>
              <a:srgbClr val="FFC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tygodniowy'!$K$264,'Meldunek tygodniowy'!$M$264,'Meldunek tygodniowy'!$O$264,'Meldunek tygodniowy'!$Q$264)</c:f>
              <c:numCache>
                <c:formatCode>#,##0</c:formatCode>
                <c:ptCount val="4"/>
                <c:pt idx="0">
                  <c:v>970</c:v>
                </c:pt>
                <c:pt idx="1">
                  <c:v>1054</c:v>
                </c:pt>
                <c:pt idx="2">
                  <c:v>58</c:v>
                </c:pt>
                <c:pt idx="3">
                  <c:v>33</c:v>
                </c:pt>
              </c:numCache>
            </c:numRef>
          </c:val>
        </c:ser>
        <c:ser>
          <c:idx val="4"/>
          <c:order val="2"/>
          <c:tx>
            <c:strRef>
              <c:f>'Meldunek tygodniowy'!$G$265</c:f>
              <c:strCache>
                <c:ptCount val="1"/>
                <c:pt idx="0">
                  <c:v>pobyt rezyd. UE</c:v>
                </c:pt>
              </c:strCache>
            </c:strRef>
          </c:tx>
          <c:spPr>
            <a:solidFill>
              <a:srgbClr val="92D05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tygodniowy'!$K$265,'Meldunek tygodniowy'!$M$265,'Meldunek tygodniowy'!$O$265,'Meldunek tygodniowy'!$Q$265)</c:f>
              <c:numCache>
                <c:formatCode>#,##0</c:formatCode>
                <c:ptCount val="4"/>
                <c:pt idx="0">
                  <c:v>223</c:v>
                </c:pt>
                <c:pt idx="1">
                  <c:v>182</c:v>
                </c:pt>
                <c:pt idx="2">
                  <c:v>15</c:v>
                </c:pt>
                <c:pt idx="3">
                  <c:v>32</c:v>
                </c:pt>
              </c:numCache>
            </c:numRef>
          </c:val>
        </c:ser>
        <c:dLbls>
          <c:showLegendKey val="0"/>
          <c:showVal val="0"/>
          <c:showCatName val="0"/>
          <c:showSerName val="0"/>
          <c:showPercent val="0"/>
          <c:showBubbleSize val="0"/>
        </c:dLbls>
        <c:gapWidth val="150"/>
        <c:shape val="box"/>
        <c:axId val="62391040"/>
        <c:axId val="62392576"/>
        <c:axId val="0"/>
      </c:bar3DChart>
      <c:catAx>
        <c:axId val="62391040"/>
        <c:scaling>
          <c:orientation val="minMax"/>
        </c:scaling>
        <c:delete val="0"/>
        <c:axPos val="b"/>
        <c:numFmt formatCode="General" sourceLinked="0"/>
        <c:majorTickMark val="out"/>
        <c:minorTickMark val="none"/>
        <c:tickLblPos val="nextTo"/>
        <c:crossAx val="62392576"/>
        <c:crosses val="autoZero"/>
        <c:auto val="1"/>
        <c:lblAlgn val="ctr"/>
        <c:lblOffset val="100"/>
        <c:noMultiLvlLbl val="0"/>
      </c:catAx>
      <c:valAx>
        <c:axId val="62392576"/>
        <c:scaling>
          <c:orientation val="minMax"/>
        </c:scaling>
        <c:delete val="0"/>
        <c:axPos val="l"/>
        <c:majorGridlines/>
        <c:numFmt formatCode="#,##0" sourceLinked="1"/>
        <c:majorTickMark val="out"/>
        <c:minorTickMark val="none"/>
        <c:tickLblPos val="nextTo"/>
        <c:crossAx val="623910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tygodniowy'!$D$469</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tygodniowy'!$H$466:$M$466</c:f>
              <c:strCache>
                <c:ptCount val="4"/>
                <c:pt idx="0">
                  <c:v>wnioski</c:v>
                </c:pt>
                <c:pt idx="3">
                  <c:v>decyzje</c:v>
                </c:pt>
              </c:strCache>
            </c:strRef>
          </c:cat>
          <c:val>
            <c:numRef>
              <c:f>'Meldunek tygodniowy'!$H$469:$M$469</c:f>
              <c:numCache>
                <c:formatCode>#,##0</c:formatCode>
                <c:ptCount val="6"/>
                <c:pt idx="0">
                  <c:v>451</c:v>
                </c:pt>
                <c:pt idx="3">
                  <c:v>467</c:v>
                </c:pt>
              </c:numCache>
            </c:numRef>
          </c:val>
        </c:ser>
        <c:ser>
          <c:idx val="1"/>
          <c:order val="1"/>
          <c:tx>
            <c:strRef>
              <c:f>'Meldunek tygodniowy'!$D$468</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tygodniowy'!$H$466:$M$466</c:f>
              <c:strCache>
                <c:ptCount val="4"/>
                <c:pt idx="0">
                  <c:v>wnioski</c:v>
                </c:pt>
                <c:pt idx="3">
                  <c:v>decyzje</c:v>
                </c:pt>
              </c:strCache>
            </c:strRef>
          </c:cat>
          <c:val>
            <c:numRef>
              <c:f>'Meldunek tygodniowy'!$H$468:$M$468</c:f>
              <c:numCache>
                <c:formatCode>#,##0</c:formatCode>
                <c:ptCount val="6"/>
                <c:pt idx="0">
                  <c:v>2674</c:v>
                </c:pt>
                <c:pt idx="3">
                  <c:v>2526</c:v>
                </c:pt>
              </c:numCache>
            </c:numRef>
          </c:val>
        </c:ser>
        <c:ser>
          <c:idx val="0"/>
          <c:order val="2"/>
          <c:tx>
            <c:strRef>
              <c:f>'Meldunek tygodniowy'!$D$467</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tygodniowy'!$H$466:$M$466</c:f>
              <c:strCache>
                <c:ptCount val="4"/>
                <c:pt idx="0">
                  <c:v>wnioski</c:v>
                </c:pt>
                <c:pt idx="3">
                  <c:v>decyzje</c:v>
                </c:pt>
              </c:strCache>
            </c:strRef>
          </c:cat>
          <c:val>
            <c:numRef>
              <c:f>'Meldunek tygodniowy'!$H$467:$M$467</c:f>
              <c:numCache>
                <c:formatCode>#,##0</c:formatCode>
                <c:ptCount val="6"/>
                <c:pt idx="0">
                  <c:v>67169</c:v>
                </c:pt>
                <c:pt idx="3">
                  <c:v>67890</c:v>
                </c:pt>
              </c:numCache>
            </c:numRef>
          </c:val>
        </c:ser>
        <c:dLbls>
          <c:showLegendKey val="0"/>
          <c:showVal val="0"/>
          <c:showCatName val="0"/>
          <c:showSerName val="0"/>
          <c:showPercent val="0"/>
          <c:showBubbleSize val="0"/>
        </c:dLbls>
        <c:gapWidth val="150"/>
        <c:shape val="box"/>
        <c:axId val="62452864"/>
        <c:axId val="62454400"/>
        <c:axId val="62302848"/>
      </c:bar3DChart>
      <c:catAx>
        <c:axId val="62452864"/>
        <c:scaling>
          <c:orientation val="minMax"/>
        </c:scaling>
        <c:delete val="0"/>
        <c:axPos val="b"/>
        <c:numFmt formatCode="General" sourceLinked="1"/>
        <c:majorTickMark val="out"/>
        <c:minorTickMark val="none"/>
        <c:tickLblPos val="nextTo"/>
        <c:crossAx val="62454400"/>
        <c:crosses val="autoZero"/>
        <c:auto val="1"/>
        <c:lblAlgn val="ctr"/>
        <c:lblOffset val="100"/>
        <c:noMultiLvlLbl val="0"/>
      </c:catAx>
      <c:valAx>
        <c:axId val="62454400"/>
        <c:scaling>
          <c:orientation val="minMax"/>
        </c:scaling>
        <c:delete val="0"/>
        <c:axPos val="l"/>
        <c:majorGridlines/>
        <c:numFmt formatCode="#,##0" sourceLinked="1"/>
        <c:majorTickMark val="out"/>
        <c:minorTickMark val="none"/>
        <c:tickLblPos val="nextTo"/>
        <c:crossAx val="62452864"/>
        <c:crosses val="autoZero"/>
        <c:crossBetween val="between"/>
      </c:valAx>
      <c:serAx>
        <c:axId val="62302848"/>
        <c:scaling>
          <c:orientation val="minMax"/>
        </c:scaling>
        <c:delete val="0"/>
        <c:axPos val="b"/>
        <c:majorTickMark val="out"/>
        <c:minorTickMark val="none"/>
        <c:tickLblPos val="nextTo"/>
        <c:crossAx val="62454400"/>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tygodniowy'!$G$263</c:f>
              <c:strCache>
                <c:ptCount val="1"/>
                <c:pt idx="0">
                  <c:v>pobyt czasowy</c:v>
                </c:pt>
              </c:strCache>
            </c:strRef>
          </c:tx>
          <c:spPr>
            <a:solidFill>
              <a:srgbClr val="FF0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tygodniowy'!$K$263,'Meldunek tygodniowy'!$M$263,'Meldunek tygodniowy'!$O$263,'Meldunek tygodniowy'!$Q$263)</c:f>
              <c:numCache>
                <c:formatCode>#,##0</c:formatCode>
                <c:ptCount val="4"/>
                <c:pt idx="0">
                  <c:v>6531</c:v>
                </c:pt>
                <c:pt idx="1">
                  <c:v>5479</c:v>
                </c:pt>
                <c:pt idx="2">
                  <c:v>319</c:v>
                </c:pt>
                <c:pt idx="3">
                  <c:v>166</c:v>
                </c:pt>
              </c:numCache>
            </c:numRef>
          </c:val>
        </c:ser>
        <c:ser>
          <c:idx val="2"/>
          <c:order val="1"/>
          <c:tx>
            <c:strRef>
              <c:f>'Meldunek tygodniowy'!$G$264</c:f>
              <c:strCache>
                <c:ptCount val="1"/>
                <c:pt idx="0">
                  <c:v>pobyt stały</c:v>
                </c:pt>
              </c:strCache>
            </c:strRef>
          </c:tx>
          <c:spPr>
            <a:solidFill>
              <a:srgbClr val="FFC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tygodniowy'!$K$264,'Meldunek tygodniowy'!$M$264,'Meldunek tygodniowy'!$O$264,'Meldunek tygodniowy'!$Q$264)</c:f>
              <c:numCache>
                <c:formatCode>#,##0</c:formatCode>
                <c:ptCount val="4"/>
                <c:pt idx="0">
                  <c:v>970</c:v>
                </c:pt>
                <c:pt idx="1">
                  <c:v>1054</c:v>
                </c:pt>
                <c:pt idx="2">
                  <c:v>58</c:v>
                </c:pt>
                <c:pt idx="3">
                  <c:v>33</c:v>
                </c:pt>
              </c:numCache>
            </c:numRef>
          </c:val>
        </c:ser>
        <c:ser>
          <c:idx val="4"/>
          <c:order val="2"/>
          <c:tx>
            <c:strRef>
              <c:f>'Meldunek tygodniowy'!$G$265</c:f>
              <c:strCache>
                <c:ptCount val="1"/>
                <c:pt idx="0">
                  <c:v>pobyt rezyd. UE</c:v>
                </c:pt>
              </c:strCache>
            </c:strRef>
          </c:tx>
          <c:spPr>
            <a:solidFill>
              <a:srgbClr val="92D05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01.05.2015 - 31.05.2015 r.</c:v>
                  </c:pt>
                </c:lvl>
              </c:multiLvlStrCache>
            </c:multiLvlStrRef>
          </c:cat>
          <c:val>
            <c:numRef>
              <c:f>('Meldunek tygodniowy'!$K$265,'Meldunek tygodniowy'!$M$265,'Meldunek tygodniowy'!$O$265,'Meldunek tygodniowy'!$Q$265)</c:f>
              <c:numCache>
                <c:formatCode>#,##0</c:formatCode>
                <c:ptCount val="4"/>
                <c:pt idx="0">
                  <c:v>223</c:v>
                </c:pt>
                <c:pt idx="1">
                  <c:v>182</c:v>
                </c:pt>
                <c:pt idx="2">
                  <c:v>15</c:v>
                </c:pt>
                <c:pt idx="3">
                  <c:v>32</c:v>
                </c:pt>
              </c:numCache>
            </c:numRef>
          </c:val>
        </c:ser>
        <c:dLbls>
          <c:showLegendKey val="0"/>
          <c:showVal val="0"/>
          <c:showCatName val="0"/>
          <c:showSerName val="0"/>
          <c:showPercent val="0"/>
          <c:showBubbleSize val="0"/>
        </c:dLbls>
        <c:gapWidth val="150"/>
        <c:shape val="box"/>
        <c:axId val="62494208"/>
        <c:axId val="62495744"/>
        <c:axId val="0"/>
      </c:bar3DChart>
      <c:catAx>
        <c:axId val="62494208"/>
        <c:scaling>
          <c:orientation val="minMax"/>
        </c:scaling>
        <c:delete val="0"/>
        <c:axPos val="b"/>
        <c:numFmt formatCode="General" sourceLinked="0"/>
        <c:majorTickMark val="out"/>
        <c:minorTickMark val="none"/>
        <c:tickLblPos val="nextTo"/>
        <c:crossAx val="62495744"/>
        <c:crosses val="autoZero"/>
        <c:auto val="1"/>
        <c:lblAlgn val="ctr"/>
        <c:lblOffset val="100"/>
        <c:noMultiLvlLbl val="0"/>
      </c:catAx>
      <c:valAx>
        <c:axId val="62495744"/>
        <c:scaling>
          <c:orientation val="minMax"/>
        </c:scaling>
        <c:delete val="0"/>
        <c:axPos val="l"/>
        <c:majorGridlines/>
        <c:numFmt formatCode="#,##0" sourceLinked="1"/>
        <c:majorTickMark val="out"/>
        <c:minorTickMark val="none"/>
        <c:tickLblPos val="nextTo"/>
        <c:crossAx val="62494208"/>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227</xdr:row>
      <xdr:rowOff>65086</xdr:rowOff>
    </xdr:from>
    <xdr:to>
      <xdr:col>23</xdr:col>
      <xdr:colOff>9525</xdr:colOff>
      <xdr:row>241</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412</xdr:row>
      <xdr:rowOff>69397</xdr:rowOff>
    </xdr:from>
    <xdr:to>
      <xdr:col>23</xdr:col>
      <xdr:colOff>1</xdr:colOff>
      <xdr:row>434</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267</xdr:row>
      <xdr:rowOff>9526</xdr:rowOff>
    </xdr:from>
    <xdr:to>
      <xdr:col>23</xdr:col>
      <xdr:colOff>9525</xdr:colOff>
      <xdr:row>281</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471</xdr:row>
      <xdr:rowOff>176212</xdr:rowOff>
    </xdr:from>
    <xdr:to>
      <xdr:col>20</xdr:col>
      <xdr:colOff>238125</xdr:colOff>
      <xdr:row>472</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150</xdr:row>
      <xdr:rowOff>0</xdr:rowOff>
    </xdr:from>
    <xdr:to>
      <xdr:col>20</xdr:col>
      <xdr:colOff>234084</xdr:colOff>
      <xdr:row>150</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305</xdr:row>
      <xdr:rowOff>0</xdr:rowOff>
    </xdr:from>
    <xdr:to>
      <xdr:col>22</xdr:col>
      <xdr:colOff>266700</xdr:colOff>
      <xdr:row>318</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121</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140</xdr:row>
      <xdr:rowOff>0</xdr:rowOff>
    </xdr:from>
    <xdr:to>
      <xdr:col>25</xdr:col>
      <xdr:colOff>10584</xdr:colOff>
      <xdr:row>150</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178</xdr:row>
      <xdr:rowOff>190499</xdr:rowOff>
    </xdr:from>
    <xdr:to>
      <xdr:col>25</xdr:col>
      <xdr:colOff>10584</xdr:colOff>
      <xdr:row>207</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245</xdr:row>
      <xdr:rowOff>0</xdr:rowOff>
    </xdr:from>
    <xdr:to>
      <xdr:col>25</xdr:col>
      <xdr:colOff>10584</xdr:colOff>
      <xdr:row>250</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328</xdr:row>
      <xdr:rowOff>190499</xdr:rowOff>
    </xdr:from>
    <xdr:to>
      <xdr:col>25</xdr:col>
      <xdr:colOff>10584</xdr:colOff>
      <xdr:row>386</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439</xdr:row>
      <xdr:rowOff>0</xdr:rowOff>
    </xdr:from>
    <xdr:to>
      <xdr:col>25</xdr:col>
      <xdr:colOff>10584</xdr:colOff>
      <xdr:row>443</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460</xdr:row>
      <xdr:rowOff>0</xdr:rowOff>
    </xdr:from>
    <xdr:to>
      <xdr:col>25</xdr:col>
      <xdr:colOff>10584</xdr:colOff>
      <xdr:row>462</xdr:row>
      <xdr:rowOff>0</xdr:rowOff>
    </xdr:to>
    <xdr:sp macro="" textlink="">
      <xdr:nvSpPr>
        <xdr:cNvPr id="27" name="Prostokąt 26"/>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472</xdr:row>
      <xdr:rowOff>0</xdr:rowOff>
    </xdr:from>
    <xdr:to>
      <xdr:col>25</xdr:col>
      <xdr:colOff>10584</xdr:colOff>
      <xdr:row>474</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495</xdr:row>
      <xdr:rowOff>0</xdr:rowOff>
    </xdr:from>
    <xdr:to>
      <xdr:col>25</xdr:col>
      <xdr:colOff>10584</xdr:colOff>
      <xdr:row>499</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504</xdr:row>
      <xdr:rowOff>190499</xdr:rowOff>
    </xdr:from>
    <xdr:to>
      <xdr:col>25</xdr:col>
      <xdr:colOff>10584</xdr:colOff>
      <xdr:row>541</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558"/>
  <sheetViews>
    <sheetView tabSelected="1" zoomScaleNormal="100" zoomScalePageLayoutView="70" workbookViewId="0"/>
  </sheetViews>
  <sheetFormatPr defaultColWidth="4.140625" defaultRowHeight="15" x14ac:dyDescent="0.25"/>
  <cols>
    <col min="1" max="24" width="5" style="3" customWidth="1"/>
    <col min="25" max="25" width="3.85546875" style="6" customWidth="1"/>
    <col min="26" max="16384" width="4.140625" style="3"/>
  </cols>
  <sheetData>
    <row r="1" spans="1:29" x14ac:dyDescent="0.25">
      <c r="R1" s="4"/>
      <c r="S1" s="4"/>
      <c r="T1" s="56"/>
      <c r="U1" s="57"/>
      <c r="V1" s="57"/>
      <c r="W1" s="57"/>
      <c r="X1" s="57"/>
      <c r="Y1" s="57"/>
      <c r="Z1" s="57"/>
      <c r="AA1" s="59"/>
      <c r="AB1" s="58"/>
      <c r="AC1" s="58"/>
    </row>
    <row r="2" spans="1:29" x14ac:dyDescent="0.25">
      <c r="Q2" s="5"/>
      <c r="R2" s="4"/>
      <c r="S2" s="4"/>
      <c r="T2" s="57"/>
      <c r="U2" s="57"/>
      <c r="V2" s="57"/>
      <c r="W2" s="57"/>
      <c r="X2" s="57"/>
      <c r="Y2" s="57"/>
      <c r="Z2" s="57"/>
      <c r="AA2" s="59"/>
      <c r="AB2" s="58"/>
      <c r="AC2" s="58"/>
    </row>
    <row r="3" spans="1:29" x14ac:dyDescent="0.25">
      <c r="R3" s="4"/>
      <c r="S3" s="4"/>
      <c r="T3" s="57"/>
      <c r="U3" s="57"/>
      <c r="V3" s="57"/>
      <c r="W3" s="57"/>
      <c r="X3" s="57"/>
      <c r="Y3" s="57"/>
      <c r="Z3" s="57"/>
      <c r="AA3" s="59"/>
      <c r="AB3" s="58"/>
      <c r="AC3" s="58"/>
    </row>
    <row r="4" spans="1:29" x14ac:dyDescent="0.25">
      <c r="R4" s="4"/>
      <c r="S4" s="4"/>
      <c r="T4" s="57"/>
      <c r="U4" s="57"/>
      <c r="V4" s="57"/>
      <c r="W4" s="57"/>
      <c r="X4" s="57"/>
      <c r="Y4" s="57"/>
      <c r="Z4" s="57"/>
      <c r="AA4" s="59"/>
      <c r="AB4" s="58"/>
      <c r="AC4" s="58"/>
    </row>
    <row r="5" spans="1:29" x14ac:dyDescent="0.25">
      <c r="E5" s="257" t="s">
        <v>73</v>
      </c>
      <c r="F5" s="257"/>
      <c r="G5" s="257"/>
      <c r="H5" s="257"/>
      <c r="I5" s="257"/>
      <c r="J5" s="257"/>
      <c r="K5" s="257"/>
      <c r="L5" s="257"/>
      <c r="M5" s="257"/>
      <c r="N5" s="257"/>
      <c r="O5" s="257"/>
      <c r="P5" s="257"/>
      <c r="Q5" s="257"/>
      <c r="R5" s="4"/>
      <c r="S5" s="4"/>
      <c r="T5" s="57"/>
      <c r="U5" s="57"/>
      <c r="V5" s="57"/>
      <c r="W5" s="57"/>
      <c r="X5" s="57"/>
      <c r="Y5" s="57"/>
      <c r="Z5" s="57"/>
      <c r="AA5" s="59"/>
      <c r="AB5" s="58"/>
      <c r="AC5" s="58"/>
    </row>
    <row r="6" spans="1:29" x14ac:dyDescent="0.25">
      <c r="E6" s="257"/>
      <c r="F6" s="257"/>
      <c r="G6" s="257"/>
      <c r="H6" s="257"/>
      <c r="I6" s="257"/>
      <c r="J6" s="257"/>
      <c r="K6" s="257"/>
      <c r="L6" s="257"/>
      <c r="M6" s="257"/>
      <c r="N6" s="257"/>
      <c r="O6" s="257"/>
      <c r="P6" s="257"/>
      <c r="Q6" s="257"/>
      <c r="R6" s="4"/>
      <c r="S6" s="4"/>
      <c r="T6" s="57"/>
      <c r="U6" s="57"/>
      <c r="V6" s="57"/>
      <c r="W6" s="57"/>
      <c r="X6" s="57"/>
      <c r="Y6" s="57"/>
      <c r="Z6" s="57"/>
      <c r="AA6" s="59"/>
      <c r="AB6" s="58"/>
      <c r="AC6" s="58"/>
    </row>
    <row r="7" spans="1:29" x14ac:dyDescent="0.25">
      <c r="E7" s="257"/>
      <c r="F7" s="257"/>
      <c r="G7" s="257"/>
      <c r="H7" s="257"/>
      <c r="I7" s="257"/>
      <c r="J7" s="257"/>
      <c r="K7" s="257"/>
      <c r="L7" s="257"/>
      <c r="M7" s="257"/>
      <c r="N7" s="257"/>
      <c r="O7" s="257"/>
      <c r="P7" s="257"/>
      <c r="Q7" s="257"/>
      <c r="R7" s="4"/>
      <c r="S7" s="4"/>
      <c r="T7" s="57"/>
      <c r="U7" s="57"/>
      <c r="V7" s="57"/>
      <c r="W7" s="57"/>
      <c r="X7" s="57"/>
      <c r="Y7" s="57"/>
      <c r="Z7" s="57"/>
      <c r="AA7" s="59"/>
      <c r="AB7" s="58"/>
      <c r="AC7" s="58"/>
    </row>
    <row r="8" spans="1:29" x14ac:dyDescent="0.25">
      <c r="E8" s="257"/>
      <c r="F8" s="257"/>
      <c r="G8" s="257"/>
      <c r="H8" s="257"/>
      <c r="I8" s="257"/>
      <c r="J8" s="257"/>
      <c r="K8" s="257"/>
      <c r="L8" s="257"/>
      <c r="M8" s="257"/>
      <c r="N8" s="257"/>
      <c r="O8" s="257"/>
      <c r="P8" s="257"/>
      <c r="Q8" s="257"/>
      <c r="R8" s="4"/>
      <c r="S8" s="4"/>
      <c r="T8" s="57"/>
      <c r="U8" s="57"/>
      <c r="V8" s="57"/>
      <c r="W8" s="57"/>
      <c r="X8" s="57"/>
      <c r="Y8" s="57"/>
      <c r="Z8" s="57"/>
      <c r="AA8" s="59"/>
      <c r="AB8" s="58"/>
      <c r="AC8" s="58"/>
    </row>
    <row r="9" spans="1:29" ht="19.5" x14ac:dyDescent="0.3">
      <c r="E9" s="230" t="str">
        <f>CONCATENATE("w okresie ",Arkusz18!A2," - ",Arkusz18!B2," r.")</f>
        <v>w okresie 01.05.2015 - 31.05.2015 r.</v>
      </c>
      <c r="F9" s="230"/>
      <c r="G9" s="230"/>
      <c r="H9" s="230"/>
      <c r="I9" s="230"/>
      <c r="J9" s="230"/>
      <c r="K9" s="230"/>
      <c r="L9" s="230"/>
      <c r="M9" s="230"/>
      <c r="N9" s="230"/>
      <c r="O9" s="230"/>
      <c r="P9" s="230"/>
      <c r="Q9" s="230"/>
      <c r="R9" s="4"/>
      <c r="S9" s="4"/>
      <c r="T9" s="57"/>
      <c r="U9" s="57"/>
      <c r="V9" s="57"/>
      <c r="W9" s="57"/>
      <c r="X9" s="57"/>
      <c r="Y9" s="57"/>
      <c r="Z9" s="57"/>
      <c r="AA9" s="59"/>
      <c r="AB9" s="58"/>
      <c r="AC9" s="58"/>
    </row>
    <row r="10" spans="1:29" x14ac:dyDescent="0.25">
      <c r="R10" s="4"/>
      <c r="S10" s="4"/>
      <c r="T10" s="57"/>
      <c r="U10" s="57"/>
      <c r="V10" s="57"/>
      <c r="W10" s="57"/>
      <c r="X10" s="57"/>
      <c r="Y10" s="57"/>
      <c r="Z10" s="57"/>
      <c r="AA10" s="59"/>
      <c r="AB10" s="58"/>
      <c r="AC10" s="58"/>
    </row>
    <row r="11" spans="1:29" x14ac:dyDescent="0.25">
      <c r="R11" s="4"/>
      <c r="S11" s="4"/>
      <c r="T11" s="57"/>
      <c r="U11" s="57"/>
      <c r="V11" s="57"/>
      <c r="W11" s="57"/>
      <c r="X11" s="57"/>
      <c r="Y11" s="57"/>
      <c r="Z11" s="57"/>
      <c r="AA11" s="59"/>
      <c r="AB11" s="58"/>
      <c r="AC11" s="58"/>
    </row>
    <row r="12" spans="1:29" x14ac:dyDescent="0.25">
      <c r="R12" s="4"/>
      <c r="S12" s="4"/>
      <c r="T12" s="57"/>
      <c r="U12" s="57"/>
      <c r="V12" s="57"/>
      <c r="W12" s="57"/>
      <c r="X12" s="57"/>
      <c r="Y12" s="57"/>
      <c r="Z12" s="57"/>
      <c r="AA12" s="59"/>
      <c r="AB12" s="58"/>
      <c r="AC12" s="58"/>
    </row>
    <row r="13" spans="1:29" x14ac:dyDescent="0.25">
      <c r="R13" s="4"/>
      <c r="S13" s="4"/>
      <c r="T13" s="57"/>
      <c r="U13" s="57"/>
      <c r="V13" s="57"/>
      <c r="W13" s="57"/>
      <c r="X13" s="57"/>
      <c r="Y13" s="57"/>
      <c r="Z13" s="57"/>
      <c r="AA13" s="59"/>
      <c r="AB13" s="58"/>
      <c r="AC13" s="58"/>
    </row>
    <row r="14" spans="1:29" ht="18" x14ac:dyDescent="0.25">
      <c r="A14" s="8" t="s">
        <v>74</v>
      </c>
      <c r="F14" s="9"/>
      <c r="R14" s="4"/>
      <c r="S14" s="4"/>
      <c r="T14" s="57"/>
      <c r="U14" s="57"/>
      <c r="V14" s="57"/>
      <c r="W14" s="57"/>
      <c r="X14" s="57"/>
      <c r="Y14" s="57"/>
      <c r="Z14" s="57"/>
      <c r="AA14" s="59"/>
      <c r="AB14" s="58"/>
      <c r="AC14" s="58"/>
    </row>
    <row r="15" spans="1:29" x14ac:dyDescent="0.25">
      <c r="F15" s="9"/>
      <c r="R15" s="4"/>
      <c r="S15" s="4"/>
      <c r="T15" s="57"/>
      <c r="U15" s="57"/>
      <c r="V15" s="57"/>
      <c r="W15" s="57"/>
      <c r="X15" s="57"/>
      <c r="Y15" s="57"/>
      <c r="Z15" s="57"/>
      <c r="AA15" s="59"/>
      <c r="AB15" s="58"/>
      <c r="AC15" s="58"/>
    </row>
    <row r="16" spans="1:29" x14ac:dyDescent="0.25">
      <c r="A16" s="258" t="s">
        <v>2</v>
      </c>
      <c r="B16" s="258"/>
      <c r="C16" s="258"/>
      <c r="D16" s="258"/>
      <c r="E16" s="258"/>
      <c r="F16" s="258"/>
      <c r="G16" s="258"/>
      <c r="H16" s="258"/>
      <c r="I16" s="258"/>
      <c r="J16" s="258"/>
      <c r="K16" s="258"/>
      <c r="L16" s="258"/>
      <c r="M16" s="258"/>
      <c r="N16" s="258"/>
      <c r="O16" s="258"/>
      <c r="P16" s="258"/>
      <c r="Q16" s="258"/>
      <c r="R16" s="258"/>
      <c r="S16" s="258"/>
      <c r="T16" s="258"/>
      <c r="U16" s="258"/>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137" t="s">
        <v>0</v>
      </c>
      <c r="D19" s="138"/>
      <c r="E19" s="138"/>
      <c r="F19" s="138"/>
      <c r="G19" s="131" t="str">
        <f>CONCATENATE(Arkusz18!A2," - ",Arkusz18!B2," r.")</f>
        <v>01.05.2015 - 31.05.2015 r.</v>
      </c>
      <c r="H19" s="132"/>
      <c r="I19" s="132"/>
      <c r="J19" s="132"/>
      <c r="K19" s="132"/>
      <c r="L19" s="132"/>
      <c r="M19" s="132"/>
      <c r="N19" s="132"/>
      <c r="O19" s="132"/>
      <c r="P19" s="132"/>
      <c r="Q19" s="132"/>
      <c r="R19" s="132"/>
      <c r="S19" s="132"/>
      <c r="T19" s="132"/>
      <c r="U19" s="132"/>
      <c r="V19" s="133"/>
    </row>
    <row r="20" spans="1:22" x14ac:dyDescent="0.25">
      <c r="C20" s="139"/>
      <c r="D20" s="140"/>
      <c r="E20" s="140"/>
      <c r="F20" s="140"/>
      <c r="G20" s="125" t="s">
        <v>34</v>
      </c>
      <c r="H20" s="129"/>
      <c r="I20" s="129"/>
      <c r="J20" s="130"/>
      <c r="K20" s="125" t="s">
        <v>35</v>
      </c>
      <c r="L20" s="129"/>
      <c r="M20" s="129"/>
      <c r="N20" s="130"/>
      <c r="O20" s="125" t="s">
        <v>114</v>
      </c>
      <c r="P20" s="129"/>
      <c r="Q20" s="129"/>
      <c r="R20" s="130"/>
      <c r="S20" s="125" t="s">
        <v>59</v>
      </c>
      <c r="T20" s="129"/>
      <c r="U20" s="129"/>
      <c r="V20" s="126"/>
    </row>
    <row r="21" spans="1:22" ht="15" customHeight="1" x14ac:dyDescent="0.25">
      <c r="C21" s="139"/>
      <c r="D21" s="140"/>
      <c r="E21" s="140"/>
      <c r="F21" s="140"/>
      <c r="G21" s="127" t="s">
        <v>33</v>
      </c>
      <c r="H21" s="128"/>
      <c r="I21" s="125" t="s">
        <v>11</v>
      </c>
      <c r="J21" s="130"/>
      <c r="K21" s="127" t="s">
        <v>36</v>
      </c>
      <c r="L21" s="128"/>
      <c r="M21" s="125" t="s">
        <v>11</v>
      </c>
      <c r="N21" s="130"/>
      <c r="O21" s="127" t="s">
        <v>33</v>
      </c>
      <c r="P21" s="128"/>
      <c r="Q21" s="125" t="s">
        <v>11</v>
      </c>
      <c r="R21" s="130"/>
      <c r="S21" s="127" t="s">
        <v>33</v>
      </c>
      <c r="T21" s="128"/>
      <c r="U21" s="125" t="s">
        <v>11</v>
      </c>
      <c r="V21" s="126"/>
    </row>
    <row r="22" spans="1:22" x14ac:dyDescent="0.25">
      <c r="C22" s="180" t="str">
        <f>Arkusz2!B2</f>
        <v>ROSJA</v>
      </c>
      <c r="D22" s="181"/>
      <c r="E22" s="181"/>
      <c r="F22" s="181"/>
      <c r="G22" s="144">
        <f>Arkusz2!F2</f>
        <v>134</v>
      </c>
      <c r="H22" s="146"/>
      <c r="I22" s="144">
        <f>Arkusz2!F8</f>
        <v>358</v>
      </c>
      <c r="J22" s="146"/>
      <c r="K22" s="144">
        <f>Arkusz2!F14</f>
        <v>18</v>
      </c>
      <c r="L22" s="146"/>
      <c r="M22" s="144">
        <f>Arkusz2!F20</f>
        <v>41</v>
      </c>
      <c r="N22" s="146"/>
      <c r="O22" s="144">
        <f>Arkusz2!F26</f>
        <v>9</v>
      </c>
      <c r="P22" s="146"/>
      <c r="Q22" s="144">
        <f>Arkusz2!F32</f>
        <v>18</v>
      </c>
      <c r="R22" s="146"/>
      <c r="S22" s="144">
        <f>SUM(G22,K22,O22)</f>
        <v>161</v>
      </c>
      <c r="T22" s="146"/>
      <c r="U22" s="144">
        <f>SUM(I22,M22,Q22)</f>
        <v>417</v>
      </c>
      <c r="V22" s="145"/>
    </row>
    <row r="23" spans="1:22" x14ac:dyDescent="0.25">
      <c r="C23" s="88" t="str">
        <f>Arkusz2!B3</f>
        <v>UKRAINA</v>
      </c>
      <c r="D23" s="89"/>
      <c r="E23" s="89"/>
      <c r="F23" s="89"/>
      <c r="G23" s="141">
        <f>Arkusz2!F3</f>
        <v>67</v>
      </c>
      <c r="H23" s="143"/>
      <c r="I23" s="141">
        <f>Arkusz2!F9</f>
        <v>104</v>
      </c>
      <c r="J23" s="143"/>
      <c r="K23" s="141">
        <f>Arkusz2!F15</f>
        <v>24</v>
      </c>
      <c r="L23" s="143"/>
      <c r="M23" s="141">
        <f>Arkusz2!F21</f>
        <v>44</v>
      </c>
      <c r="N23" s="143"/>
      <c r="O23" s="141">
        <f>Arkusz2!F27</f>
        <v>6</v>
      </c>
      <c r="P23" s="143"/>
      <c r="Q23" s="141">
        <f>Arkusz2!F33</f>
        <v>13</v>
      </c>
      <c r="R23" s="143"/>
      <c r="S23" s="141">
        <f t="shared" ref="S23:S27" si="0">SUM(G23,K23,O23)</f>
        <v>97</v>
      </c>
      <c r="T23" s="143"/>
      <c r="U23" s="141">
        <f t="shared" ref="U23:U27" si="1">SUM(I23,M23,Q23)</f>
        <v>161</v>
      </c>
      <c r="V23" s="142"/>
    </row>
    <row r="24" spans="1:22" x14ac:dyDescent="0.25">
      <c r="C24" s="180" t="str">
        <f>Arkusz2!B4</f>
        <v>GRUZJA</v>
      </c>
      <c r="D24" s="181"/>
      <c r="E24" s="181"/>
      <c r="F24" s="181"/>
      <c r="G24" s="144">
        <f>Arkusz2!F4</f>
        <v>19</v>
      </c>
      <c r="H24" s="146"/>
      <c r="I24" s="144">
        <f>Arkusz2!F10</f>
        <v>37</v>
      </c>
      <c r="J24" s="146"/>
      <c r="K24" s="144">
        <f>Arkusz2!F16</f>
        <v>4</v>
      </c>
      <c r="L24" s="146"/>
      <c r="M24" s="144">
        <f>Arkusz2!F22</f>
        <v>10</v>
      </c>
      <c r="N24" s="146"/>
      <c r="O24" s="144">
        <f>Arkusz2!F28</f>
        <v>4</v>
      </c>
      <c r="P24" s="146"/>
      <c r="Q24" s="144">
        <f>Arkusz2!F34</f>
        <v>9</v>
      </c>
      <c r="R24" s="146"/>
      <c r="S24" s="144">
        <f t="shared" si="0"/>
        <v>27</v>
      </c>
      <c r="T24" s="146"/>
      <c r="U24" s="144">
        <f t="shared" si="1"/>
        <v>56</v>
      </c>
      <c r="V24" s="145"/>
    </row>
    <row r="25" spans="1:22" x14ac:dyDescent="0.25">
      <c r="C25" s="88" t="str">
        <f>Arkusz2!B5</f>
        <v>TADŻYKISTAN</v>
      </c>
      <c r="D25" s="89"/>
      <c r="E25" s="89"/>
      <c r="F25" s="89"/>
      <c r="G25" s="141">
        <f>Arkusz2!F5</f>
        <v>8</v>
      </c>
      <c r="H25" s="143"/>
      <c r="I25" s="141">
        <f>Arkusz2!F11</f>
        <v>16</v>
      </c>
      <c r="J25" s="143"/>
      <c r="K25" s="141">
        <f>Arkusz2!F17</f>
        <v>0</v>
      </c>
      <c r="L25" s="143"/>
      <c r="M25" s="141">
        <f>Arkusz2!F23</f>
        <v>0</v>
      </c>
      <c r="N25" s="143"/>
      <c r="O25" s="141">
        <f>Arkusz2!F29</f>
        <v>2</v>
      </c>
      <c r="P25" s="143"/>
      <c r="Q25" s="141">
        <f>Arkusz2!F35</f>
        <v>2</v>
      </c>
      <c r="R25" s="143"/>
      <c r="S25" s="141">
        <f t="shared" si="0"/>
        <v>10</v>
      </c>
      <c r="T25" s="143"/>
      <c r="U25" s="141">
        <f t="shared" si="1"/>
        <v>18</v>
      </c>
      <c r="V25" s="142"/>
    </row>
    <row r="26" spans="1:22" x14ac:dyDescent="0.25">
      <c r="C26" s="180" t="str">
        <f>Arkusz2!B6</f>
        <v>SYRIA</v>
      </c>
      <c r="D26" s="181"/>
      <c r="E26" s="181"/>
      <c r="F26" s="181"/>
      <c r="G26" s="144">
        <f>Arkusz2!F6</f>
        <v>11</v>
      </c>
      <c r="H26" s="146"/>
      <c r="I26" s="144">
        <f>Arkusz2!F12</f>
        <v>16</v>
      </c>
      <c r="J26" s="146"/>
      <c r="K26" s="144">
        <f>Arkusz2!F18</f>
        <v>0</v>
      </c>
      <c r="L26" s="146"/>
      <c r="M26" s="144">
        <f>Arkusz2!F24</f>
        <v>0</v>
      </c>
      <c r="N26" s="146"/>
      <c r="O26" s="144">
        <f>Arkusz2!F30</f>
        <v>1</v>
      </c>
      <c r="P26" s="146"/>
      <c r="Q26" s="144">
        <f>Arkusz2!F36</f>
        <v>1</v>
      </c>
      <c r="R26" s="146"/>
      <c r="S26" s="144">
        <f t="shared" si="0"/>
        <v>12</v>
      </c>
      <c r="T26" s="146"/>
      <c r="U26" s="144">
        <f t="shared" si="1"/>
        <v>17</v>
      </c>
      <c r="V26" s="145"/>
    </row>
    <row r="27" spans="1:22" ht="15.75" thickBot="1" x14ac:dyDescent="0.3">
      <c r="C27" s="160" t="str">
        <f>Arkusz2!B7</f>
        <v>Pozostałe</v>
      </c>
      <c r="D27" s="161"/>
      <c r="E27" s="161"/>
      <c r="F27" s="161"/>
      <c r="G27" s="134">
        <f>Arkusz2!F7</f>
        <v>30</v>
      </c>
      <c r="H27" s="136"/>
      <c r="I27" s="134">
        <f>Arkusz2!F13</f>
        <v>43</v>
      </c>
      <c r="J27" s="136"/>
      <c r="K27" s="134">
        <f>Arkusz2!F19</f>
        <v>11</v>
      </c>
      <c r="L27" s="136"/>
      <c r="M27" s="134">
        <f>Arkusz2!F25</f>
        <v>16</v>
      </c>
      <c r="N27" s="136"/>
      <c r="O27" s="134">
        <f>Arkusz2!F31</f>
        <v>2</v>
      </c>
      <c r="P27" s="136"/>
      <c r="Q27" s="134">
        <f>Arkusz2!F37</f>
        <v>4</v>
      </c>
      <c r="R27" s="136"/>
      <c r="S27" s="134">
        <f t="shared" si="0"/>
        <v>43</v>
      </c>
      <c r="T27" s="136"/>
      <c r="U27" s="134">
        <f t="shared" si="1"/>
        <v>63</v>
      </c>
      <c r="V27" s="135"/>
    </row>
    <row r="28" spans="1:22" ht="15.75" thickBot="1" x14ac:dyDescent="0.3">
      <c r="C28" s="182" t="s">
        <v>1</v>
      </c>
      <c r="D28" s="183"/>
      <c r="E28" s="183"/>
      <c r="F28" s="183"/>
      <c r="G28" s="249">
        <f>SUM(G22:G27)</f>
        <v>269</v>
      </c>
      <c r="H28" s="250"/>
      <c r="I28" s="249">
        <f>SUM(I22:I27)</f>
        <v>574</v>
      </c>
      <c r="J28" s="250"/>
      <c r="K28" s="249">
        <f>SUM(K22:K27)</f>
        <v>57</v>
      </c>
      <c r="L28" s="250"/>
      <c r="M28" s="249">
        <f>SUM(M22:M27)</f>
        <v>111</v>
      </c>
      <c r="N28" s="250"/>
      <c r="O28" s="249">
        <f>SUM(O22:O27)</f>
        <v>24</v>
      </c>
      <c r="P28" s="250"/>
      <c r="Q28" s="249">
        <f>SUM(Q22:Q27)</f>
        <v>47</v>
      </c>
      <c r="R28" s="250"/>
      <c r="S28" s="249">
        <f>SUM(S22:S27)</f>
        <v>350</v>
      </c>
      <c r="T28" s="250"/>
      <c r="U28" s="249">
        <f>SUM(U22:U27)</f>
        <v>732</v>
      </c>
      <c r="V28" s="255"/>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52"/>
      <c r="E40" s="252"/>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37" t="s">
        <v>0</v>
      </c>
      <c r="D51" s="138"/>
      <c r="E51" s="138"/>
      <c r="F51" s="138"/>
      <c r="G51" s="228" t="str">
        <f>CONCATENATE(Arkusz18!C2," - ",Arkusz18!B2," r.")</f>
        <v>01.01.2015 - 31.05.2015 r.</v>
      </c>
      <c r="H51" s="228"/>
      <c r="I51" s="228"/>
      <c r="J51" s="228"/>
      <c r="K51" s="228"/>
      <c r="L51" s="228"/>
      <c r="M51" s="228"/>
      <c r="N51" s="228"/>
      <c r="O51" s="228"/>
      <c r="P51" s="228"/>
      <c r="Q51" s="228"/>
      <c r="R51" s="228"/>
      <c r="S51" s="228"/>
      <c r="T51" s="228"/>
      <c r="U51" s="228"/>
      <c r="V51" s="229"/>
    </row>
    <row r="52" spans="1:26" x14ac:dyDescent="0.25">
      <c r="C52" s="139"/>
      <c r="D52" s="140"/>
      <c r="E52" s="140"/>
      <c r="F52" s="140"/>
      <c r="G52" s="140" t="s">
        <v>34</v>
      </c>
      <c r="H52" s="140"/>
      <c r="I52" s="140"/>
      <c r="J52" s="140"/>
      <c r="K52" s="140" t="s">
        <v>35</v>
      </c>
      <c r="L52" s="140"/>
      <c r="M52" s="140"/>
      <c r="N52" s="140"/>
      <c r="O52" s="140" t="s">
        <v>153</v>
      </c>
      <c r="P52" s="140"/>
      <c r="Q52" s="140"/>
      <c r="R52" s="140"/>
      <c r="S52" s="140" t="s">
        <v>59</v>
      </c>
      <c r="T52" s="140"/>
      <c r="U52" s="140"/>
      <c r="V52" s="259"/>
    </row>
    <row r="53" spans="1:26" x14ac:dyDescent="0.25">
      <c r="C53" s="139"/>
      <c r="D53" s="140"/>
      <c r="E53" s="140"/>
      <c r="F53" s="140"/>
      <c r="G53" s="253" t="s">
        <v>33</v>
      </c>
      <c r="H53" s="253"/>
      <c r="I53" s="140" t="s">
        <v>11</v>
      </c>
      <c r="J53" s="140"/>
      <c r="K53" s="253" t="s">
        <v>36</v>
      </c>
      <c r="L53" s="253"/>
      <c r="M53" s="140" t="s">
        <v>11</v>
      </c>
      <c r="N53" s="140"/>
      <c r="O53" s="253" t="s">
        <v>33</v>
      </c>
      <c r="P53" s="253"/>
      <c r="Q53" s="140" t="s">
        <v>11</v>
      </c>
      <c r="R53" s="140"/>
      <c r="S53" s="253" t="s">
        <v>33</v>
      </c>
      <c r="T53" s="253"/>
      <c r="U53" s="140" t="s">
        <v>11</v>
      </c>
      <c r="V53" s="259"/>
    </row>
    <row r="54" spans="1:26" x14ac:dyDescent="0.25">
      <c r="C54" s="180" t="str">
        <f>Arkusz3!B2</f>
        <v>ROSJA</v>
      </c>
      <c r="D54" s="181"/>
      <c r="E54" s="181"/>
      <c r="F54" s="181"/>
      <c r="G54" s="165">
        <f>Arkusz3!F2</f>
        <v>499</v>
      </c>
      <c r="H54" s="165"/>
      <c r="I54" s="165">
        <f>Arkusz3!F8</f>
        <v>1264</v>
      </c>
      <c r="J54" s="165"/>
      <c r="K54" s="165">
        <f>Arkusz3!F14</f>
        <v>74</v>
      </c>
      <c r="L54" s="165"/>
      <c r="M54" s="165">
        <f>Arkusz3!F20</f>
        <v>177</v>
      </c>
      <c r="N54" s="165"/>
      <c r="O54" s="165">
        <f>Arkusz3!F26</f>
        <v>85</v>
      </c>
      <c r="P54" s="165"/>
      <c r="Q54" s="165">
        <f>Arkusz3!F32</f>
        <v>200</v>
      </c>
      <c r="R54" s="165"/>
      <c r="S54" s="165">
        <f>SUM(G54,K54,O54)</f>
        <v>658</v>
      </c>
      <c r="T54" s="165"/>
      <c r="U54" s="165">
        <f>SUM(I54,M54,Q54)</f>
        <v>1641</v>
      </c>
      <c r="V54" s="260"/>
    </row>
    <row r="55" spans="1:26" x14ac:dyDescent="0.25">
      <c r="C55" s="88" t="str">
        <f>Arkusz3!B3</f>
        <v>UKRAINA</v>
      </c>
      <c r="D55" s="89"/>
      <c r="E55" s="89"/>
      <c r="F55" s="89"/>
      <c r="G55" s="254">
        <f>Arkusz3!F3</f>
        <v>512</v>
      </c>
      <c r="H55" s="254"/>
      <c r="I55" s="254">
        <f>Arkusz3!F9</f>
        <v>891</v>
      </c>
      <c r="J55" s="254"/>
      <c r="K55" s="254">
        <f>Arkusz3!F15</f>
        <v>82</v>
      </c>
      <c r="L55" s="254"/>
      <c r="M55" s="254">
        <f>Arkusz3!F21</f>
        <v>188</v>
      </c>
      <c r="N55" s="254"/>
      <c r="O55" s="254">
        <f>Arkusz3!F27</f>
        <v>39</v>
      </c>
      <c r="P55" s="254"/>
      <c r="Q55" s="254">
        <f>Arkusz3!F33</f>
        <v>47</v>
      </c>
      <c r="R55" s="254"/>
      <c r="S55" s="254">
        <f t="shared" ref="S55:S59" si="2">SUM(G55,K55,O55)</f>
        <v>633</v>
      </c>
      <c r="T55" s="254"/>
      <c r="U55" s="254">
        <f t="shared" ref="U55:U59" si="3">SUM(I55,M55,Q55)</f>
        <v>1126</v>
      </c>
      <c r="V55" s="261"/>
    </row>
    <row r="56" spans="1:26" x14ac:dyDescent="0.25">
      <c r="C56" s="180" t="str">
        <f>Arkusz3!B4</f>
        <v>GRUZJA</v>
      </c>
      <c r="D56" s="181"/>
      <c r="E56" s="181"/>
      <c r="F56" s="181"/>
      <c r="G56" s="165">
        <f>Arkusz3!F4</f>
        <v>44</v>
      </c>
      <c r="H56" s="165"/>
      <c r="I56" s="165">
        <f>Arkusz3!F10</f>
        <v>97</v>
      </c>
      <c r="J56" s="165"/>
      <c r="K56" s="165">
        <f>Arkusz3!F16</f>
        <v>13</v>
      </c>
      <c r="L56" s="165"/>
      <c r="M56" s="165">
        <f>Arkusz3!F22</f>
        <v>34</v>
      </c>
      <c r="N56" s="165"/>
      <c r="O56" s="165">
        <f>Arkusz3!F28</f>
        <v>21</v>
      </c>
      <c r="P56" s="165"/>
      <c r="Q56" s="165">
        <f>Arkusz3!F34</f>
        <v>38</v>
      </c>
      <c r="R56" s="165"/>
      <c r="S56" s="165">
        <f t="shared" si="2"/>
        <v>78</v>
      </c>
      <c r="T56" s="165"/>
      <c r="U56" s="165">
        <f t="shared" si="3"/>
        <v>169</v>
      </c>
      <c r="V56" s="260"/>
    </row>
    <row r="57" spans="1:26" x14ac:dyDescent="0.25">
      <c r="C57" s="88" t="str">
        <f>Arkusz3!B5</f>
        <v>TADŻYKISTAN</v>
      </c>
      <c r="D57" s="89"/>
      <c r="E57" s="89"/>
      <c r="F57" s="89"/>
      <c r="G57" s="254">
        <f>Arkusz3!F5</f>
        <v>35</v>
      </c>
      <c r="H57" s="254"/>
      <c r="I57" s="254">
        <f>Arkusz3!F11</f>
        <v>73</v>
      </c>
      <c r="J57" s="254"/>
      <c r="K57" s="254">
        <f>Arkusz3!F17</f>
        <v>0</v>
      </c>
      <c r="L57" s="254"/>
      <c r="M57" s="254">
        <f>Arkusz3!F23</f>
        <v>0</v>
      </c>
      <c r="N57" s="254"/>
      <c r="O57" s="254">
        <f>Arkusz3!F29</f>
        <v>6</v>
      </c>
      <c r="P57" s="254"/>
      <c r="Q57" s="254">
        <f>Arkusz3!F35</f>
        <v>11</v>
      </c>
      <c r="R57" s="254"/>
      <c r="S57" s="254">
        <f t="shared" si="2"/>
        <v>41</v>
      </c>
      <c r="T57" s="254"/>
      <c r="U57" s="254">
        <f t="shared" si="3"/>
        <v>84</v>
      </c>
      <c r="V57" s="261"/>
    </row>
    <row r="58" spans="1:26" x14ac:dyDescent="0.25">
      <c r="C58" s="180" t="str">
        <f>Arkusz3!B6</f>
        <v>SYRIA</v>
      </c>
      <c r="D58" s="181"/>
      <c r="E58" s="181"/>
      <c r="F58" s="181"/>
      <c r="G58" s="165">
        <f>Arkusz3!F6</f>
        <v>36</v>
      </c>
      <c r="H58" s="165"/>
      <c r="I58" s="165">
        <f>Arkusz3!F12</f>
        <v>46</v>
      </c>
      <c r="J58" s="165"/>
      <c r="K58" s="165">
        <f>Arkusz3!F18</f>
        <v>1</v>
      </c>
      <c r="L58" s="165"/>
      <c r="M58" s="165">
        <f>Arkusz3!F24</f>
        <v>1</v>
      </c>
      <c r="N58" s="165"/>
      <c r="O58" s="165">
        <f>Arkusz3!F30</f>
        <v>5</v>
      </c>
      <c r="P58" s="165"/>
      <c r="Q58" s="165">
        <f>Arkusz3!F36</f>
        <v>5</v>
      </c>
      <c r="R58" s="165"/>
      <c r="S58" s="165">
        <f t="shared" si="2"/>
        <v>42</v>
      </c>
      <c r="T58" s="165"/>
      <c r="U58" s="165">
        <f t="shared" si="3"/>
        <v>52</v>
      </c>
      <c r="V58" s="260"/>
    </row>
    <row r="59" spans="1:26" ht="15.75" thickBot="1" x14ac:dyDescent="0.3">
      <c r="C59" s="160" t="str">
        <f>Arkusz3!B7</f>
        <v>Pozostałe</v>
      </c>
      <c r="D59" s="161"/>
      <c r="E59" s="161"/>
      <c r="F59" s="161"/>
      <c r="G59" s="256">
        <f>Arkusz3!F7</f>
        <v>135</v>
      </c>
      <c r="H59" s="256"/>
      <c r="I59" s="256">
        <f>Arkusz3!F13</f>
        <v>199</v>
      </c>
      <c r="J59" s="256"/>
      <c r="K59" s="256">
        <f>Arkusz3!F19</f>
        <v>35</v>
      </c>
      <c r="L59" s="256"/>
      <c r="M59" s="256">
        <f>Arkusz3!F25</f>
        <v>44</v>
      </c>
      <c r="N59" s="256"/>
      <c r="O59" s="256">
        <f>Arkusz3!F31</f>
        <v>11</v>
      </c>
      <c r="P59" s="256"/>
      <c r="Q59" s="256">
        <f>Arkusz3!F37</f>
        <v>21</v>
      </c>
      <c r="R59" s="256"/>
      <c r="S59" s="256">
        <f t="shared" si="2"/>
        <v>181</v>
      </c>
      <c r="T59" s="256"/>
      <c r="U59" s="256">
        <f t="shared" si="3"/>
        <v>264</v>
      </c>
      <c r="V59" s="262"/>
    </row>
    <row r="60" spans="1:26" ht="15.75" thickBot="1" x14ac:dyDescent="0.3">
      <c r="C60" s="162" t="s">
        <v>1</v>
      </c>
      <c r="D60" s="163"/>
      <c r="E60" s="163"/>
      <c r="F60" s="163"/>
      <c r="G60" s="166">
        <f>SUM(G54:G59)</f>
        <v>1261</v>
      </c>
      <c r="H60" s="166"/>
      <c r="I60" s="166">
        <f>SUM(I54:I59)</f>
        <v>2570</v>
      </c>
      <c r="J60" s="166"/>
      <c r="K60" s="166">
        <f>SUM(K54:K59)</f>
        <v>205</v>
      </c>
      <c r="L60" s="166"/>
      <c r="M60" s="166">
        <f>SUM(M54:M59)</f>
        <v>444</v>
      </c>
      <c r="N60" s="166"/>
      <c r="O60" s="166">
        <f>SUM(O54:O59)</f>
        <v>167</v>
      </c>
      <c r="P60" s="166"/>
      <c r="Q60" s="166">
        <f>SUM(Q54:Q59)</f>
        <v>322</v>
      </c>
      <c r="R60" s="166"/>
      <c r="S60" s="166">
        <f>SUM(S54:S59)</f>
        <v>1633</v>
      </c>
      <c r="T60" s="166"/>
      <c r="U60" s="166">
        <f>SUM(U54:U59)</f>
        <v>3336</v>
      </c>
      <c r="V60" s="167"/>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164" t="s">
        <v>75</v>
      </c>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52"/>
      <c r="E75" s="252"/>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251" t="s">
        <v>176</v>
      </c>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row>
    <row r="88" spans="1:26"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row>
    <row r="89" spans="1:26"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row>
    <row r="90" spans="1:26"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1:26"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1:26" s="55" customFormat="1"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1:26" s="55" customFormat="1"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row>
    <row r="94" spans="1:26" s="55" customFormat="1"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row>
    <row r="95" spans="1:26" s="55" customFormat="1"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row>
    <row r="96" spans="1:26" s="55" customFormat="1"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row>
    <row r="97" spans="1:25" s="55" customFormat="1"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row>
    <row r="98" spans="1:25" s="55" customFormat="1"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row>
    <row r="99" spans="1:25" s="55" customFormat="1"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row>
    <row r="100" spans="1:25" s="55" customFormat="1"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row>
    <row r="101" spans="1:25" s="55" customFormat="1"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row>
    <row r="102" spans="1:25" s="55" customFormat="1"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row>
    <row r="103" spans="1:25" s="55" customFormat="1"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row>
    <row r="104" spans="1:25" s="55" customFormat="1"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row>
    <row r="105" spans="1:25" s="55" customFormat="1"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row>
    <row r="106" spans="1:25" s="55" customFormat="1"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row>
    <row r="107" spans="1:25" s="55" customFormat="1"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row>
    <row r="108" spans="1:25" s="55" customFormat="1"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row>
    <row r="109" spans="1:25" s="55" customFormat="1"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row>
    <row r="110" spans="1:25" s="55" customFormat="1"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row>
    <row r="111" spans="1:25" s="55" customFormat="1"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row>
    <row r="112" spans="1:25" s="55" customFormat="1"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row>
    <row r="113" spans="1:25" s="55" customFormat="1"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row>
    <row r="114" spans="1:25" s="55" customFormat="1"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row>
    <row r="115" spans="1:25" s="55" customFormat="1"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row>
    <row r="116" spans="1:25" s="55" customFormat="1"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row>
    <row r="117" spans="1:25" s="55" customFormat="1"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row>
    <row r="118" spans="1:25" s="55" customFormat="1"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row>
    <row r="119" spans="1:25" s="55" customFormat="1"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row>
    <row r="120" spans="1:25" s="65" customFormat="1"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row>
    <row r="121" spans="1:2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row>
    <row r="126" spans="1:25" x14ac:dyDescent="0.25">
      <c r="A126" s="147" t="s">
        <v>76</v>
      </c>
      <c r="B126" s="147"/>
      <c r="C126" s="147"/>
      <c r="D126" s="147"/>
      <c r="E126" s="147"/>
      <c r="F126" s="147"/>
      <c r="G126" s="147"/>
      <c r="H126" s="147"/>
      <c r="I126" s="147"/>
      <c r="J126" s="147"/>
      <c r="K126" s="147"/>
      <c r="L126" s="147"/>
      <c r="M126" s="147"/>
      <c r="N126" s="147"/>
      <c r="O126" s="147"/>
      <c r="P126" s="147"/>
      <c r="Q126" s="147"/>
      <c r="R126" s="147"/>
      <c r="S126" s="147"/>
      <c r="T126" s="147"/>
      <c r="U126" s="147"/>
    </row>
    <row r="127" spans="1:25"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9" spans="1:25" ht="15.75" thickBot="1" x14ac:dyDescent="0.3"/>
    <row r="130" spans="1:25" x14ac:dyDescent="0.25">
      <c r="A130" s="169" t="str">
        <f>CONCATENATE(Arkusz18!C2," - ",Arkusz18!B2," r.")</f>
        <v>01.01.2015 - 31.05.2015 r.</v>
      </c>
      <c r="B130" s="170"/>
      <c r="C130" s="170"/>
      <c r="D130" s="170"/>
      <c r="E130" s="170"/>
      <c r="F130" s="170"/>
      <c r="G130" s="170"/>
      <c r="H130" s="170"/>
      <c r="I130" s="171"/>
      <c r="M130" s="169" t="str">
        <f>CONCATENATE(Arkusz18!C2," - ",Arkusz18!B2," r.")</f>
        <v>01.01.2015 - 31.05.2015 r.</v>
      </c>
      <c r="N130" s="170"/>
      <c r="O130" s="170"/>
      <c r="P130" s="170"/>
      <c r="Q130" s="170"/>
      <c r="R130" s="170"/>
      <c r="S130" s="170"/>
      <c r="T130" s="170"/>
      <c r="U130" s="171"/>
    </row>
    <row r="131" spans="1:25" ht="15" customHeight="1" x14ac:dyDescent="0.25">
      <c r="A131" s="237" t="s">
        <v>60</v>
      </c>
      <c r="B131" s="238"/>
      <c r="C131" s="239"/>
      <c r="D131" s="243" t="s">
        <v>61</v>
      </c>
      <c r="E131" s="244"/>
      <c r="F131" s="243" t="s">
        <v>62</v>
      </c>
      <c r="G131" s="244"/>
      <c r="H131" s="243" t="s">
        <v>58</v>
      </c>
      <c r="I131" s="247"/>
      <c r="M131" s="237" t="s">
        <v>60</v>
      </c>
      <c r="N131" s="238"/>
      <c r="O131" s="239"/>
      <c r="P131" s="243" t="s">
        <v>63</v>
      </c>
      <c r="Q131" s="244"/>
      <c r="R131" s="243" t="s">
        <v>62</v>
      </c>
      <c r="S131" s="244"/>
      <c r="T131" s="243" t="s">
        <v>58</v>
      </c>
      <c r="U131" s="247"/>
    </row>
    <row r="132" spans="1:25" ht="46.5" customHeight="1" x14ac:dyDescent="0.25">
      <c r="A132" s="240"/>
      <c r="B132" s="241"/>
      <c r="C132" s="242"/>
      <c r="D132" s="245"/>
      <c r="E132" s="246"/>
      <c r="F132" s="245"/>
      <c r="G132" s="246"/>
      <c r="H132" s="245"/>
      <c r="I132" s="248"/>
      <c r="M132" s="240"/>
      <c r="N132" s="241"/>
      <c r="O132" s="242"/>
      <c r="P132" s="245"/>
      <c r="Q132" s="246"/>
      <c r="R132" s="245"/>
      <c r="S132" s="246"/>
      <c r="T132" s="245"/>
      <c r="U132" s="248"/>
    </row>
    <row r="133" spans="1:25" ht="15" customHeight="1" x14ac:dyDescent="0.25">
      <c r="A133" s="155" t="str">
        <f>Arkusz4!B2</f>
        <v>NIEMCY</v>
      </c>
      <c r="B133" s="156"/>
      <c r="C133" s="156"/>
      <c r="D133" s="157">
        <f>Arkusz4!C2</f>
        <v>1383</v>
      </c>
      <c r="E133" s="157"/>
      <c r="F133" s="157">
        <f>Arkusz4!D2</f>
        <v>1127</v>
      </c>
      <c r="G133" s="157"/>
      <c r="H133" s="157">
        <f>Arkusz4!E2</f>
        <v>34</v>
      </c>
      <c r="I133" s="157"/>
      <c r="M133" s="155" t="str">
        <f>Arkusz5!B2</f>
        <v>NIEMCY</v>
      </c>
      <c r="N133" s="156"/>
      <c r="O133" s="156"/>
      <c r="P133" s="157">
        <f>Arkusz5!C2</f>
        <v>30</v>
      </c>
      <c r="Q133" s="157"/>
      <c r="R133" s="157">
        <f>Arkusz5!D2</f>
        <v>26</v>
      </c>
      <c r="S133" s="157"/>
      <c r="T133" s="157">
        <f>Arkusz5!E2</f>
        <v>3</v>
      </c>
      <c r="U133" s="158"/>
    </row>
    <row r="134" spans="1:25" ht="15" customHeight="1" x14ac:dyDescent="0.25">
      <c r="A134" s="150" t="str">
        <f>Arkusz4!B3</f>
        <v>FRANCJA</v>
      </c>
      <c r="B134" s="151"/>
      <c r="C134" s="151"/>
      <c r="D134" s="152">
        <f>Arkusz4!C3</f>
        <v>321</v>
      </c>
      <c r="E134" s="152"/>
      <c r="F134" s="152">
        <f>Arkusz4!D3</f>
        <v>245</v>
      </c>
      <c r="G134" s="152"/>
      <c r="H134" s="152">
        <f>Arkusz4!E3</f>
        <v>1</v>
      </c>
      <c r="I134" s="152"/>
      <c r="M134" s="150" t="str">
        <f>Arkusz5!B3</f>
        <v>FRANCJA</v>
      </c>
      <c r="N134" s="151"/>
      <c r="O134" s="151"/>
      <c r="P134" s="152">
        <f>Arkusz5!C3</f>
        <v>17</v>
      </c>
      <c r="Q134" s="152"/>
      <c r="R134" s="152">
        <f>Arkusz5!D3</f>
        <v>10</v>
      </c>
      <c r="S134" s="152"/>
      <c r="T134" s="152">
        <f>Arkusz5!E3</f>
        <v>0</v>
      </c>
      <c r="U134" s="159"/>
    </row>
    <row r="135" spans="1:25" ht="15" customHeight="1" x14ac:dyDescent="0.25">
      <c r="A135" s="155" t="str">
        <f>Arkusz4!B4</f>
        <v>AUSTRIA</v>
      </c>
      <c r="B135" s="156"/>
      <c r="C135" s="156"/>
      <c r="D135" s="157">
        <f>Arkusz4!C4</f>
        <v>197</v>
      </c>
      <c r="E135" s="157"/>
      <c r="F135" s="157">
        <f>Arkusz4!D4</f>
        <v>168</v>
      </c>
      <c r="G135" s="157"/>
      <c r="H135" s="157">
        <f>Arkusz4!E4</f>
        <v>1</v>
      </c>
      <c r="I135" s="157"/>
      <c r="M135" s="155" t="str">
        <f>Arkusz5!B4</f>
        <v>WĘGRY</v>
      </c>
      <c r="N135" s="156"/>
      <c r="O135" s="156"/>
      <c r="P135" s="157">
        <f>Arkusz5!C4</f>
        <v>11</v>
      </c>
      <c r="Q135" s="157"/>
      <c r="R135" s="157">
        <f>Arkusz5!D4</f>
        <v>10</v>
      </c>
      <c r="S135" s="157"/>
      <c r="T135" s="157">
        <f>Arkusz5!E4</f>
        <v>0</v>
      </c>
      <c r="U135" s="158"/>
    </row>
    <row r="136" spans="1:25" ht="15" customHeight="1" x14ac:dyDescent="0.25">
      <c r="A136" s="150" t="str">
        <f>Arkusz4!B5</f>
        <v>SZWECJA</v>
      </c>
      <c r="B136" s="151"/>
      <c r="C136" s="151"/>
      <c r="D136" s="152">
        <f>Arkusz4!C5</f>
        <v>112</v>
      </c>
      <c r="E136" s="152"/>
      <c r="F136" s="152">
        <f>Arkusz4!D5</f>
        <v>76</v>
      </c>
      <c r="G136" s="152"/>
      <c r="H136" s="152">
        <f>Arkusz4!E5</f>
        <v>4</v>
      </c>
      <c r="I136" s="152"/>
      <c r="M136" s="150" t="str">
        <f>Arkusz5!B5</f>
        <v>WŁOCHY</v>
      </c>
      <c r="N136" s="151"/>
      <c r="O136" s="151"/>
      <c r="P136" s="152">
        <f>Arkusz5!C5</f>
        <v>10</v>
      </c>
      <c r="Q136" s="152"/>
      <c r="R136" s="152">
        <f>Arkusz5!D5</f>
        <v>6</v>
      </c>
      <c r="S136" s="152"/>
      <c r="T136" s="152">
        <f>Arkusz5!E5</f>
        <v>0</v>
      </c>
      <c r="U136" s="159"/>
    </row>
    <row r="137" spans="1:25" ht="15" customHeight="1" x14ac:dyDescent="0.25">
      <c r="A137" s="155" t="str">
        <f>Arkusz4!B6</f>
        <v>BELGIA</v>
      </c>
      <c r="B137" s="156"/>
      <c r="C137" s="156"/>
      <c r="D137" s="157">
        <f>Arkusz4!C6</f>
        <v>102</v>
      </c>
      <c r="E137" s="157"/>
      <c r="F137" s="157">
        <f>Arkusz4!D6</f>
        <v>88</v>
      </c>
      <c r="G137" s="157"/>
      <c r="H137" s="157">
        <f>Arkusz4!E6</f>
        <v>3</v>
      </c>
      <c r="I137" s="157"/>
      <c r="M137" s="155" t="str">
        <f>Arkusz5!B6</f>
        <v>LITWA</v>
      </c>
      <c r="N137" s="156"/>
      <c r="O137" s="156"/>
      <c r="P137" s="157">
        <f>Arkusz5!C6</f>
        <v>9</v>
      </c>
      <c r="Q137" s="157"/>
      <c r="R137" s="157">
        <f>Arkusz5!D6</f>
        <v>2</v>
      </c>
      <c r="S137" s="157"/>
      <c r="T137" s="157">
        <f>Arkusz5!E6</f>
        <v>0</v>
      </c>
      <c r="U137" s="158"/>
    </row>
    <row r="138" spans="1:25" ht="15" customHeight="1" thickBot="1" x14ac:dyDescent="0.3">
      <c r="A138" s="222" t="str">
        <f>Arkusz4!B7</f>
        <v>Pozostałe</v>
      </c>
      <c r="B138" s="223"/>
      <c r="C138" s="223"/>
      <c r="D138" s="148">
        <f>Arkusz4!C7</f>
        <v>351</v>
      </c>
      <c r="E138" s="148"/>
      <c r="F138" s="148">
        <f>Arkusz4!D7</f>
        <v>270</v>
      </c>
      <c r="G138" s="148"/>
      <c r="H138" s="148">
        <f>Arkusz4!E7</f>
        <v>29</v>
      </c>
      <c r="I138" s="148"/>
      <c r="M138" s="222" t="str">
        <f>Arkusz5!B7</f>
        <v>Pozostałe</v>
      </c>
      <c r="N138" s="223"/>
      <c r="O138" s="223"/>
      <c r="P138" s="148">
        <f>Arkusz5!C7</f>
        <v>32</v>
      </c>
      <c r="Q138" s="148"/>
      <c r="R138" s="148">
        <f>Arkusz5!D7</f>
        <v>13</v>
      </c>
      <c r="S138" s="148"/>
      <c r="T138" s="148">
        <f>Arkusz5!E7</f>
        <v>0</v>
      </c>
      <c r="U138" s="149"/>
    </row>
    <row r="139" spans="1:25" ht="15.75" thickBot="1" x14ac:dyDescent="0.3">
      <c r="A139" s="224" t="s">
        <v>78</v>
      </c>
      <c r="B139" s="225"/>
      <c r="C139" s="225"/>
      <c r="D139" s="166">
        <f>SUM(D133:E138)</f>
        <v>2466</v>
      </c>
      <c r="E139" s="166"/>
      <c r="F139" s="166">
        <f>SUM(F133:G138)</f>
        <v>1974</v>
      </c>
      <c r="G139" s="166"/>
      <c r="H139" s="166">
        <f>SUM(H133:I138)</f>
        <v>72</v>
      </c>
      <c r="I139" s="167"/>
      <c r="M139" s="224" t="s">
        <v>78</v>
      </c>
      <c r="N139" s="225"/>
      <c r="O139" s="225"/>
      <c r="P139" s="166">
        <f>SUM(P133:Q138)</f>
        <v>109</v>
      </c>
      <c r="Q139" s="166"/>
      <c r="R139" s="166">
        <f t="shared" ref="R139" si="4">SUM(R133:S138)</f>
        <v>67</v>
      </c>
      <c r="S139" s="166"/>
      <c r="T139" s="166">
        <f t="shared" ref="T139" si="5">SUM(T133:U138)</f>
        <v>3</v>
      </c>
      <c r="U139" s="167"/>
    </row>
    <row r="141" spans="1:25" x14ac:dyDescent="0.25">
      <c r="A141" s="168" t="s">
        <v>177</v>
      </c>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row>
    <row r="142" spans="1:25" x14ac:dyDescent="0.25">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row>
    <row r="143" spans="1:25" s="60" customFormat="1" x14ac:dyDescent="0.25">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row>
    <row r="144" spans="1:25" s="60" customFormat="1" x14ac:dyDescent="0.25">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row>
    <row r="145" spans="1:26" s="60" customFormat="1" x14ac:dyDescent="0.25">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row>
    <row r="146" spans="1:26" x14ac:dyDescent="0.25">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row>
    <row r="147" spans="1:26" x14ac:dyDescent="0.25">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row>
    <row r="148" spans="1:26" x14ac:dyDescent="0.25">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row>
    <row r="149" spans="1:26" x14ac:dyDescent="0.25">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row>
    <row r="150" spans="1:26" x14ac:dyDescent="0.25">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row>
    <row r="152" spans="1:26" ht="15" customHeight="1" x14ac:dyDescent="0.25">
      <c r="A152" s="164" t="s">
        <v>77</v>
      </c>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row>
    <row r="153" spans="1:26" x14ac:dyDescent="0.25">
      <c r="A153" s="22"/>
      <c r="B153" s="22"/>
      <c r="C153" s="22"/>
      <c r="D153" s="22"/>
      <c r="E153" s="22"/>
      <c r="F153" s="22"/>
      <c r="G153" s="22"/>
      <c r="H153" s="22"/>
      <c r="I153" s="22"/>
      <c r="J153" s="22"/>
      <c r="K153" s="22"/>
      <c r="L153" s="22"/>
      <c r="M153" s="22"/>
      <c r="N153" s="22"/>
      <c r="O153" s="22"/>
      <c r="P153" s="22"/>
      <c r="Q153" s="22"/>
      <c r="R153" s="22"/>
      <c r="S153" s="22"/>
      <c r="T153" s="22"/>
      <c r="U153" s="22"/>
    </row>
    <row r="154" spans="1:26" x14ac:dyDescent="0.25">
      <c r="A154" s="147" t="s">
        <v>64</v>
      </c>
      <c r="B154" s="147"/>
      <c r="C154" s="147"/>
      <c r="D154" s="147"/>
      <c r="E154" s="147"/>
      <c r="F154" s="147"/>
      <c r="G154" s="147"/>
      <c r="H154" s="147"/>
      <c r="I154" s="147"/>
      <c r="J154" s="147"/>
      <c r="K154" s="147"/>
      <c r="L154" s="147"/>
      <c r="M154" s="147"/>
      <c r="N154" s="147"/>
      <c r="O154" s="147"/>
      <c r="P154" s="147"/>
      <c r="Q154" s="147"/>
      <c r="R154" s="147"/>
      <c r="S154" s="147"/>
      <c r="T154" s="147"/>
      <c r="U154" s="147"/>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6" ht="15.75" thickBot="1" x14ac:dyDescent="0.3">
      <c r="A156" s="21"/>
      <c r="B156" s="21"/>
      <c r="C156" s="21"/>
      <c r="D156" s="21"/>
      <c r="E156" s="21"/>
      <c r="F156" s="21"/>
      <c r="G156" s="21"/>
      <c r="H156" s="21"/>
      <c r="I156" s="21"/>
      <c r="J156" s="21"/>
      <c r="K156" s="21"/>
      <c r="L156" s="21"/>
      <c r="M156" s="21"/>
      <c r="N156" s="21"/>
      <c r="O156" s="21"/>
      <c r="P156" s="21"/>
      <c r="Q156" s="21"/>
      <c r="R156" s="21"/>
      <c r="S156" s="21"/>
      <c r="T156" s="21"/>
      <c r="U156" s="21"/>
    </row>
    <row r="157" spans="1:26" x14ac:dyDescent="0.25">
      <c r="C157" s="211" t="s">
        <v>0</v>
      </c>
      <c r="D157" s="194"/>
      <c r="E157" s="194"/>
      <c r="F157" s="194"/>
      <c r="G157" s="228" t="str">
        <f>CONCATENATE(Arkusz18!A2," - ",Arkusz18!B2," r.")</f>
        <v>01.05.2015 - 31.05.2015 r.</v>
      </c>
      <c r="H157" s="228"/>
      <c r="I157" s="228"/>
      <c r="J157" s="228"/>
      <c r="K157" s="228"/>
      <c r="L157" s="228"/>
      <c r="M157" s="228"/>
      <c r="N157" s="228"/>
      <c r="O157" s="228"/>
      <c r="P157" s="228"/>
      <c r="Q157" s="228"/>
      <c r="R157" s="228"/>
      <c r="S157" s="228"/>
      <c r="T157" s="228"/>
      <c r="U157" s="229"/>
    </row>
    <row r="158" spans="1:26" ht="72" customHeight="1" x14ac:dyDescent="0.25">
      <c r="C158" s="220"/>
      <c r="D158" s="221"/>
      <c r="E158" s="221"/>
      <c r="F158" s="221"/>
      <c r="G158" s="112" t="s">
        <v>65</v>
      </c>
      <c r="H158" s="113"/>
      <c r="I158" s="114"/>
      <c r="J158" s="112" t="s">
        <v>66</v>
      </c>
      <c r="K158" s="113"/>
      <c r="L158" s="114"/>
      <c r="M158" s="112" t="s">
        <v>67</v>
      </c>
      <c r="N158" s="113"/>
      <c r="O158" s="114"/>
      <c r="P158" s="112" t="s">
        <v>80</v>
      </c>
      <c r="Q158" s="113"/>
      <c r="R158" s="114"/>
      <c r="S158" s="112" t="s">
        <v>68</v>
      </c>
      <c r="T158" s="113"/>
      <c r="U158" s="217"/>
    </row>
    <row r="159" spans="1:26" x14ac:dyDescent="0.25">
      <c r="C159" s="207" t="str">
        <f>Arkusz6!B2</f>
        <v>ROSJA</v>
      </c>
      <c r="D159" s="208"/>
      <c r="E159" s="208"/>
      <c r="F159" s="208"/>
      <c r="G159" s="101">
        <f>Arkusz6!C2</f>
        <v>0</v>
      </c>
      <c r="H159" s="101"/>
      <c r="I159" s="101"/>
      <c r="J159" s="101">
        <f>Arkusz6!D2</f>
        <v>16</v>
      </c>
      <c r="K159" s="101"/>
      <c r="L159" s="101"/>
      <c r="M159" s="101">
        <f>Arkusz6!E2</f>
        <v>8</v>
      </c>
      <c r="N159" s="101"/>
      <c r="O159" s="101"/>
      <c r="P159" s="101">
        <f>Arkusz6!F2</f>
        <v>72</v>
      </c>
      <c r="Q159" s="101"/>
      <c r="R159" s="101"/>
      <c r="S159" s="101">
        <f>Arkusz6!G2</f>
        <v>373</v>
      </c>
      <c r="T159" s="101"/>
      <c r="U159" s="101"/>
    </row>
    <row r="160" spans="1:26" ht="15" customHeight="1" x14ac:dyDescent="0.25">
      <c r="C160" s="153" t="str">
        <f>Arkusz6!B3</f>
        <v>UKRAINA</v>
      </c>
      <c r="D160" s="154"/>
      <c r="E160" s="154"/>
      <c r="F160" s="154"/>
      <c r="G160" s="99">
        <f>Arkusz6!C3</f>
        <v>0</v>
      </c>
      <c r="H160" s="99"/>
      <c r="I160" s="99"/>
      <c r="J160" s="99">
        <f>Arkusz6!D3</f>
        <v>1</v>
      </c>
      <c r="K160" s="99"/>
      <c r="L160" s="99"/>
      <c r="M160" s="99">
        <f>Arkusz6!E3</f>
        <v>0</v>
      </c>
      <c r="N160" s="99"/>
      <c r="O160" s="99"/>
      <c r="P160" s="99">
        <f>Arkusz6!F3</f>
        <v>176</v>
      </c>
      <c r="Q160" s="99"/>
      <c r="R160" s="99"/>
      <c r="S160" s="99">
        <f>Arkusz6!G3</f>
        <v>134</v>
      </c>
      <c r="T160" s="99"/>
      <c r="U160" s="99"/>
    </row>
    <row r="161" spans="3:21" ht="15" customHeight="1" x14ac:dyDescent="0.25">
      <c r="C161" s="207" t="str">
        <f>Arkusz6!B4</f>
        <v>GRUZJA</v>
      </c>
      <c r="D161" s="208"/>
      <c r="E161" s="208"/>
      <c r="F161" s="208"/>
      <c r="G161" s="101">
        <f>Arkusz6!C4</f>
        <v>0</v>
      </c>
      <c r="H161" s="101"/>
      <c r="I161" s="101"/>
      <c r="J161" s="101">
        <f>Arkusz6!D4</f>
        <v>0</v>
      </c>
      <c r="K161" s="101"/>
      <c r="L161" s="101"/>
      <c r="M161" s="101">
        <f>Arkusz6!E4</f>
        <v>0</v>
      </c>
      <c r="N161" s="101"/>
      <c r="O161" s="101"/>
      <c r="P161" s="101">
        <f>Arkusz6!F4</f>
        <v>23</v>
      </c>
      <c r="Q161" s="101"/>
      <c r="R161" s="101"/>
      <c r="S161" s="101">
        <f>Arkusz6!G4</f>
        <v>37</v>
      </c>
      <c r="T161" s="101"/>
      <c r="U161" s="101"/>
    </row>
    <row r="162" spans="3:21" ht="15" customHeight="1" x14ac:dyDescent="0.25">
      <c r="C162" s="153" t="str">
        <f>Arkusz6!B5</f>
        <v>TADŻYKISTAN</v>
      </c>
      <c r="D162" s="154"/>
      <c r="E162" s="154"/>
      <c r="F162" s="154"/>
      <c r="G162" s="99">
        <f>Arkusz6!C5</f>
        <v>0</v>
      </c>
      <c r="H162" s="99"/>
      <c r="I162" s="99"/>
      <c r="J162" s="99">
        <f>Arkusz6!D5</f>
        <v>0</v>
      </c>
      <c r="K162" s="99"/>
      <c r="L162" s="99"/>
      <c r="M162" s="99">
        <f>Arkusz6!E5</f>
        <v>0</v>
      </c>
      <c r="N162" s="99"/>
      <c r="O162" s="99"/>
      <c r="P162" s="99">
        <f>Arkusz6!F5</f>
        <v>6</v>
      </c>
      <c r="Q162" s="99"/>
      <c r="R162" s="99"/>
      <c r="S162" s="99">
        <f>Arkusz6!G5</f>
        <v>17</v>
      </c>
      <c r="T162" s="99"/>
      <c r="U162" s="99"/>
    </row>
    <row r="163" spans="3:21" ht="15" customHeight="1" x14ac:dyDescent="0.25">
      <c r="C163" s="207" t="str">
        <f>Arkusz6!B6</f>
        <v>KIRGISTAN</v>
      </c>
      <c r="D163" s="208"/>
      <c r="E163" s="208"/>
      <c r="F163" s="208"/>
      <c r="G163" s="101">
        <f>Arkusz6!C6</f>
        <v>0</v>
      </c>
      <c r="H163" s="101"/>
      <c r="I163" s="101"/>
      <c r="J163" s="101">
        <f>Arkusz6!D6</f>
        <v>0</v>
      </c>
      <c r="K163" s="101"/>
      <c r="L163" s="101"/>
      <c r="M163" s="101">
        <f>Arkusz6!E6</f>
        <v>0</v>
      </c>
      <c r="N163" s="101"/>
      <c r="O163" s="101"/>
      <c r="P163" s="101">
        <f>Arkusz6!F6</f>
        <v>2</v>
      </c>
      <c r="Q163" s="101"/>
      <c r="R163" s="101"/>
      <c r="S163" s="101">
        <f>Arkusz6!G6</f>
        <v>2</v>
      </c>
      <c r="T163" s="101"/>
      <c r="U163" s="101"/>
    </row>
    <row r="164" spans="3:21" ht="15" customHeight="1" thickBot="1" x14ac:dyDescent="0.3">
      <c r="C164" s="226" t="str">
        <f>Arkusz6!B7</f>
        <v>Pozostałe</v>
      </c>
      <c r="D164" s="227"/>
      <c r="E164" s="227"/>
      <c r="F164" s="227"/>
      <c r="G164" s="100">
        <f>Arkusz6!C7</f>
        <v>5</v>
      </c>
      <c r="H164" s="100"/>
      <c r="I164" s="100"/>
      <c r="J164" s="100">
        <f>Arkusz6!D7</f>
        <v>2</v>
      </c>
      <c r="K164" s="100"/>
      <c r="L164" s="100"/>
      <c r="M164" s="100">
        <f>Arkusz6!E7</f>
        <v>4</v>
      </c>
      <c r="N164" s="100"/>
      <c r="O164" s="100"/>
      <c r="P164" s="100">
        <f>Arkusz6!F7</f>
        <v>15</v>
      </c>
      <c r="Q164" s="100"/>
      <c r="R164" s="100"/>
      <c r="S164" s="100">
        <f>Arkusz6!G7</f>
        <v>18</v>
      </c>
      <c r="T164" s="100"/>
      <c r="U164" s="100"/>
    </row>
    <row r="165" spans="3:21" ht="15.75" thickBot="1" x14ac:dyDescent="0.3">
      <c r="C165" s="218" t="s">
        <v>1</v>
      </c>
      <c r="D165" s="219"/>
      <c r="E165" s="219"/>
      <c r="F165" s="219"/>
      <c r="G165" s="104">
        <f>SUM(G159:I164)</f>
        <v>5</v>
      </c>
      <c r="H165" s="104"/>
      <c r="I165" s="104"/>
      <c r="J165" s="104">
        <f t="shared" ref="J165" si="6">SUM(J159:L164)</f>
        <v>19</v>
      </c>
      <c r="K165" s="104"/>
      <c r="L165" s="104"/>
      <c r="M165" s="104">
        <f t="shared" ref="M165" si="7">SUM(M159:O164)</f>
        <v>12</v>
      </c>
      <c r="N165" s="104"/>
      <c r="O165" s="104"/>
      <c r="P165" s="104">
        <f t="shared" ref="P165" si="8">SUM(P159:R164)</f>
        <v>294</v>
      </c>
      <c r="Q165" s="104"/>
      <c r="R165" s="104"/>
      <c r="S165" s="104">
        <f t="shared" ref="S165" si="9">SUM(S159:U164)</f>
        <v>581</v>
      </c>
      <c r="T165" s="104"/>
      <c r="U165" s="105"/>
    </row>
    <row r="168" spans="3:21" ht="15.75" thickBot="1" x14ac:dyDescent="0.3"/>
    <row r="169" spans="3:21" ht="15" customHeight="1" x14ac:dyDescent="0.25">
      <c r="C169" s="211" t="s">
        <v>0</v>
      </c>
      <c r="D169" s="194"/>
      <c r="E169" s="194"/>
      <c r="F169" s="194"/>
      <c r="G169" s="228" t="str">
        <f>CONCATENATE(Arkusz18!C2," - ",Arkusz18!B2," r.")</f>
        <v>01.01.2015 - 31.05.2015 r.</v>
      </c>
      <c r="H169" s="228"/>
      <c r="I169" s="228"/>
      <c r="J169" s="228"/>
      <c r="K169" s="228"/>
      <c r="L169" s="228"/>
      <c r="M169" s="228"/>
      <c r="N169" s="228"/>
      <c r="O169" s="228"/>
      <c r="P169" s="228"/>
      <c r="Q169" s="228"/>
      <c r="R169" s="228"/>
      <c r="S169" s="228"/>
      <c r="T169" s="228"/>
      <c r="U169" s="229"/>
    </row>
    <row r="170" spans="3:21" ht="70.5" customHeight="1" x14ac:dyDescent="0.25">
      <c r="C170" s="220"/>
      <c r="D170" s="221"/>
      <c r="E170" s="221"/>
      <c r="F170" s="221"/>
      <c r="G170" s="112" t="s">
        <v>65</v>
      </c>
      <c r="H170" s="113"/>
      <c r="I170" s="114"/>
      <c r="J170" s="112" t="s">
        <v>66</v>
      </c>
      <c r="K170" s="113"/>
      <c r="L170" s="114"/>
      <c r="M170" s="112" t="s">
        <v>67</v>
      </c>
      <c r="N170" s="113"/>
      <c r="O170" s="114"/>
      <c r="P170" s="112" t="s">
        <v>80</v>
      </c>
      <c r="Q170" s="113"/>
      <c r="R170" s="114"/>
      <c r="S170" s="112" t="s">
        <v>68</v>
      </c>
      <c r="T170" s="113"/>
      <c r="U170" s="217"/>
    </row>
    <row r="171" spans="3:21" ht="15" customHeight="1" x14ac:dyDescent="0.25">
      <c r="C171" s="207" t="str">
        <f>Arkusz7!B2</f>
        <v>ROSJA</v>
      </c>
      <c r="D171" s="208"/>
      <c r="E171" s="208"/>
      <c r="F171" s="208"/>
      <c r="G171" s="101">
        <f>Arkusz7!C2</f>
        <v>3</v>
      </c>
      <c r="H171" s="101"/>
      <c r="I171" s="101"/>
      <c r="J171" s="101">
        <f>Arkusz7!D2</f>
        <v>37</v>
      </c>
      <c r="K171" s="101"/>
      <c r="L171" s="101"/>
      <c r="M171" s="101">
        <f>Arkusz7!E2</f>
        <v>52</v>
      </c>
      <c r="N171" s="101"/>
      <c r="O171" s="101"/>
      <c r="P171" s="101">
        <f>Arkusz7!F2</f>
        <v>327</v>
      </c>
      <c r="Q171" s="101"/>
      <c r="R171" s="101"/>
      <c r="S171" s="101">
        <f>Arkusz7!G2</f>
        <v>1501</v>
      </c>
      <c r="T171" s="101"/>
      <c r="U171" s="101"/>
    </row>
    <row r="172" spans="3:21" ht="15" customHeight="1" x14ac:dyDescent="0.25">
      <c r="C172" s="153" t="str">
        <f>Arkusz7!B3</f>
        <v>UKRAINA</v>
      </c>
      <c r="D172" s="154"/>
      <c r="E172" s="154"/>
      <c r="F172" s="154"/>
      <c r="G172" s="99">
        <f>Arkusz7!C3</f>
        <v>0</v>
      </c>
      <c r="H172" s="99"/>
      <c r="I172" s="99"/>
      <c r="J172" s="99">
        <f>Arkusz7!D3</f>
        <v>2</v>
      </c>
      <c r="K172" s="99"/>
      <c r="L172" s="99"/>
      <c r="M172" s="99">
        <f>Arkusz7!E3</f>
        <v>3</v>
      </c>
      <c r="N172" s="99"/>
      <c r="O172" s="99"/>
      <c r="P172" s="99">
        <f>Arkusz7!F3</f>
        <v>767</v>
      </c>
      <c r="Q172" s="99"/>
      <c r="R172" s="99"/>
      <c r="S172" s="99">
        <f>Arkusz7!G3</f>
        <v>375</v>
      </c>
      <c r="T172" s="99"/>
      <c r="U172" s="99"/>
    </row>
    <row r="173" spans="3:21" ht="15" customHeight="1" x14ac:dyDescent="0.25">
      <c r="C173" s="207" t="str">
        <f>Arkusz7!B4</f>
        <v>GRUZJA</v>
      </c>
      <c r="D173" s="208"/>
      <c r="E173" s="208"/>
      <c r="F173" s="208"/>
      <c r="G173" s="101">
        <f>Arkusz7!C4</f>
        <v>0</v>
      </c>
      <c r="H173" s="101"/>
      <c r="I173" s="101"/>
      <c r="J173" s="101">
        <f>Arkusz7!D4</f>
        <v>0</v>
      </c>
      <c r="K173" s="101"/>
      <c r="L173" s="101"/>
      <c r="M173" s="101">
        <f>Arkusz7!E4</f>
        <v>6</v>
      </c>
      <c r="N173" s="101"/>
      <c r="O173" s="101"/>
      <c r="P173" s="101">
        <f>Arkusz7!F4</f>
        <v>79</v>
      </c>
      <c r="Q173" s="101"/>
      <c r="R173" s="101"/>
      <c r="S173" s="101">
        <f>Arkusz7!G4</f>
        <v>159</v>
      </c>
      <c r="T173" s="101"/>
      <c r="U173" s="101"/>
    </row>
    <row r="174" spans="3:21" ht="15" customHeight="1" x14ac:dyDescent="0.25">
      <c r="C174" s="153" t="str">
        <f>Arkusz7!B5</f>
        <v>TADŻYKISTAN</v>
      </c>
      <c r="D174" s="154"/>
      <c r="E174" s="154"/>
      <c r="F174" s="154"/>
      <c r="G174" s="99">
        <f>Arkusz7!C5</f>
        <v>0</v>
      </c>
      <c r="H174" s="99"/>
      <c r="I174" s="99"/>
      <c r="J174" s="99">
        <f>Arkusz7!D5</f>
        <v>0</v>
      </c>
      <c r="K174" s="99"/>
      <c r="L174" s="99"/>
      <c r="M174" s="99">
        <f>Arkusz7!E5</f>
        <v>0</v>
      </c>
      <c r="N174" s="99"/>
      <c r="O174" s="99"/>
      <c r="P174" s="99">
        <f>Arkusz7!F5</f>
        <v>12</v>
      </c>
      <c r="Q174" s="99"/>
      <c r="R174" s="99"/>
      <c r="S174" s="99">
        <f>Arkusz7!G5</f>
        <v>91</v>
      </c>
      <c r="T174" s="99"/>
      <c r="U174" s="99"/>
    </row>
    <row r="175" spans="3:21" ht="15" customHeight="1" x14ac:dyDescent="0.25">
      <c r="C175" s="207" t="str">
        <f>Arkusz7!B6</f>
        <v>KIRGISTAN</v>
      </c>
      <c r="D175" s="208"/>
      <c r="E175" s="208"/>
      <c r="F175" s="208"/>
      <c r="G175" s="101">
        <f>Arkusz7!C6</f>
        <v>0</v>
      </c>
      <c r="H175" s="101"/>
      <c r="I175" s="101"/>
      <c r="J175" s="101">
        <f>Arkusz7!D6</f>
        <v>0</v>
      </c>
      <c r="K175" s="101"/>
      <c r="L175" s="101"/>
      <c r="M175" s="101">
        <f>Arkusz7!E6</f>
        <v>0</v>
      </c>
      <c r="N175" s="101"/>
      <c r="O175" s="101"/>
      <c r="P175" s="101">
        <f>Arkusz7!F6</f>
        <v>60</v>
      </c>
      <c r="Q175" s="101"/>
      <c r="R175" s="101"/>
      <c r="S175" s="101">
        <f>Arkusz7!G6</f>
        <v>35</v>
      </c>
      <c r="T175" s="101"/>
      <c r="U175" s="101"/>
    </row>
    <row r="176" spans="3:21" ht="15" customHeight="1" thickBot="1" x14ac:dyDescent="0.3">
      <c r="C176" s="226" t="str">
        <f>Arkusz7!B7</f>
        <v>Pozostałe</v>
      </c>
      <c r="D176" s="227"/>
      <c r="E176" s="227"/>
      <c r="F176" s="227"/>
      <c r="G176" s="100">
        <f>Arkusz7!C7</f>
        <v>82</v>
      </c>
      <c r="H176" s="100"/>
      <c r="I176" s="100"/>
      <c r="J176" s="100">
        <f>Arkusz7!D7</f>
        <v>22</v>
      </c>
      <c r="K176" s="100"/>
      <c r="L176" s="100"/>
      <c r="M176" s="100">
        <f>Arkusz7!E7</f>
        <v>13</v>
      </c>
      <c r="N176" s="100"/>
      <c r="O176" s="100"/>
      <c r="P176" s="100">
        <f>Arkusz7!F7</f>
        <v>111</v>
      </c>
      <c r="Q176" s="100"/>
      <c r="R176" s="100"/>
      <c r="S176" s="100">
        <f>Arkusz7!G7</f>
        <v>128</v>
      </c>
      <c r="T176" s="100"/>
      <c r="U176" s="100"/>
    </row>
    <row r="177" spans="1:25" ht="15" customHeight="1" thickBot="1" x14ac:dyDescent="0.3">
      <c r="C177" s="218" t="s">
        <v>1</v>
      </c>
      <c r="D177" s="219"/>
      <c r="E177" s="219"/>
      <c r="F177" s="219"/>
      <c r="G177" s="104">
        <f>SUM(G171:I176)</f>
        <v>85</v>
      </c>
      <c r="H177" s="104"/>
      <c r="I177" s="104"/>
      <c r="J177" s="104">
        <f t="shared" ref="J177" si="10">SUM(J171:L176)</f>
        <v>61</v>
      </c>
      <c r="K177" s="104"/>
      <c r="L177" s="104"/>
      <c r="M177" s="104">
        <f t="shared" ref="M177" si="11">SUM(M171:O176)</f>
        <v>74</v>
      </c>
      <c r="N177" s="104"/>
      <c r="O177" s="104"/>
      <c r="P177" s="104">
        <f t="shared" ref="P177" si="12">SUM(P171:R176)</f>
        <v>1356</v>
      </c>
      <c r="Q177" s="104"/>
      <c r="R177" s="104"/>
      <c r="S177" s="104">
        <f t="shared" ref="S177" si="13">SUM(S171:U176)</f>
        <v>2289</v>
      </c>
      <c r="T177" s="104"/>
      <c r="U177" s="105"/>
    </row>
    <row r="180" spans="1:25" x14ac:dyDescent="0.25">
      <c r="A180" s="251" t="s">
        <v>174</v>
      </c>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row>
    <row r="181" spans="1:25" s="60" customFormat="1" x14ac:dyDescent="0.25">
      <c r="A181" s="168"/>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row>
    <row r="182" spans="1:25" s="60" customFormat="1" x14ac:dyDescent="0.25">
      <c r="A182" s="168"/>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row>
    <row r="183" spans="1:25" s="60" customFormat="1" x14ac:dyDescent="0.25">
      <c r="A183" s="168"/>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row>
    <row r="184" spans="1:25" s="60" customFormat="1" x14ac:dyDescent="0.25">
      <c r="A184" s="168"/>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row>
    <row r="185" spans="1:25" s="60" customFormat="1" x14ac:dyDescent="0.25">
      <c r="A185" s="168"/>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row>
    <row r="186" spans="1:25" s="60" customFormat="1" x14ac:dyDescent="0.25">
      <c r="A186" s="168"/>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row>
    <row r="187" spans="1:25" s="60" customFormat="1" x14ac:dyDescent="0.25">
      <c r="A187" s="168"/>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row>
    <row r="188" spans="1:25" s="60" customFormat="1" x14ac:dyDescent="0.25">
      <c r="A188" s="168"/>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row>
    <row r="189" spans="1:25" s="60" customFormat="1" x14ac:dyDescent="0.25">
      <c r="A189" s="168"/>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row>
    <row r="190" spans="1:25" s="60" customFormat="1" x14ac:dyDescent="0.25">
      <c r="A190" s="168"/>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row>
    <row r="191" spans="1:25" s="60" customFormat="1" x14ac:dyDescent="0.25">
      <c r="A191" s="168"/>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row>
    <row r="192" spans="1:25" s="60" customFormat="1" x14ac:dyDescent="0.25">
      <c r="A192" s="168"/>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row>
    <row r="193" spans="1:25" s="64" customFormat="1" x14ac:dyDescent="0.25">
      <c r="A193" s="168"/>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row>
    <row r="194" spans="1:25" s="64" customFormat="1" x14ac:dyDescent="0.25">
      <c r="A194" s="168"/>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row>
    <row r="195" spans="1:25" s="64" customFormat="1" x14ac:dyDescent="0.25">
      <c r="A195" s="168"/>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row>
    <row r="196" spans="1:25" s="64" customFormat="1" x14ac:dyDescent="0.25">
      <c r="A196" s="168"/>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row>
    <row r="197" spans="1:25" s="64" customFormat="1" x14ac:dyDescent="0.25">
      <c r="A197" s="168"/>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row>
    <row r="198" spans="1:25" s="64" customFormat="1" x14ac:dyDescent="0.25">
      <c r="A198" s="168"/>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row>
    <row r="199" spans="1:25" s="60" customFormat="1" x14ac:dyDescent="0.25">
      <c r="A199" s="168"/>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row>
    <row r="200" spans="1:25" s="64" customFormat="1" x14ac:dyDescent="0.25">
      <c r="A200" s="168"/>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row>
    <row r="201" spans="1:25" s="64" customFormat="1" x14ac:dyDescent="0.25">
      <c r="A201" s="168"/>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row>
    <row r="202" spans="1:25" s="64" customFormat="1" x14ac:dyDescent="0.25">
      <c r="A202" s="168"/>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row>
    <row r="203" spans="1:25" s="64" customFormat="1" x14ac:dyDescent="0.25">
      <c r="A203" s="168"/>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row>
    <row r="204" spans="1:25" s="64" customFormat="1" x14ac:dyDescent="0.25">
      <c r="A204" s="168"/>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row>
    <row r="205" spans="1:25" s="64" customFormat="1" x14ac:dyDescent="0.25">
      <c r="A205" s="168"/>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row>
    <row r="206" spans="1:25" s="60" customFormat="1" x14ac:dyDescent="0.25">
      <c r="A206" s="168"/>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row>
    <row r="207" spans="1:25" x14ac:dyDescent="0.25">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row>
    <row r="211" spans="1:25" ht="15" customHeight="1" x14ac:dyDescent="0.25">
      <c r="A211" s="147" t="s">
        <v>102</v>
      </c>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row>
    <row r="212" spans="1:25" x14ac:dyDescent="0.25">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row>
    <row r="213" spans="1:25"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5" ht="15.75" thickBot="1" x14ac:dyDescent="0.3"/>
    <row r="215" spans="1:25" ht="27" customHeight="1" x14ac:dyDescent="0.25">
      <c r="B215" s="211" t="s">
        <v>10</v>
      </c>
      <c r="C215" s="194"/>
      <c r="D215" s="194"/>
      <c r="E215" s="194"/>
      <c r="F215" s="194"/>
      <c r="G215" s="194"/>
      <c r="H215" s="194"/>
      <c r="I215" s="194"/>
      <c r="J215" s="213" t="str">
        <f>Arkusz8!C6</f>
        <v>27.04.2015 - 03.05.2015</v>
      </c>
      <c r="K215" s="213"/>
      <c r="L215" s="213"/>
      <c r="M215" s="213" t="str">
        <f>Arkusz8!C10</f>
        <v>04.05.2015 - 10.05.2015</v>
      </c>
      <c r="N215" s="213"/>
      <c r="O215" s="213"/>
      <c r="P215" s="213" t="str">
        <f>Arkusz8!C9</f>
        <v>11.05.2015 - 17.05.2015</v>
      </c>
      <c r="Q215" s="213"/>
      <c r="R215" s="213"/>
      <c r="S215" s="213" t="str">
        <f>Arkusz8!C8</f>
        <v>18.05.2015 - 24.05.2015</v>
      </c>
      <c r="T215" s="213"/>
      <c r="U215" s="213"/>
      <c r="V215" s="213" t="str">
        <f>Arkusz8!C7</f>
        <v>25.05.2015 - 31.05.2015</v>
      </c>
      <c r="W215" s="213"/>
      <c r="X215" s="214"/>
    </row>
    <row r="216" spans="1:25" ht="15" customHeight="1" x14ac:dyDescent="0.25">
      <c r="B216" s="209" t="s">
        <v>31</v>
      </c>
      <c r="C216" s="210"/>
      <c r="D216" s="210"/>
      <c r="E216" s="210"/>
      <c r="F216" s="210"/>
      <c r="G216" s="210"/>
      <c r="H216" s="210"/>
      <c r="I216" s="210"/>
      <c r="J216" s="212">
        <f>Arkusz8!A6</f>
        <v>1321</v>
      </c>
      <c r="K216" s="212"/>
      <c r="L216" s="212"/>
      <c r="M216" s="212">
        <f>Arkusz8!A5</f>
        <v>1289</v>
      </c>
      <c r="N216" s="212"/>
      <c r="O216" s="212"/>
      <c r="P216" s="212">
        <f>Arkusz8!A4</f>
        <v>1253</v>
      </c>
      <c r="Q216" s="212"/>
      <c r="R216" s="212"/>
      <c r="S216" s="212">
        <f>Arkusz8!A3</f>
        <v>1266</v>
      </c>
      <c r="T216" s="212"/>
      <c r="U216" s="212"/>
      <c r="V216" s="212">
        <f>Arkusz8!A2</f>
        <v>1275</v>
      </c>
      <c r="W216" s="212"/>
      <c r="X216" s="212"/>
    </row>
    <row r="217" spans="1:25" x14ac:dyDescent="0.25">
      <c r="B217" s="215" t="s">
        <v>6</v>
      </c>
      <c r="C217" s="216"/>
      <c r="D217" s="216"/>
      <c r="E217" s="216"/>
      <c r="F217" s="216"/>
      <c r="G217" s="216"/>
      <c r="H217" s="216"/>
      <c r="I217" s="216"/>
      <c r="J217" s="101">
        <f>Arkusz8!A11</f>
        <v>2666</v>
      </c>
      <c r="K217" s="101"/>
      <c r="L217" s="101"/>
      <c r="M217" s="101">
        <f>Arkusz8!A10</f>
        <v>2689</v>
      </c>
      <c r="N217" s="101"/>
      <c r="O217" s="101"/>
      <c r="P217" s="101">
        <f>Arkusz8!A9</f>
        <v>2669</v>
      </c>
      <c r="Q217" s="101"/>
      <c r="R217" s="101"/>
      <c r="S217" s="101">
        <f>Arkusz8!A8</f>
        <v>2624</v>
      </c>
      <c r="T217" s="101"/>
      <c r="U217" s="101"/>
      <c r="V217" s="101">
        <f>Arkusz8!A7</f>
        <v>2647</v>
      </c>
      <c r="W217" s="101"/>
      <c r="X217" s="101"/>
    </row>
    <row r="218" spans="1:25" ht="15" customHeight="1" x14ac:dyDescent="0.25">
      <c r="B218" s="209" t="s">
        <v>7</v>
      </c>
      <c r="C218" s="210"/>
      <c r="D218" s="210"/>
      <c r="E218" s="210"/>
      <c r="F218" s="210"/>
      <c r="G218" s="210"/>
      <c r="H218" s="210"/>
      <c r="I218" s="210"/>
      <c r="J218" s="212">
        <f>Arkusz8!A16</f>
        <v>71</v>
      </c>
      <c r="K218" s="212"/>
      <c r="L218" s="212"/>
      <c r="M218" s="212">
        <f>Arkusz8!A15</f>
        <v>83</v>
      </c>
      <c r="N218" s="212"/>
      <c r="O218" s="212"/>
      <c r="P218" s="212">
        <f>Arkusz8!A14</f>
        <v>110</v>
      </c>
      <c r="Q218" s="212"/>
      <c r="R218" s="212"/>
      <c r="S218" s="212">
        <f>Arkusz8!A13</f>
        <v>103</v>
      </c>
      <c r="T218" s="212"/>
      <c r="U218" s="212"/>
      <c r="V218" s="212">
        <f>Arkusz8!A12</f>
        <v>77</v>
      </c>
      <c r="W218" s="212"/>
      <c r="X218" s="212"/>
    </row>
    <row r="219" spans="1:25" ht="15" customHeight="1" x14ac:dyDescent="0.25">
      <c r="B219" s="263" t="s">
        <v>8</v>
      </c>
      <c r="C219" s="264"/>
      <c r="D219" s="264"/>
      <c r="E219" s="264"/>
      <c r="F219" s="264"/>
      <c r="G219" s="264"/>
      <c r="H219" s="264"/>
      <c r="I219" s="264"/>
      <c r="J219" s="101">
        <f>Arkusz8!A21</f>
        <v>88</v>
      </c>
      <c r="K219" s="101"/>
      <c r="L219" s="101"/>
      <c r="M219" s="101">
        <f>Arkusz8!A20</f>
        <v>69</v>
      </c>
      <c r="N219" s="101"/>
      <c r="O219" s="101"/>
      <c r="P219" s="101">
        <f>Arkusz8!A19</f>
        <v>68</v>
      </c>
      <c r="Q219" s="101"/>
      <c r="R219" s="101"/>
      <c r="S219" s="101">
        <f>Arkusz8!A18</f>
        <v>68</v>
      </c>
      <c r="T219" s="101"/>
      <c r="U219" s="101"/>
      <c r="V219" s="101">
        <f>Arkusz8!A17</f>
        <v>104</v>
      </c>
      <c r="W219" s="101"/>
      <c r="X219" s="101"/>
    </row>
    <row r="220" spans="1:25" ht="15" customHeight="1" thickBot="1" x14ac:dyDescent="0.3">
      <c r="B220" s="277" t="s">
        <v>103</v>
      </c>
      <c r="C220" s="278"/>
      <c r="D220" s="278"/>
      <c r="E220" s="278"/>
      <c r="F220" s="278"/>
      <c r="G220" s="278"/>
      <c r="H220" s="278"/>
      <c r="I220" s="278"/>
      <c r="J220" s="109">
        <f>Arkusz8!A26</f>
        <v>2</v>
      </c>
      <c r="K220" s="109"/>
      <c r="L220" s="109"/>
      <c r="M220" s="109">
        <f>Arkusz8!A25</f>
        <v>2</v>
      </c>
      <c r="N220" s="109"/>
      <c r="O220" s="109"/>
      <c r="P220" s="109">
        <f>Arkusz8!A24</f>
        <v>1</v>
      </c>
      <c r="Q220" s="109"/>
      <c r="R220" s="109"/>
      <c r="S220" s="109">
        <f>Arkusz8!A23</f>
        <v>1</v>
      </c>
      <c r="T220" s="109"/>
      <c r="U220" s="109"/>
      <c r="V220" s="109">
        <f>Arkusz8!A22</f>
        <v>1</v>
      </c>
      <c r="W220" s="109"/>
      <c r="X220" s="109"/>
    </row>
    <row r="221" spans="1:25" ht="15" customHeight="1" thickBot="1" x14ac:dyDescent="0.3">
      <c r="B221" s="267" t="s">
        <v>104</v>
      </c>
      <c r="C221" s="268"/>
      <c r="D221" s="268"/>
      <c r="E221" s="268"/>
      <c r="F221" s="268"/>
      <c r="G221" s="268"/>
      <c r="H221" s="268"/>
      <c r="I221" s="268"/>
      <c r="J221" s="266">
        <f>SUM(J216,J217,J220)</f>
        <v>3989</v>
      </c>
      <c r="K221" s="266"/>
      <c r="L221" s="266"/>
      <c r="M221" s="266">
        <f>SUM(M216,M217,M220)</f>
        <v>3980</v>
      </c>
      <c r="N221" s="266"/>
      <c r="O221" s="266"/>
      <c r="P221" s="266">
        <f>SUM(P216,P217,P220)</f>
        <v>3923</v>
      </c>
      <c r="Q221" s="266"/>
      <c r="R221" s="266"/>
      <c r="S221" s="266">
        <f>SUM(S216,S217,S220)</f>
        <v>3891</v>
      </c>
      <c r="T221" s="266"/>
      <c r="U221" s="266"/>
      <c r="V221" s="266">
        <f>SUM(V216,V217,V220)</f>
        <v>3923</v>
      </c>
      <c r="W221" s="266"/>
      <c r="X221" s="272"/>
    </row>
    <row r="222" spans="1:25" x14ac:dyDescent="0.25">
      <c r="A222" s="23"/>
      <c r="B222" s="24"/>
      <c r="C222" s="24"/>
      <c r="D222" s="24"/>
      <c r="E222" s="25"/>
      <c r="F222" s="25"/>
      <c r="G222" s="25"/>
      <c r="H222" s="26"/>
      <c r="I222" s="26"/>
      <c r="J222" s="26"/>
      <c r="K222" s="27"/>
      <c r="L222" s="27"/>
      <c r="M222" s="27"/>
      <c r="N222" s="26"/>
      <c r="O222" s="26"/>
      <c r="P222" s="26"/>
      <c r="Q222" s="26"/>
      <c r="R222" s="26"/>
      <c r="S222" s="26"/>
      <c r="T222" s="28"/>
      <c r="U222" s="28"/>
    </row>
    <row r="223" spans="1:25" x14ac:dyDescent="0.25">
      <c r="A223" s="23"/>
      <c r="B223" s="23"/>
      <c r="C223" s="23"/>
      <c r="D223" s="23"/>
      <c r="E223" s="29"/>
      <c r="F223" s="29"/>
      <c r="G223" s="29"/>
      <c r="H223" s="30"/>
      <c r="I223" s="30"/>
      <c r="J223" s="30"/>
      <c r="K223" s="31"/>
      <c r="L223" s="31"/>
      <c r="M223" s="31"/>
      <c r="N223" s="30"/>
      <c r="O223" s="30"/>
      <c r="P223" s="30"/>
      <c r="Q223" s="30"/>
      <c r="R223" s="30"/>
      <c r="S223" s="30"/>
      <c r="T223" s="32"/>
      <c r="U223" s="32"/>
    </row>
    <row r="224" spans="1:25" x14ac:dyDescent="0.25">
      <c r="A224" s="23"/>
      <c r="B224" s="23"/>
      <c r="C224" s="23"/>
      <c r="D224" s="23"/>
      <c r="E224" s="29"/>
      <c r="F224" s="29"/>
      <c r="G224" s="29"/>
      <c r="H224" s="30"/>
      <c r="I224" s="30"/>
      <c r="J224" s="30"/>
      <c r="K224" s="31"/>
      <c r="L224" s="31"/>
      <c r="M224" s="31"/>
      <c r="N224" s="30"/>
      <c r="O224" s="30"/>
      <c r="P224" s="30"/>
      <c r="Q224" s="30"/>
      <c r="R224" s="30"/>
      <c r="S224" s="30"/>
      <c r="T224" s="32"/>
      <c r="U224" s="32"/>
    </row>
    <row r="225" spans="1:21" x14ac:dyDescent="0.25">
      <c r="A225" s="23"/>
      <c r="B225" s="23"/>
      <c r="C225" s="23"/>
      <c r="D225" s="23"/>
      <c r="E225" s="29"/>
      <c r="F225" s="29"/>
      <c r="G225" s="29"/>
      <c r="H225" s="30"/>
      <c r="I225" s="30"/>
      <c r="J225" s="30"/>
      <c r="K225" s="31"/>
      <c r="L225" s="31"/>
      <c r="M225" s="31"/>
      <c r="N225" s="30"/>
      <c r="O225" s="30"/>
      <c r="P225" s="30"/>
      <c r="Q225" s="30"/>
      <c r="R225" s="30"/>
      <c r="S225" s="30"/>
      <c r="T225" s="32"/>
      <c r="U225" s="32"/>
    </row>
    <row r="226" spans="1:21" x14ac:dyDescent="0.25">
      <c r="A226" s="23"/>
      <c r="B226" s="23"/>
      <c r="C226" s="23"/>
      <c r="D226" s="23"/>
      <c r="E226" s="29"/>
      <c r="F226" s="29"/>
      <c r="G226" s="29"/>
      <c r="H226" s="30"/>
      <c r="I226" s="30"/>
      <c r="J226" s="30"/>
      <c r="K226" s="31"/>
      <c r="L226" s="31"/>
      <c r="M226" s="31"/>
      <c r="N226" s="30"/>
      <c r="O226" s="30"/>
      <c r="P226" s="30"/>
      <c r="Q226" s="30"/>
      <c r="R226" s="30"/>
      <c r="S226" s="30"/>
      <c r="T226" s="32"/>
      <c r="U226" s="32"/>
    </row>
    <row r="227" spans="1:21" x14ac:dyDescent="0.25">
      <c r="A227" s="23"/>
      <c r="B227" s="23"/>
      <c r="C227" s="23"/>
      <c r="D227" s="23"/>
      <c r="E227" s="29"/>
      <c r="F227" s="29"/>
      <c r="G227" s="29"/>
      <c r="H227" s="30"/>
      <c r="I227" s="30"/>
      <c r="J227" s="30"/>
      <c r="K227" s="31"/>
      <c r="L227" s="31"/>
      <c r="M227" s="31"/>
      <c r="N227" s="30"/>
      <c r="O227" s="30"/>
      <c r="P227" s="30"/>
      <c r="Q227" s="30"/>
      <c r="R227" s="30"/>
      <c r="S227" s="30"/>
      <c r="T227" s="32"/>
      <c r="U227" s="32"/>
    </row>
    <row r="242" spans="1:29" x14ac:dyDescent="0.25">
      <c r="A242" s="4"/>
      <c r="B242" s="4"/>
      <c r="C242" s="4"/>
      <c r="D242" s="4"/>
      <c r="E242" s="4"/>
      <c r="F242" s="4"/>
      <c r="G242" s="4"/>
      <c r="H242" s="4"/>
      <c r="I242" s="4"/>
      <c r="J242" s="4"/>
      <c r="K242" s="4"/>
      <c r="L242" s="4"/>
      <c r="M242" s="4"/>
      <c r="N242" s="4"/>
      <c r="O242" s="4"/>
      <c r="P242" s="4"/>
      <c r="Q242" s="4"/>
      <c r="R242" s="4"/>
      <c r="S242" s="4"/>
      <c r="T242" s="4"/>
      <c r="U242" s="4"/>
    </row>
    <row r="243" spans="1:29" x14ac:dyDescent="0.25">
      <c r="A243" s="4"/>
      <c r="B243" s="4"/>
      <c r="C243" s="4"/>
      <c r="D243" s="4"/>
      <c r="E243" s="4"/>
      <c r="F243" s="4"/>
      <c r="G243" s="4"/>
      <c r="H243" s="4"/>
      <c r="I243" s="4"/>
      <c r="J243" s="4"/>
      <c r="K243" s="4"/>
      <c r="L243" s="4"/>
      <c r="M243" s="4"/>
      <c r="N243" s="4"/>
      <c r="O243" s="4"/>
      <c r="P243" s="4"/>
      <c r="Q243" s="4"/>
      <c r="R243" s="4"/>
      <c r="S243" s="4"/>
      <c r="T243" s="4"/>
      <c r="U243" s="4"/>
    </row>
    <row r="244" spans="1:29" x14ac:dyDescent="0.25">
      <c r="A244" s="4"/>
      <c r="B244" s="4"/>
      <c r="C244" s="4"/>
      <c r="D244" s="4"/>
      <c r="E244" s="4"/>
      <c r="F244" s="4"/>
      <c r="G244" s="4"/>
      <c r="H244" s="4"/>
      <c r="I244" s="4"/>
      <c r="J244" s="4"/>
      <c r="K244" s="4"/>
      <c r="L244" s="4"/>
      <c r="M244" s="4"/>
      <c r="N244" s="4"/>
      <c r="O244" s="4"/>
      <c r="P244" s="4"/>
      <c r="Q244" s="4"/>
      <c r="R244" s="4"/>
      <c r="S244" s="4"/>
      <c r="T244" s="4"/>
      <c r="U244" s="4"/>
    </row>
    <row r="245" spans="1:29" x14ac:dyDescent="0.25">
      <c r="A245" s="33"/>
      <c r="B245" s="33"/>
      <c r="C245" s="33"/>
      <c r="D245" s="33"/>
      <c r="E245" s="33"/>
      <c r="F245" s="33"/>
      <c r="G245" s="33"/>
      <c r="H245" s="33"/>
      <c r="I245" s="33"/>
      <c r="J245" s="33"/>
      <c r="K245" s="33"/>
      <c r="L245" s="33"/>
      <c r="M245" s="33"/>
      <c r="N245" s="33"/>
      <c r="O245" s="33"/>
      <c r="P245" s="33"/>
      <c r="Q245" s="33"/>
      <c r="R245" s="33"/>
      <c r="S245" s="33"/>
      <c r="T245" s="33"/>
      <c r="U245" s="33"/>
    </row>
    <row r="246" spans="1:29" x14ac:dyDescent="0.25">
      <c r="A246" s="196" t="s">
        <v>175</v>
      </c>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row>
    <row r="247" spans="1:29" x14ac:dyDescent="0.25">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row>
    <row r="248" spans="1:29" x14ac:dyDescent="0.25">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AC248" s="53"/>
    </row>
    <row r="249" spans="1:29" x14ac:dyDescent="0.25">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row>
    <row r="250" spans="1:29" x14ac:dyDescent="0.25">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row>
    <row r="254" spans="1:29" ht="18" x14ac:dyDescent="0.25">
      <c r="A254" s="8" t="s">
        <v>79</v>
      </c>
    </row>
    <row r="255" spans="1:29" ht="18" x14ac:dyDescent="0.25">
      <c r="A255" s="8"/>
    </row>
    <row r="257" spans="1:26" x14ac:dyDescent="0.25">
      <c r="A257" s="147" t="s">
        <v>72</v>
      </c>
      <c r="B257" s="147"/>
      <c r="C257" s="147"/>
      <c r="D257" s="147"/>
      <c r="E257" s="147"/>
      <c r="F257" s="147"/>
      <c r="G257" s="147"/>
      <c r="H257" s="147"/>
      <c r="I257" s="147"/>
      <c r="J257" s="147"/>
      <c r="K257" s="147"/>
      <c r="L257" s="147"/>
      <c r="M257" s="147"/>
      <c r="N257" s="147"/>
      <c r="O257" s="147"/>
      <c r="P257" s="147"/>
      <c r="Q257" s="147"/>
      <c r="R257" s="147"/>
      <c r="S257" s="147"/>
      <c r="T257" s="147"/>
      <c r="U257" s="147"/>
    </row>
    <row r="258" spans="1:26" x14ac:dyDescent="0.25">
      <c r="A258" s="147"/>
      <c r="B258" s="147"/>
      <c r="C258" s="147"/>
      <c r="D258" s="147"/>
      <c r="E258" s="147"/>
      <c r="F258" s="147"/>
      <c r="G258" s="147"/>
      <c r="H258" s="147"/>
      <c r="I258" s="147"/>
      <c r="J258" s="147"/>
      <c r="K258" s="147"/>
      <c r="L258" s="147"/>
      <c r="M258" s="147"/>
      <c r="N258" s="147"/>
      <c r="O258" s="147"/>
      <c r="P258" s="147"/>
      <c r="Q258" s="147"/>
      <c r="R258" s="147"/>
      <c r="S258" s="147"/>
      <c r="T258" s="147"/>
      <c r="U258" s="147"/>
    </row>
    <row r="259" spans="1:26" x14ac:dyDescent="0.25">
      <c r="A259" s="147"/>
      <c r="B259" s="147"/>
      <c r="C259" s="147"/>
      <c r="D259" s="147"/>
      <c r="E259" s="147"/>
      <c r="F259" s="147"/>
      <c r="G259" s="147"/>
      <c r="H259" s="147"/>
      <c r="I259" s="147"/>
      <c r="J259" s="147"/>
      <c r="K259" s="147"/>
      <c r="L259" s="147"/>
      <c r="M259" s="147"/>
      <c r="N259" s="147"/>
      <c r="O259" s="147"/>
      <c r="P259" s="147"/>
      <c r="Q259" s="147"/>
      <c r="R259" s="147"/>
      <c r="S259" s="147"/>
      <c r="T259" s="147"/>
      <c r="U259" s="147"/>
    </row>
    <row r="260" spans="1:26" ht="15.75" thickBot="1" x14ac:dyDescent="0.3">
      <c r="A260" s="21"/>
      <c r="B260" s="21"/>
      <c r="C260" s="21"/>
      <c r="D260" s="21"/>
      <c r="E260" s="21"/>
      <c r="F260" s="21"/>
      <c r="G260" s="21"/>
      <c r="H260" s="21"/>
      <c r="I260" s="21"/>
      <c r="J260" s="21"/>
      <c r="K260" s="21"/>
      <c r="L260" s="21"/>
      <c r="M260" s="21"/>
      <c r="N260" s="21"/>
      <c r="O260" s="21"/>
      <c r="P260" s="21"/>
      <c r="Q260" s="21"/>
      <c r="R260" s="21"/>
      <c r="S260" s="21"/>
      <c r="T260" s="21"/>
      <c r="U260" s="21"/>
    </row>
    <row r="261" spans="1:26" ht="24.95" customHeight="1" x14ac:dyDescent="0.25">
      <c r="G261" s="119" t="s">
        <v>3</v>
      </c>
      <c r="H261" s="120"/>
      <c r="I261" s="120"/>
      <c r="J261" s="120"/>
      <c r="K261" s="120" t="s">
        <v>4</v>
      </c>
      <c r="L261" s="120"/>
      <c r="M261" s="123" t="str">
        <f>CONCATENATE("decyzje ",Arkusz18!A2," - ",Arkusz18!B2," r.")</f>
        <v>decyzje 01.05.2015 - 31.05.2015 r.</v>
      </c>
      <c r="N261" s="123"/>
      <c r="O261" s="123"/>
      <c r="P261" s="123"/>
      <c r="Q261" s="123"/>
      <c r="R261" s="124"/>
    </row>
    <row r="262" spans="1:26" ht="59.25" customHeight="1" x14ac:dyDescent="0.25">
      <c r="G262" s="121"/>
      <c r="H262" s="122"/>
      <c r="I262" s="122"/>
      <c r="J262" s="122"/>
      <c r="K262" s="122"/>
      <c r="L262" s="122"/>
      <c r="M262" s="110" t="s">
        <v>27</v>
      </c>
      <c r="N262" s="110"/>
      <c r="O262" s="110" t="s">
        <v>28</v>
      </c>
      <c r="P262" s="110"/>
      <c r="Q262" s="110" t="s">
        <v>29</v>
      </c>
      <c r="R262" s="111"/>
    </row>
    <row r="263" spans="1:26" ht="15" customHeight="1" x14ac:dyDescent="0.25">
      <c r="G263" s="66" t="s">
        <v>37</v>
      </c>
      <c r="H263" s="67"/>
      <c r="I263" s="67"/>
      <c r="J263" s="67"/>
      <c r="K263" s="68">
        <f>Arkusz9!B5</f>
        <v>6531</v>
      </c>
      <c r="L263" s="68"/>
      <c r="M263" s="102">
        <f>Arkusz9!B3</f>
        <v>5479</v>
      </c>
      <c r="N263" s="102"/>
      <c r="O263" s="102">
        <f>Arkusz9!B2</f>
        <v>319</v>
      </c>
      <c r="P263" s="102"/>
      <c r="Q263" s="102">
        <f>Arkusz9!B4</f>
        <v>166</v>
      </c>
      <c r="R263" s="103"/>
    </row>
    <row r="264" spans="1:26" ht="15" customHeight="1" x14ac:dyDescent="0.25">
      <c r="G264" s="270" t="s">
        <v>38</v>
      </c>
      <c r="H264" s="271"/>
      <c r="I264" s="271"/>
      <c r="J264" s="271"/>
      <c r="K264" s="269">
        <f>Arkusz9!B13</f>
        <v>970</v>
      </c>
      <c r="L264" s="269"/>
      <c r="M264" s="318">
        <f>Arkusz9!B11</f>
        <v>1054</v>
      </c>
      <c r="N264" s="318"/>
      <c r="O264" s="318">
        <f>Arkusz9!B10</f>
        <v>58</v>
      </c>
      <c r="P264" s="318"/>
      <c r="Q264" s="318">
        <f>Arkusz9!B12</f>
        <v>33</v>
      </c>
      <c r="R264" s="319"/>
    </row>
    <row r="265" spans="1:26" ht="15.75" thickBot="1" x14ac:dyDescent="0.3">
      <c r="G265" s="115" t="s">
        <v>26</v>
      </c>
      <c r="H265" s="116"/>
      <c r="I265" s="116"/>
      <c r="J265" s="116"/>
      <c r="K265" s="98">
        <f>Arkusz9!B9</f>
        <v>223</v>
      </c>
      <c r="L265" s="98"/>
      <c r="M265" s="94">
        <f>Arkusz9!B7</f>
        <v>182</v>
      </c>
      <c r="N265" s="94"/>
      <c r="O265" s="94">
        <f>Arkusz9!B6</f>
        <v>15</v>
      </c>
      <c r="P265" s="94"/>
      <c r="Q265" s="94">
        <f>Arkusz9!B8</f>
        <v>32</v>
      </c>
      <c r="R265" s="97"/>
    </row>
    <row r="266" spans="1:26" ht="15.75" thickBot="1" x14ac:dyDescent="0.3">
      <c r="G266" s="275" t="s">
        <v>81</v>
      </c>
      <c r="H266" s="276"/>
      <c r="I266" s="276"/>
      <c r="J266" s="276"/>
      <c r="K266" s="273">
        <f>SUM(K263:K265)</f>
        <v>7724</v>
      </c>
      <c r="L266" s="273"/>
      <c r="M266" s="273">
        <f>SUM(M263:M265)</f>
        <v>6715</v>
      </c>
      <c r="N266" s="273"/>
      <c r="O266" s="273">
        <f>SUM(O263:O265)</f>
        <v>392</v>
      </c>
      <c r="P266" s="273"/>
      <c r="Q266" s="273">
        <f>SUM(Q263:Q265)</f>
        <v>231</v>
      </c>
      <c r="R266" s="274"/>
    </row>
    <row r="270" spans="1:26" x14ac:dyDescent="0.25">
      <c r="V270" s="11"/>
      <c r="W270" s="11"/>
      <c r="Z270" s="11"/>
    </row>
    <row r="276" spans="7:26" x14ac:dyDescent="0.25">
      <c r="V276" s="33"/>
      <c r="W276" s="33"/>
      <c r="X276" s="33"/>
      <c r="Y276" s="34"/>
      <c r="Z276" s="33"/>
    </row>
    <row r="277" spans="7:26" x14ac:dyDescent="0.25">
      <c r="V277" s="33"/>
      <c r="W277" s="33"/>
      <c r="X277" s="33"/>
      <c r="Y277" s="34"/>
      <c r="Z277" s="33"/>
    </row>
    <row r="278" spans="7:26" x14ac:dyDescent="0.25">
      <c r="V278" s="33"/>
      <c r="W278" s="33"/>
      <c r="X278" s="33"/>
      <c r="Y278" s="34"/>
      <c r="Z278" s="33"/>
    </row>
    <row r="279" spans="7:26" x14ac:dyDescent="0.25">
      <c r="V279" s="33"/>
      <c r="W279" s="33"/>
      <c r="X279" s="33"/>
      <c r="Y279" s="34"/>
      <c r="Z279" s="33"/>
    </row>
    <row r="280" spans="7:26" x14ac:dyDescent="0.25">
      <c r="V280" s="33"/>
      <c r="W280" s="33"/>
      <c r="X280" s="33"/>
      <c r="Y280" s="34"/>
      <c r="Z280" s="33"/>
    </row>
    <row r="281" spans="7:26" x14ac:dyDescent="0.25">
      <c r="V281" s="33"/>
      <c r="W281" s="33"/>
      <c r="X281" s="33"/>
      <c r="Y281" s="34"/>
      <c r="Z281" s="33"/>
    </row>
    <row r="282" spans="7:26" x14ac:dyDescent="0.25">
      <c r="V282" s="33"/>
      <c r="W282" s="33"/>
      <c r="X282" s="33"/>
      <c r="Y282" s="34"/>
      <c r="Z282" s="33"/>
    </row>
    <row r="283" spans="7:26" x14ac:dyDescent="0.25">
      <c r="V283" s="33"/>
      <c r="W283" s="33"/>
      <c r="X283" s="33"/>
      <c r="Y283" s="34"/>
      <c r="Z283" s="33"/>
    </row>
    <row r="284" spans="7:26" ht="15.75" thickBot="1" x14ac:dyDescent="0.3">
      <c r="V284" s="33"/>
      <c r="W284" s="33"/>
      <c r="X284" s="33"/>
      <c r="Y284" s="34"/>
      <c r="Z284" s="33"/>
    </row>
    <row r="285" spans="7:26" ht="15" customHeight="1" x14ac:dyDescent="0.25">
      <c r="G285" s="82" t="s">
        <v>3</v>
      </c>
      <c r="H285" s="83"/>
      <c r="I285" s="83"/>
      <c r="J285" s="83"/>
      <c r="K285" s="83"/>
      <c r="L285" s="83"/>
      <c r="M285" s="83"/>
      <c r="N285" s="83"/>
      <c r="O285" s="86" t="s">
        <v>4</v>
      </c>
      <c r="P285" s="86"/>
      <c r="Q285" s="77" t="s">
        <v>86</v>
      </c>
      <c r="R285" s="78"/>
      <c r="U285" s="33"/>
      <c r="V285" s="33"/>
      <c r="W285" s="33"/>
      <c r="X285" s="33"/>
      <c r="Y285" s="34"/>
    </row>
    <row r="286" spans="7:26" ht="46.5" customHeight="1" x14ac:dyDescent="0.25">
      <c r="G286" s="84"/>
      <c r="H286" s="85"/>
      <c r="I286" s="85"/>
      <c r="J286" s="85"/>
      <c r="K286" s="85"/>
      <c r="L286" s="85"/>
      <c r="M286" s="85"/>
      <c r="N286" s="85"/>
      <c r="O286" s="87"/>
      <c r="P286" s="87"/>
      <c r="Q286" s="79"/>
      <c r="R286" s="80"/>
      <c r="U286" s="33"/>
      <c r="V286" s="33"/>
      <c r="W286" s="33"/>
      <c r="X286" s="33"/>
      <c r="Y286" s="34"/>
    </row>
    <row r="287" spans="7:26" x14ac:dyDescent="0.25">
      <c r="G287" s="88" t="s">
        <v>82</v>
      </c>
      <c r="H287" s="89"/>
      <c r="I287" s="89"/>
      <c r="J287" s="89"/>
      <c r="K287" s="89"/>
      <c r="L287" s="89"/>
      <c r="M287" s="89"/>
      <c r="N287" s="89"/>
      <c r="O287" s="90">
        <f>Arkusz10!A2</f>
        <v>352</v>
      </c>
      <c r="P287" s="90"/>
      <c r="Q287" s="71">
        <f>Arkusz10!A3</f>
        <v>607</v>
      </c>
      <c r="R287" s="72"/>
      <c r="U287" s="33"/>
      <c r="V287" s="33"/>
      <c r="W287" s="33"/>
      <c r="X287" s="33"/>
      <c r="Y287" s="34"/>
    </row>
    <row r="288" spans="7:26" x14ac:dyDescent="0.25">
      <c r="G288" s="91" t="s">
        <v>83</v>
      </c>
      <c r="H288" s="92"/>
      <c r="I288" s="92"/>
      <c r="J288" s="92"/>
      <c r="K288" s="92"/>
      <c r="L288" s="92"/>
      <c r="M288" s="92"/>
      <c r="N288" s="92"/>
      <c r="O288" s="93">
        <f>Arkusz10!A4</f>
        <v>28</v>
      </c>
      <c r="P288" s="93"/>
      <c r="Q288" s="69">
        <f>Arkusz10!A5</f>
        <v>52</v>
      </c>
      <c r="R288" s="70"/>
      <c r="U288" s="33"/>
      <c r="V288" s="33"/>
      <c r="W288" s="33"/>
      <c r="X288" s="33"/>
      <c r="Y288" s="34"/>
    </row>
    <row r="289" spans="7:26" x14ac:dyDescent="0.25">
      <c r="G289" s="88" t="s">
        <v>84</v>
      </c>
      <c r="H289" s="89"/>
      <c r="I289" s="89"/>
      <c r="J289" s="89"/>
      <c r="K289" s="89"/>
      <c r="L289" s="89"/>
      <c r="M289" s="89"/>
      <c r="N289" s="89"/>
      <c r="O289" s="90">
        <f>Arkusz10!A6</f>
        <v>25</v>
      </c>
      <c r="P289" s="90"/>
      <c r="Q289" s="71">
        <f>Arkusz10!A7</f>
        <v>12</v>
      </c>
      <c r="R289" s="72"/>
      <c r="U289" s="33"/>
      <c r="V289" s="33"/>
      <c r="W289" s="33"/>
      <c r="X289" s="33"/>
      <c r="Y289" s="34"/>
    </row>
    <row r="290" spans="7:26" ht="15.75" thickBot="1" x14ac:dyDescent="0.3">
      <c r="G290" s="107" t="s">
        <v>85</v>
      </c>
      <c r="H290" s="108"/>
      <c r="I290" s="108"/>
      <c r="J290" s="108"/>
      <c r="K290" s="108"/>
      <c r="L290" s="108"/>
      <c r="M290" s="108"/>
      <c r="N290" s="108"/>
      <c r="O290" s="106">
        <f>Arkusz10!A8</f>
        <v>0</v>
      </c>
      <c r="P290" s="106"/>
      <c r="Q290" s="73">
        <f>Arkusz10!A9</f>
        <v>3</v>
      </c>
      <c r="R290" s="74"/>
      <c r="U290" s="33"/>
      <c r="V290" s="33"/>
      <c r="W290" s="33"/>
      <c r="X290" s="33"/>
      <c r="Y290" s="34"/>
    </row>
    <row r="291" spans="7:26" ht="15.75" thickBot="1" x14ac:dyDescent="0.3">
      <c r="G291" s="95" t="s">
        <v>81</v>
      </c>
      <c r="H291" s="96"/>
      <c r="I291" s="96"/>
      <c r="J291" s="96"/>
      <c r="K291" s="96"/>
      <c r="L291" s="96"/>
      <c r="M291" s="96"/>
      <c r="N291" s="96"/>
      <c r="O291" s="75">
        <f>SUM(O287:O290)</f>
        <v>405</v>
      </c>
      <c r="P291" s="75"/>
      <c r="Q291" s="117">
        <f>SUM(Q287:Q290)</f>
        <v>674</v>
      </c>
      <c r="R291" s="118"/>
      <c r="U291" s="33"/>
      <c r="V291" s="33"/>
      <c r="W291" s="33"/>
      <c r="X291" s="33"/>
      <c r="Y291" s="34"/>
    </row>
    <row r="292" spans="7:26" x14ac:dyDescent="0.25">
      <c r="V292" s="33"/>
      <c r="W292" s="33"/>
      <c r="X292" s="33"/>
      <c r="Y292" s="34"/>
      <c r="Z292" s="33"/>
    </row>
    <row r="293" spans="7:26" x14ac:dyDescent="0.25">
      <c r="V293" s="33"/>
      <c r="W293" s="33"/>
      <c r="X293" s="33"/>
      <c r="Y293" s="34"/>
      <c r="Z293" s="33"/>
    </row>
    <row r="294" spans="7:26" ht="15.75" thickBot="1" x14ac:dyDescent="0.3">
      <c r="V294" s="33"/>
      <c r="W294" s="33"/>
      <c r="X294" s="33"/>
      <c r="Y294" s="34"/>
      <c r="Z294" s="33"/>
    </row>
    <row r="295" spans="7:26" ht="24.95" customHeight="1" x14ac:dyDescent="0.25">
      <c r="G295" s="119" t="s">
        <v>3</v>
      </c>
      <c r="H295" s="120"/>
      <c r="I295" s="120"/>
      <c r="J295" s="120"/>
      <c r="K295" s="120" t="s">
        <v>4</v>
      </c>
      <c r="L295" s="120"/>
      <c r="M295" s="123" t="str">
        <f>CONCATENATE("decyzje ",Arkusz18!C2," - ",Arkusz18!B2," r.")</f>
        <v>decyzje 01.01.2015 - 31.05.2015 r.</v>
      </c>
      <c r="N295" s="123"/>
      <c r="O295" s="123"/>
      <c r="P295" s="123"/>
      <c r="Q295" s="123"/>
      <c r="R295" s="124"/>
      <c r="V295" s="33"/>
      <c r="W295" s="33"/>
      <c r="X295" s="33"/>
      <c r="Y295" s="34"/>
      <c r="Z295" s="33"/>
    </row>
    <row r="296" spans="7:26" ht="60.75" customHeight="1" x14ac:dyDescent="0.25">
      <c r="G296" s="121"/>
      <c r="H296" s="122"/>
      <c r="I296" s="122"/>
      <c r="J296" s="122"/>
      <c r="K296" s="122"/>
      <c r="L296" s="122"/>
      <c r="M296" s="110" t="s">
        <v>27</v>
      </c>
      <c r="N296" s="110"/>
      <c r="O296" s="110" t="s">
        <v>28</v>
      </c>
      <c r="P296" s="110"/>
      <c r="Q296" s="110" t="s">
        <v>29</v>
      </c>
      <c r="R296" s="111"/>
      <c r="V296" s="33"/>
      <c r="W296" s="33"/>
      <c r="X296" s="33"/>
      <c r="Y296" s="34"/>
      <c r="Z296" s="33"/>
    </row>
    <row r="297" spans="7:26" x14ac:dyDescent="0.25">
      <c r="G297" s="66" t="s">
        <v>37</v>
      </c>
      <c r="H297" s="67"/>
      <c r="I297" s="67"/>
      <c r="J297" s="67"/>
      <c r="K297" s="68">
        <f>Arkusz11!B5</f>
        <v>32990</v>
      </c>
      <c r="L297" s="68"/>
      <c r="M297" s="102">
        <f>Arkusz11!B3</f>
        <v>23221</v>
      </c>
      <c r="N297" s="102"/>
      <c r="O297" s="102">
        <f>Arkusz11!B2</f>
        <v>1216</v>
      </c>
      <c r="P297" s="102"/>
      <c r="Q297" s="102">
        <f>Arkusz11!B4</f>
        <v>699</v>
      </c>
      <c r="R297" s="103"/>
      <c r="V297" s="33"/>
      <c r="W297" s="33"/>
      <c r="X297" s="33"/>
      <c r="Y297" s="34"/>
      <c r="Z297" s="33"/>
    </row>
    <row r="298" spans="7:26" x14ac:dyDescent="0.25">
      <c r="G298" s="270" t="s">
        <v>38</v>
      </c>
      <c r="H298" s="271"/>
      <c r="I298" s="271"/>
      <c r="J298" s="271"/>
      <c r="K298" s="269">
        <f>Arkusz11!B13</f>
        <v>5213</v>
      </c>
      <c r="L298" s="269"/>
      <c r="M298" s="318">
        <f>Arkusz11!B11</f>
        <v>4130</v>
      </c>
      <c r="N298" s="318"/>
      <c r="O298" s="318">
        <f>Arkusz11!B10</f>
        <v>241</v>
      </c>
      <c r="P298" s="318"/>
      <c r="Q298" s="318">
        <f>Arkusz11!B12</f>
        <v>131</v>
      </c>
      <c r="R298" s="319"/>
      <c r="V298" s="33"/>
      <c r="W298" s="33"/>
      <c r="X298" s="33"/>
      <c r="Y298" s="34"/>
      <c r="Z298" s="33"/>
    </row>
    <row r="299" spans="7:26" ht="15.75" thickBot="1" x14ac:dyDescent="0.3">
      <c r="G299" s="115" t="s">
        <v>26</v>
      </c>
      <c r="H299" s="116"/>
      <c r="I299" s="116"/>
      <c r="J299" s="116"/>
      <c r="K299" s="98">
        <f>Arkusz11!B9</f>
        <v>1051</v>
      </c>
      <c r="L299" s="98"/>
      <c r="M299" s="94">
        <f>Arkusz11!B7</f>
        <v>859</v>
      </c>
      <c r="N299" s="94"/>
      <c r="O299" s="94">
        <f>Arkusz11!B6</f>
        <v>77</v>
      </c>
      <c r="P299" s="94"/>
      <c r="Q299" s="94">
        <f>Arkusz11!B8</f>
        <v>113</v>
      </c>
      <c r="R299" s="97"/>
      <c r="V299" s="33"/>
      <c r="W299" s="33"/>
      <c r="X299" s="33"/>
      <c r="Y299" s="34"/>
      <c r="Z299" s="33"/>
    </row>
    <row r="300" spans="7:26" ht="15.75" thickBot="1" x14ac:dyDescent="0.3">
      <c r="G300" s="275" t="s">
        <v>81</v>
      </c>
      <c r="H300" s="276"/>
      <c r="I300" s="276"/>
      <c r="J300" s="276"/>
      <c r="K300" s="273">
        <f>SUM(K297:L299)</f>
        <v>39254</v>
      </c>
      <c r="L300" s="273"/>
      <c r="M300" s="273">
        <f t="shared" ref="M300" si="14">SUM(M297:N299)</f>
        <v>28210</v>
      </c>
      <c r="N300" s="273"/>
      <c r="O300" s="273">
        <f t="shared" ref="O300" si="15">SUM(O297:P299)</f>
        <v>1534</v>
      </c>
      <c r="P300" s="273"/>
      <c r="Q300" s="273">
        <f t="shared" ref="Q300" si="16">SUM(Q297:R299)</f>
        <v>943</v>
      </c>
      <c r="R300" s="274"/>
      <c r="V300" s="33"/>
      <c r="W300" s="33"/>
      <c r="X300" s="33"/>
      <c r="Y300" s="34"/>
      <c r="Z300" s="33"/>
    </row>
    <row r="301" spans="7:26" x14ac:dyDescent="0.25">
      <c r="V301" s="33"/>
      <c r="W301" s="33"/>
      <c r="X301" s="33"/>
      <c r="Y301" s="34"/>
      <c r="Z301" s="33"/>
    </row>
    <row r="302" spans="7:26" x14ac:dyDescent="0.25">
      <c r="V302" s="33"/>
      <c r="W302" s="33"/>
      <c r="X302" s="33"/>
      <c r="Y302" s="34"/>
      <c r="Z302" s="33"/>
    </row>
    <row r="303" spans="7:26" x14ac:dyDescent="0.25">
      <c r="V303" s="33"/>
      <c r="W303" s="33"/>
      <c r="X303" s="33"/>
      <c r="Y303" s="34"/>
      <c r="Z303" s="33"/>
    </row>
    <row r="304" spans="7:26" ht="15" customHeight="1" x14ac:dyDescent="0.25"/>
    <row r="305" spans="14:26" x14ac:dyDescent="0.25">
      <c r="N305" s="35"/>
      <c r="O305" s="35"/>
      <c r="P305" s="35"/>
      <c r="Q305" s="35"/>
      <c r="R305" s="35"/>
      <c r="S305" s="35"/>
      <c r="T305" s="35"/>
      <c r="U305" s="35"/>
      <c r="V305" s="36"/>
      <c r="W305" s="35"/>
      <c r="X305" s="37"/>
      <c r="Y305" s="38"/>
      <c r="Z305" s="37"/>
    </row>
    <row r="320" spans="14:26" ht="15.75" thickBot="1" x14ac:dyDescent="0.3"/>
    <row r="321" spans="1:25" x14ac:dyDescent="0.25">
      <c r="G321" s="82" t="s">
        <v>3</v>
      </c>
      <c r="H321" s="83"/>
      <c r="I321" s="83"/>
      <c r="J321" s="83"/>
      <c r="K321" s="83"/>
      <c r="L321" s="83"/>
      <c r="M321" s="83"/>
      <c r="N321" s="83"/>
      <c r="O321" s="86" t="s">
        <v>4</v>
      </c>
      <c r="P321" s="86"/>
      <c r="Q321" s="77" t="s">
        <v>86</v>
      </c>
      <c r="R321" s="78"/>
    </row>
    <row r="322" spans="1:25" ht="45.75" customHeight="1" x14ac:dyDescent="0.25">
      <c r="G322" s="84"/>
      <c r="H322" s="85"/>
      <c r="I322" s="85"/>
      <c r="J322" s="85"/>
      <c r="K322" s="85"/>
      <c r="L322" s="85"/>
      <c r="M322" s="85"/>
      <c r="N322" s="85"/>
      <c r="O322" s="87"/>
      <c r="P322" s="87"/>
      <c r="Q322" s="79"/>
      <c r="R322" s="80"/>
    </row>
    <row r="323" spans="1:25" x14ac:dyDescent="0.25">
      <c r="G323" s="88" t="s">
        <v>82</v>
      </c>
      <c r="H323" s="89"/>
      <c r="I323" s="89"/>
      <c r="J323" s="89"/>
      <c r="K323" s="89"/>
      <c r="L323" s="89"/>
      <c r="M323" s="89"/>
      <c r="N323" s="89"/>
      <c r="O323" s="90">
        <f>Arkusz12!A2</f>
        <v>3521</v>
      </c>
      <c r="P323" s="90"/>
      <c r="Q323" s="71">
        <f>Arkusz12!A3</f>
        <v>2988</v>
      </c>
      <c r="R323" s="72"/>
    </row>
    <row r="324" spans="1:25" x14ac:dyDescent="0.25">
      <c r="G324" s="91" t="s">
        <v>83</v>
      </c>
      <c r="H324" s="92"/>
      <c r="I324" s="92"/>
      <c r="J324" s="92"/>
      <c r="K324" s="92"/>
      <c r="L324" s="92"/>
      <c r="M324" s="92"/>
      <c r="N324" s="92"/>
      <c r="O324" s="93">
        <f>Arkusz12!A4</f>
        <v>251</v>
      </c>
      <c r="P324" s="93"/>
      <c r="Q324" s="69">
        <f>Arkusz12!A5</f>
        <v>212</v>
      </c>
      <c r="R324" s="70"/>
    </row>
    <row r="325" spans="1:25" x14ac:dyDescent="0.25">
      <c r="G325" s="88" t="s">
        <v>84</v>
      </c>
      <c r="H325" s="89"/>
      <c r="I325" s="89"/>
      <c r="J325" s="89"/>
      <c r="K325" s="89"/>
      <c r="L325" s="89"/>
      <c r="M325" s="89"/>
      <c r="N325" s="89"/>
      <c r="O325" s="90">
        <f>Arkusz12!A6</f>
        <v>74</v>
      </c>
      <c r="P325" s="90"/>
      <c r="Q325" s="71">
        <f>Arkusz12!A7</f>
        <v>56</v>
      </c>
      <c r="R325" s="72"/>
    </row>
    <row r="326" spans="1:25" ht="15.75" thickBot="1" x14ac:dyDescent="0.3">
      <c r="G326" s="107" t="s">
        <v>85</v>
      </c>
      <c r="H326" s="108"/>
      <c r="I326" s="108"/>
      <c r="J326" s="108"/>
      <c r="K326" s="108"/>
      <c r="L326" s="108"/>
      <c r="M326" s="108"/>
      <c r="N326" s="108"/>
      <c r="O326" s="106">
        <f>Arkusz12!A8</f>
        <v>10</v>
      </c>
      <c r="P326" s="106"/>
      <c r="Q326" s="73">
        <f>Arkusz12!A9</f>
        <v>3</v>
      </c>
      <c r="R326" s="74"/>
    </row>
    <row r="327" spans="1:25" ht="15.75" thickBot="1" x14ac:dyDescent="0.3">
      <c r="G327" s="95" t="s">
        <v>81</v>
      </c>
      <c r="H327" s="96"/>
      <c r="I327" s="96"/>
      <c r="J327" s="96"/>
      <c r="K327" s="96"/>
      <c r="L327" s="96"/>
      <c r="M327" s="96"/>
      <c r="N327" s="96"/>
      <c r="O327" s="75">
        <f>SUM(O323:P326)</f>
        <v>3856</v>
      </c>
      <c r="P327" s="75"/>
      <c r="Q327" s="75">
        <f>SUM(Q323:R326)</f>
        <v>3259</v>
      </c>
      <c r="R327" s="76"/>
    </row>
    <row r="330" spans="1:25" x14ac:dyDescent="0.25">
      <c r="A330" s="196" t="s">
        <v>178</v>
      </c>
      <c r="B330" s="197"/>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c r="Y330" s="197"/>
    </row>
    <row r="331" spans="1:25" s="63" customFormat="1" x14ac:dyDescent="0.25">
      <c r="A331" s="196"/>
      <c r="B331" s="197"/>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c r="Y331" s="197"/>
    </row>
    <row r="332" spans="1:25" s="63" customFormat="1" x14ac:dyDescent="0.25">
      <c r="A332" s="196"/>
      <c r="B332" s="197"/>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c r="Y332" s="197"/>
    </row>
    <row r="333" spans="1:25" s="63" customFormat="1" x14ac:dyDescent="0.25">
      <c r="A333" s="196"/>
      <c r="B333" s="197"/>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c r="Y333" s="197"/>
    </row>
    <row r="334" spans="1:25" s="63" customFormat="1" x14ac:dyDescent="0.25">
      <c r="A334" s="196"/>
      <c r="B334" s="197"/>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c r="Y334" s="197"/>
    </row>
    <row r="335" spans="1:25" s="63" customFormat="1" x14ac:dyDescent="0.25">
      <c r="A335" s="196"/>
      <c r="B335" s="197"/>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c r="Y335" s="197"/>
    </row>
    <row r="336" spans="1:25" s="63" customFormat="1" x14ac:dyDescent="0.25">
      <c r="A336" s="196"/>
      <c r="B336" s="197"/>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c r="Y336" s="197"/>
    </row>
    <row r="337" spans="1:25" s="63" customFormat="1" x14ac:dyDescent="0.25">
      <c r="A337" s="196"/>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c r="Y337" s="197"/>
    </row>
    <row r="338" spans="1:25" s="63" customFormat="1" x14ac:dyDescent="0.25">
      <c r="A338" s="196"/>
      <c r="B338" s="197"/>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c r="Y338" s="197"/>
    </row>
    <row r="339" spans="1:25" s="63" customFormat="1" x14ac:dyDescent="0.25">
      <c r="A339" s="196"/>
      <c r="B339" s="197"/>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c r="Y339" s="197"/>
    </row>
    <row r="340" spans="1:25" s="63" customFormat="1" x14ac:dyDescent="0.25">
      <c r="A340" s="196"/>
      <c r="B340" s="197"/>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c r="Y340" s="197"/>
    </row>
    <row r="341" spans="1:25" s="63" customFormat="1" x14ac:dyDescent="0.25">
      <c r="A341" s="196"/>
      <c r="B341" s="197"/>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c r="Y341" s="197"/>
    </row>
    <row r="342" spans="1:25" s="63" customFormat="1" x14ac:dyDescent="0.25">
      <c r="A342" s="196"/>
      <c r="B342" s="197"/>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c r="Y342" s="197"/>
    </row>
    <row r="343" spans="1:25" s="63" customFormat="1" x14ac:dyDescent="0.25">
      <c r="A343" s="196"/>
      <c r="B343" s="197"/>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c r="Y343" s="197"/>
    </row>
    <row r="344" spans="1:25" s="63" customFormat="1" x14ac:dyDescent="0.25">
      <c r="A344" s="196"/>
      <c r="B344" s="197"/>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c r="Y344" s="197"/>
    </row>
    <row r="345" spans="1:25" s="63" customFormat="1" x14ac:dyDescent="0.25">
      <c r="A345" s="196"/>
      <c r="B345" s="197"/>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c r="Y345" s="197"/>
    </row>
    <row r="346" spans="1:25" s="63" customFormat="1" x14ac:dyDescent="0.25">
      <c r="A346" s="196"/>
      <c r="B346" s="197"/>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c r="Y346" s="197"/>
    </row>
    <row r="347" spans="1:25" s="63" customFormat="1" x14ac:dyDescent="0.25">
      <c r="A347" s="196"/>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row>
    <row r="348" spans="1:25" s="63" customFormat="1" x14ac:dyDescent="0.25">
      <c r="A348" s="196"/>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c r="Y348" s="197"/>
    </row>
    <row r="349" spans="1:25" s="63" customFormat="1" x14ac:dyDescent="0.25">
      <c r="A349" s="196"/>
      <c r="B349" s="197"/>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c r="Y349" s="197"/>
    </row>
    <row r="350" spans="1:25" s="63" customFormat="1" x14ac:dyDescent="0.25">
      <c r="A350" s="196"/>
      <c r="B350" s="197"/>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c r="Y350" s="197"/>
    </row>
    <row r="351" spans="1:25" s="63" customFormat="1" x14ac:dyDescent="0.25">
      <c r="A351" s="196"/>
      <c r="B351" s="197"/>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c r="Y351" s="197"/>
    </row>
    <row r="352" spans="1:25" s="63" customFormat="1" x14ac:dyDescent="0.25">
      <c r="A352" s="196"/>
      <c r="B352" s="197"/>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c r="Y352" s="197"/>
    </row>
    <row r="353" spans="1:25" s="63" customFormat="1" x14ac:dyDescent="0.25">
      <c r="A353" s="196"/>
      <c r="B353" s="197"/>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c r="Y353" s="197"/>
    </row>
    <row r="354" spans="1:25" s="63" customFormat="1" x14ac:dyDescent="0.25">
      <c r="A354" s="196"/>
      <c r="B354" s="197"/>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c r="Y354" s="197"/>
    </row>
    <row r="355" spans="1:25" s="63" customFormat="1" x14ac:dyDescent="0.25">
      <c r="A355" s="196"/>
      <c r="B355" s="197"/>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c r="Y355" s="197"/>
    </row>
    <row r="356" spans="1:25" s="63" customFormat="1" x14ac:dyDescent="0.25">
      <c r="A356" s="196"/>
      <c r="B356" s="197"/>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c r="Y356" s="197"/>
    </row>
    <row r="357" spans="1:25" s="63" customFormat="1" x14ac:dyDescent="0.25">
      <c r="A357" s="196"/>
      <c r="B357" s="197"/>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c r="Y357" s="197"/>
    </row>
    <row r="358" spans="1:25" s="63" customFormat="1" x14ac:dyDescent="0.25">
      <c r="A358" s="196"/>
      <c r="B358" s="197"/>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c r="Y358" s="197"/>
    </row>
    <row r="359" spans="1:25" s="63" customFormat="1" x14ac:dyDescent="0.25">
      <c r="A359" s="196"/>
      <c r="B359" s="197"/>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c r="Y359" s="197"/>
    </row>
    <row r="360" spans="1:25" s="63" customFormat="1" x14ac:dyDescent="0.25">
      <c r="A360" s="196"/>
      <c r="B360" s="197"/>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c r="Y360" s="197"/>
    </row>
    <row r="361" spans="1:25" s="63" customFormat="1" x14ac:dyDescent="0.25">
      <c r="A361" s="196"/>
      <c r="B361" s="197"/>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c r="Y361" s="197"/>
    </row>
    <row r="362" spans="1:25" s="63" customFormat="1" x14ac:dyDescent="0.25">
      <c r="A362" s="196"/>
      <c r="B362" s="197"/>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row>
    <row r="363" spans="1:25" s="63" customFormat="1" x14ac:dyDescent="0.25">
      <c r="A363" s="196"/>
      <c r="B363" s="197"/>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c r="Y363" s="197"/>
    </row>
    <row r="364" spans="1:25" s="63" customFormat="1" x14ac:dyDescent="0.25">
      <c r="A364" s="196"/>
      <c r="B364" s="197"/>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c r="Y364" s="197"/>
    </row>
    <row r="365" spans="1:25" s="63" customFormat="1" x14ac:dyDescent="0.25">
      <c r="A365" s="196"/>
      <c r="B365" s="197"/>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c r="Y365" s="197"/>
    </row>
    <row r="366" spans="1:25" x14ac:dyDescent="0.25">
      <c r="A366" s="197"/>
      <c r="B366" s="197"/>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c r="Y366" s="197"/>
    </row>
    <row r="367" spans="1:25" x14ac:dyDescent="0.25">
      <c r="A367" s="197"/>
      <c r="B367" s="197"/>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c r="Y367" s="197"/>
    </row>
    <row r="368" spans="1:25" s="64" customFormat="1" x14ac:dyDescent="0.25">
      <c r="A368" s="197"/>
      <c r="B368" s="197"/>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c r="Y368" s="197"/>
    </row>
    <row r="369" spans="1:25" s="64" customFormat="1" x14ac:dyDescent="0.25">
      <c r="A369" s="197"/>
      <c r="B369" s="197"/>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c r="Y369" s="197"/>
    </row>
    <row r="370" spans="1:25" s="64" customFormat="1" x14ac:dyDescent="0.25">
      <c r="A370" s="197"/>
      <c r="B370" s="197"/>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c r="Y370" s="197"/>
    </row>
    <row r="371" spans="1:25" s="64" customFormat="1" x14ac:dyDescent="0.25">
      <c r="A371" s="197"/>
      <c r="B371" s="197"/>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c r="Y371" s="197"/>
    </row>
    <row r="372" spans="1:25" s="64" customFormat="1" x14ac:dyDescent="0.25">
      <c r="A372" s="197"/>
      <c r="B372" s="197"/>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c r="Y372" s="197"/>
    </row>
    <row r="373" spans="1:25" s="64" customFormat="1" x14ac:dyDescent="0.25">
      <c r="A373" s="197"/>
      <c r="B373" s="197"/>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c r="Y373" s="197"/>
    </row>
    <row r="374" spans="1:25" s="64" customFormat="1" x14ac:dyDescent="0.25">
      <c r="A374" s="197"/>
      <c r="B374" s="197"/>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c r="Y374" s="197"/>
    </row>
    <row r="375" spans="1:25" s="64" customFormat="1" x14ac:dyDescent="0.25">
      <c r="A375" s="197"/>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c r="Y375" s="197"/>
    </row>
    <row r="376" spans="1:25" x14ac:dyDescent="0.25">
      <c r="A376" s="197"/>
      <c r="B376" s="197"/>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c r="Y376" s="197"/>
    </row>
    <row r="377" spans="1:25" s="64" customFormat="1" x14ac:dyDescent="0.25">
      <c r="A377" s="197"/>
      <c r="B377" s="197"/>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c r="Y377" s="197"/>
    </row>
    <row r="378" spans="1:25" s="64" customFormat="1" x14ac:dyDescent="0.25">
      <c r="A378" s="197"/>
      <c r="B378" s="197"/>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c r="Y378" s="197"/>
    </row>
    <row r="379" spans="1:25" s="64" customFormat="1" x14ac:dyDescent="0.25">
      <c r="A379" s="197"/>
      <c r="B379" s="197"/>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c r="Y379" s="197"/>
    </row>
    <row r="380" spans="1:25" s="64" customFormat="1" x14ac:dyDescent="0.25">
      <c r="A380" s="197"/>
      <c r="B380" s="197"/>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c r="Y380" s="197"/>
    </row>
    <row r="381" spans="1:25" s="64" customFormat="1" x14ac:dyDescent="0.25">
      <c r="A381" s="197"/>
      <c r="B381" s="197"/>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c r="Y381" s="197"/>
    </row>
    <row r="382" spans="1:25" s="64" customFormat="1" x14ac:dyDescent="0.25">
      <c r="A382" s="197"/>
      <c r="B382" s="197"/>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c r="Y382" s="197"/>
    </row>
    <row r="383" spans="1:25" s="64" customFormat="1" x14ac:dyDescent="0.25">
      <c r="A383" s="197"/>
      <c r="B383" s="197"/>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c r="Y383" s="197"/>
    </row>
    <row r="384" spans="1:25" x14ac:dyDescent="0.25">
      <c r="A384" s="197"/>
      <c r="B384" s="197"/>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c r="Y384" s="197"/>
    </row>
    <row r="385" spans="1:25" s="65" customFormat="1" x14ac:dyDescent="0.25">
      <c r="A385" s="197"/>
      <c r="B385" s="197"/>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c r="Y385" s="197"/>
    </row>
    <row r="386" spans="1:25" x14ac:dyDescent="0.25">
      <c r="A386" s="197"/>
      <c r="B386" s="197"/>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c r="Y386" s="197"/>
    </row>
    <row r="391" spans="1:25" ht="15" customHeight="1" x14ac:dyDescent="0.25">
      <c r="A391" s="147" t="s">
        <v>100</v>
      </c>
      <c r="B391" s="147"/>
      <c r="C391" s="147"/>
      <c r="D391" s="147"/>
      <c r="E391" s="147"/>
      <c r="F391" s="147"/>
      <c r="G391" s="147"/>
      <c r="H391" s="147"/>
      <c r="I391" s="147"/>
      <c r="J391" s="147"/>
      <c r="K391" s="147"/>
      <c r="L391" s="147"/>
      <c r="M391" s="147"/>
      <c r="N391" s="147"/>
      <c r="O391" s="147"/>
      <c r="P391" s="147"/>
      <c r="Q391" s="147"/>
      <c r="R391" s="147"/>
      <c r="S391" s="147"/>
      <c r="T391" s="147"/>
      <c r="U391" s="147"/>
    </row>
    <row r="392" spans="1:25" ht="25.5" customHeight="1" x14ac:dyDescent="0.25">
      <c r="A392" s="147"/>
      <c r="B392" s="147"/>
      <c r="C392" s="147"/>
      <c r="D392" s="147"/>
      <c r="E392" s="147"/>
      <c r="F392" s="147"/>
      <c r="G392" s="147"/>
      <c r="H392" s="147"/>
      <c r="I392" s="147"/>
      <c r="J392" s="147"/>
      <c r="K392" s="147"/>
      <c r="L392" s="147"/>
      <c r="M392" s="147"/>
      <c r="N392" s="147"/>
      <c r="O392" s="147"/>
      <c r="P392" s="147"/>
      <c r="Q392" s="147"/>
      <c r="R392" s="147"/>
      <c r="S392" s="147"/>
      <c r="T392" s="147"/>
      <c r="U392" s="147"/>
    </row>
    <row r="393" spans="1:25" ht="25.5" customHeight="1" thickBot="1" x14ac:dyDescent="0.3">
      <c r="A393" s="21"/>
      <c r="B393" s="21"/>
      <c r="C393" s="21"/>
      <c r="D393" s="21"/>
      <c r="E393" s="21"/>
      <c r="F393" s="21"/>
      <c r="G393" s="21"/>
      <c r="H393" s="21"/>
      <c r="I393" s="21"/>
      <c r="J393" s="21"/>
      <c r="K393" s="21"/>
      <c r="L393" s="81" t="str">
        <f>CONCATENATE(Arkusz18!C2," - ",Arkusz18!B2," r.")</f>
        <v>01.01.2015 - 31.05.2015 r.</v>
      </c>
      <c r="M393" s="81"/>
      <c r="N393" s="81"/>
      <c r="O393" s="81"/>
      <c r="P393" s="81"/>
      <c r="Q393" s="81"/>
      <c r="R393" s="81"/>
      <c r="S393" s="81"/>
      <c r="T393" s="81"/>
      <c r="U393" s="81"/>
      <c r="V393" s="81"/>
    </row>
    <row r="394" spans="1:25" ht="121.5" customHeight="1" x14ac:dyDescent="0.25">
      <c r="C394" s="192" t="s">
        <v>3</v>
      </c>
      <c r="D394" s="193"/>
      <c r="E394" s="193"/>
      <c r="F394" s="193"/>
      <c r="G394" s="193"/>
      <c r="H394" s="193"/>
      <c r="I394" s="193"/>
      <c r="J394" s="193"/>
      <c r="K394" s="193"/>
      <c r="L394" s="316" t="s">
        <v>88</v>
      </c>
      <c r="M394" s="316"/>
      <c r="N394" s="39" t="s">
        <v>13</v>
      </c>
      <c r="O394" s="39" t="s">
        <v>105</v>
      </c>
      <c r="P394" s="39" t="s">
        <v>93</v>
      </c>
      <c r="Q394" s="39" t="s">
        <v>57</v>
      </c>
      <c r="R394" s="39" t="s">
        <v>42</v>
      </c>
      <c r="S394" s="39" t="s">
        <v>5</v>
      </c>
      <c r="T394" s="39" t="s">
        <v>92</v>
      </c>
      <c r="U394" s="316" t="s">
        <v>87</v>
      </c>
      <c r="V394" s="317"/>
    </row>
    <row r="395" spans="1:25" x14ac:dyDescent="0.25">
      <c r="C395" s="187" t="s">
        <v>37</v>
      </c>
      <c r="D395" s="188"/>
      <c r="E395" s="188"/>
      <c r="F395" s="188"/>
      <c r="G395" s="188"/>
      <c r="H395" s="188"/>
      <c r="I395" s="188"/>
      <c r="J395" s="188"/>
      <c r="K395" s="188"/>
      <c r="L395" s="102">
        <f>Arkusz13!C2</f>
        <v>612</v>
      </c>
      <c r="M395" s="102"/>
      <c r="N395" s="51">
        <f>Arkusz13!C18</f>
        <v>171</v>
      </c>
      <c r="O395" s="51">
        <f>Arkusz13!C34</f>
        <v>110</v>
      </c>
      <c r="P395" s="51">
        <f>Arkusz13!C50+96</f>
        <v>112</v>
      </c>
      <c r="Q395" s="51">
        <f>Arkusz13!C66</f>
        <v>10</v>
      </c>
      <c r="R395" s="51">
        <f>Arkusz13!C82</f>
        <v>0</v>
      </c>
      <c r="S395" s="51">
        <f>Arkusz13!C98</f>
        <v>0</v>
      </c>
      <c r="T395" s="51">
        <f>Arkusz13!C114-SUM(N395:S395)</f>
        <v>106</v>
      </c>
      <c r="U395" s="68">
        <f>SUM(N395:T395)</f>
        <v>509</v>
      </c>
      <c r="V395" s="206"/>
    </row>
    <row r="396" spans="1:25" x14ac:dyDescent="0.25">
      <c r="C396" s="185" t="s">
        <v>38</v>
      </c>
      <c r="D396" s="186"/>
      <c r="E396" s="186"/>
      <c r="F396" s="186"/>
      <c r="G396" s="186"/>
      <c r="H396" s="186"/>
      <c r="I396" s="186"/>
      <c r="J396" s="186"/>
      <c r="K396" s="186"/>
      <c r="L396" s="102">
        <f>Arkusz13!C3</f>
        <v>118</v>
      </c>
      <c r="M396" s="102"/>
      <c r="N396" s="54">
        <f>Arkusz13!C19</f>
        <v>47</v>
      </c>
      <c r="O396" s="54">
        <f>Arkusz13!C35</f>
        <v>11</v>
      </c>
      <c r="P396" s="54">
        <f>Arkusz13!C51</f>
        <v>25</v>
      </c>
      <c r="Q396" s="54">
        <f>Arkusz13!C67</f>
        <v>1</v>
      </c>
      <c r="R396" s="54">
        <f>Arkusz13!C83</f>
        <v>0</v>
      </c>
      <c r="S396" s="54">
        <f>Arkusz13!C99</f>
        <v>0</v>
      </c>
      <c r="T396" s="54">
        <f>Arkusz13!C115-SUM(N396:S396)</f>
        <v>17</v>
      </c>
      <c r="U396" s="68">
        <f t="shared" ref="U396:U410" si="17">SUM(N396:T396)</f>
        <v>101</v>
      </c>
      <c r="V396" s="206"/>
    </row>
    <row r="397" spans="1:25" x14ac:dyDescent="0.25">
      <c r="C397" s="187" t="s">
        <v>39</v>
      </c>
      <c r="D397" s="188"/>
      <c r="E397" s="188"/>
      <c r="F397" s="188"/>
      <c r="G397" s="188"/>
      <c r="H397" s="188"/>
      <c r="I397" s="188"/>
      <c r="J397" s="188"/>
      <c r="K397" s="188"/>
      <c r="L397" s="102">
        <f>Arkusz13!C4</f>
        <v>37</v>
      </c>
      <c r="M397" s="102"/>
      <c r="N397" s="54">
        <f>Arkusz13!C20</f>
        <v>19</v>
      </c>
      <c r="O397" s="54">
        <f>Arkusz13!C36</f>
        <v>1</v>
      </c>
      <c r="P397" s="54">
        <f>Arkusz13!C52</f>
        <v>3</v>
      </c>
      <c r="Q397" s="54">
        <f>Arkusz13!C68</f>
        <v>0</v>
      </c>
      <c r="R397" s="54">
        <f>Arkusz13!C84</f>
        <v>0</v>
      </c>
      <c r="S397" s="54">
        <f>Arkusz13!C100</f>
        <v>0</v>
      </c>
      <c r="T397" s="54">
        <f>Arkusz13!C116-SUM(N397:S397)</f>
        <v>9</v>
      </c>
      <c r="U397" s="68">
        <f t="shared" si="17"/>
        <v>32</v>
      </c>
      <c r="V397" s="206"/>
    </row>
    <row r="398" spans="1:25" x14ac:dyDescent="0.25">
      <c r="C398" s="185" t="s">
        <v>40</v>
      </c>
      <c r="D398" s="186"/>
      <c r="E398" s="186"/>
      <c r="F398" s="186"/>
      <c r="G398" s="186"/>
      <c r="H398" s="186"/>
      <c r="I398" s="186"/>
      <c r="J398" s="186"/>
      <c r="K398" s="186"/>
      <c r="L398" s="102">
        <f>Arkusz13!C5</f>
        <v>2</v>
      </c>
      <c r="M398" s="102"/>
      <c r="N398" s="54">
        <f>Arkusz13!C21</f>
        <v>1</v>
      </c>
      <c r="O398" s="54">
        <f>Arkusz13!C37</f>
        <v>0</v>
      </c>
      <c r="P398" s="54">
        <f>Arkusz13!C53</f>
        <v>1</v>
      </c>
      <c r="Q398" s="54">
        <f>Arkusz13!C69</f>
        <v>0</v>
      </c>
      <c r="R398" s="54">
        <f>Arkusz13!C85</f>
        <v>0</v>
      </c>
      <c r="S398" s="54">
        <f>Arkusz13!C101</f>
        <v>0</v>
      </c>
      <c r="T398" s="54">
        <f>Arkusz13!C117-SUM(N398:S398)</f>
        <v>0</v>
      </c>
      <c r="U398" s="68">
        <f t="shared" si="17"/>
        <v>2</v>
      </c>
      <c r="V398" s="206"/>
    </row>
    <row r="399" spans="1:25" x14ac:dyDescent="0.25">
      <c r="C399" s="187" t="s">
        <v>41</v>
      </c>
      <c r="D399" s="188"/>
      <c r="E399" s="188"/>
      <c r="F399" s="188"/>
      <c r="G399" s="188"/>
      <c r="H399" s="188"/>
      <c r="I399" s="188"/>
      <c r="J399" s="188"/>
      <c r="K399" s="188"/>
      <c r="L399" s="102">
        <f>Arkusz13!C6</f>
        <v>0</v>
      </c>
      <c r="M399" s="102"/>
      <c r="N399" s="54">
        <f>Arkusz13!C22</f>
        <v>0</v>
      </c>
      <c r="O399" s="54">
        <f>Arkusz13!C38</f>
        <v>0</v>
      </c>
      <c r="P399" s="54">
        <f>Arkusz13!C54</f>
        <v>0</v>
      </c>
      <c r="Q399" s="54">
        <f>Arkusz13!C70</f>
        <v>0</v>
      </c>
      <c r="R399" s="54">
        <f>Arkusz13!C86</f>
        <v>0</v>
      </c>
      <c r="S399" s="54">
        <f>Arkusz13!C102</f>
        <v>0</v>
      </c>
      <c r="T399" s="54">
        <f>Arkusz13!C118-SUM(N399:S399)</f>
        <v>0</v>
      </c>
      <c r="U399" s="68">
        <f t="shared" si="17"/>
        <v>0</v>
      </c>
      <c r="V399" s="206"/>
    </row>
    <row r="400" spans="1:25" x14ac:dyDescent="0.25">
      <c r="C400" s="185" t="s">
        <v>49</v>
      </c>
      <c r="D400" s="186"/>
      <c r="E400" s="186"/>
      <c r="F400" s="186"/>
      <c r="G400" s="186"/>
      <c r="H400" s="186"/>
      <c r="I400" s="186"/>
      <c r="J400" s="186"/>
      <c r="K400" s="186"/>
      <c r="L400" s="102">
        <f>Arkusz13!C7</f>
        <v>1</v>
      </c>
      <c r="M400" s="102"/>
      <c r="N400" s="54">
        <f>Arkusz13!C23</f>
        <v>1</v>
      </c>
      <c r="O400" s="54">
        <f>Arkusz13!C39</f>
        <v>0</v>
      </c>
      <c r="P400" s="54">
        <f>Arkusz13!C55</f>
        <v>0</v>
      </c>
      <c r="Q400" s="54">
        <f>Arkusz13!C71</f>
        <v>0</v>
      </c>
      <c r="R400" s="54">
        <f>Arkusz13!C87</f>
        <v>0</v>
      </c>
      <c r="S400" s="54">
        <f>Arkusz13!C103</f>
        <v>0</v>
      </c>
      <c r="T400" s="54">
        <f>Arkusz13!C119-SUM(N400:S400)</f>
        <v>0</v>
      </c>
      <c r="U400" s="68">
        <f t="shared" si="17"/>
        <v>1</v>
      </c>
      <c r="V400" s="206"/>
    </row>
    <row r="401" spans="1:22" x14ac:dyDescent="0.25">
      <c r="C401" s="187" t="s">
        <v>50</v>
      </c>
      <c r="D401" s="188"/>
      <c r="E401" s="188"/>
      <c r="F401" s="188"/>
      <c r="G401" s="188"/>
      <c r="H401" s="188"/>
      <c r="I401" s="188"/>
      <c r="J401" s="188"/>
      <c r="K401" s="188"/>
      <c r="L401" s="102">
        <f>Arkusz13!C8</f>
        <v>0</v>
      </c>
      <c r="M401" s="102"/>
      <c r="N401" s="54">
        <f>Arkusz13!C24</f>
        <v>0</v>
      </c>
      <c r="O401" s="54">
        <f>Arkusz13!C40</f>
        <v>0</v>
      </c>
      <c r="P401" s="54">
        <f>Arkusz13!C56</f>
        <v>0</v>
      </c>
      <c r="Q401" s="54">
        <f>Arkusz13!C72</f>
        <v>0</v>
      </c>
      <c r="R401" s="54">
        <f>Arkusz13!C88</f>
        <v>0</v>
      </c>
      <c r="S401" s="54">
        <f>Arkusz13!C104</f>
        <v>0</v>
      </c>
      <c r="T401" s="54">
        <f>Arkusz13!C120-SUM(N401:S401)</f>
        <v>0</v>
      </c>
      <c r="U401" s="68">
        <f t="shared" si="17"/>
        <v>0</v>
      </c>
      <c r="V401" s="206"/>
    </row>
    <row r="402" spans="1:22" x14ac:dyDescent="0.25">
      <c r="C402" s="185" t="s">
        <v>5</v>
      </c>
      <c r="D402" s="186"/>
      <c r="E402" s="186"/>
      <c r="F402" s="186"/>
      <c r="G402" s="186"/>
      <c r="H402" s="186"/>
      <c r="I402" s="186"/>
      <c r="J402" s="186"/>
      <c r="K402" s="186"/>
      <c r="L402" s="102">
        <f>Arkusz13!C9</f>
        <v>1</v>
      </c>
      <c r="M402" s="102"/>
      <c r="N402" s="54">
        <f>Arkusz13!C25</f>
        <v>1</v>
      </c>
      <c r="O402" s="54">
        <f>Arkusz13!C41</f>
        <v>0</v>
      </c>
      <c r="P402" s="54">
        <f>Arkusz13!C57</f>
        <v>0</v>
      </c>
      <c r="Q402" s="54">
        <f>Arkusz13!C73</f>
        <v>0</v>
      </c>
      <c r="R402" s="54">
        <f>Arkusz13!C89</f>
        <v>0</v>
      </c>
      <c r="S402" s="54">
        <f>Arkusz13!C105</f>
        <v>2</v>
      </c>
      <c r="T402" s="54">
        <f>Arkusz13!C121-SUM(N402:S402)</f>
        <v>1</v>
      </c>
      <c r="U402" s="68">
        <f t="shared" si="17"/>
        <v>4</v>
      </c>
      <c r="V402" s="206"/>
    </row>
    <row r="403" spans="1:22" x14ac:dyDescent="0.25">
      <c r="C403" s="187" t="s">
        <v>42</v>
      </c>
      <c r="D403" s="188"/>
      <c r="E403" s="188"/>
      <c r="F403" s="188"/>
      <c r="G403" s="188"/>
      <c r="H403" s="188"/>
      <c r="I403" s="188"/>
      <c r="J403" s="188"/>
      <c r="K403" s="188"/>
      <c r="L403" s="102">
        <f>Arkusz13!C10</f>
        <v>3</v>
      </c>
      <c r="M403" s="102"/>
      <c r="N403" s="54">
        <f>Arkusz13!C26</f>
        <v>1</v>
      </c>
      <c r="O403" s="54">
        <f>Arkusz13!C42</f>
        <v>1</v>
      </c>
      <c r="P403" s="54">
        <f>Arkusz13!C58</f>
        <v>0</v>
      </c>
      <c r="Q403" s="54">
        <f>Arkusz13!C74</f>
        <v>1</v>
      </c>
      <c r="R403" s="54">
        <f>Arkusz13!C90</f>
        <v>0</v>
      </c>
      <c r="S403" s="54">
        <f>Arkusz13!C106</f>
        <v>0</v>
      </c>
      <c r="T403" s="54">
        <f>Arkusz13!C122-SUM(N403:S403)</f>
        <v>0</v>
      </c>
      <c r="U403" s="68">
        <f t="shared" si="17"/>
        <v>3</v>
      </c>
      <c r="V403" s="206"/>
    </row>
    <row r="404" spans="1:22" x14ac:dyDescent="0.25">
      <c r="C404" s="185" t="s">
        <v>43</v>
      </c>
      <c r="D404" s="186"/>
      <c r="E404" s="186"/>
      <c r="F404" s="186"/>
      <c r="G404" s="186"/>
      <c r="H404" s="186"/>
      <c r="I404" s="186"/>
      <c r="J404" s="186"/>
      <c r="K404" s="186"/>
      <c r="L404" s="102">
        <f>Arkusz13!C11</f>
        <v>7</v>
      </c>
      <c r="M404" s="102"/>
      <c r="N404" s="54">
        <f>Arkusz13!C27</f>
        <v>3</v>
      </c>
      <c r="O404" s="54">
        <f>Arkusz13!C43</f>
        <v>0</v>
      </c>
      <c r="P404" s="54">
        <f>Arkusz13!C59</f>
        <v>1</v>
      </c>
      <c r="Q404" s="54">
        <f>Arkusz13!C75</f>
        <v>0</v>
      </c>
      <c r="R404" s="54">
        <f>Arkusz13!C91</f>
        <v>0</v>
      </c>
      <c r="S404" s="54">
        <f>Arkusz13!C107</f>
        <v>0</v>
      </c>
      <c r="T404" s="54">
        <f>Arkusz13!C123-SUM(N404:S404)</f>
        <v>3</v>
      </c>
      <c r="U404" s="68">
        <f t="shared" si="17"/>
        <v>7</v>
      </c>
      <c r="V404" s="206"/>
    </row>
    <row r="405" spans="1:22" x14ac:dyDescent="0.25">
      <c r="C405" s="187" t="s">
        <v>44</v>
      </c>
      <c r="D405" s="188"/>
      <c r="E405" s="188"/>
      <c r="F405" s="188"/>
      <c r="G405" s="188"/>
      <c r="H405" s="188"/>
      <c r="I405" s="188"/>
      <c r="J405" s="188"/>
      <c r="K405" s="188"/>
      <c r="L405" s="102">
        <f>Arkusz13!C12</f>
        <v>275</v>
      </c>
      <c r="M405" s="102"/>
      <c r="N405" s="54">
        <f>Arkusz13!C28</f>
        <v>152</v>
      </c>
      <c r="O405" s="54">
        <f>Arkusz13!C44</f>
        <v>1</v>
      </c>
      <c r="P405" s="54">
        <f>Arkusz13!C60+13</f>
        <v>30</v>
      </c>
      <c r="Q405" s="54">
        <f>Arkusz13!C76</f>
        <v>10</v>
      </c>
      <c r="R405" s="54">
        <f>Arkusz13!C92</f>
        <v>0</v>
      </c>
      <c r="S405" s="54">
        <f>Arkusz13!C108</f>
        <v>0</v>
      </c>
      <c r="T405" s="54">
        <f>Arkusz13!C124-SUM(N405:S405)</f>
        <v>50</v>
      </c>
      <c r="U405" s="68">
        <f t="shared" si="17"/>
        <v>243</v>
      </c>
      <c r="V405" s="206"/>
    </row>
    <row r="406" spans="1:22" x14ac:dyDescent="0.25">
      <c r="C406" s="185" t="s">
        <v>45</v>
      </c>
      <c r="D406" s="186"/>
      <c r="E406" s="186"/>
      <c r="F406" s="186"/>
      <c r="G406" s="186"/>
      <c r="H406" s="186"/>
      <c r="I406" s="186"/>
      <c r="J406" s="186"/>
      <c r="K406" s="186"/>
      <c r="L406" s="102">
        <f>Arkusz13!C13</f>
        <v>0</v>
      </c>
      <c r="M406" s="102"/>
      <c r="N406" s="54">
        <f>Arkusz13!C29</f>
        <v>0</v>
      </c>
      <c r="O406" s="54">
        <f>Arkusz13!C45</f>
        <v>0</v>
      </c>
      <c r="P406" s="54">
        <f>Arkusz13!C61</f>
        <v>0</v>
      </c>
      <c r="Q406" s="54">
        <f>Arkusz13!C77</f>
        <v>0</v>
      </c>
      <c r="R406" s="54">
        <f>Arkusz13!C93</f>
        <v>0</v>
      </c>
      <c r="S406" s="54">
        <f>Arkusz13!C109</f>
        <v>0</v>
      </c>
      <c r="T406" s="54">
        <f>Arkusz13!C125-SUM(N406:S406)</f>
        <v>0</v>
      </c>
      <c r="U406" s="68">
        <f t="shared" si="17"/>
        <v>0</v>
      </c>
      <c r="V406" s="206"/>
    </row>
    <row r="407" spans="1:22" x14ac:dyDescent="0.25">
      <c r="C407" s="187" t="s">
        <v>12</v>
      </c>
      <c r="D407" s="188"/>
      <c r="E407" s="188"/>
      <c r="F407" s="188"/>
      <c r="G407" s="188"/>
      <c r="H407" s="188"/>
      <c r="I407" s="188"/>
      <c r="J407" s="188"/>
      <c r="K407" s="188"/>
      <c r="L407" s="102">
        <f>Arkusz13!C14</f>
        <v>0</v>
      </c>
      <c r="M407" s="102"/>
      <c r="N407" s="54">
        <f>Arkusz13!C30</f>
        <v>0</v>
      </c>
      <c r="O407" s="54">
        <f>Arkusz13!C46</f>
        <v>0</v>
      </c>
      <c r="P407" s="54">
        <f>Arkusz13!C62</f>
        <v>0</v>
      </c>
      <c r="Q407" s="54">
        <f>Arkusz13!C78</f>
        <v>0</v>
      </c>
      <c r="R407" s="54">
        <f>Arkusz13!C94</f>
        <v>0</v>
      </c>
      <c r="S407" s="54">
        <f>Arkusz13!C110</f>
        <v>0</v>
      </c>
      <c r="T407" s="54">
        <f>Arkusz13!C126-SUM(N407:S407)</f>
        <v>0</v>
      </c>
      <c r="U407" s="68">
        <f t="shared" si="17"/>
        <v>0</v>
      </c>
      <c r="V407" s="206"/>
    </row>
    <row r="408" spans="1:22" x14ac:dyDescent="0.25">
      <c r="C408" s="185" t="s">
        <v>46</v>
      </c>
      <c r="D408" s="186"/>
      <c r="E408" s="186"/>
      <c r="F408" s="186"/>
      <c r="G408" s="186"/>
      <c r="H408" s="186"/>
      <c r="I408" s="186"/>
      <c r="J408" s="186"/>
      <c r="K408" s="186"/>
      <c r="L408" s="102">
        <f>Arkusz13!C15</f>
        <v>6</v>
      </c>
      <c r="M408" s="102"/>
      <c r="N408" s="54">
        <f>Arkusz13!C31</f>
        <v>2</v>
      </c>
      <c r="O408" s="54">
        <f>Arkusz13!C47</f>
        <v>0</v>
      </c>
      <c r="P408" s="54">
        <f>Arkusz13!C63</f>
        <v>0</v>
      </c>
      <c r="Q408" s="54">
        <f>Arkusz13!C79</f>
        <v>0</v>
      </c>
      <c r="R408" s="54">
        <f>Arkusz13!C95</f>
        <v>0</v>
      </c>
      <c r="S408" s="54">
        <f>Arkusz13!C111</f>
        <v>0</v>
      </c>
      <c r="T408" s="54">
        <f>Arkusz13!C127-SUM(N408:S408)</f>
        <v>0</v>
      </c>
      <c r="U408" s="68">
        <f t="shared" si="17"/>
        <v>2</v>
      </c>
      <c r="V408" s="206"/>
    </row>
    <row r="409" spans="1:22" x14ac:dyDescent="0.25">
      <c r="C409" s="187" t="s">
        <v>47</v>
      </c>
      <c r="D409" s="188"/>
      <c r="E409" s="188"/>
      <c r="F409" s="188"/>
      <c r="G409" s="188"/>
      <c r="H409" s="188"/>
      <c r="I409" s="188"/>
      <c r="J409" s="188"/>
      <c r="K409" s="188"/>
      <c r="L409" s="102">
        <f>Arkusz13!C16</f>
        <v>1</v>
      </c>
      <c r="M409" s="102"/>
      <c r="N409" s="54">
        <f>Arkusz13!C32</f>
        <v>0</v>
      </c>
      <c r="O409" s="54">
        <f>Arkusz13!C48</f>
        <v>0</v>
      </c>
      <c r="P409" s="54">
        <f>Arkusz13!C64</f>
        <v>0</v>
      </c>
      <c r="Q409" s="54">
        <f>Arkusz13!C80</f>
        <v>0</v>
      </c>
      <c r="R409" s="54">
        <f>Arkusz13!C96</f>
        <v>0</v>
      </c>
      <c r="S409" s="54">
        <f>Arkusz13!C112</f>
        <v>0</v>
      </c>
      <c r="T409" s="54">
        <f>Arkusz13!C128-SUM(N409:S409)</f>
        <v>1</v>
      </c>
      <c r="U409" s="68">
        <f t="shared" si="17"/>
        <v>1</v>
      </c>
      <c r="V409" s="206"/>
    </row>
    <row r="410" spans="1:22" ht="15.75" thickBot="1" x14ac:dyDescent="0.3">
      <c r="C410" s="198" t="s">
        <v>48</v>
      </c>
      <c r="D410" s="199"/>
      <c r="E410" s="199"/>
      <c r="F410" s="199"/>
      <c r="G410" s="199"/>
      <c r="H410" s="199"/>
      <c r="I410" s="199"/>
      <c r="J410" s="199"/>
      <c r="K410" s="199"/>
      <c r="L410" s="102">
        <f>Arkusz13!C17</f>
        <v>8</v>
      </c>
      <c r="M410" s="102"/>
      <c r="N410" s="54">
        <f>Arkusz13!C33</f>
        <v>7</v>
      </c>
      <c r="O410" s="54">
        <f>Arkusz13!C49</f>
        <v>0</v>
      </c>
      <c r="P410" s="54">
        <f>Arkusz13!C65</f>
        <v>0</v>
      </c>
      <c r="Q410" s="54">
        <f>Arkusz13!C81</f>
        <v>0</v>
      </c>
      <c r="R410" s="54">
        <f>Arkusz13!C97</f>
        <v>0</v>
      </c>
      <c r="S410" s="54">
        <f>Arkusz13!C113</f>
        <v>0</v>
      </c>
      <c r="T410" s="54">
        <f>Arkusz13!C129-SUM(N410:S410)</f>
        <v>1</v>
      </c>
      <c r="U410" s="68">
        <f t="shared" si="17"/>
        <v>8</v>
      </c>
      <c r="V410" s="206"/>
    </row>
    <row r="411" spans="1:22" ht="15.75" thickBot="1" x14ac:dyDescent="0.3">
      <c r="C411" s="312" t="s">
        <v>1</v>
      </c>
      <c r="D411" s="313"/>
      <c r="E411" s="313"/>
      <c r="F411" s="313"/>
      <c r="G411" s="313"/>
      <c r="H411" s="313"/>
      <c r="I411" s="313"/>
      <c r="J411" s="313"/>
      <c r="K411" s="313"/>
      <c r="L411" s="189">
        <f>SUM(L395:L410)</f>
        <v>1071</v>
      </c>
      <c r="M411" s="189"/>
      <c r="N411" s="52">
        <f t="shared" ref="N411:S411" si="18">SUM(N395:N410)</f>
        <v>405</v>
      </c>
      <c r="O411" s="52">
        <f t="shared" si="18"/>
        <v>124</v>
      </c>
      <c r="P411" s="52">
        <f t="shared" si="18"/>
        <v>172</v>
      </c>
      <c r="Q411" s="52">
        <f t="shared" si="18"/>
        <v>22</v>
      </c>
      <c r="R411" s="52">
        <f t="shared" si="18"/>
        <v>0</v>
      </c>
      <c r="S411" s="52">
        <f t="shared" si="18"/>
        <v>2</v>
      </c>
      <c r="T411" s="52">
        <f>SUM(T395:T410)</f>
        <v>188</v>
      </c>
      <c r="U411" s="189">
        <f>SUM(U395:U410)</f>
        <v>913</v>
      </c>
      <c r="V411" s="314"/>
    </row>
    <row r="412" spans="1:22" x14ac:dyDescent="0.25">
      <c r="A412" s="40"/>
      <c r="B412" s="40"/>
      <c r="C412" s="40"/>
      <c r="D412" s="40"/>
      <c r="E412" s="40"/>
      <c r="F412" s="40"/>
      <c r="G412" s="40"/>
      <c r="H412" s="40"/>
      <c r="I412" s="40"/>
      <c r="J412" s="41"/>
      <c r="K412" s="41"/>
      <c r="L412" s="41"/>
      <c r="M412" s="41"/>
      <c r="N412" s="41"/>
      <c r="O412" s="41"/>
      <c r="P412" s="41"/>
      <c r="Q412" s="41"/>
      <c r="R412" s="41"/>
      <c r="S412" s="41"/>
      <c r="T412" s="41"/>
    </row>
    <row r="415" spans="1:22" ht="15" customHeight="1" x14ac:dyDescent="0.25"/>
    <row r="436" spans="1:25" ht="20.25" customHeight="1" thickBot="1" x14ac:dyDescent="0.3"/>
    <row r="437" spans="1:25" ht="21.75" customHeight="1" x14ac:dyDescent="0.25">
      <c r="D437" s="286" t="s">
        <v>3</v>
      </c>
      <c r="E437" s="287"/>
      <c r="F437" s="287"/>
      <c r="G437" s="287"/>
      <c r="H437" s="287"/>
      <c r="I437" s="287"/>
      <c r="J437" s="287"/>
      <c r="K437" s="287"/>
      <c r="L437" s="287" t="s">
        <v>4</v>
      </c>
      <c r="M437" s="287"/>
      <c r="N437" s="194" t="s">
        <v>95</v>
      </c>
      <c r="O437" s="194"/>
      <c r="P437" s="194"/>
      <c r="Q437" s="200" t="s">
        <v>96</v>
      </c>
      <c r="R437" s="201"/>
      <c r="S437" s="202"/>
    </row>
    <row r="438" spans="1:25" ht="15.75" thickBot="1" x14ac:dyDescent="0.3">
      <c r="D438" s="284" t="s">
        <v>94</v>
      </c>
      <c r="E438" s="285"/>
      <c r="F438" s="285"/>
      <c r="G438" s="285"/>
      <c r="H438" s="285"/>
      <c r="I438" s="285"/>
      <c r="J438" s="285"/>
      <c r="K438" s="285"/>
      <c r="L438" s="195">
        <f>Arkusz14!B2</f>
        <v>23</v>
      </c>
      <c r="M438" s="195"/>
      <c r="N438" s="195">
        <f>Arkusz14!B3</f>
        <v>14</v>
      </c>
      <c r="O438" s="195"/>
      <c r="P438" s="195"/>
      <c r="Q438" s="203">
        <f>Arkusz14!B4</f>
        <v>1</v>
      </c>
      <c r="R438" s="204"/>
      <c r="S438" s="205"/>
    </row>
    <row r="439" spans="1:25" x14ac:dyDescent="0.25">
      <c r="A439" s="33"/>
      <c r="B439" s="33"/>
      <c r="C439" s="33"/>
      <c r="D439" s="33"/>
      <c r="E439" s="33"/>
      <c r="F439" s="33"/>
      <c r="G439" s="33"/>
      <c r="H439" s="33"/>
      <c r="I439" s="33"/>
      <c r="J439" s="33"/>
      <c r="K439" s="33"/>
      <c r="L439" s="33"/>
      <c r="M439" s="33"/>
      <c r="N439" s="33"/>
      <c r="O439" s="33"/>
      <c r="P439" s="33"/>
      <c r="Q439" s="33"/>
      <c r="R439" s="33"/>
      <c r="S439" s="33"/>
      <c r="T439" s="33"/>
      <c r="U439" s="33"/>
    </row>
    <row r="440" spans="1:25" x14ac:dyDescent="0.25">
      <c r="A440" s="196" t="s">
        <v>167</v>
      </c>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row>
    <row r="441" spans="1:25" x14ac:dyDescent="0.25">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row>
    <row r="442" spans="1:25" s="65" customFormat="1" x14ac:dyDescent="0.25">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row>
    <row r="443" spans="1:25" x14ac:dyDescent="0.25">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row>
    <row r="445" spans="1:25" ht="15" customHeight="1" x14ac:dyDescent="0.25">
      <c r="A445" s="147" t="s">
        <v>69</v>
      </c>
      <c r="B445" s="147"/>
      <c r="C445" s="147"/>
      <c r="D445" s="147"/>
      <c r="E445" s="147"/>
      <c r="F445" s="147"/>
      <c r="G445" s="147"/>
      <c r="H445" s="147"/>
      <c r="I445" s="147"/>
      <c r="J445" s="147"/>
      <c r="K445" s="147"/>
      <c r="L445" s="147"/>
      <c r="M445" s="147"/>
      <c r="N445" s="147"/>
      <c r="O445" s="147"/>
      <c r="P445" s="147"/>
      <c r="Q445" s="147"/>
      <c r="R445" s="147"/>
      <c r="S445" s="147"/>
      <c r="T445" s="147"/>
      <c r="U445" s="147"/>
    </row>
    <row r="446" spans="1:25" ht="15.75" thickBot="1" x14ac:dyDescent="0.3"/>
    <row r="447" spans="1:25" x14ac:dyDescent="0.25">
      <c r="G447" s="192" t="s">
        <v>25</v>
      </c>
      <c r="H447" s="193"/>
      <c r="I447" s="193"/>
      <c r="J447" s="193"/>
      <c r="K447" s="120" t="s">
        <v>9</v>
      </c>
      <c r="L447" s="281"/>
    </row>
    <row r="448" spans="1:25" x14ac:dyDescent="0.25">
      <c r="G448" s="233" t="s">
        <v>14</v>
      </c>
      <c r="H448" s="234"/>
      <c r="I448" s="234"/>
      <c r="J448" s="234"/>
      <c r="K448" s="68">
        <v>754</v>
      </c>
      <c r="L448" s="184"/>
    </row>
    <row r="449" spans="1:25" x14ac:dyDescent="0.25">
      <c r="G449" s="235" t="s">
        <v>15</v>
      </c>
      <c r="H449" s="236"/>
      <c r="I449" s="236"/>
      <c r="J449" s="236"/>
      <c r="K449" s="68">
        <v>189</v>
      </c>
      <c r="L449" s="184"/>
    </row>
    <row r="450" spans="1:25" x14ac:dyDescent="0.25">
      <c r="G450" s="233" t="s">
        <v>16</v>
      </c>
      <c r="H450" s="234"/>
      <c r="I450" s="234"/>
      <c r="J450" s="234"/>
      <c r="K450" s="68">
        <v>89</v>
      </c>
      <c r="L450" s="184"/>
    </row>
    <row r="451" spans="1:25" x14ac:dyDescent="0.25">
      <c r="G451" s="235" t="s">
        <v>89</v>
      </c>
      <c r="H451" s="236"/>
      <c r="I451" s="236"/>
      <c r="J451" s="236"/>
      <c r="K451" s="68">
        <v>167</v>
      </c>
      <c r="L451" s="184"/>
    </row>
    <row r="452" spans="1:25" x14ac:dyDescent="0.25">
      <c r="G452" s="233" t="s">
        <v>90</v>
      </c>
      <c r="H452" s="234"/>
      <c r="I452" s="234"/>
      <c r="J452" s="234"/>
      <c r="K452" s="68">
        <v>0</v>
      </c>
      <c r="L452" s="184"/>
    </row>
    <row r="453" spans="1:25" x14ac:dyDescent="0.25">
      <c r="G453" s="190" t="s">
        <v>101</v>
      </c>
      <c r="H453" s="191"/>
      <c r="I453" s="191"/>
      <c r="J453" s="191"/>
      <c r="K453" s="68">
        <v>5</v>
      </c>
      <c r="L453" s="184"/>
    </row>
    <row r="454" spans="1:25" x14ac:dyDescent="0.25">
      <c r="G454" s="231" t="s">
        <v>17</v>
      </c>
      <c r="H454" s="232"/>
      <c r="I454" s="232"/>
      <c r="J454" s="232"/>
      <c r="K454" s="68">
        <v>27</v>
      </c>
      <c r="L454" s="184"/>
    </row>
    <row r="455" spans="1:25" x14ac:dyDescent="0.25">
      <c r="G455" s="190" t="s">
        <v>18</v>
      </c>
      <c r="H455" s="191"/>
      <c r="I455" s="191"/>
      <c r="J455" s="191"/>
      <c r="K455" s="68">
        <v>70</v>
      </c>
      <c r="L455" s="184"/>
    </row>
    <row r="456" spans="1:25" x14ac:dyDescent="0.25">
      <c r="G456" s="231" t="s">
        <v>19</v>
      </c>
      <c r="H456" s="232"/>
      <c r="I456" s="232"/>
      <c r="J456" s="232"/>
      <c r="K456" s="68">
        <v>42</v>
      </c>
      <c r="L456" s="184"/>
    </row>
    <row r="457" spans="1:25" x14ac:dyDescent="0.25">
      <c r="G457" s="190" t="s">
        <v>20</v>
      </c>
      <c r="H457" s="191"/>
      <c r="I457" s="191"/>
      <c r="J457" s="191"/>
      <c r="K457" s="68">
        <v>26</v>
      </c>
      <c r="L457" s="184"/>
    </row>
    <row r="458" spans="1:25" ht="15.75" thickBot="1" x14ac:dyDescent="0.3">
      <c r="G458" s="310" t="s">
        <v>91</v>
      </c>
      <c r="H458" s="311"/>
      <c r="I458" s="311"/>
      <c r="J458" s="311"/>
      <c r="K458" s="68">
        <v>723</v>
      </c>
      <c r="L458" s="184"/>
    </row>
    <row r="459" spans="1:25" ht="15.75" thickBot="1" x14ac:dyDescent="0.3">
      <c r="G459" s="288" t="s">
        <v>1</v>
      </c>
      <c r="H459" s="289"/>
      <c r="I459" s="289"/>
      <c r="J459" s="289"/>
      <c r="K459" s="104">
        <f>SUM(K448:L458)</f>
        <v>2092</v>
      </c>
      <c r="L459" s="105"/>
    </row>
    <row r="461" spans="1:25" x14ac:dyDescent="0.25">
      <c r="A461" s="197" t="s">
        <v>173</v>
      </c>
      <c r="B461" s="197"/>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c r="Y461" s="197"/>
    </row>
    <row r="462" spans="1:25" x14ac:dyDescent="0.25">
      <c r="A462" s="197"/>
      <c r="B462" s="197"/>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c r="Y462" s="197"/>
    </row>
    <row r="464" spans="1:25" x14ac:dyDescent="0.25">
      <c r="A464" s="10" t="s">
        <v>32</v>
      </c>
      <c r="B464" s="10"/>
      <c r="C464" s="10"/>
      <c r="D464" s="10"/>
      <c r="E464" s="10"/>
      <c r="F464" s="10"/>
    </row>
    <row r="465" spans="1:25" ht="15.75" thickBot="1" x14ac:dyDescent="0.3"/>
    <row r="466" spans="1:25" x14ac:dyDescent="0.25">
      <c r="D466" s="119" t="s">
        <v>30</v>
      </c>
      <c r="E466" s="120"/>
      <c r="F466" s="120"/>
      <c r="G466" s="120"/>
      <c r="H466" s="120" t="s">
        <v>4</v>
      </c>
      <c r="I466" s="120"/>
      <c r="J466" s="120"/>
      <c r="K466" s="120" t="s">
        <v>24</v>
      </c>
      <c r="L466" s="120"/>
      <c r="M466" s="281"/>
    </row>
    <row r="467" spans="1:25" x14ac:dyDescent="0.25">
      <c r="D467" s="282" t="s">
        <v>21</v>
      </c>
      <c r="E467" s="283"/>
      <c r="F467" s="283"/>
      <c r="G467" s="283"/>
      <c r="H467" s="68">
        <f>Arkusz1!C2</f>
        <v>67169</v>
      </c>
      <c r="I467" s="68"/>
      <c r="J467" s="68"/>
      <c r="K467" s="68">
        <f>Arkusz1!D2</f>
        <v>67890</v>
      </c>
      <c r="L467" s="68"/>
      <c r="M467" s="206"/>
    </row>
    <row r="468" spans="1:25" x14ac:dyDescent="0.25">
      <c r="D468" s="279" t="s">
        <v>22</v>
      </c>
      <c r="E468" s="280"/>
      <c r="F468" s="280"/>
      <c r="G468" s="280"/>
      <c r="H468" s="68">
        <f>Arkusz1!C3</f>
        <v>2674</v>
      </c>
      <c r="I468" s="68"/>
      <c r="J468" s="68"/>
      <c r="K468" s="68">
        <f>Arkusz1!D3</f>
        <v>2526</v>
      </c>
      <c r="L468" s="68"/>
      <c r="M468" s="206"/>
    </row>
    <row r="469" spans="1:25" ht="15.75" thickBot="1" x14ac:dyDescent="0.3">
      <c r="D469" s="301" t="s">
        <v>23</v>
      </c>
      <c r="E469" s="302"/>
      <c r="F469" s="302"/>
      <c r="G469" s="302"/>
      <c r="H469" s="68">
        <f>Arkusz1!C4</f>
        <v>451</v>
      </c>
      <c r="I469" s="68"/>
      <c r="J469" s="68"/>
      <c r="K469" s="68">
        <f>Arkusz1!D4</f>
        <v>467</v>
      </c>
      <c r="L469" s="68"/>
      <c r="M469" s="206"/>
    </row>
    <row r="470" spans="1:25" ht="15.75" thickBot="1" x14ac:dyDescent="0.3">
      <c r="D470" s="291" t="s">
        <v>1</v>
      </c>
      <c r="E470" s="292"/>
      <c r="F470" s="292"/>
      <c r="G470" s="292"/>
      <c r="H470" s="104">
        <f>SUM(H467:J469)</f>
        <v>70294</v>
      </c>
      <c r="I470" s="104"/>
      <c r="J470" s="104"/>
      <c r="K470" s="104">
        <f>SUM(K467:M469)</f>
        <v>70883</v>
      </c>
      <c r="L470" s="104"/>
      <c r="M470" s="105"/>
    </row>
    <row r="471" spans="1:25" x14ac:dyDescent="0.25">
      <c r="D471" s="42"/>
      <c r="E471" s="42"/>
      <c r="F471" s="42"/>
      <c r="G471" s="42"/>
      <c r="H471" s="42"/>
      <c r="I471" s="42"/>
      <c r="J471" s="42"/>
      <c r="K471" s="42"/>
      <c r="L471" s="42"/>
      <c r="M471" s="42"/>
    </row>
    <row r="473" spans="1:25" x14ac:dyDescent="0.25">
      <c r="A473" s="196" t="s">
        <v>168</v>
      </c>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row>
    <row r="474" spans="1:25" x14ac:dyDescent="0.25">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row>
    <row r="476" spans="1:25" x14ac:dyDescent="0.25">
      <c r="A476" s="10" t="s">
        <v>51</v>
      </c>
      <c r="B476" s="10"/>
      <c r="C476" s="10"/>
      <c r="D476" s="10"/>
      <c r="E476" s="10"/>
      <c r="F476" s="10"/>
      <c r="G476" s="10"/>
      <c r="H476" s="10"/>
      <c r="I476" s="10"/>
      <c r="J476" s="10"/>
    </row>
    <row r="477" spans="1:25" x14ac:dyDescent="0.25">
      <c r="A477" s="10"/>
      <c r="B477" s="10"/>
      <c r="C477" s="10"/>
      <c r="D477" s="10"/>
      <c r="E477" s="10"/>
      <c r="F477" s="10"/>
      <c r="G477" s="10"/>
      <c r="H477" s="10"/>
      <c r="I477" s="10"/>
      <c r="J477" s="10"/>
    </row>
    <row r="478" spans="1:25" ht="15.75" thickBot="1" x14ac:dyDescent="0.3">
      <c r="A478" s="10"/>
      <c r="B478" s="10"/>
      <c r="C478" s="10"/>
      <c r="D478" s="10"/>
      <c r="E478" s="10"/>
      <c r="F478" s="10"/>
      <c r="G478" s="10"/>
      <c r="H478" s="10"/>
      <c r="I478" s="10"/>
      <c r="J478" s="10"/>
    </row>
    <row r="479" spans="1:25" x14ac:dyDescent="0.25">
      <c r="D479" s="293" t="s">
        <v>53</v>
      </c>
      <c r="E479" s="294"/>
      <c r="F479" s="294"/>
      <c r="G479" s="297" t="str">
        <f>CONCATENATE(Arkusz18!A2," - ",Arkusz18!B2," r.")</f>
        <v>01.05.2015 - 31.05.2015 r.</v>
      </c>
      <c r="H479" s="297"/>
      <c r="I479" s="297"/>
      <c r="J479" s="297"/>
      <c r="K479" s="297"/>
      <c r="L479" s="297"/>
      <c r="M479" s="297"/>
      <c r="N479" s="297"/>
      <c r="O479" s="297"/>
      <c r="P479" s="297"/>
      <c r="Q479" s="297"/>
      <c r="R479" s="298"/>
    </row>
    <row r="480" spans="1:25" ht="24" customHeight="1" x14ac:dyDescent="0.25">
      <c r="D480" s="295"/>
      <c r="E480" s="296"/>
      <c r="F480" s="296"/>
      <c r="G480" s="299" t="s">
        <v>71</v>
      </c>
      <c r="H480" s="299"/>
      <c r="I480" s="299"/>
      <c r="J480" s="299" t="s">
        <v>99</v>
      </c>
      <c r="K480" s="299"/>
      <c r="L480" s="299"/>
      <c r="M480" s="299" t="s">
        <v>70</v>
      </c>
      <c r="N480" s="299"/>
      <c r="O480" s="299"/>
      <c r="P480" s="299" t="s">
        <v>98</v>
      </c>
      <c r="Q480" s="299"/>
      <c r="R480" s="300"/>
    </row>
    <row r="481" spans="1:25" ht="15" customHeight="1" x14ac:dyDescent="0.25">
      <c r="D481" s="178" t="s">
        <v>97</v>
      </c>
      <c r="E481" s="179"/>
      <c r="F481" s="179"/>
      <c r="G481" s="290">
        <f>Arkusz16!A2</f>
        <v>10142</v>
      </c>
      <c r="H481" s="290"/>
      <c r="I481" s="290"/>
      <c r="J481" s="290">
        <f>Arkusz16!A3</f>
        <v>0</v>
      </c>
      <c r="K481" s="290"/>
      <c r="L481" s="290"/>
      <c r="M481" s="290">
        <f>Arkusz16!A4</f>
        <v>0</v>
      </c>
      <c r="N481" s="290"/>
      <c r="O481" s="290"/>
      <c r="P481" s="290">
        <f>Arkusz16!A5</f>
        <v>1</v>
      </c>
      <c r="Q481" s="290"/>
      <c r="R481" s="290"/>
    </row>
    <row r="482" spans="1:25" x14ac:dyDescent="0.25">
      <c r="D482" s="172" t="s">
        <v>55</v>
      </c>
      <c r="E482" s="173"/>
      <c r="F482" s="173"/>
      <c r="G482" s="174">
        <f>Arkusz16!A6</f>
        <v>1669</v>
      </c>
      <c r="H482" s="174"/>
      <c r="I482" s="174"/>
      <c r="J482" s="175">
        <f>Arkusz16!A7</f>
        <v>8</v>
      </c>
      <c r="K482" s="176"/>
      <c r="L482" s="177"/>
      <c r="M482" s="175">
        <f>Arkusz16!A8</f>
        <v>0</v>
      </c>
      <c r="N482" s="176"/>
      <c r="O482" s="177"/>
      <c r="P482" s="175">
        <f>Arkusz16!A9</f>
        <v>9</v>
      </c>
      <c r="Q482" s="176"/>
      <c r="R482" s="177"/>
    </row>
    <row r="483" spans="1:25" ht="15.75" thickBot="1" x14ac:dyDescent="0.3">
      <c r="D483" s="308" t="s">
        <v>56</v>
      </c>
      <c r="E483" s="309"/>
      <c r="F483" s="309"/>
      <c r="G483" s="305">
        <f>Arkusz16!A10</f>
        <v>1214</v>
      </c>
      <c r="H483" s="305"/>
      <c r="I483" s="305"/>
      <c r="J483" s="305">
        <f>Arkusz16!A11</f>
        <v>5</v>
      </c>
      <c r="K483" s="305"/>
      <c r="L483" s="305"/>
      <c r="M483" s="305">
        <f>Arkusz16!A12</f>
        <v>0</v>
      </c>
      <c r="N483" s="305"/>
      <c r="O483" s="305"/>
      <c r="P483" s="305">
        <f>Arkusz16!A13</f>
        <v>5</v>
      </c>
      <c r="Q483" s="305"/>
      <c r="R483" s="305"/>
    </row>
    <row r="484" spans="1:25" ht="15.75" thickBot="1" x14ac:dyDescent="0.3">
      <c r="D484" s="306" t="s">
        <v>54</v>
      </c>
      <c r="E484" s="307"/>
      <c r="F484" s="307"/>
      <c r="G484" s="303">
        <f>SUM(G481:I483)</f>
        <v>13025</v>
      </c>
      <c r="H484" s="303"/>
      <c r="I484" s="303"/>
      <c r="J484" s="303">
        <f t="shared" ref="J484" si="19">SUM(J481:L483)</f>
        <v>13</v>
      </c>
      <c r="K484" s="303"/>
      <c r="L484" s="303"/>
      <c r="M484" s="303">
        <f t="shared" ref="M484" si="20">SUM(M481:O483)</f>
        <v>0</v>
      </c>
      <c r="N484" s="303"/>
      <c r="O484" s="303"/>
      <c r="P484" s="303">
        <f t="shared" ref="P484" si="21">SUM(P481:R483)</f>
        <v>15</v>
      </c>
      <c r="Q484" s="303"/>
      <c r="R484" s="304"/>
    </row>
    <row r="485" spans="1:25" x14ac:dyDescent="0.25">
      <c r="A485" s="43"/>
      <c r="B485" s="43"/>
      <c r="C485" s="43"/>
      <c r="D485" s="41"/>
      <c r="E485" s="41"/>
      <c r="F485" s="41"/>
      <c r="G485" s="41"/>
      <c r="H485" s="41"/>
      <c r="I485" s="41"/>
      <c r="J485" s="41"/>
      <c r="K485" s="41"/>
      <c r="L485" s="41"/>
      <c r="M485" s="41"/>
      <c r="N485" s="41"/>
      <c r="O485" s="41"/>
    </row>
    <row r="487" spans="1:25" ht="15.75" thickBot="1" x14ac:dyDescent="0.3"/>
    <row r="488" spans="1:25" x14ac:dyDescent="0.25">
      <c r="D488" s="293" t="s">
        <v>53</v>
      </c>
      <c r="E488" s="294"/>
      <c r="F488" s="294"/>
      <c r="G488" s="297" t="str">
        <f>CONCATENATE(Arkusz18!C2," - ",Arkusz18!B2," r.")</f>
        <v>01.01.2015 - 31.05.2015 r.</v>
      </c>
      <c r="H488" s="297"/>
      <c r="I488" s="297"/>
      <c r="J488" s="297"/>
      <c r="K488" s="297"/>
      <c r="L488" s="297"/>
      <c r="M488" s="297"/>
      <c r="N488" s="297"/>
      <c r="O488" s="297"/>
      <c r="P488" s="297"/>
      <c r="Q488" s="297"/>
      <c r="R488" s="298"/>
    </row>
    <row r="489" spans="1:25" ht="23.25" customHeight="1" x14ac:dyDescent="0.25">
      <c r="D489" s="295"/>
      <c r="E489" s="296"/>
      <c r="F489" s="296"/>
      <c r="G489" s="299" t="s">
        <v>71</v>
      </c>
      <c r="H489" s="299"/>
      <c r="I489" s="299"/>
      <c r="J489" s="299" t="s">
        <v>99</v>
      </c>
      <c r="K489" s="299"/>
      <c r="L489" s="299"/>
      <c r="M489" s="299" t="s">
        <v>70</v>
      </c>
      <c r="N489" s="299"/>
      <c r="O489" s="299"/>
      <c r="P489" s="299" t="s">
        <v>98</v>
      </c>
      <c r="Q489" s="299"/>
      <c r="R489" s="300"/>
    </row>
    <row r="490" spans="1:25" x14ac:dyDescent="0.25">
      <c r="D490" s="178" t="s">
        <v>97</v>
      </c>
      <c r="E490" s="179"/>
      <c r="F490" s="179"/>
      <c r="G490" s="290">
        <f>Arkusz17!A2</f>
        <v>30271</v>
      </c>
      <c r="H490" s="290"/>
      <c r="I490" s="290"/>
      <c r="J490" s="290">
        <f>Arkusz17!A3</f>
        <v>3</v>
      </c>
      <c r="K490" s="290"/>
      <c r="L490" s="290"/>
      <c r="M490" s="290">
        <f>Arkusz17!A4</f>
        <v>0</v>
      </c>
      <c r="N490" s="290"/>
      <c r="O490" s="290"/>
      <c r="P490" s="290">
        <f>Arkusz17!A5</f>
        <v>13</v>
      </c>
      <c r="Q490" s="290"/>
      <c r="R490" s="290"/>
    </row>
    <row r="491" spans="1:25" x14ac:dyDescent="0.25">
      <c r="D491" s="172" t="s">
        <v>55</v>
      </c>
      <c r="E491" s="173"/>
      <c r="F491" s="173"/>
      <c r="G491" s="174">
        <f>Arkusz17!A6</f>
        <v>11186</v>
      </c>
      <c r="H491" s="174"/>
      <c r="I491" s="174"/>
      <c r="J491" s="174">
        <f>Arkusz17!A7</f>
        <v>59</v>
      </c>
      <c r="K491" s="174"/>
      <c r="L491" s="174"/>
      <c r="M491" s="174">
        <f>Arkusz17!A8</f>
        <v>0</v>
      </c>
      <c r="N491" s="174"/>
      <c r="O491" s="174"/>
      <c r="P491" s="174">
        <f>Arkusz17!A9</f>
        <v>59</v>
      </c>
      <c r="Q491" s="174"/>
      <c r="R491" s="174"/>
    </row>
    <row r="492" spans="1:25" ht="15.75" thickBot="1" x14ac:dyDescent="0.3">
      <c r="D492" s="308" t="s">
        <v>56</v>
      </c>
      <c r="E492" s="309"/>
      <c r="F492" s="309"/>
      <c r="G492" s="305">
        <f>Arkusz17!A10</f>
        <v>5604</v>
      </c>
      <c r="H492" s="305"/>
      <c r="I492" s="305"/>
      <c r="J492" s="305">
        <f>Arkusz17!A11</f>
        <v>9</v>
      </c>
      <c r="K492" s="305"/>
      <c r="L492" s="305"/>
      <c r="M492" s="305">
        <f>Arkusz17!A12</f>
        <v>0</v>
      </c>
      <c r="N492" s="305"/>
      <c r="O492" s="305"/>
      <c r="P492" s="305">
        <f>Arkusz17!A13</f>
        <v>38</v>
      </c>
      <c r="Q492" s="305"/>
      <c r="R492" s="305"/>
    </row>
    <row r="493" spans="1:25" ht="15.75" thickBot="1" x14ac:dyDescent="0.3">
      <c r="D493" s="306" t="s">
        <v>54</v>
      </c>
      <c r="E493" s="307"/>
      <c r="F493" s="307"/>
      <c r="G493" s="303">
        <f>SUM(G490:I492)</f>
        <v>47061</v>
      </c>
      <c r="H493" s="303"/>
      <c r="I493" s="303"/>
      <c r="J493" s="303">
        <f t="shared" ref="J493" si="22">SUM(J490:L492)</f>
        <v>71</v>
      </c>
      <c r="K493" s="303"/>
      <c r="L493" s="303"/>
      <c r="M493" s="303">
        <f t="shared" ref="M493" si="23">SUM(M490:O492)</f>
        <v>0</v>
      </c>
      <c r="N493" s="303"/>
      <c r="O493" s="303"/>
      <c r="P493" s="303">
        <f t="shared" ref="P493" si="24">SUM(P490:R492)</f>
        <v>110</v>
      </c>
      <c r="Q493" s="303"/>
      <c r="R493" s="304"/>
    </row>
    <row r="496" spans="1:25" x14ac:dyDescent="0.25">
      <c r="A496" s="168" t="s">
        <v>169</v>
      </c>
      <c r="B496" s="168"/>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row>
    <row r="497" spans="1:25" x14ac:dyDescent="0.25">
      <c r="A497" s="168"/>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row>
    <row r="498" spans="1:25" s="65" customFormat="1" x14ac:dyDescent="0.25">
      <c r="A498" s="168"/>
      <c r="B498" s="168"/>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row>
    <row r="499" spans="1:25" x14ac:dyDescent="0.25">
      <c r="A499" s="168"/>
      <c r="B499" s="168"/>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row>
    <row r="503" spans="1:25" x14ac:dyDescent="0.25">
      <c r="A503" s="44" t="s">
        <v>52</v>
      </c>
      <c r="B503" s="44"/>
      <c r="C503" s="44"/>
      <c r="D503" s="44"/>
      <c r="E503" s="44"/>
      <c r="F503" s="44"/>
      <c r="G503" s="44"/>
      <c r="H503" s="44"/>
      <c r="I503" s="44"/>
      <c r="J503" s="44"/>
      <c r="K503" s="44"/>
      <c r="L503" s="44"/>
      <c r="M503" s="44"/>
      <c r="N503" s="44"/>
      <c r="O503" s="44"/>
      <c r="R503" s="45"/>
      <c r="S503" s="45"/>
      <c r="T503" s="45"/>
    </row>
    <row r="504" spans="1:25" ht="15" customHeight="1" x14ac:dyDescent="0.25">
      <c r="P504" s="46"/>
      <c r="Q504" s="46"/>
      <c r="R504" s="45"/>
      <c r="S504" s="45"/>
      <c r="T504" s="45"/>
      <c r="U504" s="46"/>
    </row>
    <row r="505" spans="1:25" ht="15" customHeight="1" x14ac:dyDescent="0.25">
      <c r="G505" s="4"/>
      <c r="H505" s="4"/>
      <c r="I505" s="4"/>
      <c r="J505" s="4"/>
      <c r="K505" s="4"/>
      <c r="L505" s="4"/>
      <c r="M505" s="4"/>
      <c r="N505" s="4"/>
      <c r="O505" s="4"/>
      <c r="P505" s="4"/>
      <c r="Q505" s="4"/>
      <c r="R505" s="4"/>
      <c r="S505" s="4"/>
      <c r="T505" s="4"/>
      <c r="U505" s="4"/>
    </row>
    <row r="506" spans="1:25" ht="15" customHeight="1" x14ac:dyDescent="0.25">
      <c r="A506" s="196" t="s">
        <v>170</v>
      </c>
      <c r="B506" s="197"/>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c r="Y506" s="197"/>
    </row>
    <row r="507" spans="1:25" ht="15" customHeight="1" x14ac:dyDescent="0.25">
      <c r="A507" s="197"/>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c r="Y507" s="197"/>
    </row>
    <row r="508" spans="1:25" ht="15" customHeight="1" x14ac:dyDescent="0.25">
      <c r="A508" s="197"/>
      <c r="B508" s="197"/>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row>
    <row r="509" spans="1:25" ht="15" customHeight="1" x14ac:dyDescent="0.25">
      <c r="A509" s="197"/>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c r="Y509" s="197"/>
    </row>
    <row r="510" spans="1:25" ht="15" customHeight="1" x14ac:dyDescent="0.25">
      <c r="A510" s="197"/>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c r="Y510" s="197"/>
    </row>
    <row r="511" spans="1:25" ht="15" customHeight="1" x14ac:dyDescent="0.25">
      <c r="A511" s="197"/>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c r="Y511" s="197"/>
    </row>
    <row r="512" spans="1:25" ht="15" customHeight="1" x14ac:dyDescent="0.25">
      <c r="A512" s="197"/>
      <c r="B512" s="197"/>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c r="Y512" s="197"/>
    </row>
    <row r="513" spans="1:25" ht="15" customHeight="1" x14ac:dyDescent="0.25">
      <c r="A513" s="197"/>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c r="Y513" s="197"/>
    </row>
    <row r="514" spans="1:25" ht="15" customHeight="1" x14ac:dyDescent="0.25">
      <c r="A514" s="197"/>
      <c r="B514" s="197"/>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c r="Y514" s="197"/>
    </row>
    <row r="515" spans="1:25" ht="15" customHeight="1" x14ac:dyDescent="0.25">
      <c r="A515" s="197"/>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c r="Y515" s="197"/>
    </row>
    <row r="516" spans="1:25" ht="15" customHeight="1" x14ac:dyDescent="0.25">
      <c r="A516" s="197"/>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c r="Y516" s="197"/>
    </row>
    <row r="517" spans="1:25" x14ac:dyDescent="0.25">
      <c r="A517" s="197"/>
      <c r="B517" s="197"/>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c r="Y517" s="197"/>
    </row>
    <row r="518" spans="1:25" x14ac:dyDescent="0.25">
      <c r="A518" s="197"/>
      <c r="B518" s="197"/>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c r="Y518" s="197"/>
    </row>
    <row r="519" spans="1:25" x14ac:dyDescent="0.25">
      <c r="A519" s="197"/>
      <c r="B519" s="197"/>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c r="Y519" s="197"/>
    </row>
    <row r="520" spans="1:25" ht="15" customHeight="1" x14ac:dyDescent="0.25">
      <c r="A520" s="197"/>
      <c r="B520" s="197"/>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c r="Y520" s="197"/>
    </row>
    <row r="521" spans="1:25" s="61" customFormat="1" ht="15" customHeight="1" x14ac:dyDescent="0.25">
      <c r="A521" s="197"/>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c r="Y521" s="197"/>
    </row>
    <row r="522" spans="1:25" s="61" customFormat="1" ht="15" customHeight="1" x14ac:dyDescent="0.25">
      <c r="A522" s="197"/>
      <c r="B522" s="197"/>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c r="Y522" s="197"/>
    </row>
    <row r="523" spans="1:25" s="61" customFormat="1" ht="15" customHeight="1" x14ac:dyDescent="0.25">
      <c r="A523" s="197"/>
      <c r="B523" s="197"/>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c r="Y523" s="197"/>
    </row>
    <row r="524" spans="1:25" s="61" customFormat="1" ht="15" customHeight="1" x14ac:dyDescent="0.25">
      <c r="A524" s="197"/>
      <c r="B524" s="197"/>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c r="Y524" s="197"/>
    </row>
    <row r="525" spans="1:25" s="61" customFormat="1" ht="15" customHeight="1" x14ac:dyDescent="0.25">
      <c r="A525" s="197"/>
      <c r="B525" s="197"/>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c r="Y525" s="197"/>
    </row>
    <row r="526" spans="1:25" s="61" customFormat="1" ht="15" customHeight="1" x14ac:dyDescent="0.25">
      <c r="A526" s="197"/>
      <c r="B526" s="197"/>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c r="Y526" s="197"/>
    </row>
    <row r="527" spans="1:25" s="61" customFormat="1" ht="15" customHeight="1" x14ac:dyDescent="0.25">
      <c r="A527" s="197"/>
      <c r="B527" s="197"/>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c r="Y527" s="197"/>
    </row>
    <row r="528" spans="1:25" s="61" customFormat="1" ht="15" customHeight="1" x14ac:dyDescent="0.25">
      <c r="A528" s="197"/>
      <c r="B528" s="197"/>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row>
    <row r="529" spans="1:25" s="61" customFormat="1" ht="15" customHeight="1" x14ac:dyDescent="0.25">
      <c r="A529" s="197"/>
      <c r="B529" s="197"/>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row>
    <row r="530" spans="1:25" s="61" customFormat="1" ht="15" customHeight="1" x14ac:dyDescent="0.25">
      <c r="A530" s="197"/>
      <c r="B530" s="197"/>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c r="Y530" s="197"/>
    </row>
    <row r="531" spans="1:25" s="61" customFormat="1" ht="15" customHeight="1" x14ac:dyDescent="0.25">
      <c r="A531" s="197"/>
      <c r="B531" s="197"/>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c r="Y531" s="197"/>
    </row>
    <row r="532" spans="1:25" s="61" customFormat="1" ht="15" customHeight="1" x14ac:dyDescent="0.25">
      <c r="A532" s="197"/>
      <c r="B532" s="197"/>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c r="Y532" s="197"/>
    </row>
    <row r="533" spans="1:25" s="61" customFormat="1" ht="15" customHeight="1" x14ac:dyDescent="0.25">
      <c r="A533" s="197"/>
      <c r="B533" s="197"/>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c r="Y533" s="197"/>
    </row>
    <row r="534" spans="1:25" s="61" customFormat="1" ht="15" customHeight="1" x14ac:dyDescent="0.25">
      <c r="A534" s="197"/>
      <c r="B534" s="197"/>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c r="Y534" s="197"/>
    </row>
    <row r="535" spans="1:25" s="61" customFormat="1" ht="15" customHeight="1" x14ac:dyDescent="0.25">
      <c r="A535" s="197"/>
      <c r="B535" s="197"/>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c r="Y535" s="197"/>
    </row>
    <row r="536" spans="1:25" s="61" customFormat="1" ht="15" customHeight="1" x14ac:dyDescent="0.25">
      <c r="A536" s="197"/>
      <c r="B536" s="197"/>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c r="Y536" s="197"/>
    </row>
    <row r="537" spans="1:25" s="61" customFormat="1" ht="15" customHeight="1" x14ac:dyDescent="0.25">
      <c r="A537" s="197"/>
      <c r="B537" s="197"/>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c r="Y537" s="197"/>
    </row>
    <row r="538" spans="1:25" s="61" customFormat="1" ht="15" customHeight="1" x14ac:dyDescent="0.25">
      <c r="A538" s="197"/>
      <c r="B538" s="197"/>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c r="Y538" s="197"/>
    </row>
    <row r="539" spans="1:25" s="61" customFormat="1" ht="15" customHeight="1" x14ac:dyDescent="0.25">
      <c r="A539" s="197"/>
      <c r="B539" s="197"/>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c r="Y539" s="197"/>
    </row>
    <row r="540" spans="1:25" s="65" customFormat="1" ht="15" customHeight="1" x14ac:dyDescent="0.25">
      <c r="A540" s="197"/>
      <c r="B540" s="197"/>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c r="Y540" s="197"/>
    </row>
    <row r="541" spans="1:25" s="61" customFormat="1" ht="15" customHeight="1" x14ac:dyDescent="0.25">
      <c r="A541" s="197"/>
      <c r="B541" s="197"/>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c r="Y541" s="197"/>
    </row>
    <row r="542" spans="1:25" x14ac:dyDescent="0.25">
      <c r="A542" s="46"/>
      <c r="B542" s="46"/>
      <c r="C542" s="46"/>
      <c r="D542" s="46"/>
      <c r="E542" s="46"/>
      <c r="F542" s="46"/>
      <c r="G542" s="46"/>
      <c r="H542" s="46"/>
      <c r="I542" s="46"/>
      <c r="J542" s="46"/>
      <c r="K542" s="46"/>
      <c r="L542" s="46"/>
      <c r="M542" s="46"/>
      <c r="N542" s="46"/>
      <c r="O542" s="46"/>
      <c r="P542" s="46"/>
      <c r="Q542" s="46"/>
      <c r="R542" s="46"/>
      <c r="S542" s="46"/>
      <c r="T542" s="46"/>
      <c r="U542" s="46"/>
    </row>
    <row r="543" spans="1:25" x14ac:dyDescent="0.25">
      <c r="A543" s="46"/>
      <c r="B543" s="46"/>
      <c r="C543" s="46"/>
      <c r="D543" s="46"/>
      <c r="E543" s="46"/>
      <c r="F543" s="46"/>
      <c r="G543" s="46"/>
      <c r="H543" s="46"/>
      <c r="I543" s="46"/>
      <c r="J543" s="46"/>
      <c r="K543" s="46"/>
      <c r="L543" s="46"/>
      <c r="M543" s="46"/>
      <c r="N543" s="46"/>
      <c r="O543" s="46"/>
      <c r="P543" s="46"/>
      <c r="Q543" s="46"/>
      <c r="R543" s="46"/>
      <c r="S543" s="46"/>
      <c r="T543" s="46"/>
      <c r="U543" s="46"/>
    </row>
    <row r="544" spans="1:25" x14ac:dyDescent="0.25">
      <c r="A544" s="46"/>
      <c r="B544" s="46"/>
      <c r="C544" s="46"/>
      <c r="D544" s="46"/>
      <c r="E544" s="46"/>
      <c r="F544" s="46"/>
      <c r="G544" s="46"/>
      <c r="H544" s="46"/>
      <c r="I544" s="46"/>
      <c r="J544" s="46"/>
      <c r="K544" s="46"/>
      <c r="L544" s="46"/>
      <c r="M544" s="46"/>
      <c r="N544" s="46"/>
      <c r="O544" s="46"/>
      <c r="P544" s="46"/>
      <c r="Q544" s="46"/>
      <c r="R544" s="46"/>
      <c r="S544" s="46"/>
      <c r="T544" s="46"/>
      <c r="U544" s="46"/>
    </row>
    <row r="545" spans="1:24" x14ac:dyDescent="0.25">
      <c r="A545" s="46"/>
      <c r="B545" s="46"/>
      <c r="C545" s="46"/>
      <c r="D545" s="46"/>
      <c r="E545" s="46"/>
      <c r="F545" s="46"/>
      <c r="G545" s="46"/>
      <c r="H545" s="46"/>
      <c r="I545" s="46"/>
      <c r="J545" s="46"/>
      <c r="K545" s="46"/>
      <c r="L545" s="46"/>
      <c r="M545" s="46"/>
      <c r="N545" s="46"/>
      <c r="O545" s="46"/>
      <c r="P545" s="46"/>
      <c r="Q545" s="46"/>
      <c r="R545" s="46"/>
      <c r="S545" s="46"/>
      <c r="T545" s="46"/>
      <c r="U545" s="46"/>
    </row>
    <row r="546" spans="1:24" x14ac:dyDescent="0.25">
      <c r="R546" s="47"/>
      <c r="S546" s="47"/>
      <c r="T546" s="47"/>
    </row>
    <row r="547" spans="1:24" x14ac:dyDescent="0.25">
      <c r="P547" s="48"/>
      <c r="Q547" s="48"/>
      <c r="R547" s="47"/>
      <c r="S547" s="47"/>
      <c r="T547" s="47"/>
      <c r="U547" s="48"/>
    </row>
    <row r="548" spans="1:24" x14ac:dyDescent="0.25">
      <c r="A548" s="315" t="s">
        <v>171</v>
      </c>
      <c r="B548" s="315"/>
      <c r="C548" s="315"/>
      <c r="D548" s="315"/>
      <c r="E548" s="315"/>
      <c r="F548" s="315"/>
      <c r="G548" s="315"/>
      <c r="H548" s="315"/>
      <c r="I548" s="315"/>
      <c r="J548" s="315"/>
      <c r="K548" s="315"/>
      <c r="L548" s="315"/>
      <c r="M548" s="315"/>
      <c r="N548" s="315"/>
      <c r="O548" s="315"/>
      <c r="P548" s="315"/>
      <c r="Q548" s="315"/>
      <c r="R548" s="315"/>
      <c r="S548" s="315"/>
      <c r="T548" s="315"/>
      <c r="U548" s="315"/>
      <c r="V548" s="315"/>
      <c r="W548" s="315"/>
      <c r="X548" s="315"/>
    </row>
    <row r="549" spans="1:24" ht="15" customHeight="1" x14ac:dyDescent="0.25">
      <c r="A549" s="62"/>
      <c r="B549" s="62"/>
      <c r="C549" s="62"/>
      <c r="D549" s="62"/>
      <c r="E549" s="62"/>
      <c r="F549" s="62"/>
      <c r="G549" s="62"/>
      <c r="H549" s="62"/>
      <c r="I549" s="62"/>
      <c r="J549" s="62"/>
      <c r="K549" s="62"/>
      <c r="L549" s="62"/>
      <c r="M549" s="62"/>
      <c r="N549" s="62"/>
      <c r="O549" s="62"/>
      <c r="P549" s="62"/>
      <c r="Q549" s="62"/>
      <c r="R549" s="61"/>
      <c r="S549" s="61"/>
      <c r="T549" s="61"/>
      <c r="U549" s="62"/>
      <c r="V549" s="61"/>
      <c r="W549" s="61"/>
      <c r="X549" s="61"/>
    </row>
    <row r="550" spans="1:24" x14ac:dyDescent="0.2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row>
    <row r="551" spans="1:24" x14ac:dyDescent="0.2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row>
    <row r="552" spans="1:24" x14ac:dyDescent="0.2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row>
    <row r="553" spans="1:24" x14ac:dyDescent="0.2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row>
    <row r="554" spans="1:24" x14ac:dyDescent="0.2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row>
    <row r="555" spans="1:24" x14ac:dyDescent="0.2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row>
    <row r="556" spans="1:24" x14ac:dyDescent="0.2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row>
    <row r="557" spans="1:24" x14ac:dyDescent="0.2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row>
    <row r="558" spans="1:24" x14ac:dyDescent="0.25">
      <c r="A558" s="49" t="s">
        <v>172</v>
      </c>
      <c r="B558" s="49"/>
      <c r="C558" s="49"/>
      <c r="D558" s="49"/>
      <c r="E558" s="49"/>
      <c r="F558" s="49"/>
      <c r="G558" s="49"/>
      <c r="H558" s="49"/>
      <c r="I558" s="49"/>
      <c r="J558" s="61"/>
      <c r="K558" s="61"/>
      <c r="L558" s="61"/>
      <c r="M558" s="61"/>
      <c r="N558" s="48"/>
      <c r="O558" s="48"/>
      <c r="P558" s="61"/>
      <c r="Q558" s="50"/>
      <c r="R558" s="62"/>
      <c r="S558" s="62"/>
      <c r="T558" s="62"/>
      <c r="U558" s="61"/>
      <c r="V558" s="61"/>
      <c r="W558" s="61"/>
      <c r="X558" s="61"/>
    </row>
  </sheetData>
  <sheetProtection formatCells="0" insertColumns="0" insertRows="0" deleteColumns="0" deleteRows="0"/>
  <mergeCells count="628">
    <mergeCell ref="U395:V395"/>
    <mergeCell ref="A548:X548"/>
    <mergeCell ref="U394:V394"/>
    <mergeCell ref="L394:M394"/>
    <mergeCell ref="L395:M395"/>
    <mergeCell ref="M263:N263"/>
    <mergeCell ref="O263:P263"/>
    <mergeCell ref="Q263:R263"/>
    <mergeCell ref="Q264:R264"/>
    <mergeCell ref="M265:N265"/>
    <mergeCell ref="M264:N264"/>
    <mergeCell ref="O264:P264"/>
    <mergeCell ref="A391:U392"/>
    <mergeCell ref="G300:J300"/>
    <mergeCell ref="K300:L300"/>
    <mergeCell ref="O300:P300"/>
    <mergeCell ref="Q300:R300"/>
    <mergeCell ref="M300:N300"/>
    <mergeCell ref="G298:J298"/>
    <mergeCell ref="K298:L298"/>
    <mergeCell ref="M298:N298"/>
    <mergeCell ref="O298:P298"/>
    <mergeCell ref="Q298:R298"/>
    <mergeCell ref="G299:J299"/>
    <mergeCell ref="L396:M396"/>
    <mergeCell ref="U409:V409"/>
    <mergeCell ref="U410:V410"/>
    <mergeCell ref="U403:V403"/>
    <mergeCell ref="U404:V404"/>
    <mergeCell ref="U405:V405"/>
    <mergeCell ref="U406:V406"/>
    <mergeCell ref="U407:V407"/>
    <mergeCell ref="U408:V408"/>
    <mergeCell ref="L399:M399"/>
    <mergeCell ref="L400:M400"/>
    <mergeCell ref="L401:M401"/>
    <mergeCell ref="U396:V396"/>
    <mergeCell ref="U397:V397"/>
    <mergeCell ref="U398:V398"/>
    <mergeCell ref="U399:V399"/>
    <mergeCell ref="U400:V400"/>
    <mergeCell ref="U401:V401"/>
    <mergeCell ref="L402:M402"/>
    <mergeCell ref="A496:Y499"/>
    <mergeCell ref="A506:Y541"/>
    <mergeCell ref="H466:J466"/>
    <mergeCell ref="L403:M403"/>
    <mergeCell ref="L404:M404"/>
    <mergeCell ref="L405:M405"/>
    <mergeCell ref="L406:M406"/>
    <mergeCell ref="L407:M407"/>
    <mergeCell ref="L408:M408"/>
    <mergeCell ref="L409:M409"/>
    <mergeCell ref="L410:M410"/>
    <mergeCell ref="K456:L456"/>
    <mergeCell ref="G457:J457"/>
    <mergeCell ref="K457:L457"/>
    <mergeCell ref="G458:J458"/>
    <mergeCell ref="A445:U445"/>
    <mergeCell ref="K448:L448"/>
    <mergeCell ref="K449:L449"/>
    <mergeCell ref="K450:L450"/>
    <mergeCell ref="K447:L447"/>
    <mergeCell ref="C411:K411"/>
    <mergeCell ref="L437:M437"/>
    <mergeCell ref="U411:V411"/>
    <mergeCell ref="D483:F483"/>
    <mergeCell ref="G483:I483"/>
    <mergeCell ref="J483:L483"/>
    <mergeCell ref="M483:O483"/>
    <mergeCell ref="P483:R483"/>
    <mergeCell ref="G488:R488"/>
    <mergeCell ref="D490:F490"/>
    <mergeCell ref="G490:I490"/>
    <mergeCell ref="J490:L490"/>
    <mergeCell ref="M490:O490"/>
    <mergeCell ref="P490:R490"/>
    <mergeCell ref="M489:O489"/>
    <mergeCell ref="D484:F484"/>
    <mergeCell ref="G484:I484"/>
    <mergeCell ref="J484:L484"/>
    <mergeCell ref="M484:O484"/>
    <mergeCell ref="P484:R484"/>
    <mergeCell ref="D488:F489"/>
    <mergeCell ref="G489:I489"/>
    <mergeCell ref="J489:L489"/>
    <mergeCell ref="P489:R489"/>
    <mergeCell ref="P493:R493"/>
    <mergeCell ref="D491:F491"/>
    <mergeCell ref="G491:I491"/>
    <mergeCell ref="J491:L491"/>
    <mergeCell ref="M493:O493"/>
    <mergeCell ref="M491:O491"/>
    <mergeCell ref="M492:O492"/>
    <mergeCell ref="P491:R491"/>
    <mergeCell ref="P492:R492"/>
    <mergeCell ref="D493:F493"/>
    <mergeCell ref="G493:I493"/>
    <mergeCell ref="J493:L493"/>
    <mergeCell ref="D492:F492"/>
    <mergeCell ref="G492:I492"/>
    <mergeCell ref="J492:L492"/>
    <mergeCell ref="P481:R481"/>
    <mergeCell ref="G481:I481"/>
    <mergeCell ref="J481:L481"/>
    <mergeCell ref="M481:O481"/>
    <mergeCell ref="D470:G470"/>
    <mergeCell ref="K470:M470"/>
    <mergeCell ref="H469:J469"/>
    <mergeCell ref="H470:J470"/>
    <mergeCell ref="D479:F480"/>
    <mergeCell ref="G479:R479"/>
    <mergeCell ref="G480:I480"/>
    <mergeCell ref="J480:L480"/>
    <mergeCell ref="M480:O480"/>
    <mergeCell ref="P480:R480"/>
    <mergeCell ref="D469:G469"/>
    <mergeCell ref="K469:M469"/>
    <mergeCell ref="A473:Y474"/>
    <mergeCell ref="O265:P265"/>
    <mergeCell ref="Q265:R265"/>
    <mergeCell ref="C176:F176"/>
    <mergeCell ref="K265:L265"/>
    <mergeCell ref="A257:U259"/>
    <mergeCell ref="D468:G468"/>
    <mergeCell ref="K468:M468"/>
    <mergeCell ref="H468:J468"/>
    <mergeCell ref="H467:J467"/>
    <mergeCell ref="C409:K409"/>
    <mergeCell ref="D466:G466"/>
    <mergeCell ref="K466:M466"/>
    <mergeCell ref="D467:G467"/>
    <mergeCell ref="K467:M467"/>
    <mergeCell ref="A461:Y462"/>
    <mergeCell ref="D438:K438"/>
    <mergeCell ref="D437:K437"/>
    <mergeCell ref="G459:J459"/>
    <mergeCell ref="K459:L459"/>
    <mergeCell ref="G456:J456"/>
    <mergeCell ref="K455:L455"/>
    <mergeCell ref="K454:L454"/>
    <mergeCell ref="K452:L452"/>
    <mergeCell ref="K451:L451"/>
    <mergeCell ref="K266:L266"/>
    <mergeCell ref="M266:N266"/>
    <mergeCell ref="O266:P266"/>
    <mergeCell ref="Q266:R266"/>
    <mergeCell ref="J161:L161"/>
    <mergeCell ref="Q262:R262"/>
    <mergeCell ref="K261:L262"/>
    <mergeCell ref="G266:J266"/>
    <mergeCell ref="K263:L263"/>
    <mergeCell ref="P221:R221"/>
    <mergeCell ref="O262:P262"/>
    <mergeCell ref="J217:L217"/>
    <mergeCell ref="M217:O217"/>
    <mergeCell ref="J164:L164"/>
    <mergeCell ref="M164:O164"/>
    <mergeCell ref="J221:L221"/>
    <mergeCell ref="M221:O221"/>
    <mergeCell ref="M220:O220"/>
    <mergeCell ref="P220:R220"/>
    <mergeCell ref="J215:L215"/>
    <mergeCell ref="J170:L170"/>
    <mergeCell ref="M170:O170"/>
    <mergeCell ref="M173:O173"/>
    <mergeCell ref="P173:R173"/>
    <mergeCell ref="S221:U221"/>
    <mergeCell ref="B221:I221"/>
    <mergeCell ref="M261:R261"/>
    <mergeCell ref="M262:N262"/>
    <mergeCell ref="K264:L264"/>
    <mergeCell ref="G264:J264"/>
    <mergeCell ref="G263:J263"/>
    <mergeCell ref="G261:J262"/>
    <mergeCell ref="A246:Y250"/>
    <mergeCell ref="V221:X221"/>
    <mergeCell ref="C174:F174"/>
    <mergeCell ref="G174:I174"/>
    <mergeCell ref="J174:L174"/>
    <mergeCell ref="M174:O174"/>
    <mergeCell ref="C177:F177"/>
    <mergeCell ref="V220:X220"/>
    <mergeCell ref="G176:I176"/>
    <mergeCell ref="G177:I177"/>
    <mergeCell ref="B219:I219"/>
    <mergeCell ref="A180:Y207"/>
    <mergeCell ref="J219:L219"/>
    <mergeCell ref="M219:O219"/>
    <mergeCell ref="P219:R219"/>
    <mergeCell ref="S219:U219"/>
    <mergeCell ref="M215:O215"/>
    <mergeCell ref="P217:R217"/>
    <mergeCell ref="M218:O218"/>
    <mergeCell ref="P218:R218"/>
    <mergeCell ref="S215:U215"/>
    <mergeCell ref="V216:X216"/>
    <mergeCell ref="P175:R175"/>
    <mergeCell ref="S217:U217"/>
    <mergeCell ref="P215:R215"/>
    <mergeCell ref="B220:I220"/>
    <mergeCell ref="P136:Q136"/>
    <mergeCell ref="R136:S136"/>
    <mergeCell ref="T134:U134"/>
    <mergeCell ref="J159:L159"/>
    <mergeCell ref="S164:U164"/>
    <mergeCell ref="P161:R161"/>
    <mergeCell ref="P137:Q137"/>
    <mergeCell ref="P133:Q133"/>
    <mergeCell ref="M133:O133"/>
    <mergeCell ref="T133:U133"/>
    <mergeCell ref="P139:Q139"/>
    <mergeCell ref="R139:S139"/>
    <mergeCell ref="T139:U139"/>
    <mergeCell ref="R133:S133"/>
    <mergeCell ref="G157:U157"/>
    <mergeCell ref="U58:V58"/>
    <mergeCell ref="S58:T58"/>
    <mergeCell ref="U57:V57"/>
    <mergeCell ref="S57:T57"/>
    <mergeCell ref="P131:Q132"/>
    <mergeCell ref="R131:S132"/>
    <mergeCell ref="K58:L58"/>
    <mergeCell ref="S60:T60"/>
    <mergeCell ref="U59:V59"/>
    <mergeCell ref="S59:T59"/>
    <mergeCell ref="Q60:R60"/>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U53:V53"/>
    <mergeCell ref="K20:N20"/>
    <mergeCell ref="M53:N53"/>
    <mergeCell ref="K55:L55"/>
    <mergeCell ref="K57:L57"/>
    <mergeCell ref="I53:J53"/>
    <mergeCell ref="I55:J55"/>
    <mergeCell ref="S28:T28"/>
    <mergeCell ref="D40:E40"/>
    <mergeCell ref="G28:H28"/>
    <mergeCell ref="M27:N27"/>
    <mergeCell ref="U26:V26"/>
    <mergeCell ref="S26:T26"/>
    <mergeCell ref="S54:T54"/>
    <mergeCell ref="U54:V54"/>
    <mergeCell ref="S55:T55"/>
    <mergeCell ref="U55:V55"/>
    <mergeCell ref="S56:T56"/>
    <mergeCell ref="U56:V56"/>
    <mergeCell ref="O20:R20"/>
    <mergeCell ref="G21:H21"/>
    <mergeCell ref="I21:J21"/>
    <mergeCell ref="K21:L21"/>
    <mergeCell ref="M21:N21"/>
    <mergeCell ref="O21:P21"/>
    <mergeCell ref="Q21:R21"/>
    <mergeCell ref="G52:J52"/>
    <mergeCell ref="K52:N52"/>
    <mergeCell ref="Q26:R26"/>
    <mergeCell ref="O26:P26"/>
    <mergeCell ref="M26:N26"/>
    <mergeCell ref="G60:H60"/>
    <mergeCell ref="M130:U130"/>
    <mergeCell ref="T131:U132"/>
    <mergeCell ref="O27:P27"/>
    <mergeCell ref="Q27:R27"/>
    <mergeCell ref="G55:H55"/>
    <mergeCell ref="K56:L56"/>
    <mergeCell ref="I60:J60"/>
    <mergeCell ref="K60:L60"/>
    <mergeCell ref="M60:N60"/>
    <mergeCell ref="O60:P60"/>
    <mergeCell ref="Q58:R58"/>
    <mergeCell ref="M54:N54"/>
    <mergeCell ref="M55:N55"/>
    <mergeCell ref="M56:N56"/>
    <mergeCell ref="M57:N57"/>
    <mergeCell ref="U28:V28"/>
    <mergeCell ref="A126:U126"/>
    <mergeCell ref="I59:J59"/>
    <mergeCell ref="K53:L53"/>
    <mergeCell ref="K54:L54"/>
    <mergeCell ref="A134:C134"/>
    <mergeCell ref="A133:C133"/>
    <mergeCell ref="G54:H54"/>
    <mergeCell ref="M28:N28"/>
    <mergeCell ref="I27:J27"/>
    <mergeCell ref="G26:H26"/>
    <mergeCell ref="I26:J26"/>
    <mergeCell ref="K26:L26"/>
    <mergeCell ref="H134:I134"/>
    <mergeCell ref="I28:J28"/>
    <mergeCell ref="A87:Y121"/>
    <mergeCell ref="K27:L27"/>
    <mergeCell ref="D75:E75"/>
    <mergeCell ref="K28:L28"/>
    <mergeCell ref="O53:P53"/>
    <mergeCell ref="Q53:R53"/>
    <mergeCell ref="G58:H58"/>
    <mergeCell ref="I58:J58"/>
    <mergeCell ref="I54:J54"/>
    <mergeCell ref="I56:J56"/>
    <mergeCell ref="I57:J57"/>
    <mergeCell ref="G53:H53"/>
    <mergeCell ref="O28:P28"/>
    <mergeCell ref="Q28:R28"/>
    <mergeCell ref="F135:G135"/>
    <mergeCell ref="D138:E138"/>
    <mergeCell ref="F138:G138"/>
    <mergeCell ref="D135:E135"/>
    <mergeCell ref="D133:E133"/>
    <mergeCell ref="F133:G133"/>
    <mergeCell ref="H131:I132"/>
    <mergeCell ref="H133:I133"/>
    <mergeCell ref="F131:G132"/>
    <mergeCell ref="H135:I135"/>
    <mergeCell ref="H136:I136"/>
    <mergeCell ref="H137:I137"/>
    <mergeCell ref="H138:I138"/>
    <mergeCell ref="E9:Q9"/>
    <mergeCell ref="G455:J455"/>
    <mergeCell ref="G454:J454"/>
    <mergeCell ref="G452:J452"/>
    <mergeCell ref="G451:J451"/>
    <mergeCell ref="G450:J450"/>
    <mergeCell ref="G449:J449"/>
    <mergeCell ref="G448:J448"/>
    <mergeCell ref="G447:J447"/>
    <mergeCell ref="C54:F54"/>
    <mergeCell ref="C55:F55"/>
    <mergeCell ref="C56:F56"/>
    <mergeCell ref="C57:F57"/>
    <mergeCell ref="M131:O132"/>
    <mergeCell ref="D139:E139"/>
    <mergeCell ref="F139:G139"/>
    <mergeCell ref="H139:I139"/>
    <mergeCell ref="M139:O139"/>
    <mergeCell ref="A131:C132"/>
    <mergeCell ref="D131:E132"/>
    <mergeCell ref="P177:R177"/>
    <mergeCell ref="M176:O176"/>
    <mergeCell ref="G171:I171"/>
    <mergeCell ref="M158:O158"/>
    <mergeCell ref="C172:F172"/>
    <mergeCell ref="M137:O137"/>
    <mergeCell ref="M136:O136"/>
    <mergeCell ref="A138:C138"/>
    <mergeCell ref="A137:C137"/>
    <mergeCell ref="A136:C136"/>
    <mergeCell ref="A139:C139"/>
    <mergeCell ref="G159:I159"/>
    <mergeCell ref="G163:I163"/>
    <mergeCell ref="J160:L160"/>
    <mergeCell ref="M161:O161"/>
    <mergeCell ref="G165:I165"/>
    <mergeCell ref="J165:L165"/>
    <mergeCell ref="M165:O165"/>
    <mergeCell ref="G162:I162"/>
    <mergeCell ref="M138:O138"/>
    <mergeCell ref="C159:F159"/>
    <mergeCell ref="F136:G136"/>
    <mergeCell ref="C157:F158"/>
    <mergeCell ref="C163:F163"/>
    <mergeCell ref="C164:F164"/>
    <mergeCell ref="C171:F171"/>
    <mergeCell ref="G169:U169"/>
    <mergeCell ref="G170:I170"/>
    <mergeCell ref="M159:O159"/>
    <mergeCell ref="P159:R159"/>
    <mergeCell ref="S159:U159"/>
    <mergeCell ref="G158:I158"/>
    <mergeCell ref="G164:I164"/>
    <mergeCell ref="G160:I160"/>
    <mergeCell ref="M162:O162"/>
    <mergeCell ref="M160:O160"/>
    <mergeCell ref="J163:L163"/>
    <mergeCell ref="M163:O163"/>
    <mergeCell ref="S158:U158"/>
    <mergeCell ref="S170:U170"/>
    <mergeCell ref="P165:R165"/>
    <mergeCell ref="P160:R160"/>
    <mergeCell ref="M171:O171"/>
    <mergeCell ref="J171:L171"/>
    <mergeCell ref="S171:U171"/>
    <mergeCell ref="C161:F161"/>
    <mergeCell ref="G161:I161"/>
    <mergeCell ref="C162:F162"/>
    <mergeCell ref="C165:F165"/>
    <mergeCell ref="C169:F170"/>
    <mergeCell ref="S163:U163"/>
    <mergeCell ref="S160:U160"/>
    <mergeCell ref="S162:U162"/>
    <mergeCell ref="S161:U161"/>
    <mergeCell ref="S165:U165"/>
    <mergeCell ref="P170:R170"/>
    <mergeCell ref="P174:R174"/>
    <mergeCell ref="C173:F173"/>
    <mergeCell ref="S175:U175"/>
    <mergeCell ref="S176:U176"/>
    <mergeCell ref="B216:I216"/>
    <mergeCell ref="B215:I215"/>
    <mergeCell ref="S173:U173"/>
    <mergeCell ref="S216:U216"/>
    <mergeCell ref="V218:X218"/>
    <mergeCell ref="V215:X215"/>
    <mergeCell ref="J216:L216"/>
    <mergeCell ref="B217:I217"/>
    <mergeCell ref="B218:I218"/>
    <mergeCell ref="C175:F175"/>
    <mergeCell ref="G175:I175"/>
    <mergeCell ref="J175:L175"/>
    <mergeCell ref="M216:O216"/>
    <mergeCell ref="P216:R216"/>
    <mergeCell ref="A211:Y212"/>
    <mergeCell ref="J177:L177"/>
    <mergeCell ref="J176:L176"/>
    <mergeCell ref="V217:X217"/>
    <mergeCell ref="J218:L218"/>
    <mergeCell ref="S218:U218"/>
    <mergeCell ref="V219:X219"/>
    <mergeCell ref="L411:M411"/>
    <mergeCell ref="G453:J453"/>
    <mergeCell ref="K453:L453"/>
    <mergeCell ref="G326:N326"/>
    <mergeCell ref="O326:P326"/>
    <mergeCell ref="C394:K394"/>
    <mergeCell ref="C395:K395"/>
    <mergeCell ref="C396:K396"/>
    <mergeCell ref="C397:K397"/>
    <mergeCell ref="C408:K408"/>
    <mergeCell ref="C398:K398"/>
    <mergeCell ref="C399:K399"/>
    <mergeCell ref="N437:P437"/>
    <mergeCell ref="L438:M438"/>
    <mergeCell ref="N438:P438"/>
    <mergeCell ref="A330:Y386"/>
    <mergeCell ref="A440:Y443"/>
    <mergeCell ref="C410:K410"/>
    <mergeCell ref="L397:M397"/>
    <mergeCell ref="L398:M398"/>
    <mergeCell ref="Q437:S437"/>
    <mergeCell ref="Q438:S438"/>
    <mergeCell ref="U402:V402"/>
    <mergeCell ref="D482:F482"/>
    <mergeCell ref="G482:I482"/>
    <mergeCell ref="J482:L482"/>
    <mergeCell ref="M482:O482"/>
    <mergeCell ref="P482:R482"/>
    <mergeCell ref="D481:F481"/>
    <mergeCell ref="C19:F21"/>
    <mergeCell ref="C22:F22"/>
    <mergeCell ref="C23:F23"/>
    <mergeCell ref="C24:F24"/>
    <mergeCell ref="C26:F26"/>
    <mergeCell ref="C28:F28"/>
    <mergeCell ref="C25:F25"/>
    <mergeCell ref="C27:F27"/>
    <mergeCell ref="K458:L458"/>
    <mergeCell ref="C400:K400"/>
    <mergeCell ref="C401:K401"/>
    <mergeCell ref="C402:K402"/>
    <mergeCell ref="C403:K403"/>
    <mergeCell ref="C404:K404"/>
    <mergeCell ref="C405:K405"/>
    <mergeCell ref="C406:K406"/>
    <mergeCell ref="C407:K407"/>
    <mergeCell ref="C58:F58"/>
    <mergeCell ref="U25:V25"/>
    <mergeCell ref="S25:T25"/>
    <mergeCell ref="Q25:R25"/>
    <mergeCell ref="O25:P25"/>
    <mergeCell ref="M25:N25"/>
    <mergeCell ref="C59:F59"/>
    <mergeCell ref="C60:F60"/>
    <mergeCell ref="A62:Z62"/>
    <mergeCell ref="A152:Z152"/>
    <mergeCell ref="O58:P58"/>
    <mergeCell ref="M58:N58"/>
    <mergeCell ref="U60:V60"/>
    <mergeCell ref="R137:S137"/>
    <mergeCell ref="P138:Q138"/>
    <mergeCell ref="R138:S138"/>
    <mergeCell ref="A141:Y150"/>
    <mergeCell ref="A135:C135"/>
    <mergeCell ref="T137:U137"/>
    <mergeCell ref="A130:I130"/>
    <mergeCell ref="D136:E136"/>
    <mergeCell ref="D134:E134"/>
    <mergeCell ref="F134:G134"/>
    <mergeCell ref="D137:E137"/>
    <mergeCell ref="F137:G137"/>
    <mergeCell ref="A154:U154"/>
    <mergeCell ref="T138:U138"/>
    <mergeCell ref="M134:O134"/>
    <mergeCell ref="P134:Q134"/>
    <mergeCell ref="C160:F160"/>
    <mergeCell ref="J162:L162"/>
    <mergeCell ref="R134:S134"/>
    <mergeCell ref="G22:H22"/>
    <mergeCell ref="K25:L25"/>
    <mergeCell ref="I25:J25"/>
    <mergeCell ref="G25:H25"/>
    <mergeCell ref="U24:V24"/>
    <mergeCell ref="S24:T24"/>
    <mergeCell ref="Q24:R24"/>
    <mergeCell ref="O24:P24"/>
    <mergeCell ref="M24:N24"/>
    <mergeCell ref="K24:L24"/>
    <mergeCell ref="I24:J24"/>
    <mergeCell ref="G24:H24"/>
    <mergeCell ref="M135:O135"/>
    <mergeCell ref="P135:Q135"/>
    <mergeCell ref="R135:S135"/>
    <mergeCell ref="T135:U135"/>
    <mergeCell ref="T136:U136"/>
    <mergeCell ref="U21:V21"/>
    <mergeCell ref="S21:T21"/>
    <mergeCell ref="S20:V20"/>
    <mergeCell ref="G20:J20"/>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O296:P296"/>
    <mergeCell ref="Q296:R296"/>
    <mergeCell ref="G285:N286"/>
    <mergeCell ref="O285:P286"/>
    <mergeCell ref="P171:R171"/>
    <mergeCell ref="P164:R164"/>
    <mergeCell ref="P163:R163"/>
    <mergeCell ref="P162:R162"/>
    <mergeCell ref="J158:L158"/>
    <mergeCell ref="G172:I172"/>
    <mergeCell ref="J172:L172"/>
    <mergeCell ref="M172:O172"/>
    <mergeCell ref="P172:R172"/>
    <mergeCell ref="P158:R158"/>
    <mergeCell ref="G265:J265"/>
    <mergeCell ref="J220:L220"/>
    <mergeCell ref="Q290:R290"/>
    <mergeCell ref="Q291:R291"/>
    <mergeCell ref="G295:J296"/>
    <mergeCell ref="K295:L296"/>
    <mergeCell ref="M295:R295"/>
    <mergeCell ref="M296:N296"/>
    <mergeCell ref="G173:I173"/>
    <mergeCell ref="J173:L173"/>
    <mergeCell ref="S172:U172"/>
    <mergeCell ref="S174:U174"/>
    <mergeCell ref="P176:R176"/>
    <mergeCell ref="M175:O175"/>
    <mergeCell ref="Q289:R289"/>
    <mergeCell ref="M297:N297"/>
    <mergeCell ref="O297:P297"/>
    <mergeCell ref="Q297:R297"/>
    <mergeCell ref="S177:U177"/>
    <mergeCell ref="O290:P290"/>
    <mergeCell ref="O291:P291"/>
    <mergeCell ref="G289:N289"/>
    <mergeCell ref="G290:N290"/>
    <mergeCell ref="G288:N288"/>
    <mergeCell ref="G291:N291"/>
    <mergeCell ref="O287:P287"/>
    <mergeCell ref="O288:P288"/>
    <mergeCell ref="O289:P289"/>
    <mergeCell ref="G287:N287"/>
    <mergeCell ref="Q285:R286"/>
    <mergeCell ref="Q287:R287"/>
    <mergeCell ref="Q288:R288"/>
    <mergeCell ref="M177:O177"/>
    <mergeCell ref="S220:U220"/>
    <mergeCell ref="G297:J297"/>
    <mergeCell ref="K297:L297"/>
    <mergeCell ref="Q324:R324"/>
    <mergeCell ref="Q325:R325"/>
    <mergeCell ref="Q326:R326"/>
    <mergeCell ref="Q327:R327"/>
    <mergeCell ref="Q321:R322"/>
    <mergeCell ref="Q323:R323"/>
    <mergeCell ref="L393:V393"/>
    <mergeCell ref="O327:P327"/>
    <mergeCell ref="G321:N322"/>
    <mergeCell ref="O321:P322"/>
    <mergeCell ref="G323:N323"/>
    <mergeCell ref="O323:P323"/>
    <mergeCell ref="G324:N324"/>
    <mergeCell ref="O324:P324"/>
    <mergeCell ref="G325:N325"/>
    <mergeCell ref="O325:P325"/>
    <mergeCell ref="M299:N299"/>
    <mergeCell ref="G327:N327"/>
    <mergeCell ref="Q299:R299"/>
    <mergeCell ref="O299:P299"/>
    <mergeCell ref="K299:L299"/>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111</v>
      </c>
      <c r="B1" t="s">
        <v>129</v>
      </c>
      <c r="C1" t="s">
        <v>121</v>
      </c>
      <c r="D1" t="s">
        <v>106</v>
      </c>
    </row>
    <row r="2" spans="1:4" x14ac:dyDescent="0.25">
      <c r="A2">
        <v>30271</v>
      </c>
      <c r="B2" t="s">
        <v>97</v>
      </c>
      <c r="C2" t="s">
        <v>71</v>
      </c>
      <c r="D2">
        <v>1</v>
      </c>
    </row>
    <row r="3" spans="1:4" x14ac:dyDescent="0.25">
      <c r="A3">
        <v>3</v>
      </c>
      <c r="B3" t="s">
        <v>97</v>
      </c>
      <c r="C3" t="s">
        <v>99</v>
      </c>
      <c r="D3">
        <v>2</v>
      </c>
    </row>
    <row r="4" spans="1:4" x14ac:dyDescent="0.25">
      <c r="A4">
        <v>0</v>
      </c>
      <c r="B4" t="s">
        <v>97</v>
      </c>
      <c r="C4" t="s">
        <v>70</v>
      </c>
      <c r="D4">
        <v>3</v>
      </c>
    </row>
    <row r="5" spans="1:4" x14ac:dyDescent="0.25">
      <c r="A5">
        <v>13</v>
      </c>
      <c r="B5" t="s">
        <v>97</v>
      </c>
      <c r="C5" t="s">
        <v>98</v>
      </c>
      <c r="D5">
        <v>4</v>
      </c>
    </row>
    <row r="6" spans="1:4" x14ac:dyDescent="0.25">
      <c r="A6">
        <v>11186</v>
      </c>
      <c r="B6" t="s">
        <v>55</v>
      </c>
      <c r="C6" t="s">
        <v>71</v>
      </c>
      <c r="D6">
        <v>1</v>
      </c>
    </row>
    <row r="7" spans="1:4" x14ac:dyDescent="0.25">
      <c r="A7">
        <v>59</v>
      </c>
      <c r="B7" t="s">
        <v>55</v>
      </c>
      <c r="C7" t="s">
        <v>99</v>
      </c>
      <c r="D7">
        <v>2</v>
      </c>
    </row>
    <row r="8" spans="1:4" x14ac:dyDescent="0.25">
      <c r="A8">
        <v>0</v>
      </c>
      <c r="B8" t="s">
        <v>55</v>
      </c>
      <c r="C8" t="s">
        <v>70</v>
      </c>
      <c r="D8">
        <v>3</v>
      </c>
    </row>
    <row r="9" spans="1:4" x14ac:dyDescent="0.25">
      <c r="A9">
        <v>59</v>
      </c>
      <c r="B9" t="s">
        <v>55</v>
      </c>
      <c r="C9" t="s">
        <v>98</v>
      </c>
      <c r="D9">
        <v>4</v>
      </c>
    </row>
    <row r="10" spans="1:4" x14ac:dyDescent="0.25">
      <c r="A10">
        <v>5604</v>
      </c>
      <c r="B10" t="s">
        <v>56</v>
      </c>
      <c r="C10" t="s">
        <v>71</v>
      </c>
      <c r="D10">
        <v>1</v>
      </c>
    </row>
    <row r="11" spans="1:4" x14ac:dyDescent="0.25">
      <c r="A11">
        <v>9</v>
      </c>
      <c r="B11" t="s">
        <v>56</v>
      </c>
      <c r="C11" t="s">
        <v>99</v>
      </c>
      <c r="D11">
        <v>2</v>
      </c>
    </row>
    <row r="12" spans="1:4" x14ac:dyDescent="0.25">
      <c r="A12">
        <v>0</v>
      </c>
      <c r="B12" t="s">
        <v>56</v>
      </c>
      <c r="C12" t="s">
        <v>70</v>
      </c>
      <c r="D12">
        <v>3</v>
      </c>
    </row>
    <row r="13" spans="1:4" x14ac:dyDescent="0.25">
      <c r="A13">
        <v>38</v>
      </c>
      <c r="B13" t="s">
        <v>56</v>
      </c>
      <c r="C13" t="s">
        <v>98</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106</v>
      </c>
      <c r="B1" t="s">
        <v>116</v>
      </c>
      <c r="C1" t="s">
        <v>65</v>
      </c>
      <c r="D1" t="s">
        <v>66</v>
      </c>
      <c r="E1" t="s">
        <v>67</v>
      </c>
      <c r="F1" t="s">
        <v>80</v>
      </c>
      <c r="G1" t="s">
        <v>68</v>
      </c>
    </row>
    <row r="2" spans="1:7" x14ac:dyDescent="0.25">
      <c r="A2">
        <v>1</v>
      </c>
      <c r="B2" t="s">
        <v>134</v>
      </c>
      <c r="C2">
        <v>0</v>
      </c>
      <c r="D2">
        <v>16</v>
      </c>
      <c r="E2">
        <v>8</v>
      </c>
      <c r="F2">
        <v>72</v>
      </c>
      <c r="G2">
        <v>373</v>
      </c>
    </row>
    <row r="3" spans="1:7" x14ac:dyDescent="0.25">
      <c r="A3">
        <v>2</v>
      </c>
      <c r="B3" t="s">
        <v>133</v>
      </c>
      <c r="C3">
        <v>0</v>
      </c>
      <c r="D3">
        <v>1</v>
      </c>
      <c r="E3">
        <v>0</v>
      </c>
      <c r="F3">
        <v>176</v>
      </c>
      <c r="G3">
        <v>134</v>
      </c>
    </row>
    <row r="4" spans="1:7" x14ac:dyDescent="0.25">
      <c r="A4">
        <v>3</v>
      </c>
      <c r="B4" t="s">
        <v>151</v>
      </c>
      <c r="C4">
        <v>0</v>
      </c>
      <c r="D4">
        <v>0</v>
      </c>
      <c r="E4">
        <v>0</v>
      </c>
      <c r="F4">
        <v>23</v>
      </c>
      <c r="G4">
        <v>37</v>
      </c>
    </row>
    <row r="5" spans="1:7" x14ac:dyDescent="0.25">
      <c r="A5">
        <v>4</v>
      </c>
      <c r="B5" t="s">
        <v>152</v>
      </c>
      <c r="C5">
        <v>0</v>
      </c>
      <c r="D5">
        <v>0</v>
      </c>
      <c r="E5">
        <v>0</v>
      </c>
      <c r="F5">
        <v>6</v>
      </c>
      <c r="G5">
        <v>17</v>
      </c>
    </row>
    <row r="6" spans="1:7" x14ac:dyDescent="0.25">
      <c r="A6">
        <v>5</v>
      </c>
      <c r="B6" t="s">
        <v>150</v>
      </c>
      <c r="C6">
        <v>0</v>
      </c>
      <c r="D6">
        <v>0</v>
      </c>
      <c r="E6">
        <v>0</v>
      </c>
      <c r="F6">
        <v>2</v>
      </c>
      <c r="G6">
        <v>2</v>
      </c>
    </row>
    <row r="7" spans="1:7" x14ac:dyDescent="0.25">
      <c r="A7">
        <v>6</v>
      </c>
      <c r="B7" t="s">
        <v>113</v>
      </c>
      <c r="C7">
        <v>5</v>
      </c>
      <c r="D7">
        <v>2</v>
      </c>
      <c r="E7">
        <v>4</v>
      </c>
      <c r="F7">
        <v>15</v>
      </c>
      <c r="G7">
        <v>18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106</v>
      </c>
      <c r="B1" t="s">
        <v>116</v>
      </c>
      <c r="C1" t="s">
        <v>65</v>
      </c>
      <c r="D1" t="s">
        <v>66</v>
      </c>
      <c r="E1" t="s">
        <v>67</v>
      </c>
      <c r="F1" t="s">
        <v>80</v>
      </c>
      <c r="G1" t="s">
        <v>68</v>
      </c>
    </row>
    <row r="2" spans="1:7" x14ac:dyDescent="0.25">
      <c r="A2">
        <v>1</v>
      </c>
      <c r="B2" t="s">
        <v>134</v>
      </c>
      <c r="C2">
        <v>3</v>
      </c>
      <c r="D2">
        <v>37</v>
      </c>
      <c r="E2">
        <v>52</v>
      </c>
      <c r="F2">
        <v>327</v>
      </c>
      <c r="G2">
        <v>1501</v>
      </c>
    </row>
    <row r="3" spans="1:7" x14ac:dyDescent="0.25">
      <c r="A3">
        <v>2</v>
      </c>
      <c r="B3" t="s">
        <v>133</v>
      </c>
      <c r="C3">
        <v>0</v>
      </c>
      <c r="D3">
        <v>2</v>
      </c>
      <c r="E3">
        <v>3</v>
      </c>
      <c r="F3">
        <v>767</v>
      </c>
      <c r="G3">
        <v>375</v>
      </c>
    </row>
    <row r="4" spans="1:7" x14ac:dyDescent="0.25">
      <c r="A4">
        <v>3</v>
      </c>
      <c r="B4" t="s">
        <v>151</v>
      </c>
      <c r="C4">
        <v>0</v>
      </c>
      <c r="D4">
        <v>0</v>
      </c>
      <c r="E4">
        <v>6</v>
      </c>
      <c r="F4">
        <v>79</v>
      </c>
      <c r="G4">
        <v>159</v>
      </c>
    </row>
    <row r="5" spans="1:7" x14ac:dyDescent="0.25">
      <c r="A5">
        <v>4</v>
      </c>
      <c r="B5" t="s">
        <v>152</v>
      </c>
      <c r="C5">
        <v>0</v>
      </c>
      <c r="D5">
        <v>0</v>
      </c>
      <c r="E5">
        <v>0</v>
      </c>
      <c r="F5">
        <v>12</v>
      </c>
      <c r="G5">
        <v>91</v>
      </c>
    </row>
    <row r="6" spans="1:7" x14ac:dyDescent="0.25">
      <c r="A6">
        <v>5</v>
      </c>
      <c r="B6" t="s">
        <v>150</v>
      </c>
      <c r="C6">
        <v>0</v>
      </c>
      <c r="D6">
        <v>0</v>
      </c>
      <c r="E6">
        <v>0</v>
      </c>
      <c r="F6">
        <v>60</v>
      </c>
      <c r="G6">
        <v>35</v>
      </c>
    </row>
    <row r="7" spans="1:7" x14ac:dyDescent="0.25">
      <c r="A7">
        <v>6</v>
      </c>
      <c r="B7" t="s">
        <v>113</v>
      </c>
      <c r="C7">
        <v>82</v>
      </c>
      <c r="D7">
        <v>22</v>
      </c>
      <c r="E7">
        <v>13</v>
      </c>
      <c r="F7">
        <v>111</v>
      </c>
      <c r="G7">
        <v>128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117</v>
      </c>
      <c r="B1" t="s">
        <v>10</v>
      </c>
      <c r="C1" t="s">
        <v>118</v>
      </c>
    </row>
    <row r="2" spans="1:3" x14ac:dyDescent="0.25">
      <c r="A2">
        <v>1275</v>
      </c>
      <c r="B2" t="s">
        <v>119</v>
      </c>
      <c r="C2" t="s">
        <v>162</v>
      </c>
    </row>
    <row r="3" spans="1:3" x14ac:dyDescent="0.25">
      <c r="A3">
        <v>1266</v>
      </c>
      <c r="B3" t="s">
        <v>119</v>
      </c>
      <c r="C3" t="s">
        <v>163</v>
      </c>
    </row>
    <row r="4" spans="1:3" x14ac:dyDescent="0.25">
      <c r="A4">
        <v>1253</v>
      </c>
      <c r="B4" t="s">
        <v>119</v>
      </c>
      <c r="C4" t="s">
        <v>164</v>
      </c>
    </row>
    <row r="5" spans="1:3" x14ac:dyDescent="0.25">
      <c r="A5">
        <v>1289</v>
      </c>
      <c r="B5" t="s">
        <v>119</v>
      </c>
      <c r="C5" t="s">
        <v>165</v>
      </c>
    </row>
    <row r="6" spans="1:3" x14ac:dyDescent="0.25">
      <c r="A6">
        <v>1321</v>
      </c>
      <c r="B6" t="s">
        <v>119</v>
      </c>
      <c r="C6" t="s">
        <v>166</v>
      </c>
    </row>
    <row r="7" spans="1:3" x14ac:dyDescent="0.25">
      <c r="A7">
        <v>2647</v>
      </c>
      <c r="B7" t="s">
        <v>6</v>
      </c>
      <c r="C7" t="s">
        <v>162</v>
      </c>
    </row>
    <row r="8" spans="1:3" x14ac:dyDescent="0.25">
      <c r="A8">
        <v>2624</v>
      </c>
      <c r="B8" t="s">
        <v>6</v>
      </c>
      <c r="C8" t="s">
        <v>163</v>
      </c>
    </row>
    <row r="9" spans="1:3" x14ac:dyDescent="0.25">
      <c r="A9">
        <v>2669</v>
      </c>
      <c r="B9" t="s">
        <v>6</v>
      </c>
      <c r="C9" t="s">
        <v>164</v>
      </c>
    </row>
    <row r="10" spans="1:3" x14ac:dyDescent="0.25">
      <c r="A10">
        <v>2689</v>
      </c>
      <c r="B10" t="s">
        <v>6</v>
      </c>
      <c r="C10" t="s">
        <v>165</v>
      </c>
    </row>
    <row r="11" spans="1:3" x14ac:dyDescent="0.25">
      <c r="A11">
        <v>2666</v>
      </c>
      <c r="B11" t="s">
        <v>6</v>
      </c>
      <c r="C11" t="s">
        <v>166</v>
      </c>
    </row>
    <row r="12" spans="1:3" x14ac:dyDescent="0.25">
      <c r="A12">
        <v>77</v>
      </c>
      <c r="B12" t="s">
        <v>7</v>
      </c>
      <c r="C12" t="s">
        <v>162</v>
      </c>
    </row>
    <row r="13" spans="1:3" x14ac:dyDescent="0.25">
      <c r="A13">
        <v>103</v>
      </c>
      <c r="B13" t="s">
        <v>7</v>
      </c>
      <c r="C13" t="s">
        <v>163</v>
      </c>
    </row>
    <row r="14" spans="1:3" x14ac:dyDescent="0.25">
      <c r="A14">
        <v>110</v>
      </c>
      <c r="B14" t="s">
        <v>7</v>
      </c>
      <c r="C14" t="s">
        <v>164</v>
      </c>
    </row>
    <row r="15" spans="1:3" x14ac:dyDescent="0.25">
      <c r="A15">
        <v>83</v>
      </c>
      <c r="B15" t="s">
        <v>7</v>
      </c>
      <c r="C15" t="s">
        <v>165</v>
      </c>
    </row>
    <row r="16" spans="1:3" x14ac:dyDescent="0.25">
      <c r="A16">
        <v>71</v>
      </c>
      <c r="B16" t="s">
        <v>7</v>
      </c>
      <c r="C16" t="s">
        <v>166</v>
      </c>
    </row>
    <row r="17" spans="1:3" x14ac:dyDescent="0.25">
      <c r="A17">
        <v>104</v>
      </c>
      <c r="B17" t="s">
        <v>8</v>
      </c>
      <c r="C17" t="s">
        <v>162</v>
      </c>
    </row>
    <row r="18" spans="1:3" x14ac:dyDescent="0.25">
      <c r="A18">
        <v>68</v>
      </c>
      <c r="B18" t="s">
        <v>8</v>
      </c>
      <c r="C18" t="s">
        <v>163</v>
      </c>
    </row>
    <row r="19" spans="1:3" x14ac:dyDescent="0.25">
      <c r="A19">
        <v>68</v>
      </c>
      <c r="B19" t="s">
        <v>8</v>
      </c>
      <c r="C19" t="s">
        <v>164</v>
      </c>
    </row>
    <row r="20" spans="1:3" x14ac:dyDescent="0.25">
      <c r="A20">
        <v>69</v>
      </c>
      <c r="B20" t="s">
        <v>8</v>
      </c>
      <c r="C20" t="s">
        <v>165</v>
      </c>
    </row>
    <row r="21" spans="1:3" x14ac:dyDescent="0.25">
      <c r="A21" s="2">
        <v>88</v>
      </c>
      <c r="B21" s="2" t="s">
        <v>8</v>
      </c>
      <c r="C21" s="2" t="s">
        <v>166</v>
      </c>
    </row>
    <row r="22" spans="1:3" x14ac:dyDescent="0.25">
      <c r="A22" s="2">
        <v>1</v>
      </c>
      <c r="B22" s="2" t="s">
        <v>144</v>
      </c>
      <c r="C22" s="2" t="s">
        <v>162</v>
      </c>
    </row>
    <row r="23" spans="1:3" x14ac:dyDescent="0.25">
      <c r="A23" s="2">
        <v>1</v>
      </c>
      <c r="B23" s="2" t="s">
        <v>144</v>
      </c>
      <c r="C23" s="2" t="s">
        <v>163</v>
      </c>
    </row>
    <row r="24" spans="1:3" x14ac:dyDescent="0.25">
      <c r="A24" s="2">
        <v>1</v>
      </c>
      <c r="B24" s="2" t="s">
        <v>144</v>
      </c>
      <c r="C24" s="2" t="s">
        <v>164</v>
      </c>
    </row>
    <row r="25" spans="1:3" x14ac:dyDescent="0.25">
      <c r="A25" s="2">
        <v>2</v>
      </c>
      <c r="B25" s="2" t="s">
        <v>144</v>
      </c>
      <c r="C25" s="2" t="s">
        <v>165</v>
      </c>
    </row>
    <row r="26" spans="1:3" x14ac:dyDescent="0.25">
      <c r="A26" s="2">
        <v>2</v>
      </c>
      <c r="B26" s="2" t="s">
        <v>144</v>
      </c>
      <c r="C26" s="2" t="s">
        <v>166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120</v>
      </c>
      <c r="B1" t="s">
        <v>111</v>
      </c>
      <c r="C1" t="s">
        <v>121</v>
      </c>
    </row>
    <row r="2" spans="1:3" x14ac:dyDescent="0.25">
      <c r="A2" t="s">
        <v>122</v>
      </c>
      <c r="B2">
        <v>319</v>
      </c>
      <c r="C2" t="s">
        <v>37</v>
      </c>
    </row>
    <row r="3" spans="1:3" x14ac:dyDescent="0.25">
      <c r="A3" t="s">
        <v>123</v>
      </c>
      <c r="B3">
        <v>5479</v>
      </c>
      <c r="C3" t="s">
        <v>37</v>
      </c>
    </row>
    <row r="4" spans="1:3" x14ac:dyDescent="0.25">
      <c r="A4" t="s">
        <v>124</v>
      </c>
      <c r="B4">
        <v>166</v>
      </c>
      <c r="C4" t="s">
        <v>37</v>
      </c>
    </row>
    <row r="5" spans="1:3" x14ac:dyDescent="0.25">
      <c r="A5" t="s">
        <v>33</v>
      </c>
      <c r="B5">
        <v>6531</v>
      </c>
      <c r="C5" t="s">
        <v>37</v>
      </c>
    </row>
    <row r="6" spans="1:3" x14ac:dyDescent="0.25">
      <c r="A6" t="s">
        <v>122</v>
      </c>
      <c r="B6">
        <v>15</v>
      </c>
      <c r="C6" t="s">
        <v>26</v>
      </c>
    </row>
    <row r="7" spans="1:3" x14ac:dyDescent="0.25">
      <c r="A7" t="s">
        <v>123</v>
      </c>
      <c r="B7">
        <v>182</v>
      </c>
      <c r="C7" t="s">
        <v>26</v>
      </c>
    </row>
    <row r="8" spans="1:3" x14ac:dyDescent="0.25">
      <c r="A8" t="s">
        <v>124</v>
      </c>
      <c r="B8">
        <v>32</v>
      </c>
      <c r="C8" t="s">
        <v>26</v>
      </c>
    </row>
    <row r="9" spans="1:3" x14ac:dyDescent="0.25">
      <c r="A9" t="s">
        <v>33</v>
      </c>
      <c r="B9">
        <v>223</v>
      </c>
      <c r="C9" t="s">
        <v>26</v>
      </c>
    </row>
    <row r="10" spans="1:3" x14ac:dyDescent="0.25">
      <c r="A10" t="s">
        <v>122</v>
      </c>
      <c r="B10">
        <v>58</v>
      </c>
      <c r="C10" t="s">
        <v>38</v>
      </c>
    </row>
    <row r="11" spans="1:3" x14ac:dyDescent="0.25">
      <c r="A11" t="s">
        <v>123</v>
      </c>
      <c r="B11">
        <v>1054</v>
      </c>
      <c r="C11" t="s">
        <v>38</v>
      </c>
    </row>
    <row r="12" spans="1:3" x14ac:dyDescent="0.25">
      <c r="A12" t="s">
        <v>124</v>
      </c>
      <c r="B12">
        <v>33</v>
      </c>
      <c r="C12" t="s">
        <v>38</v>
      </c>
    </row>
    <row r="13" spans="1:3" x14ac:dyDescent="0.25">
      <c r="A13" t="s">
        <v>33</v>
      </c>
      <c r="B13">
        <v>970</v>
      </c>
      <c r="C13" t="s">
        <v>38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111</v>
      </c>
      <c r="B1" t="s">
        <v>121</v>
      </c>
      <c r="C1" t="s">
        <v>109</v>
      </c>
      <c r="D1" t="s">
        <v>106</v>
      </c>
    </row>
    <row r="2" spans="1:4" x14ac:dyDescent="0.25">
      <c r="A2">
        <v>352</v>
      </c>
      <c r="B2" t="s">
        <v>146</v>
      </c>
      <c r="C2" t="s">
        <v>86</v>
      </c>
      <c r="D2">
        <v>1</v>
      </c>
    </row>
    <row r="3" spans="1:4" x14ac:dyDescent="0.25">
      <c r="A3">
        <v>607</v>
      </c>
      <c r="B3" t="s">
        <v>146</v>
      </c>
      <c r="C3" t="s">
        <v>4</v>
      </c>
      <c r="D3">
        <v>1</v>
      </c>
    </row>
    <row r="4" spans="1:4" x14ac:dyDescent="0.25">
      <c r="A4">
        <v>28</v>
      </c>
      <c r="B4" t="s">
        <v>147</v>
      </c>
      <c r="C4" t="s">
        <v>86</v>
      </c>
      <c r="D4">
        <v>2</v>
      </c>
    </row>
    <row r="5" spans="1:4" x14ac:dyDescent="0.25">
      <c r="A5">
        <v>52</v>
      </c>
      <c r="B5" t="s">
        <v>147</v>
      </c>
      <c r="C5" t="s">
        <v>4</v>
      </c>
      <c r="D5">
        <v>2</v>
      </c>
    </row>
    <row r="6" spans="1:4" x14ac:dyDescent="0.25">
      <c r="A6">
        <v>25</v>
      </c>
      <c r="B6" t="s">
        <v>148</v>
      </c>
      <c r="C6" t="s">
        <v>4</v>
      </c>
      <c r="D6">
        <v>3</v>
      </c>
    </row>
    <row r="7" spans="1:4" x14ac:dyDescent="0.25">
      <c r="A7">
        <v>12</v>
      </c>
      <c r="B7" t="s">
        <v>148</v>
      </c>
      <c r="C7" t="s">
        <v>86</v>
      </c>
      <c r="D7">
        <v>3</v>
      </c>
    </row>
    <row r="8" spans="1:4" x14ac:dyDescent="0.25">
      <c r="A8">
        <v>0</v>
      </c>
      <c r="B8" t="s">
        <v>149</v>
      </c>
      <c r="C8" t="s">
        <v>86</v>
      </c>
      <c r="D8">
        <v>4</v>
      </c>
    </row>
    <row r="9" spans="1:4" x14ac:dyDescent="0.25">
      <c r="A9">
        <v>3</v>
      </c>
      <c r="B9" t="s">
        <v>149</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120</v>
      </c>
      <c r="B1" t="s">
        <v>111</v>
      </c>
      <c r="C1" t="s">
        <v>121</v>
      </c>
    </row>
    <row r="2" spans="1:3" x14ac:dyDescent="0.25">
      <c r="A2" t="s">
        <v>122</v>
      </c>
      <c r="B2">
        <v>1216</v>
      </c>
      <c r="C2" t="s">
        <v>37</v>
      </c>
    </row>
    <row r="3" spans="1:3" x14ac:dyDescent="0.25">
      <c r="A3" t="s">
        <v>123</v>
      </c>
      <c r="B3">
        <v>23221</v>
      </c>
      <c r="C3" t="s">
        <v>37</v>
      </c>
    </row>
    <row r="4" spans="1:3" x14ac:dyDescent="0.25">
      <c r="A4" t="s">
        <v>124</v>
      </c>
      <c r="B4">
        <v>699</v>
      </c>
      <c r="C4" t="s">
        <v>37</v>
      </c>
    </row>
    <row r="5" spans="1:3" x14ac:dyDescent="0.25">
      <c r="A5" t="s">
        <v>33</v>
      </c>
      <c r="B5">
        <v>32990</v>
      </c>
      <c r="C5" t="s">
        <v>37</v>
      </c>
    </row>
    <row r="6" spans="1:3" x14ac:dyDescent="0.25">
      <c r="A6" t="s">
        <v>122</v>
      </c>
      <c r="B6">
        <v>77</v>
      </c>
      <c r="C6" t="s">
        <v>26</v>
      </c>
    </row>
    <row r="7" spans="1:3" x14ac:dyDescent="0.25">
      <c r="A7" t="s">
        <v>123</v>
      </c>
      <c r="B7">
        <v>859</v>
      </c>
      <c r="C7" t="s">
        <v>26</v>
      </c>
    </row>
    <row r="8" spans="1:3" x14ac:dyDescent="0.25">
      <c r="A8" t="s">
        <v>124</v>
      </c>
      <c r="B8">
        <v>113</v>
      </c>
      <c r="C8" t="s">
        <v>26</v>
      </c>
    </row>
    <row r="9" spans="1:3" x14ac:dyDescent="0.25">
      <c r="A9" t="s">
        <v>33</v>
      </c>
      <c r="B9">
        <v>1051</v>
      </c>
      <c r="C9" t="s">
        <v>26</v>
      </c>
    </row>
    <row r="10" spans="1:3" x14ac:dyDescent="0.25">
      <c r="A10" t="s">
        <v>122</v>
      </c>
      <c r="B10">
        <v>241</v>
      </c>
      <c r="C10" t="s">
        <v>38</v>
      </c>
    </row>
    <row r="11" spans="1:3" x14ac:dyDescent="0.25">
      <c r="A11" t="s">
        <v>123</v>
      </c>
      <c r="B11">
        <v>4130</v>
      </c>
      <c r="C11" t="s">
        <v>38</v>
      </c>
    </row>
    <row r="12" spans="1:3" x14ac:dyDescent="0.25">
      <c r="A12" t="s">
        <v>124</v>
      </c>
      <c r="B12">
        <v>131</v>
      </c>
      <c r="C12" t="s">
        <v>38</v>
      </c>
    </row>
    <row r="13" spans="1:3" x14ac:dyDescent="0.25">
      <c r="A13" t="s">
        <v>33</v>
      </c>
      <c r="B13">
        <v>5213</v>
      </c>
      <c r="C13" t="s">
        <v>38</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111</v>
      </c>
      <c r="B1" t="s">
        <v>121</v>
      </c>
      <c r="C1" t="s">
        <v>109</v>
      </c>
      <c r="D1" t="s">
        <v>106</v>
      </c>
    </row>
    <row r="2" spans="1:4" x14ac:dyDescent="0.25">
      <c r="A2">
        <v>3521</v>
      </c>
      <c r="B2" t="s">
        <v>146</v>
      </c>
      <c r="C2" t="s">
        <v>4</v>
      </c>
      <c r="D2">
        <v>1</v>
      </c>
    </row>
    <row r="3" spans="1:4" x14ac:dyDescent="0.25">
      <c r="A3">
        <v>2988</v>
      </c>
      <c r="B3" t="s">
        <v>146</v>
      </c>
      <c r="C3" t="s">
        <v>86</v>
      </c>
      <c r="D3">
        <v>1</v>
      </c>
    </row>
    <row r="4" spans="1:4" x14ac:dyDescent="0.25">
      <c r="A4">
        <v>251</v>
      </c>
      <c r="B4" t="s">
        <v>147</v>
      </c>
      <c r="C4" t="s">
        <v>4</v>
      </c>
      <c r="D4">
        <v>2</v>
      </c>
    </row>
    <row r="5" spans="1:4" x14ac:dyDescent="0.25">
      <c r="A5">
        <v>212</v>
      </c>
      <c r="B5" t="s">
        <v>147</v>
      </c>
      <c r="C5" t="s">
        <v>86</v>
      </c>
      <c r="D5">
        <v>2</v>
      </c>
    </row>
    <row r="6" spans="1:4" x14ac:dyDescent="0.25">
      <c r="A6">
        <v>74</v>
      </c>
      <c r="B6" t="s">
        <v>148</v>
      </c>
      <c r="C6" t="s">
        <v>4</v>
      </c>
      <c r="D6">
        <v>3</v>
      </c>
    </row>
    <row r="7" spans="1:4" x14ac:dyDescent="0.25">
      <c r="A7">
        <v>56</v>
      </c>
      <c r="B7" t="s">
        <v>148</v>
      </c>
      <c r="C7" t="s">
        <v>86</v>
      </c>
      <c r="D7">
        <v>3</v>
      </c>
    </row>
    <row r="8" spans="1:4" x14ac:dyDescent="0.25">
      <c r="A8">
        <v>10</v>
      </c>
      <c r="B8" t="s">
        <v>149</v>
      </c>
      <c r="C8" t="s">
        <v>4</v>
      </c>
      <c r="D8">
        <v>4</v>
      </c>
    </row>
    <row r="9" spans="1:4" x14ac:dyDescent="0.25">
      <c r="A9">
        <v>3</v>
      </c>
      <c r="B9" t="s">
        <v>149</v>
      </c>
      <c r="C9" t="s">
        <v>86</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106</v>
      </c>
      <c r="B1" t="s">
        <v>3</v>
      </c>
      <c r="C1" t="s">
        <v>111</v>
      </c>
      <c r="D1" t="s">
        <v>121</v>
      </c>
      <c r="E1" t="s">
        <v>125</v>
      </c>
    </row>
    <row r="2" spans="1:5" x14ac:dyDescent="0.25">
      <c r="A2">
        <v>1</v>
      </c>
      <c r="B2" t="s">
        <v>37</v>
      </c>
      <c r="C2">
        <v>612</v>
      </c>
      <c r="D2" t="s">
        <v>126</v>
      </c>
      <c r="E2">
        <v>1</v>
      </c>
    </row>
    <row r="3" spans="1:5" x14ac:dyDescent="0.25">
      <c r="A3">
        <v>2</v>
      </c>
      <c r="B3" t="s">
        <v>38</v>
      </c>
      <c r="C3">
        <v>118</v>
      </c>
      <c r="D3" t="s">
        <v>126</v>
      </c>
      <c r="E3">
        <v>1</v>
      </c>
    </row>
    <row r="4" spans="1:5" x14ac:dyDescent="0.25">
      <c r="A4">
        <v>3</v>
      </c>
      <c r="B4" t="s">
        <v>39</v>
      </c>
      <c r="C4">
        <v>37</v>
      </c>
      <c r="D4" t="s">
        <v>126</v>
      </c>
      <c r="E4">
        <v>1</v>
      </c>
    </row>
    <row r="5" spans="1:5" x14ac:dyDescent="0.25">
      <c r="A5">
        <v>4</v>
      </c>
      <c r="B5" t="s">
        <v>40</v>
      </c>
      <c r="C5">
        <v>2</v>
      </c>
      <c r="D5" t="s">
        <v>126</v>
      </c>
      <c r="E5">
        <v>1</v>
      </c>
    </row>
    <row r="6" spans="1:5" x14ac:dyDescent="0.25">
      <c r="A6">
        <v>5</v>
      </c>
      <c r="B6" t="s">
        <v>41</v>
      </c>
      <c r="C6">
        <v>0</v>
      </c>
      <c r="D6" t="s">
        <v>126</v>
      </c>
      <c r="E6">
        <v>1</v>
      </c>
    </row>
    <row r="7" spans="1:5" x14ac:dyDescent="0.25">
      <c r="A7">
        <v>6</v>
      </c>
      <c r="B7" t="s">
        <v>49</v>
      </c>
      <c r="C7">
        <v>1</v>
      </c>
      <c r="D7" t="s">
        <v>126</v>
      </c>
      <c r="E7">
        <v>1</v>
      </c>
    </row>
    <row r="8" spans="1:5" x14ac:dyDescent="0.25">
      <c r="A8">
        <v>7</v>
      </c>
      <c r="B8" t="s">
        <v>127</v>
      </c>
      <c r="C8">
        <v>0</v>
      </c>
      <c r="D8" t="s">
        <v>126</v>
      </c>
      <c r="E8">
        <v>1</v>
      </c>
    </row>
    <row r="9" spans="1:5" x14ac:dyDescent="0.25">
      <c r="A9">
        <v>8</v>
      </c>
      <c r="B9" t="s">
        <v>5</v>
      </c>
      <c r="C9">
        <v>1</v>
      </c>
      <c r="D9" t="s">
        <v>126</v>
      </c>
      <c r="E9">
        <v>1</v>
      </c>
    </row>
    <row r="10" spans="1:5" x14ac:dyDescent="0.25">
      <c r="A10">
        <v>9</v>
      </c>
      <c r="B10" t="s">
        <v>42</v>
      </c>
      <c r="C10">
        <v>3</v>
      </c>
      <c r="D10" t="s">
        <v>126</v>
      </c>
      <c r="E10">
        <v>1</v>
      </c>
    </row>
    <row r="11" spans="1:5" x14ac:dyDescent="0.25">
      <c r="A11">
        <v>10</v>
      </c>
      <c r="B11" t="s">
        <v>43</v>
      </c>
      <c r="C11">
        <v>7</v>
      </c>
      <c r="D11" t="s">
        <v>126</v>
      </c>
      <c r="E11">
        <v>1</v>
      </c>
    </row>
    <row r="12" spans="1:5" x14ac:dyDescent="0.25">
      <c r="A12">
        <v>11</v>
      </c>
      <c r="B12" t="s">
        <v>44</v>
      </c>
      <c r="C12">
        <v>275</v>
      </c>
      <c r="D12" t="s">
        <v>126</v>
      </c>
      <c r="E12">
        <v>1</v>
      </c>
    </row>
    <row r="13" spans="1:5" x14ac:dyDescent="0.25">
      <c r="A13">
        <v>12</v>
      </c>
      <c r="B13" t="s">
        <v>45</v>
      </c>
      <c r="C13">
        <v>0</v>
      </c>
      <c r="D13" t="s">
        <v>126</v>
      </c>
      <c r="E13">
        <v>1</v>
      </c>
    </row>
    <row r="14" spans="1:5" x14ac:dyDescent="0.25">
      <c r="A14">
        <v>13</v>
      </c>
      <c r="B14" t="s">
        <v>12</v>
      </c>
      <c r="C14">
        <v>0</v>
      </c>
      <c r="D14" t="s">
        <v>126</v>
      </c>
      <c r="E14">
        <v>1</v>
      </c>
    </row>
    <row r="15" spans="1:5" x14ac:dyDescent="0.25">
      <c r="A15">
        <v>14</v>
      </c>
      <c r="B15" t="s">
        <v>46</v>
      </c>
      <c r="C15">
        <v>6</v>
      </c>
      <c r="D15" t="s">
        <v>126</v>
      </c>
      <c r="E15">
        <v>1</v>
      </c>
    </row>
    <row r="16" spans="1:5" x14ac:dyDescent="0.25">
      <c r="A16">
        <v>15</v>
      </c>
      <c r="B16" t="s">
        <v>47</v>
      </c>
      <c r="C16">
        <v>1</v>
      </c>
      <c r="D16" t="s">
        <v>126</v>
      </c>
      <c r="E16">
        <v>1</v>
      </c>
    </row>
    <row r="17" spans="1:5" x14ac:dyDescent="0.25">
      <c r="A17">
        <v>16</v>
      </c>
      <c r="B17" t="s">
        <v>48</v>
      </c>
      <c r="C17">
        <v>8</v>
      </c>
      <c r="D17" t="s">
        <v>126</v>
      </c>
      <c r="E17">
        <v>1</v>
      </c>
    </row>
    <row r="18" spans="1:5" x14ac:dyDescent="0.25">
      <c r="A18">
        <v>1</v>
      </c>
      <c r="B18" t="s">
        <v>37</v>
      </c>
      <c r="C18">
        <v>171</v>
      </c>
      <c r="D18" t="s">
        <v>13</v>
      </c>
      <c r="E18">
        <v>2</v>
      </c>
    </row>
    <row r="19" spans="1:5" x14ac:dyDescent="0.25">
      <c r="A19">
        <v>2</v>
      </c>
      <c r="B19" t="s">
        <v>38</v>
      </c>
      <c r="C19">
        <v>47</v>
      </c>
      <c r="D19" t="s">
        <v>13</v>
      </c>
      <c r="E19">
        <v>2</v>
      </c>
    </row>
    <row r="20" spans="1:5" x14ac:dyDescent="0.25">
      <c r="A20">
        <v>3</v>
      </c>
      <c r="B20" t="s">
        <v>39</v>
      </c>
      <c r="C20">
        <v>19</v>
      </c>
      <c r="D20" t="s">
        <v>13</v>
      </c>
      <c r="E20">
        <v>2</v>
      </c>
    </row>
    <row r="21" spans="1:5" x14ac:dyDescent="0.25">
      <c r="A21">
        <v>4</v>
      </c>
      <c r="B21" t="s">
        <v>40</v>
      </c>
      <c r="C21">
        <v>1</v>
      </c>
      <c r="D21" t="s">
        <v>13</v>
      </c>
      <c r="E21">
        <v>2</v>
      </c>
    </row>
    <row r="22" spans="1:5" x14ac:dyDescent="0.25">
      <c r="A22">
        <v>5</v>
      </c>
      <c r="B22" t="s">
        <v>41</v>
      </c>
      <c r="C22">
        <v>0</v>
      </c>
      <c r="D22" t="s">
        <v>13</v>
      </c>
      <c r="E22">
        <v>2</v>
      </c>
    </row>
    <row r="23" spans="1:5" x14ac:dyDescent="0.25">
      <c r="A23">
        <v>6</v>
      </c>
      <c r="B23" t="s">
        <v>49</v>
      </c>
      <c r="C23">
        <v>1</v>
      </c>
      <c r="D23" t="s">
        <v>13</v>
      </c>
      <c r="E23">
        <v>2</v>
      </c>
    </row>
    <row r="24" spans="1:5" x14ac:dyDescent="0.25">
      <c r="A24">
        <v>7</v>
      </c>
      <c r="B24" t="s">
        <v>127</v>
      </c>
      <c r="C24">
        <v>0</v>
      </c>
      <c r="D24" t="s">
        <v>13</v>
      </c>
      <c r="E24">
        <v>2</v>
      </c>
    </row>
    <row r="25" spans="1:5" x14ac:dyDescent="0.25">
      <c r="A25">
        <v>8</v>
      </c>
      <c r="B25" t="s">
        <v>5</v>
      </c>
      <c r="C25">
        <v>1</v>
      </c>
      <c r="D25" t="s">
        <v>13</v>
      </c>
      <c r="E25">
        <v>2</v>
      </c>
    </row>
    <row r="26" spans="1:5" x14ac:dyDescent="0.25">
      <c r="A26">
        <v>9</v>
      </c>
      <c r="B26" t="s">
        <v>42</v>
      </c>
      <c r="C26">
        <v>1</v>
      </c>
      <c r="D26" t="s">
        <v>13</v>
      </c>
      <c r="E26">
        <v>2</v>
      </c>
    </row>
    <row r="27" spans="1:5" x14ac:dyDescent="0.25">
      <c r="A27">
        <v>10</v>
      </c>
      <c r="B27" t="s">
        <v>43</v>
      </c>
      <c r="C27">
        <v>3</v>
      </c>
      <c r="D27" t="s">
        <v>13</v>
      </c>
      <c r="E27">
        <v>2</v>
      </c>
    </row>
    <row r="28" spans="1:5" x14ac:dyDescent="0.25">
      <c r="A28">
        <v>11</v>
      </c>
      <c r="B28" t="s">
        <v>44</v>
      </c>
      <c r="C28">
        <v>152</v>
      </c>
      <c r="D28" t="s">
        <v>13</v>
      </c>
      <c r="E28">
        <v>2</v>
      </c>
    </row>
    <row r="29" spans="1:5" x14ac:dyDescent="0.25">
      <c r="A29">
        <v>12</v>
      </c>
      <c r="B29" t="s">
        <v>45</v>
      </c>
      <c r="C29">
        <v>0</v>
      </c>
      <c r="D29" t="s">
        <v>13</v>
      </c>
      <c r="E29">
        <v>2</v>
      </c>
    </row>
    <row r="30" spans="1:5" x14ac:dyDescent="0.25">
      <c r="A30">
        <v>13</v>
      </c>
      <c r="B30" t="s">
        <v>12</v>
      </c>
      <c r="C30">
        <v>0</v>
      </c>
      <c r="D30" t="s">
        <v>13</v>
      </c>
      <c r="E30">
        <v>2</v>
      </c>
    </row>
    <row r="31" spans="1:5" x14ac:dyDescent="0.25">
      <c r="A31">
        <v>14</v>
      </c>
      <c r="B31" t="s">
        <v>46</v>
      </c>
      <c r="C31">
        <v>2</v>
      </c>
      <c r="D31" t="s">
        <v>13</v>
      </c>
      <c r="E31">
        <v>2</v>
      </c>
    </row>
    <row r="32" spans="1:5" x14ac:dyDescent="0.25">
      <c r="A32">
        <v>15</v>
      </c>
      <c r="B32" t="s">
        <v>47</v>
      </c>
      <c r="C32">
        <v>0</v>
      </c>
      <c r="D32" t="s">
        <v>13</v>
      </c>
      <c r="E32">
        <v>2</v>
      </c>
    </row>
    <row r="33" spans="1:5" x14ac:dyDescent="0.25">
      <c r="A33">
        <v>16</v>
      </c>
      <c r="B33" t="s">
        <v>48</v>
      </c>
      <c r="C33">
        <v>7</v>
      </c>
      <c r="D33" t="s">
        <v>13</v>
      </c>
      <c r="E33">
        <v>2</v>
      </c>
    </row>
    <row r="34" spans="1:5" x14ac:dyDescent="0.25">
      <c r="A34">
        <v>1</v>
      </c>
      <c r="B34" t="s">
        <v>37</v>
      </c>
      <c r="C34">
        <v>110</v>
      </c>
      <c r="D34" t="s">
        <v>105</v>
      </c>
      <c r="E34">
        <v>3</v>
      </c>
    </row>
    <row r="35" spans="1:5" x14ac:dyDescent="0.25">
      <c r="A35">
        <v>2</v>
      </c>
      <c r="B35" t="s">
        <v>38</v>
      </c>
      <c r="C35">
        <v>11</v>
      </c>
      <c r="D35" t="s">
        <v>105</v>
      </c>
      <c r="E35">
        <v>3</v>
      </c>
    </row>
    <row r="36" spans="1:5" x14ac:dyDescent="0.25">
      <c r="A36">
        <v>3</v>
      </c>
      <c r="B36" t="s">
        <v>39</v>
      </c>
      <c r="C36">
        <v>1</v>
      </c>
      <c r="D36" t="s">
        <v>105</v>
      </c>
      <c r="E36">
        <v>3</v>
      </c>
    </row>
    <row r="37" spans="1:5" x14ac:dyDescent="0.25">
      <c r="A37">
        <v>4</v>
      </c>
      <c r="B37" t="s">
        <v>40</v>
      </c>
      <c r="C37">
        <v>0</v>
      </c>
      <c r="D37" t="s">
        <v>105</v>
      </c>
      <c r="E37">
        <v>3</v>
      </c>
    </row>
    <row r="38" spans="1:5" x14ac:dyDescent="0.25">
      <c r="A38">
        <v>5</v>
      </c>
      <c r="B38" t="s">
        <v>41</v>
      </c>
      <c r="C38">
        <v>0</v>
      </c>
      <c r="D38" t="s">
        <v>105</v>
      </c>
      <c r="E38">
        <v>3</v>
      </c>
    </row>
    <row r="39" spans="1:5" x14ac:dyDescent="0.25">
      <c r="A39">
        <v>6</v>
      </c>
      <c r="B39" t="s">
        <v>49</v>
      </c>
      <c r="C39">
        <v>0</v>
      </c>
      <c r="D39" t="s">
        <v>105</v>
      </c>
      <c r="E39">
        <v>3</v>
      </c>
    </row>
    <row r="40" spans="1:5" x14ac:dyDescent="0.25">
      <c r="A40">
        <v>7</v>
      </c>
      <c r="B40" t="s">
        <v>127</v>
      </c>
      <c r="C40">
        <v>0</v>
      </c>
      <c r="D40" t="s">
        <v>105</v>
      </c>
      <c r="E40">
        <v>3</v>
      </c>
    </row>
    <row r="41" spans="1:5" x14ac:dyDescent="0.25">
      <c r="A41">
        <v>8</v>
      </c>
      <c r="B41" t="s">
        <v>5</v>
      </c>
      <c r="C41">
        <v>0</v>
      </c>
      <c r="D41" t="s">
        <v>105</v>
      </c>
      <c r="E41">
        <v>3</v>
      </c>
    </row>
    <row r="42" spans="1:5" x14ac:dyDescent="0.25">
      <c r="A42">
        <v>9</v>
      </c>
      <c r="B42" t="s">
        <v>42</v>
      </c>
      <c r="C42">
        <v>1</v>
      </c>
      <c r="D42" t="s">
        <v>105</v>
      </c>
      <c r="E42">
        <v>3</v>
      </c>
    </row>
    <row r="43" spans="1:5" x14ac:dyDescent="0.25">
      <c r="A43">
        <v>10</v>
      </c>
      <c r="B43" t="s">
        <v>43</v>
      </c>
      <c r="C43">
        <v>0</v>
      </c>
      <c r="D43" t="s">
        <v>105</v>
      </c>
      <c r="E43">
        <v>3</v>
      </c>
    </row>
    <row r="44" spans="1:5" x14ac:dyDescent="0.25">
      <c r="A44">
        <v>11</v>
      </c>
      <c r="B44" t="s">
        <v>44</v>
      </c>
      <c r="C44">
        <v>1</v>
      </c>
      <c r="D44" t="s">
        <v>105</v>
      </c>
      <c r="E44">
        <v>3</v>
      </c>
    </row>
    <row r="45" spans="1:5" x14ac:dyDescent="0.25">
      <c r="A45">
        <v>12</v>
      </c>
      <c r="B45" t="s">
        <v>45</v>
      </c>
      <c r="C45">
        <v>0</v>
      </c>
      <c r="D45" t="s">
        <v>105</v>
      </c>
      <c r="E45">
        <v>3</v>
      </c>
    </row>
    <row r="46" spans="1:5" x14ac:dyDescent="0.25">
      <c r="A46">
        <v>13</v>
      </c>
      <c r="B46" t="s">
        <v>12</v>
      </c>
      <c r="C46">
        <v>0</v>
      </c>
      <c r="D46" t="s">
        <v>105</v>
      </c>
      <c r="E46">
        <v>3</v>
      </c>
    </row>
    <row r="47" spans="1:5" x14ac:dyDescent="0.25">
      <c r="A47">
        <v>14</v>
      </c>
      <c r="B47" t="s">
        <v>46</v>
      </c>
      <c r="C47">
        <v>0</v>
      </c>
      <c r="D47" t="s">
        <v>105</v>
      </c>
      <c r="E47">
        <v>3</v>
      </c>
    </row>
    <row r="48" spans="1:5" x14ac:dyDescent="0.25">
      <c r="A48">
        <v>15</v>
      </c>
      <c r="B48" t="s">
        <v>47</v>
      </c>
      <c r="C48">
        <v>0</v>
      </c>
      <c r="D48" t="s">
        <v>105</v>
      </c>
      <c r="E48">
        <v>3</v>
      </c>
    </row>
    <row r="49" spans="1:5" x14ac:dyDescent="0.25">
      <c r="A49">
        <v>16</v>
      </c>
      <c r="B49" t="s">
        <v>48</v>
      </c>
      <c r="C49">
        <v>0</v>
      </c>
      <c r="D49" t="s">
        <v>105</v>
      </c>
      <c r="E49">
        <v>3</v>
      </c>
    </row>
    <row r="50" spans="1:5" x14ac:dyDescent="0.25">
      <c r="A50">
        <v>1</v>
      </c>
      <c r="B50" t="s">
        <v>37</v>
      </c>
      <c r="C50">
        <v>16</v>
      </c>
      <c r="D50" t="s">
        <v>93</v>
      </c>
      <c r="E50">
        <v>4</v>
      </c>
    </row>
    <row r="51" spans="1:5" x14ac:dyDescent="0.25">
      <c r="A51">
        <v>2</v>
      </c>
      <c r="B51" t="s">
        <v>38</v>
      </c>
      <c r="C51">
        <v>25</v>
      </c>
      <c r="D51" t="s">
        <v>93</v>
      </c>
      <c r="E51">
        <v>4</v>
      </c>
    </row>
    <row r="52" spans="1:5" x14ac:dyDescent="0.25">
      <c r="A52">
        <v>3</v>
      </c>
      <c r="B52" t="s">
        <v>39</v>
      </c>
      <c r="C52">
        <v>3</v>
      </c>
      <c r="D52" t="s">
        <v>93</v>
      </c>
      <c r="E52">
        <v>4</v>
      </c>
    </row>
    <row r="53" spans="1:5" x14ac:dyDescent="0.25">
      <c r="A53">
        <v>4</v>
      </c>
      <c r="B53" t="s">
        <v>40</v>
      </c>
      <c r="C53">
        <v>1</v>
      </c>
      <c r="D53" t="s">
        <v>93</v>
      </c>
      <c r="E53">
        <v>4</v>
      </c>
    </row>
    <row r="54" spans="1:5" x14ac:dyDescent="0.25">
      <c r="A54">
        <v>5</v>
      </c>
      <c r="B54" t="s">
        <v>41</v>
      </c>
      <c r="C54">
        <v>0</v>
      </c>
      <c r="D54" t="s">
        <v>93</v>
      </c>
      <c r="E54">
        <v>4</v>
      </c>
    </row>
    <row r="55" spans="1:5" x14ac:dyDescent="0.25">
      <c r="A55">
        <v>6</v>
      </c>
      <c r="B55" t="s">
        <v>49</v>
      </c>
      <c r="C55">
        <v>0</v>
      </c>
      <c r="D55" t="s">
        <v>93</v>
      </c>
      <c r="E55">
        <v>4</v>
      </c>
    </row>
    <row r="56" spans="1:5" x14ac:dyDescent="0.25">
      <c r="A56">
        <v>7</v>
      </c>
      <c r="B56" t="s">
        <v>127</v>
      </c>
      <c r="C56">
        <v>0</v>
      </c>
      <c r="D56" t="s">
        <v>93</v>
      </c>
      <c r="E56">
        <v>4</v>
      </c>
    </row>
    <row r="57" spans="1:5" x14ac:dyDescent="0.25">
      <c r="A57">
        <v>8</v>
      </c>
      <c r="B57" t="s">
        <v>5</v>
      </c>
      <c r="C57">
        <v>0</v>
      </c>
      <c r="D57" t="s">
        <v>93</v>
      </c>
      <c r="E57">
        <v>4</v>
      </c>
    </row>
    <row r="58" spans="1:5" x14ac:dyDescent="0.25">
      <c r="A58">
        <v>9</v>
      </c>
      <c r="B58" t="s">
        <v>42</v>
      </c>
      <c r="C58">
        <v>0</v>
      </c>
      <c r="D58" t="s">
        <v>93</v>
      </c>
      <c r="E58">
        <v>4</v>
      </c>
    </row>
    <row r="59" spans="1:5" x14ac:dyDescent="0.25">
      <c r="A59">
        <v>10</v>
      </c>
      <c r="B59" t="s">
        <v>43</v>
      </c>
      <c r="C59">
        <v>1</v>
      </c>
      <c r="D59" t="s">
        <v>93</v>
      </c>
      <c r="E59">
        <v>4</v>
      </c>
    </row>
    <row r="60" spans="1:5" x14ac:dyDescent="0.25">
      <c r="A60">
        <v>11</v>
      </c>
      <c r="B60" t="s">
        <v>44</v>
      </c>
      <c r="C60">
        <v>17</v>
      </c>
      <c r="D60" t="s">
        <v>93</v>
      </c>
      <c r="E60">
        <v>4</v>
      </c>
    </row>
    <row r="61" spans="1:5" x14ac:dyDescent="0.25">
      <c r="A61">
        <v>12</v>
      </c>
      <c r="B61" t="s">
        <v>45</v>
      </c>
      <c r="C61">
        <v>0</v>
      </c>
      <c r="D61" t="s">
        <v>93</v>
      </c>
      <c r="E61">
        <v>4</v>
      </c>
    </row>
    <row r="62" spans="1:5" x14ac:dyDescent="0.25">
      <c r="A62">
        <v>13</v>
      </c>
      <c r="B62" t="s">
        <v>12</v>
      </c>
      <c r="C62">
        <v>0</v>
      </c>
      <c r="D62" t="s">
        <v>93</v>
      </c>
      <c r="E62">
        <v>4</v>
      </c>
    </row>
    <row r="63" spans="1:5" x14ac:dyDescent="0.25">
      <c r="A63">
        <v>14</v>
      </c>
      <c r="B63" t="s">
        <v>46</v>
      </c>
      <c r="C63">
        <v>0</v>
      </c>
      <c r="D63" t="s">
        <v>93</v>
      </c>
      <c r="E63">
        <v>4</v>
      </c>
    </row>
    <row r="64" spans="1:5" x14ac:dyDescent="0.25">
      <c r="A64">
        <v>15</v>
      </c>
      <c r="B64" t="s">
        <v>47</v>
      </c>
      <c r="C64">
        <v>0</v>
      </c>
      <c r="D64" t="s">
        <v>93</v>
      </c>
      <c r="E64">
        <v>4</v>
      </c>
    </row>
    <row r="65" spans="1:5" x14ac:dyDescent="0.25">
      <c r="A65">
        <v>16</v>
      </c>
      <c r="B65" t="s">
        <v>48</v>
      </c>
      <c r="C65">
        <v>0</v>
      </c>
      <c r="D65" t="s">
        <v>93</v>
      </c>
      <c r="E65">
        <v>4</v>
      </c>
    </row>
    <row r="66" spans="1:5" x14ac:dyDescent="0.25">
      <c r="A66">
        <v>1</v>
      </c>
      <c r="B66" t="s">
        <v>37</v>
      </c>
      <c r="C66">
        <v>10</v>
      </c>
      <c r="D66" t="s">
        <v>128</v>
      </c>
      <c r="E66">
        <v>5</v>
      </c>
    </row>
    <row r="67" spans="1:5" x14ac:dyDescent="0.25">
      <c r="A67">
        <v>2</v>
      </c>
      <c r="B67" t="s">
        <v>38</v>
      </c>
      <c r="C67">
        <v>1</v>
      </c>
      <c r="D67" t="s">
        <v>128</v>
      </c>
      <c r="E67">
        <v>5</v>
      </c>
    </row>
    <row r="68" spans="1:5" x14ac:dyDescent="0.25">
      <c r="A68">
        <v>3</v>
      </c>
      <c r="B68" t="s">
        <v>39</v>
      </c>
      <c r="C68">
        <v>0</v>
      </c>
      <c r="D68" t="s">
        <v>128</v>
      </c>
      <c r="E68">
        <v>5</v>
      </c>
    </row>
    <row r="69" spans="1:5" x14ac:dyDescent="0.25">
      <c r="A69">
        <v>4</v>
      </c>
      <c r="B69" t="s">
        <v>40</v>
      </c>
      <c r="C69">
        <v>0</v>
      </c>
      <c r="D69" t="s">
        <v>128</v>
      </c>
      <c r="E69">
        <v>5</v>
      </c>
    </row>
    <row r="70" spans="1:5" x14ac:dyDescent="0.25">
      <c r="A70">
        <v>5</v>
      </c>
      <c r="B70" t="s">
        <v>41</v>
      </c>
      <c r="C70">
        <v>0</v>
      </c>
      <c r="D70" t="s">
        <v>128</v>
      </c>
      <c r="E70">
        <v>5</v>
      </c>
    </row>
    <row r="71" spans="1:5" x14ac:dyDescent="0.25">
      <c r="A71">
        <v>6</v>
      </c>
      <c r="B71" t="s">
        <v>49</v>
      </c>
      <c r="C71">
        <v>0</v>
      </c>
      <c r="D71" t="s">
        <v>128</v>
      </c>
      <c r="E71">
        <v>5</v>
      </c>
    </row>
    <row r="72" spans="1:5" x14ac:dyDescent="0.25">
      <c r="A72">
        <v>7</v>
      </c>
      <c r="B72" t="s">
        <v>127</v>
      </c>
      <c r="C72">
        <v>0</v>
      </c>
      <c r="D72" t="s">
        <v>128</v>
      </c>
      <c r="E72">
        <v>5</v>
      </c>
    </row>
    <row r="73" spans="1:5" x14ac:dyDescent="0.25">
      <c r="A73">
        <v>8</v>
      </c>
      <c r="B73" t="s">
        <v>5</v>
      </c>
      <c r="C73">
        <v>0</v>
      </c>
      <c r="D73" t="s">
        <v>128</v>
      </c>
      <c r="E73">
        <v>5</v>
      </c>
    </row>
    <row r="74" spans="1:5" x14ac:dyDescent="0.25">
      <c r="A74">
        <v>9</v>
      </c>
      <c r="B74" t="s">
        <v>42</v>
      </c>
      <c r="C74">
        <v>1</v>
      </c>
      <c r="D74" t="s">
        <v>128</v>
      </c>
      <c r="E74">
        <v>5</v>
      </c>
    </row>
    <row r="75" spans="1:5" x14ac:dyDescent="0.25">
      <c r="A75">
        <v>10</v>
      </c>
      <c r="B75" t="s">
        <v>43</v>
      </c>
      <c r="C75">
        <v>0</v>
      </c>
      <c r="D75" t="s">
        <v>128</v>
      </c>
      <c r="E75">
        <v>5</v>
      </c>
    </row>
    <row r="76" spans="1:5" x14ac:dyDescent="0.25">
      <c r="A76">
        <v>11</v>
      </c>
      <c r="B76" t="s">
        <v>44</v>
      </c>
      <c r="C76">
        <v>10</v>
      </c>
      <c r="D76" t="s">
        <v>128</v>
      </c>
      <c r="E76">
        <v>5</v>
      </c>
    </row>
    <row r="77" spans="1:5" x14ac:dyDescent="0.25">
      <c r="A77">
        <v>12</v>
      </c>
      <c r="B77" t="s">
        <v>45</v>
      </c>
      <c r="C77">
        <v>0</v>
      </c>
      <c r="D77" t="s">
        <v>128</v>
      </c>
      <c r="E77">
        <v>5</v>
      </c>
    </row>
    <row r="78" spans="1:5" x14ac:dyDescent="0.25">
      <c r="A78">
        <v>13</v>
      </c>
      <c r="B78" t="s">
        <v>12</v>
      </c>
      <c r="C78">
        <v>0</v>
      </c>
      <c r="D78" t="s">
        <v>128</v>
      </c>
      <c r="E78">
        <v>5</v>
      </c>
    </row>
    <row r="79" spans="1:5" x14ac:dyDescent="0.25">
      <c r="A79">
        <v>14</v>
      </c>
      <c r="B79" t="s">
        <v>46</v>
      </c>
      <c r="C79">
        <v>0</v>
      </c>
      <c r="D79" t="s">
        <v>128</v>
      </c>
      <c r="E79">
        <v>5</v>
      </c>
    </row>
    <row r="80" spans="1:5" x14ac:dyDescent="0.25">
      <c r="A80">
        <v>15</v>
      </c>
      <c r="B80" t="s">
        <v>47</v>
      </c>
      <c r="C80">
        <v>0</v>
      </c>
      <c r="D80" t="s">
        <v>128</v>
      </c>
      <c r="E80">
        <v>5</v>
      </c>
    </row>
    <row r="81" spans="1:5" x14ac:dyDescent="0.25">
      <c r="A81">
        <v>16</v>
      </c>
      <c r="B81" t="s">
        <v>48</v>
      </c>
      <c r="C81">
        <v>0</v>
      </c>
      <c r="D81" t="s">
        <v>128</v>
      </c>
      <c r="E81">
        <v>5</v>
      </c>
    </row>
    <row r="82" spans="1:5" x14ac:dyDescent="0.25">
      <c r="A82">
        <v>1</v>
      </c>
      <c r="B82" t="s">
        <v>37</v>
      </c>
      <c r="C82">
        <v>0</v>
      </c>
      <c r="D82" t="s">
        <v>42</v>
      </c>
      <c r="E82">
        <v>6</v>
      </c>
    </row>
    <row r="83" spans="1:5" x14ac:dyDescent="0.25">
      <c r="A83">
        <v>2</v>
      </c>
      <c r="B83" t="s">
        <v>38</v>
      </c>
      <c r="C83">
        <v>0</v>
      </c>
      <c r="D83" t="s">
        <v>42</v>
      </c>
      <c r="E83">
        <v>6</v>
      </c>
    </row>
    <row r="84" spans="1:5" x14ac:dyDescent="0.25">
      <c r="A84">
        <v>3</v>
      </c>
      <c r="B84" t="s">
        <v>39</v>
      </c>
      <c r="C84">
        <v>0</v>
      </c>
      <c r="D84" t="s">
        <v>42</v>
      </c>
      <c r="E84">
        <v>6</v>
      </c>
    </row>
    <row r="85" spans="1:5" x14ac:dyDescent="0.25">
      <c r="A85">
        <v>4</v>
      </c>
      <c r="B85" t="s">
        <v>40</v>
      </c>
      <c r="C85">
        <v>0</v>
      </c>
      <c r="D85" t="s">
        <v>42</v>
      </c>
      <c r="E85">
        <v>6</v>
      </c>
    </row>
    <row r="86" spans="1:5" x14ac:dyDescent="0.25">
      <c r="A86">
        <v>5</v>
      </c>
      <c r="B86" t="s">
        <v>41</v>
      </c>
      <c r="C86">
        <v>0</v>
      </c>
      <c r="D86" t="s">
        <v>42</v>
      </c>
      <c r="E86">
        <v>6</v>
      </c>
    </row>
    <row r="87" spans="1:5" x14ac:dyDescent="0.25">
      <c r="A87">
        <v>6</v>
      </c>
      <c r="B87" t="s">
        <v>49</v>
      </c>
      <c r="C87">
        <v>0</v>
      </c>
      <c r="D87" t="s">
        <v>42</v>
      </c>
      <c r="E87">
        <v>6</v>
      </c>
    </row>
    <row r="88" spans="1:5" x14ac:dyDescent="0.25">
      <c r="A88">
        <v>7</v>
      </c>
      <c r="B88" t="s">
        <v>127</v>
      </c>
      <c r="C88">
        <v>0</v>
      </c>
      <c r="D88" t="s">
        <v>42</v>
      </c>
      <c r="E88">
        <v>6</v>
      </c>
    </row>
    <row r="89" spans="1:5" x14ac:dyDescent="0.25">
      <c r="A89">
        <v>8</v>
      </c>
      <c r="B89" t="s">
        <v>5</v>
      </c>
      <c r="C89">
        <v>0</v>
      </c>
      <c r="D89" t="s">
        <v>42</v>
      </c>
      <c r="E89">
        <v>6</v>
      </c>
    </row>
    <row r="90" spans="1:5" x14ac:dyDescent="0.25">
      <c r="A90">
        <v>9</v>
      </c>
      <c r="B90" t="s">
        <v>42</v>
      </c>
      <c r="C90">
        <v>0</v>
      </c>
      <c r="D90" t="s">
        <v>42</v>
      </c>
      <c r="E90">
        <v>6</v>
      </c>
    </row>
    <row r="91" spans="1:5" x14ac:dyDescent="0.25">
      <c r="A91">
        <v>10</v>
      </c>
      <c r="B91" t="s">
        <v>43</v>
      </c>
      <c r="C91">
        <v>0</v>
      </c>
      <c r="D91" t="s">
        <v>42</v>
      </c>
      <c r="E91">
        <v>6</v>
      </c>
    </row>
    <row r="92" spans="1:5" x14ac:dyDescent="0.25">
      <c r="A92">
        <v>11</v>
      </c>
      <c r="B92" t="s">
        <v>44</v>
      </c>
      <c r="C92">
        <v>0</v>
      </c>
      <c r="D92" t="s">
        <v>42</v>
      </c>
      <c r="E92">
        <v>6</v>
      </c>
    </row>
    <row r="93" spans="1:5" x14ac:dyDescent="0.25">
      <c r="A93">
        <v>12</v>
      </c>
      <c r="B93" t="s">
        <v>45</v>
      </c>
      <c r="C93">
        <v>0</v>
      </c>
      <c r="D93" t="s">
        <v>42</v>
      </c>
      <c r="E93">
        <v>6</v>
      </c>
    </row>
    <row r="94" spans="1:5" x14ac:dyDescent="0.25">
      <c r="A94">
        <v>13</v>
      </c>
      <c r="B94" t="s">
        <v>12</v>
      </c>
      <c r="C94">
        <v>0</v>
      </c>
      <c r="D94" t="s">
        <v>42</v>
      </c>
      <c r="E94">
        <v>6</v>
      </c>
    </row>
    <row r="95" spans="1:5" x14ac:dyDescent="0.25">
      <c r="A95">
        <v>14</v>
      </c>
      <c r="B95" t="s">
        <v>46</v>
      </c>
      <c r="C95">
        <v>0</v>
      </c>
      <c r="D95" t="s">
        <v>42</v>
      </c>
      <c r="E95">
        <v>6</v>
      </c>
    </row>
    <row r="96" spans="1:5" x14ac:dyDescent="0.25">
      <c r="A96">
        <v>15</v>
      </c>
      <c r="B96" t="s">
        <v>47</v>
      </c>
      <c r="C96">
        <v>0</v>
      </c>
      <c r="D96" t="s">
        <v>42</v>
      </c>
      <c r="E96">
        <v>6</v>
      </c>
    </row>
    <row r="97" spans="1:5" x14ac:dyDescent="0.25">
      <c r="A97">
        <v>16</v>
      </c>
      <c r="B97" t="s">
        <v>48</v>
      </c>
      <c r="C97">
        <v>0</v>
      </c>
      <c r="D97" t="s">
        <v>42</v>
      </c>
      <c r="E97">
        <v>6</v>
      </c>
    </row>
    <row r="98" spans="1:5" x14ac:dyDescent="0.25">
      <c r="A98">
        <v>1</v>
      </c>
      <c r="B98" t="s">
        <v>37</v>
      </c>
      <c r="C98">
        <v>0</v>
      </c>
      <c r="D98" t="s">
        <v>5</v>
      </c>
      <c r="E98">
        <v>7</v>
      </c>
    </row>
    <row r="99" spans="1:5" x14ac:dyDescent="0.25">
      <c r="A99">
        <v>2</v>
      </c>
      <c r="B99" t="s">
        <v>38</v>
      </c>
      <c r="C99">
        <v>0</v>
      </c>
      <c r="D99" t="s">
        <v>5</v>
      </c>
      <c r="E99">
        <v>7</v>
      </c>
    </row>
    <row r="100" spans="1:5" x14ac:dyDescent="0.25">
      <c r="A100">
        <v>3</v>
      </c>
      <c r="B100" t="s">
        <v>39</v>
      </c>
      <c r="C100">
        <v>0</v>
      </c>
      <c r="D100" t="s">
        <v>5</v>
      </c>
      <c r="E100">
        <v>7</v>
      </c>
    </row>
    <row r="101" spans="1:5" x14ac:dyDescent="0.25">
      <c r="A101">
        <v>4</v>
      </c>
      <c r="B101" t="s">
        <v>40</v>
      </c>
      <c r="C101">
        <v>0</v>
      </c>
      <c r="D101" t="s">
        <v>5</v>
      </c>
      <c r="E101">
        <v>7</v>
      </c>
    </row>
    <row r="102" spans="1:5" x14ac:dyDescent="0.25">
      <c r="A102">
        <v>5</v>
      </c>
      <c r="B102" t="s">
        <v>41</v>
      </c>
      <c r="C102">
        <v>0</v>
      </c>
      <c r="D102" t="s">
        <v>5</v>
      </c>
      <c r="E102">
        <v>7</v>
      </c>
    </row>
    <row r="103" spans="1:5" x14ac:dyDescent="0.25">
      <c r="A103">
        <v>6</v>
      </c>
      <c r="B103" t="s">
        <v>49</v>
      </c>
      <c r="C103">
        <v>0</v>
      </c>
      <c r="D103" t="s">
        <v>5</v>
      </c>
      <c r="E103">
        <v>7</v>
      </c>
    </row>
    <row r="104" spans="1:5" x14ac:dyDescent="0.25">
      <c r="A104">
        <v>7</v>
      </c>
      <c r="B104" t="s">
        <v>127</v>
      </c>
      <c r="C104">
        <v>0</v>
      </c>
      <c r="D104" t="s">
        <v>5</v>
      </c>
      <c r="E104">
        <v>7</v>
      </c>
    </row>
    <row r="105" spans="1:5" x14ac:dyDescent="0.25">
      <c r="A105">
        <v>8</v>
      </c>
      <c r="B105" t="s">
        <v>5</v>
      </c>
      <c r="C105">
        <v>2</v>
      </c>
      <c r="D105" t="s">
        <v>5</v>
      </c>
      <c r="E105">
        <v>7</v>
      </c>
    </row>
    <row r="106" spans="1:5" x14ac:dyDescent="0.25">
      <c r="A106">
        <v>9</v>
      </c>
      <c r="B106" t="s">
        <v>42</v>
      </c>
      <c r="C106">
        <v>0</v>
      </c>
      <c r="D106" t="s">
        <v>5</v>
      </c>
      <c r="E106">
        <v>7</v>
      </c>
    </row>
    <row r="107" spans="1:5" x14ac:dyDescent="0.25">
      <c r="A107">
        <v>10</v>
      </c>
      <c r="B107" t="s">
        <v>43</v>
      </c>
      <c r="C107">
        <v>0</v>
      </c>
      <c r="D107" t="s">
        <v>5</v>
      </c>
      <c r="E107">
        <v>7</v>
      </c>
    </row>
    <row r="108" spans="1:5" x14ac:dyDescent="0.25">
      <c r="A108">
        <v>11</v>
      </c>
      <c r="B108" t="s">
        <v>44</v>
      </c>
      <c r="C108">
        <v>0</v>
      </c>
      <c r="D108" t="s">
        <v>5</v>
      </c>
      <c r="E108">
        <v>7</v>
      </c>
    </row>
    <row r="109" spans="1:5" x14ac:dyDescent="0.25">
      <c r="A109">
        <v>12</v>
      </c>
      <c r="B109" t="s">
        <v>45</v>
      </c>
      <c r="C109">
        <v>0</v>
      </c>
      <c r="D109" t="s">
        <v>5</v>
      </c>
      <c r="E109">
        <v>7</v>
      </c>
    </row>
    <row r="110" spans="1:5" x14ac:dyDescent="0.25">
      <c r="A110">
        <v>13</v>
      </c>
      <c r="B110" t="s">
        <v>12</v>
      </c>
      <c r="C110">
        <v>0</v>
      </c>
      <c r="D110" t="s">
        <v>5</v>
      </c>
      <c r="E110">
        <v>7</v>
      </c>
    </row>
    <row r="111" spans="1:5" x14ac:dyDescent="0.25">
      <c r="A111">
        <v>14</v>
      </c>
      <c r="B111" t="s">
        <v>46</v>
      </c>
      <c r="C111">
        <v>0</v>
      </c>
      <c r="D111" t="s">
        <v>5</v>
      </c>
      <c r="E111">
        <v>7</v>
      </c>
    </row>
    <row r="112" spans="1:5" x14ac:dyDescent="0.25">
      <c r="A112">
        <v>15</v>
      </c>
      <c r="B112" t="s">
        <v>47</v>
      </c>
      <c r="C112">
        <v>0</v>
      </c>
      <c r="D112" t="s">
        <v>5</v>
      </c>
      <c r="E112">
        <v>7</v>
      </c>
    </row>
    <row r="113" spans="1:5" x14ac:dyDescent="0.25">
      <c r="A113">
        <v>16</v>
      </c>
      <c r="B113" t="s">
        <v>48</v>
      </c>
      <c r="C113">
        <v>0</v>
      </c>
      <c r="D113" t="s">
        <v>5</v>
      </c>
      <c r="E113">
        <v>7</v>
      </c>
    </row>
    <row r="114" spans="1:5" x14ac:dyDescent="0.25">
      <c r="A114">
        <v>1</v>
      </c>
      <c r="B114" t="s">
        <v>37</v>
      </c>
      <c r="C114">
        <v>509</v>
      </c>
      <c r="D114" t="s">
        <v>92</v>
      </c>
      <c r="E114">
        <v>8</v>
      </c>
    </row>
    <row r="115" spans="1:5" x14ac:dyDescent="0.25">
      <c r="A115">
        <v>2</v>
      </c>
      <c r="B115" t="s">
        <v>38</v>
      </c>
      <c r="C115">
        <v>101</v>
      </c>
      <c r="D115" t="s">
        <v>92</v>
      </c>
      <c r="E115">
        <v>8</v>
      </c>
    </row>
    <row r="116" spans="1:5" x14ac:dyDescent="0.25">
      <c r="A116">
        <v>3</v>
      </c>
      <c r="B116" t="s">
        <v>39</v>
      </c>
      <c r="C116">
        <v>32</v>
      </c>
      <c r="D116" t="s">
        <v>92</v>
      </c>
      <c r="E116">
        <v>8</v>
      </c>
    </row>
    <row r="117" spans="1:5" x14ac:dyDescent="0.25">
      <c r="A117">
        <v>4</v>
      </c>
      <c r="B117" t="s">
        <v>40</v>
      </c>
      <c r="C117">
        <v>2</v>
      </c>
      <c r="D117" t="s">
        <v>92</v>
      </c>
      <c r="E117">
        <v>8</v>
      </c>
    </row>
    <row r="118" spans="1:5" x14ac:dyDescent="0.25">
      <c r="A118">
        <v>5</v>
      </c>
      <c r="B118" t="s">
        <v>41</v>
      </c>
      <c r="C118">
        <v>0</v>
      </c>
      <c r="D118" t="s">
        <v>92</v>
      </c>
      <c r="E118">
        <v>8</v>
      </c>
    </row>
    <row r="119" spans="1:5" x14ac:dyDescent="0.25">
      <c r="A119">
        <v>6</v>
      </c>
      <c r="B119" t="s">
        <v>49</v>
      </c>
      <c r="C119">
        <v>1</v>
      </c>
      <c r="D119" t="s">
        <v>92</v>
      </c>
      <c r="E119">
        <v>8</v>
      </c>
    </row>
    <row r="120" spans="1:5" x14ac:dyDescent="0.25">
      <c r="A120">
        <v>7</v>
      </c>
      <c r="B120" t="s">
        <v>127</v>
      </c>
      <c r="C120">
        <v>0</v>
      </c>
      <c r="D120" t="s">
        <v>92</v>
      </c>
      <c r="E120">
        <v>8</v>
      </c>
    </row>
    <row r="121" spans="1:5" x14ac:dyDescent="0.25">
      <c r="A121" s="2">
        <v>8</v>
      </c>
      <c r="B121" s="2" t="s">
        <v>5</v>
      </c>
      <c r="C121" s="2">
        <v>4</v>
      </c>
      <c r="D121" s="2" t="s">
        <v>92</v>
      </c>
      <c r="E121" s="2">
        <v>8</v>
      </c>
    </row>
    <row r="122" spans="1:5" x14ac:dyDescent="0.25">
      <c r="A122" s="2">
        <v>9</v>
      </c>
      <c r="B122" s="2" t="s">
        <v>42</v>
      </c>
      <c r="C122" s="2">
        <v>3</v>
      </c>
      <c r="D122" s="2" t="s">
        <v>92</v>
      </c>
      <c r="E122" s="2">
        <v>8</v>
      </c>
    </row>
    <row r="123" spans="1:5" x14ac:dyDescent="0.25">
      <c r="A123" s="2">
        <v>10</v>
      </c>
      <c r="B123" s="2" t="s">
        <v>43</v>
      </c>
      <c r="C123" s="2">
        <v>7</v>
      </c>
      <c r="D123" s="2" t="s">
        <v>92</v>
      </c>
      <c r="E123" s="2">
        <v>8</v>
      </c>
    </row>
    <row r="124" spans="1:5" x14ac:dyDescent="0.25">
      <c r="A124" s="2">
        <v>11</v>
      </c>
      <c r="B124" s="2" t="s">
        <v>44</v>
      </c>
      <c r="C124" s="2">
        <v>243</v>
      </c>
      <c r="D124" s="2" t="s">
        <v>92</v>
      </c>
      <c r="E124" s="2">
        <v>8</v>
      </c>
    </row>
    <row r="125" spans="1:5" x14ac:dyDescent="0.25">
      <c r="A125" s="2">
        <v>12</v>
      </c>
      <c r="B125" s="2" t="s">
        <v>45</v>
      </c>
      <c r="C125" s="2">
        <v>0</v>
      </c>
      <c r="D125" s="2" t="s">
        <v>92</v>
      </c>
      <c r="E125" s="2">
        <v>8</v>
      </c>
    </row>
    <row r="126" spans="1:5" x14ac:dyDescent="0.25">
      <c r="A126" s="2">
        <v>13</v>
      </c>
      <c r="B126" s="2" t="s">
        <v>12</v>
      </c>
      <c r="C126" s="2">
        <v>0</v>
      </c>
      <c r="D126" s="2" t="s">
        <v>92</v>
      </c>
      <c r="E126" s="2">
        <v>8</v>
      </c>
    </row>
    <row r="127" spans="1:5" x14ac:dyDescent="0.25">
      <c r="A127" s="2">
        <v>14</v>
      </c>
      <c r="B127" s="2" t="s">
        <v>46</v>
      </c>
      <c r="C127" s="2">
        <v>2</v>
      </c>
      <c r="D127" s="2" t="s">
        <v>92</v>
      </c>
      <c r="E127" s="2">
        <v>8</v>
      </c>
    </row>
    <row r="128" spans="1:5" x14ac:dyDescent="0.25">
      <c r="A128" s="2">
        <v>15</v>
      </c>
      <c r="B128" s="2" t="s">
        <v>47</v>
      </c>
      <c r="C128" s="2">
        <v>1</v>
      </c>
      <c r="D128" s="2" t="s">
        <v>92</v>
      </c>
      <c r="E128" s="2">
        <v>8</v>
      </c>
    </row>
    <row r="129" spans="1:5" x14ac:dyDescent="0.25">
      <c r="A129" s="2">
        <v>16</v>
      </c>
      <c r="B129" s="2" t="s">
        <v>48</v>
      </c>
      <c r="C129" s="2">
        <v>8</v>
      </c>
      <c r="D129" s="2" t="s">
        <v>92</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106</v>
      </c>
      <c r="B1" t="s">
        <v>111</v>
      </c>
      <c r="C1" t="s">
        <v>3</v>
      </c>
      <c r="D1" t="s">
        <v>121</v>
      </c>
    </row>
    <row r="2" spans="1:4" x14ac:dyDescent="0.25">
      <c r="A2">
        <v>1</v>
      </c>
      <c r="B2">
        <v>23</v>
      </c>
      <c r="C2" t="s">
        <v>94</v>
      </c>
      <c r="D2" t="s">
        <v>4</v>
      </c>
    </row>
    <row r="3" spans="1:4" x14ac:dyDescent="0.25">
      <c r="A3">
        <v>2</v>
      </c>
      <c r="B3">
        <v>14</v>
      </c>
      <c r="C3" t="s">
        <v>94</v>
      </c>
      <c r="D3" t="s">
        <v>95</v>
      </c>
    </row>
    <row r="4" spans="1:4" x14ac:dyDescent="0.25">
      <c r="A4">
        <v>3</v>
      </c>
      <c r="B4">
        <v>1</v>
      </c>
      <c r="C4" t="s">
        <v>94</v>
      </c>
      <c r="D4" t="s">
        <v>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106</v>
      </c>
      <c r="B1" t="s">
        <v>142</v>
      </c>
      <c r="C1" t="s">
        <v>111</v>
      </c>
    </row>
    <row r="2" spans="1:3" x14ac:dyDescent="0.25">
      <c r="A2">
        <v>1</v>
      </c>
      <c r="B2" t="s">
        <v>14</v>
      </c>
      <c r="C2">
        <v>243</v>
      </c>
    </row>
    <row r="3" spans="1:3" x14ac:dyDescent="0.25">
      <c r="A3">
        <v>2</v>
      </c>
      <c r="B3" t="s">
        <v>15</v>
      </c>
      <c r="C3">
        <v>52</v>
      </c>
    </row>
    <row r="4" spans="1:3" x14ac:dyDescent="0.25">
      <c r="A4">
        <v>3</v>
      </c>
      <c r="B4" t="s">
        <v>16</v>
      </c>
      <c r="C4">
        <v>26</v>
      </c>
    </row>
    <row r="5" spans="1:3" x14ac:dyDescent="0.25">
      <c r="A5">
        <v>4</v>
      </c>
      <c r="B5" t="s">
        <v>89</v>
      </c>
      <c r="C5">
        <v>97</v>
      </c>
    </row>
    <row r="6" spans="1:3" x14ac:dyDescent="0.25">
      <c r="A6">
        <v>5</v>
      </c>
      <c r="B6" t="s">
        <v>90</v>
      </c>
      <c r="C6">
        <v>0</v>
      </c>
    </row>
    <row r="7" spans="1:3" x14ac:dyDescent="0.25">
      <c r="A7">
        <v>6</v>
      </c>
      <c r="B7" t="s">
        <v>143</v>
      </c>
      <c r="C7">
        <v>0</v>
      </c>
    </row>
    <row r="8" spans="1:3" x14ac:dyDescent="0.25">
      <c r="A8">
        <v>7</v>
      </c>
      <c r="B8" t="s">
        <v>17</v>
      </c>
      <c r="C8">
        <v>0</v>
      </c>
    </row>
    <row r="9" spans="1:3" x14ac:dyDescent="0.25">
      <c r="A9">
        <v>8</v>
      </c>
      <c r="B9" t="s">
        <v>18</v>
      </c>
      <c r="C9">
        <v>0</v>
      </c>
    </row>
    <row r="10" spans="1:3" x14ac:dyDescent="0.25">
      <c r="A10">
        <v>9</v>
      </c>
      <c r="B10" t="s">
        <v>19</v>
      </c>
      <c r="C10">
        <v>0</v>
      </c>
    </row>
    <row r="11" spans="1:3" x14ac:dyDescent="0.25">
      <c r="A11">
        <v>10</v>
      </c>
      <c r="B11" t="s">
        <v>20</v>
      </c>
      <c r="C11">
        <v>0</v>
      </c>
    </row>
    <row r="12" spans="1:3" x14ac:dyDescent="0.25">
      <c r="A12">
        <v>11</v>
      </c>
      <c r="B12" t="s">
        <v>91</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106</v>
      </c>
      <c r="B1" t="s">
        <v>138</v>
      </c>
      <c r="C1" t="s">
        <v>33</v>
      </c>
      <c r="D1" t="s">
        <v>139</v>
      </c>
    </row>
    <row r="2" spans="1:4" x14ac:dyDescent="0.25">
      <c r="A2">
        <v>1</v>
      </c>
      <c r="B2" t="s">
        <v>140</v>
      </c>
      <c r="C2">
        <v>67169</v>
      </c>
      <c r="D2">
        <v>67890</v>
      </c>
    </row>
    <row r="3" spans="1:4" x14ac:dyDescent="0.25">
      <c r="A3">
        <v>2</v>
      </c>
      <c r="B3" t="s">
        <v>141</v>
      </c>
      <c r="C3">
        <v>2674</v>
      </c>
      <c r="D3">
        <v>2526</v>
      </c>
    </row>
    <row r="4" spans="1:4" x14ac:dyDescent="0.25">
      <c r="A4">
        <v>3</v>
      </c>
      <c r="B4" t="s">
        <v>23</v>
      </c>
      <c r="C4">
        <v>451</v>
      </c>
      <c r="D4">
        <v>467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106</v>
      </c>
      <c r="B1" t="s">
        <v>107</v>
      </c>
      <c r="C1" t="s">
        <v>108</v>
      </c>
      <c r="D1" t="s">
        <v>109</v>
      </c>
      <c r="E1" t="s">
        <v>110</v>
      </c>
      <c r="F1" t="s">
        <v>111</v>
      </c>
      <c r="G1" t="s">
        <v>112</v>
      </c>
    </row>
    <row r="2" spans="1:7" x14ac:dyDescent="0.25">
      <c r="A2">
        <v>1</v>
      </c>
      <c r="B2" t="s">
        <v>134</v>
      </c>
      <c r="C2" t="s">
        <v>34</v>
      </c>
      <c r="D2" t="s">
        <v>33</v>
      </c>
      <c r="E2">
        <v>1</v>
      </c>
      <c r="F2">
        <v>134</v>
      </c>
      <c r="G2">
        <v>1</v>
      </c>
    </row>
    <row r="3" spans="1:7" x14ac:dyDescent="0.25">
      <c r="A3">
        <v>2</v>
      </c>
      <c r="B3" t="s">
        <v>133</v>
      </c>
      <c r="C3" t="s">
        <v>34</v>
      </c>
      <c r="D3" t="s">
        <v>33</v>
      </c>
      <c r="E3">
        <v>1</v>
      </c>
      <c r="F3">
        <v>67</v>
      </c>
      <c r="G3">
        <v>1</v>
      </c>
    </row>
    <row r="4" spans="1:7" x14ac:dyDescent="0.25">
      <c r="A4">
        <v>3</v>
      </c>
      <c r="B4" t="s">
        <v>151</v>
      </c>
      <c r="C4" t="s">
        <v>34</v>
      </c>
      <c r="D4" t="s">
        <v>33</v>
      </c>
      <c r="E4">
        <v>1</v>
      </c>
      <c r="F4">
        <v>19</v>
      </c>
      <c r="G4">
        <v>1</v>
      </c>
    </row>
    <row r="5" spans="1:7" x14ac:dyDescent="0.25">
      <c r="A5">
        <v>4</v>
      </c>
      <c r="B5" t="s">
        <v>152</v>
      </c>
      <c r="C5" t="s">
        <v>34</v>
      </c>
      <c r="D5" t="s">
        <v>33</v>
      </c>
      <c r="E5">
        <v>1</v>
      </c>
      <c r="F5">
        <v>8</v>
      </c>
      <c r="G5">
        <v>1</v>
      </c>
    </row>
    <row r="6" spans="1:7" x14ac:dyDescent="0.25">
      <c r="A6">
        <v>5</v>
      </c>
      <c r="B6" t="s">
        <v>160</v>
      </c>
      <c r="C6" t="s">
        <v>34</v>
      </c>
      <c r="D6" t="s">
        <v>33</v>
      </c>
      <c r="E6">
        <v>1</v>
      </c>
      <c r="F6">
        <v>11</v>
      </c>
      <c r="G6">
        <v>1</v>
      </c>
    </row>
    <row r="7" spans="1:7" x14ac:dyDescent="0.25">
      <c r="A7">
        <v>6</v>
      </c>
      <c r="B7" t="s">
        <v>113</v>
      </c>
      <c r="C7" t="s">
        <v>34</v>
      </c>
      <c r="D7" t="s">
        <v>33</v>
      </c>
      <c r="E7">
        <v>1</v>
      </c>
      <c r="F7">
        <v>30</v>
      </c>
      <c r="G7">
        <v>1</v>
      </c>
    </row>
    <row r="8" spans="1:7" x14ac:dyDescent="0.25">
      <c r="A8">
        <v>1</v>
      </c>
      <c r="B8" t="s">
        <v>134</v>
      </c>
      <c r="C8" t="s">
        <v>34</v>
      </c>
      <c r="D8" t="s">
        <v>11</v>
      </c>
      <c r="E8">
        <v>2</v>
      </c>
      <c r="F8">
        <v>358</v>
      </c>
      <c r="G8">
        <v>1</v>
      </c>
    </row>
    <row r="9" spans="1:7" x14ac:dyDescent="0.25">
      <c r="A9">
        <v>2</v>
      </c>
      <c r="B9" t="s">
        <v>133</v>
      </c>
      <c r="C9" t="s">
        <v>34</v>
      </c>
      <c r="D9" t="s">
        <v>11</v>
      </c>
      <c r="E9">
        <v>2</v>
      </c>
      <c r="F9">
        <v>104</v>
      </c>
      <c r="G9">
        <v>1</v>
      </c>
    </row>
    <row r="10" spans="1:7" x14ac:dyDescent="0.25">
      <c r="A10">
        <v>3</v>
      </c>
      <c r="B10" t="s">
        <v>151</v>
      </c>
      <c r="C10" t="s">
        <v>34</v>
      </c>
      <c r="D10" t="s">
        <v>11</v>
      </c>
      <c r="E10">
        <v>2</v>
      </c>
      <c r="F10">
        <v>37</v>
      </c>
      <c r="G10">
        <v>1</v>
      </c>
    </row>
    <row r="11" spans="1:7" x14ac:dyDescent="0.25">
      <c r="A11">
        <v>4</v>
      </c>
      <c r="B11" t="s">
        <v>152</v>
      </c>
      <c r="C11" t="s">
        <v>34</v>
      </c>
      <c r="D11" t="s">
        <v>11</v>
      </c>
      <c r="E11">
        <v>2</v>
      </c>
      <c r="F11">
        <v>16</v>
      </c>
      <c r="G11">
        <v>1</v>
      </c>
    </row>
    <row r="12" spans="1:7" x14ac:dyDescent="0.25">
      <c r="A12">
        <v>5</v>
      </c>
      <c r="B12" t="s">
        <v>160</v>
      </c>
      <c r="C12" t="s">
        <v>34</v>
      </c>
      <c r="D12" t="s">
        <v>11</v>
      </c>
      <c r="E12">
        <v>2</v>
      </c>
      <c r="F12">
        <v>16</v>
      </c>
      <c r="G12">
        <v>1</v>
      </c>
    </row>
    <row r="13" spans="1:7" x14ac:dyDescent="0.25">
      <c r="A13">
        <v>6</v>
      </c>
      <c r="B13" t="s">
        <v>113</v>
      </c>
      <c r="C13" t="s">
        <v>34</v>
      </c>
      <c r="D13" t="s">
        <v>11</v>
      </c>
      <c r="E13">
        <v>2</v>
      </c>
      <c r="F13">
        <v>43</v>
      </c>
      <c r="G13">
        <v>1</v>
      </c>
    </row>
    <row r="14" spans="1:7" x14ac:dyDescent="0.25">
      <c r="A14">
        <v>1</v>
      </c>
      <c r="B14" t="s">
        <v>134</v>
      </c>
      <c r="C14" t="s">
        <v>35</v>
      </c>
      <c r="D14" t="s">
        <v>33</v>
      </c>
      <c r="E14">
        <v>1</v>
      </c>
      <c r="F14">
        <v>18</v>
      </c>
      <c r="G14">
        <v>2</v>
      </c>
    </row>
    <row r="15" spans="1:7" x14ac:dyDescent="0.25">
      <c r="A15">
        <v>2</v>
      </c>
      <c r="B15" t="s">
        <v>133</v>
      </c>
      <c r="C15" t="s">
        <v>35</v>
      </c>
      <c r="D15" t="s">
        <v>33</v>
      </c>
      <c r="E15">
        <v>1</v>
      </c>
      <c r="F15">
        <v>24</v>
      </c>
      <c r="G15">
        <v>2</v>
      </c>
    </row>
    <row r="16" spans="1:7" x14ac:dyDescent="0.25">
      <c r="A16">
        <v>3</v>
      </c>
      <c r="B16" t="s">
        <v>151</v>
      </c>
      <c r="C16" t="s">
        <v>35</v>
      </c>
      <c r="D16" t="s">
        <v>33</v>
      </c>
      <c r="E16">
        <v>1</v>
      </c>
      <c r="F16">
        <v>4</v>
      </c>
      <c r="G16">
        <v>2</v>
      </c>
    </row>
    <row r="17" spans="1:7" x14ac:dyDescent="0.25">
      <c r="A17">
        <v>4</v>
      </c>
      <c r="B17" t="s">
        <v>152</v>
      </c>
      <c r="C17" t="s">
        <v>35</v>
      </c>
      <c r="D17" t="s">
        <v>33</v>
      </c>
      <c r="E17">
        <v>1</v>
      </c>
      <c r="F17">
        <v>0</v>
      </c>
      <c r="G17">
        <v>2</v>
      </c>
    </row>
    <row r="18" spans="1:7" x14ac:dyDescent="0.25">
      <c r="A18">
        <v>5</v>
      </c>
      <c r="B18" t="s">
        <v>160</v>
      </c>
      <c r="C18" t="s">
        <v>35</v>
      </c>
      <c r="D18" t="s">
        <v>33</v>
      </c>
      <c r="E18">
        <v>1</v>
      </c>
      <c r="F18">
        <v>0</v>
      </c>
      <c r="G18">
        <v>2</v>
      </c>
    </row>
    <row r="19" spans="1:7" x14ac:dyDescent="0.25">
      <c r="A19">
        <v>6</v>
      </c>
      <c r="B19" t="s">
        <v>113</v>
      </c>
      <c r="C19" t="s">
        <v>35</v>
      </c>
      <c r="D19" t="s">
        <v>33</v>
      </c>
      <c r="E19">
        <v>1</v>
      </c>
      <c r="F19">
        <v>11</v>
      </c>
      <c r="G19">
        <v>2</v>
      </c>
    </row>
    <row r="20" spans="1:7" x14ac:dyDescent="0.25">
      <c r="A20">
        <v>1</v>
      </c>
      <c r="B20" t="s">
        <v>134</v>
      </c>
      <c r="C20" t="s">
        <v>35</v>
      </c>
      <c r="D20" t="s">
        <v>11</v>
      </c>
      <c r="E20">
        <v>2</v>
      </c>
      <c r="F20">
        <v>41</v>
      </c>
      <c r="G20">
        <v>2</v>
      </c>
    </row>
    <row r="21" spans="1:7" x14ac:dyDescent="0.25">
      <c r="A21">
        <v>2</v>
      </c>
      <c r="B21" t="s">
        <v>133</v>
      </c>
      <c r="C21" t="s">
        <v>35</v>
      </c>
      <c r="D21" t="s">
        <v>11</v>
      </c>
      <c r="E21">
        <v>2</v>
      </c>
      <c r="F21">
        <v>44</v>
      </c>
      <c r="G21">
        <v>2</v>
      </c>
    </row>
    <row r="22" spans="1:7" x14ac:dyDescent="0.25">
      <c r="A22">
        <v>3</v>
      </c>
      <c r="B22" t="s">
        <v>151</v>
      </c>
      <c r="C22" t="s">
        <v>35</v>
      </c>
      <c r="D22" t="s">
        <v>11</v>
      </c>
      <c r="E22">
        <v>2</v>
      </c>
      <c r="F22">
        <v>10</v>
      </c>
      <c r="G22">
        <v>2</v>
      </c>
    </row>
    <row r="23" spans="1:7" x14ac:dyDescent="0.25">
      <c r="A23">
        <v>4</v>
      </c>
      <c r="B23" t="s">
        <v>152</v>
      </c>
      <c r="C23" t="s">
        <v>35</v>
      </c>
      <c r="D23" t="s">
        <v>11</v>
      </c>
      <c r="E23">
        <v>2</v>
      </c>
      <c r="F23">
        <v>0</v>
      </c>
      <c r="G23">
        <v>2</v>
      </c>
    </row>
    <row r="24" spans="1:7" x14ac:dyDescent="0.25">
      <c r="A24">
        <v>5</v>
      </c>
      <c r="B24" t="s">
        <v>160</v>
      </c>
      <c r="C24" t="s">
        <v>35</v>
      </c>
      <c r="D24" t="s">
        <v>11</v>
      </c>
      <c r="E24">
        <v>2</v>
      </c>
      <c r="F24">
        <v>0</v>
      </c>
      <c r="G24">
        <v>2</v>
      </c>
    </row>
    <row r="25" spans="1:7" x14ac:dyDescent="0.25">
      <c r="A25">
        <v>6</v>
      </c>
      <c r="B25" t="s">
        <v>113</v>
      </c>
      <c r="C25" t="s">
        <v>35</v>
      </c>
      <c r="D25" t="s">
        <v>11</v>
      </c>
      <c r="E25">
        <v>2</v>
      </c>
      <c r="F25">
        <v>16</v>
      </c>
      <c r="G25">
        <v>2</v>
      </c>
    </row>
    <row r="26" spans="1:7" x14ac:dyDescent="0.25">
      <c r="A26">
        <v>1</v>
      </c>
      <c r="B26" t="s">
        <v>134</v>
      </c>
      <c r="C26" t="s">
        <v>114</v>
      </c>
      <c r="D26" t="s">
        <v>33</v>
      </c>
      <c r="E26">
        <v>1</v>
      </c>
      <c r="F26">
        <v>9</v>
      </c>
      <c r="G26">
        <v>3</v>
      </c>
    </row>
    <row r="27" spans="1:7" x14ac:dyDescent="0.25">
      <c r="A27">
        <v>2</v>
      </c>
      <c r="B27" t="s">
        <v>133</v>
      </c>
      <c r="C27" t="s">
        <v>114</v>
      </c>
      <c r="D27" t="s">
        <v>33</v>
      </c>
      <c r="E27">
        <v>1</v>
      </c>
      <c r="F27">
        <v>6</v>
      </c>
      <c r="G27">
        <v>3</v>
      </c>
    </row>
    <row r="28" spans="1:7" x14ac:dyDescent="0.25">
      <c r="A28">
        <v>3</v>
      </c>
      <c r="B28" t="s">
        <v>151</v>
      </c>
      <c r="C28" t="s">
        <v>114</v>
      </c>
      <c r="D28" t="s">
        <v>33</v>
      </c>
      <c r="E28">
        <v>1</v>
      </c>
      <c r="F28">
        <v>4</v>
      </c>
      <c r="G28">
        <v>3</v>
      </c>
    </row>
    <row r="29" spans="1:7" x14ac:dyDescent="0.25">
      <c r="A29">
        <v>4</v>
      </c>
      <c r="B29" t="s">
        <v>152</v>
      </c>
      <c r="C29" t="s">
        <v>114</v>
      </c>
      <c r="D29" t="s">
        <v>33</v>
      </c>
      <c r="E29">
        <v>1</v>
      </c>
      <c r="F29">
        <v>2</v>
      </c>
      <c r="G29">
        <v>3</v>
      </c>
    </row>
    <row r="30" spans="1:7" x14ac:dyDescent="0.25">
      <c r="A30">
        <v>5</v>
      </c>
      <c r="B30" t="s">
        <v>160</v>
      </c>
      <c r="C30" t="s">
        <v>114</v>
      </c>
      <c r="D30" t="s">
        <v>33</v>
      </c>
      <c r="E30">
        <v>1</v>
      </c>
      <c r="F30">
        <v>1</v>
      </c>
      <c r="G30">
        <v>3</v>
      </c>
    </row>
    <row r="31" spans="1:7" x14ac:dyDescent="0.25">
      <c r="A31">
        <v>6</v>
      </c>
      <c r="B31" t="s">
        <v>113</v>
      </c>
      <c r="C31" t="s">
        <v>114</v>
      </c>
      <c r="D31" t="s">
        <v>33</v>
      </c>
      <c r="E31">
        <v>1</v>
      </c>
      <c r="F31">
        <v>2</v>
      </c>
      <c r="G31">
        <v>3</v>
      </c>
    </row>
    <row r="32" spans="1:7" x14ac:dyDescent="0.25">
      <c r="A32">
        <v>1</v>
      </c>
      <c r="B32" t="s">
        <v>134</v>
      </c>
      <c r="C32" t="s">
        <v>114</v>
      </c>
      <c r="D32" t="s">
        <v>11</v>
      </c>
      <c r="E32">
        <v>2</v>
      </c>
      <c r="F32">
        <v>18</v>
      </c>
      <c r="G32">
        <v>3</v>
      </c>
    </row>
    <row r="33" spans="1:7" x14ac:dyDescent="0.25">
      <c r="A33">
        <v>2</v>
      </c>
      <c r="B33" t="s">
        <v>133</v>
      </c>
      <c r="C33" t="s">
        <v>114</v>
      </c>
      <c r="D33" t="s">
        <v>11</v>
      </c>
      <c r="E33">
        <v>2</v>
      </c>
      <c r="F33">
        <v>13</v>
      </c>
      <c r="G33">
        <v>3</v>
      </c>
    </row>
    <row r="34" spans="1:7" x14ac:dyDescent="0.25">
      <c r="A34">
        <v>3</v>
      </c>
      <c r="B34" t="s">
        <v>151</v>
      </c>
      <c r="C34" t="s">
        <v>114</v>
      </c>
      <c r="D34" t="s">
        <v>11</v>
      </c>
      <c r="E34">
        <v>2</v>
      </c>
      <c r="F34">
        <v>9</v>
      </c>
      <c r="G34">
        <v>3</v>
      </c>
    </row>
    <row r="35" spans="1:7" x14ac:dyDescent="0.25">
      <c r="A35">
        <v>4</v>
      </c>
      <c r="B35" t="s">
        <v>152</v>
      </c>
      <c r="C35" t="s">
        <v>114</v>
      </c>
      <c r="D35" t="s">
        <v>11</v>
      </c>
      <c r="E35">
        <v>2</v>
      </c>
      <c r="F35">
        <v>2</v>
      </c>
      <c r="G35">
        <v>3</v>
      </c>
    </row>
    <row r="36" spans="1:7" x14ac:dyDescent="0.25">
      <c r="A36">
        <v>5</v>
      </c>
      <c r="B36" t="s">
        <v>160</v>
      </c>
      <c r="C36" t="s">
        <v>114</v>
      </c>
      <c r="D36" t="s">
        <v>11</v>
      </c>
      <c r="E36">
        <v>2</v>
      </c>
      <c r="F36">
        <v>1</v>
      </c>
      <c r="G36">
        <v>3</v>
      </c>
    </row>
    <row r="37" spans="1:7" x14ac:dyDescent="0.25">
      <c r="A37">
        <v>6</v>
      </c>
      <c r="B37" t="s">
        <v>113</v>
      </c>
      <c r="C37" t="s">
        <v>114</v>
      </c>
      <c r="D37" t="s">
        <v>11</v>
      </c>
      <c r="E37">
        <v>2</v>
      </c>
      <c r="F37">
        <v>4</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106</v>
      </c>
      <c r="B1" t="s">
        <v>107</v>
      </c>
      <c r="C1" t="s">
        <v>108</v>
      </c>
      <c r="D1" t="s">
        <v>109</v>
      </c>
      <c r="E1" t="s">
        <v>110</v>
      </c>
      <c r="F1" t="s">
        <v>111</v>
      </c>
      <c r="G1" t="s">
        <v>112</v>
      </c>
    </row>
    <row r="2" spans="1:7" x14ac:dyDescent="0.25">
      <c r="A2">
        <v>1</v>
      </c>
      <c r="B2" t="s">
        <v>134</v>
      </c>
      <c r="C2" t="s">
        <v>34</v>
      </c>
      <c r="D2" t="s">
        <v>33</v>
      </c>
      <c r="E2">
        <v>1</v>
      </c>
      <c r="F2">
        <v>499</v>
      </c>
      <c r="G2">
        <v>1</v>
      </c>
    </row>
    <row r="3" spans="1:7" x14ac:dyDescent="0.25">
      <c r="A3">
        <v>2</v>
      </c>
      <c r="B3" t="s">
        <v>133</v>
      </c>
      <c r="C3" t="s">
        <v>34</v>
      </c>
      <c r="D3" t="s">
        <v>33</v>
      </c>
      <c r="E3">
        <v>1</v>
      </c>
      <c r="F3">
        <v>512</v>
      </c>
      <c r="G3">
        <v>1</v>
      </c>
    </row>
    <row r="4" spans="1:7" x14ac:dyDescent="0.25">
      <c r="A4">
        <v>3</v>
      </c>
      <c r="B4" t="s">
        <v>151</v>
      </c>
      <c r="C4" t="s">
        <v>34</v>
      </c>
      <c r="D4" t="s">
        <v>33</v>
      </c>
      <c r="E4">
        <v>1</v>
      </c>
      <c r="F4">
        <v>44</v>
      </c>
      <c r="G4">
        <v>1</v>
      </c>
    </row>
    <row r="5" spans="1:7" x14ac:dyDescent="0.25">
      <c r="A5">
        <v>4</v>
      </c>
      <c r="B5" t="s">
        <v>152</v>
      </c>
      <c r="C5" t="s">
        <v>34</v>
      </c>
      <c r="D5" t="s">
        <v>33</v>
      </c>
      <c r="E5">
        <v>1</v>
      </c>
      <c r="F5">
        <v>35</v>
      </c>
      <c r="G5">
        <v>1</v>
      </c>
    </row>
    <row r="6" spans="1:7" x14ac:dyDescent="0.25">
      <c r="A6">
        <v>5</v>
      </c>
      <c r="B6" t="s">
        <v>160</v>
      </c>
      <c r="C6" t="s">
        <v>34</v>
      </c>
      <c r="D6" t="s">
        <v>33</v>
      </c>
      <c r="E6">
        <v>1</v>
      </c>
      <c r="F6">
        <v>36</v>
      </c>
      <c r="G6">
        <v>1</v>
      </c>
    </row>
    <row r="7" spans="1:7" x14ac:dyDescent="0.25">
      <c r="A7">
        <v>6</v>
      </c>
      <c r="B7" t="s">
        <v>113</v>
      </c>
      <c r="C7" t="s">
        <v>34</v>
      </c>
      <c r="D7" t="s">
        <v>33</v>
      </c>
      <c r="E7">
        <v>1</v>
      </c>
      <c r="F7">
        <v>135</v>
      </c>
      <c r="G7">
        <v>1</v>
      </c>
    </row>
    <row r="8" spans="1:7" x14ac:dyDescent="0.25">
      <c r="A8">
        <v>1</v>
      </c>
      <c r="B8" t="s">
        <v>134</v>
      </c>
      <c r="C8" t="s">
        <v>34</v>
      </c>
      <c r="D8" t="s">
        <v>11</v>
      </c>
      <c r="E8">
        <v>2</v>
      </c>
      <c r="F8">
        <v>1264</v>
      </c>
      <c r="G8">
        <v>1</v>
      </c>
    </row>
    <row r="9" spans="1:7" x14ac:dyDescent="0.25">
      <c r="A9">
        <v>2</v>
      </c>
      <c r="B9" t="s">
        <v>133</v>
      </c>
      <c r="C9" t="s">
        <v>34</v>
      </c>
      <c r="D9" t="s">
        <v>11</v>
      </c>
      <c r="E9">
        <v>2</v>
      </c>
      <c r="F9">
        <v>891</v>
      </c>
      <c r="G9">
        <v>1</v>
      </c>
    </row>
    <row r="10" spans="1:7" x14ac:dyDescent="0.25">
      <c r="A10">
        <v>3</v>
      </c>
      <c r="B10" t="s">
        <v>151</v>
      </c>
      <c r="C10" t="s">
        <v>34</v>
      </c>
      <c r="D10" t="s">
        <v>11</v>
      </c>
      <c r="E10">
        <v>2</v>
      </c>
      <c r="F10">
        <v>97</v>
      </c>
      <c r="G10">
        <v>1</v>
      </c>
    </row>
    <row r="11" spans="1:7" x14ac:dyDescent="0.25">
      <c r="A11">
        <v>4</v>
      </c>
      <c r="B11" t="s">
        <v>152</v>
      </c>
      <c r="C11" t="s">
        <v>34</v>
      </c>
      <c r="D11" t="s">
        <v>11</v>
      </c>
      <c r="E11">
        <v>2</v>
      </c>
      <c r="F11">
        <v>73</v>
      </c>
      <c r="G11">
        <v>1</v>
      </c>
    </row>
    <row r="12" spans="1:7" x14ac:dyDescent="0.25">
      <c r="A12">
        <v>5</v>
      </c>
      <c r="B12" t="s">
        <v>160</v>
      </c>
      <c r="C12" t="s">
        <v>34</v>
      </c>
      <c r="D12" t="s">
        <v>11</v>
      </c>
      <c r="E12">
        <v>2</v>
      </c>
      <c r="F12">
        <v>46</v>
      </c>
      <c r="G12">
        <v>1</v>
      </c>
    </row>
    <row r="13" spans="1:7" x14ac:dyDescent="0.25">
      <c r="A13">
        <v>6</v>
      </c>
      <c r="B13" t="s">
        <v>113</v>
      </c>
      <c r="C13" t="s">
        <v>34</v>
      </c>
      <c r="D13" t="s">
        <v>11</v>
      </c>
      <c r="E13">
        <v>2</v>
      </c>
      <c r="F13">
        <v>199</v>
      </c>
      <c r="G13">
        <v>1</v>
      </c>
    </row>
    <row r="14" spans="1:7" x14ac:dyDescent="0.25">
      <c r="A14">
        <v>1</v>
      </c>
      <c r="B14" t="s">
        <v>134</v>
      </c>
      <c r="C14" t="s">
        <v>35</v>
      </c>
      <c r="D14" t="s">
        <v>33</v>
      </c>
      <c r="E14">
        <v>1</v>
      </c>
      <c r="F14">
        <v>74</v>
      </c>
      <c r="G14">
        <v>2</v>
      </c>
    </row>
    <row r="15" spans="1:7" x14ac:dyDescent="0.25">
      <c r="A15">
        <v>2</v>
      </c>
      <c r="B15" t="s">
        <v>133</v>
      </c>
      <c r="C15" t="s">
        <v>35</v>
      </c>
      <c r="D15" t="s">
        <v>33</v>
      </c>
      <c r="E15">
        <v>1</v>
      </c>
      <c r="F15">
        <v>82</v>
      </c>
      <c r="G15">
        <v>2</v>
      </c>
    </row>
    <row r="16" spans="1:7" x14ac:dyDescent="0.25">
      <c r="A16">
        <v>3</v>
      </c>
      <c r="B16" t="s">
        <v>151</v>
      </c>
      <c r="C16" t="s">
        <v>35</v>
      </c>
      <c r="D16" t="s">
        <v>33</v>
      </c>
      <c r="E16">
        <v>1</v>
      </c>
      <c r="F16">
        <v>13</v>
      </c>
      <c r="G16">
        <v>2</v>
      </c>
    </row>
    <row r="17" spans="1:7" x14ac:dyDescent="0.25">
      <c r="A17">
        <v>4</v>
      </c>
      <c r="B17" t="s">
        <v>152</v>
      </c>
      <c r="C17" t="s">
        <v>35</v>
      </c>
      <c r="D17" t="s">
        <v>33</v>
      </c>
      <c r="E17">
        <v>1</v>
      </c>
      <c r="F17">
        <v>0</v>
      </c>
      <c r="G17">
        <v>2</v>
      </c>
    </row>
    <row r="18" spans="1:7" x14ac:dyDescent="0.25">
      <c r="A18">
        <v>5</v>
      </c>
      <c r="B18" t="s">
        <v>160</v>
      </c>
      <c r="C18" t="s">
        <v>35</v>
      </c>
      <c r="D18" t="s">
        <v>33</v>
      </c>
      <c r="E18">
        <v>1</v>
      </c>
      <c r="F18">
        <v>1</v>
      </c>
      <c r="G18">
        <v>2</v>
      </c>
    </row>
    <row r="19" spans="1:7" x14ac:dyDescent="0.25">
      <c r="A19">
        <v>6</v>
      </c>
      <c r="B19" t="s">
        <v>113</v>
      </c>
      <c r="C19" t="s">
        <v>35</v>
      </c>
      <c r="D19" t="s">
        <v>33</v>
      </c>
      <c r="E19">
        <v>1</v>
      </c>
      <c r="F19">
        <v>35</v>
      </c>
      <c r="G19">
        <v>2</v>
      </c>
    </row>
    <row r="20" spans="1:7" x14ac:dyDescent="0.25">
      <c r="A20">
        <v>1</v>
      </c>
      <c r="B20" t="s">
        <v>134</v>
      </c>
      <c r="C20" t="s">
        <v>35</v>
      </c>
      <c r="D20" t="s">
        <v>11</v>
      </c>
      <c r="E20">
        <v>2</v>
      </c>
      <c r="F20">
        <v>177</v>
      </c>
      <c r="G20">
        <v>2</v>
      </c>
    </row>
    <row r="21" spans="1:7" x14ac:dyDescent="0.25">
      <c r="A21">
        <v>2</v>
      </c>
      <c r="B21" t="s">
        <v>133</v>
      </c>
      <c r="C21" t="s">
        <v>35</v>
      </c>
      <c r="D21" t="s">
        <v>11</v>
      </c>
      <c r="E21">
        <v>2</v>
      </c>
      <c r="F21">
        <v>188</v>
      </c>
      <c r="G21">
        <v>2</v>
      </c>
    </row>
    <row r="22" spans="1:7" x14ac:dyDescent="0.25">
      <c r="A22">
        <v>3</v>
      </c>
      <c r="B22" t="s">
        <v>151</v>
      </c>
      <c r="C22" t="s">
        <v>35</v>
      </c>
      <c r="D22" t="s">
        <v>11</v>
      </c>
      <c r="E22">
        <v>2</v>
      </c>
      <c r="F22">
        <v>34</v>
      </c>
      <c r="G22">
        <v>2</v>
      </c>
    </row>
    <row r="23" spans="1:7" x14ac:dyDescent="0.25">
      <c r="A23">
        <v>4</v>
      </c>
      <c r="B23" t="s">
        <v>152</v>
      </c>
      <c r="C23" t="s">
        <v>35</v>
      </c>
      <c r="D23" t="s">
        <v>11</v>
      </c>
      <c r="E23">
        <v>2</v>
      </c>
      <c r="F23">
        <v>0</v>
      </c>
      <c r="G23">
        <v>2</v>
      </c>
    </row>
    <row r="24" spans="1:7" x14ac:dyDescent="0.25">
      <c r="A24">
        <v>5</v>
      </c>
      <c r="B24" t="s">
        <v>160</v>
      </c>
      <c r="C24" t="s">
        <v>35</v>
      </c>
      <c r="D24" t="s">
        <v>11</v>
      </c>
      <c r="E24">
        <v>2</v>
      </c>
      <c r="F24">
        <v>1</v>
      </c>
      <c r="G24">
        <v>2</v>
      </c>
    </row>
    <row r="25" spans="1:7" x14ac:dyDescent="0.25">
      <c r="A25">
        <v>6</v>
      </c>
      <c r="B25" t="s">
        <v>113</v>
      </c>
      <c r="C25" t="s">
        <v>35</v>
      </c>
      <c r="D25" t="s">
        <v>11</v>
      </c>
      <c r="E25">
        <v>2</v>
      </c>
      <c r="F25">
        <v>44</v>
      </c>
      <c r="G25">
        <v>2</v>
      </c>
    </row>
    <row r="26" spans="1:7" x14ac:dyDescent="0.25">
      <c r="A26">
        <v>1</v>
      </c>
      <c r="B26" t="s">
        <v>134</v>
      </c>
      <c r="C26" t="s">
        <v>114</v>
      </c>
      <c r="D26" t="s">
        <v>33</v>
      </c>
      <c r="E26">
        <v>1</v>
      </c>
      <c r="F26">
        <v>85</v>
      </c>
      <c r="G26">
        <v>3</v>
      </c>
    </row>
    <row r="27" spans="1:7" x14ac:dyDescent="0.25">
      <c r="A27">
        <v>2</v>
      </c>
      <c r="B27" t="s">
        <v>133</v>
      </c>
      <c r="C27" t="s">
        <v>114</v>
      </c>
      <c r="D27" t="s">
        <v>33</v>
      </c>
      <c r="E27">
        <v>1</v>
      </c>
      <c r="F27">
        <v>39</v>
      </c>
      <c r="G27">
        <v>3</v>
      </c>
    </row>
    <row r="28" spans="1:7" x14ac:dyDescent="0.25">
      <c r="A28">
        <v>3</v>
      </c>
      <c r="B28" t="s">
        <v>151</v>
      </c>
      <c r="C28" t="s">
        <v>114</v>
      </c>
      <c r="D28" t="s">
        <v>33</v>
      </c>
      <c r="E28">
        <v>1</v>
      </c>
      <c r="F28">
        <v>21</v>
      </c>
      <c r="G28">
        <v>3</v>
      </c>
    </row>
    <row r="29" spans="1:7" x14ac:dyDescent="0.25">
      <c r="A29">
        <v>4</v>
      </c>
      <c r="B29" t="s">
        <v>152</v>
      </c>
      <c r="C29" t="s">
        <v>114</v>
      </c>
      <c r="D29" t="s">
        <v>33</v>
      </c>
      <c r="E29">
        <v>1</v>
      </c>
      <c r="F29">
        <v>6</v>
      </c>
      <c r="G29">
        <v>3</v>
      </c>
    </row>
    <row r="30" spans="1:7" x14ac:dyDescent="0.25">
      <c r="A30">
        <v>5</v>
      </c>
      <c r="B30" t="s">
        <v>160</v>
      </c>
      <c r="C30" t="s">
        <v>114</v>
      </c>
      <c r="D30" t="s">
        <v>33</v>
      </c>
      <c r="E30">
        <v>1</v>
      </c>
      <c r="F30">
        <v>5</v>
      </c>
      <c r="G30">
        <v>3</v>
      </c>
    </row>
    <row r="31" spans="1:7" x14ac:dyDescent="0.25">
      <c r="A31">
        <v>6</v>
      </c>
      <c r="B31" t="s">
        <v>113</v>
      </c>
      <c r="C31" t="s">
        <v>114</v>
      </c>
      <c r="D31" t="s">
        <v>33</v>
      </c>
      <c r="E31">
        <v>1</v>
      </c>
      <c r="F31">
        <v>11</v>
      </c>
      <c r="G31">
        <v>3</v>
      </c>
    </row>
    <row r="32" spans="1:7" x14ac:dyDescent="0.25">
      <c r="A32">
        <v>1</v>
      </c>
      <c r="B32" t="s">
        <v>134</v>
      </c>
      <c r="C32" t="s">
        <v>114</v>
      </c>
      <c r="D32" t="s">
        <v>11</v>
      </c>
      <c r="E32">
        <v>2</v>
      </c>
      <c r="F32">
        <v>200</v>
      </c>
      <c r="G32">
        <v>3</v>
      </c>
    </row>
    <row r="33" spans="1:7" x14ac:dyDescent="0.25">
      <c r="A33">
        <v>2</v>
      </c>
      <c r="B33" t="s">
        <v>133</v>
      </c>
      <c r="C33" t="s">
        <v>114</v>
      </c>
      <c r="D33" t="s">
        <v>11</v>
      </c>
      <c r="E33">
        <v>2</v>
      </c>
      <c r="F33">
        <v>47</v>
      </c>
      <c r="G33">
        <v>3</v>
      </c>
    </row>
    <row r="34" spans="1:7" x14ac:dyDescent="0.25">
      <c r="A34">
        <v>3</v>
      </c>
      <c r="B34" t="s">
        <v>151</v>
      </c>
      <c r="C34" t="s">
        <v>114</v>
      </c>
      <c r="D34" t="s">
        <v>11</v>
      </c>
      <c r="E34">
        <v>2</v>
      </c>
      <c r="F34">
        <v>38</v>
      </c>
      <c r="G34">
        <v>3</v>
      </c>
    </row>
    <row r="35" spans="1:7" x14ac:dyDescent="0.25">
      <c r="A35">
        <v>4</v>
      </c>
      <c r="B35" t="s">
        <v>152</v>
      </c>
      <c r="C35" t="s">
        <v>114</v>
      </c>
      <c r="D35" t="s">
        <v>11</v>
      </c>
      <c r="E35">
        <v>2</v>
      </c>
      <c r="F35">
        <v>11</v>
      </c>
      <c r="G35">
        <v>3</v>
      </c>
    </row>
    <row r="36" spans="1:7" x14ac:dyDescent="0.25">
      <c r="A36">
        <v>5</v>
      </c>
      <c r="B36" t="s">
        <v>160</v>
      </c>
      <c r="C36" t="s">
        <v>114</v>
      </c>
      <c r="D36" t="s">
        <v>11</v>
      </c>
      <c r="E36">
        <v>2</v>
      </c>
      <c r="F36">
        <v>5</v>
      </c>
      <c r="G36">
        <v>3</v>
      </c>
    </row>
    <row r="37" spans="1:7" x14ac:dyDescent="0.25">
      <c r="A37">
        <v>6</v>
      </c>
      <c r="B37" t="s">
        <v>113</v>
      </c>
      <c r="C37" t="s">
        <v>114</v>
      </c>
      <c r="D37" t="s">
        <v>11</v>
      </c>
      <c r="E37">
        <v>2</v>
      </c>
      <c r="F37">
        <v>21</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106</v>
      </c>
      <c r="B1" t="s">
        <v>0</v>
      </c>
      <c r="C1" t="s">
        <v>61</v>
      </c>
      <c r="D1" t="s">
        <v>115</v>
      </c>
      <c r="E1" t="s">
        <v>58</v>
      </c>
    </row>
    <row r="2" spans="1:5" x14ac:dyDescent="0.25">
      <c r="A2">
        <v>1</v>
      </c>
      <c r="B2" t="s">
        <v>135</v>
      </c>
      <c r="C2">
        <v>1383</v>
      </c>
      <c r="D2">
        <v>1127</v>
      </c>
      <c r="E2">
        <v>34</v>
      </c>
    </row>
    <row r="3" spans="1:5" x14ac:dyDescent="0.25">
      <c r="A3">
        <v>2</v>
      </c>
      <c r="B3" t="s">
        <v>136</v>
      </c>
      <c r="C3">
        <v>321</v>
      </c>
      <c r="D3">
        <v>245</v>
      </c>
      <c r="E3">
        <v>1</v>
      </c>
    </row>
    <row r="4" spans="1:5" x14ac:dyDescent="0.25">
      <c r="A4">
        <v>3</v>
      </c>
      <c r="B4" t="s">
        <v>137</v>
      </c>
      <c r="C4">
        <v>197</v>
      </c>
      <c r="D4">
        <v>168</v>
      </c>
      <c r="E4">
        <v>1</v>
      </c>
    </row>
    <row r="5" spans="1:5" x14ac:dyDescent="0.25">
      <c r="A5" s="2">
        <v>4</v>
      </c>
      <c r="B5" s="2" t="s">
        <v>155</v>
      </c>
      <c r="C5" s="2">
        <v>112</v>
      </c>
      <c r="D5" s="2">
        <v>76</v>
      </c>
      <c r="E5" s="2">
        <v>4</v>
      </c>
    </row>
    <row r="6" spans="1:5" x14ac:dyDescent="0.25">
      <c r="A6" s="2">
        <v>5</v>
      </c>
      <c r="B6" s="2" t="s">
        <v>154</v>
      </c>
      <c r="C6" s="2">
        <v>102</v>
      </c>
      <c r="D6" s="2">
        <v>88</v>
      </c>
      <c r="E6" s="2">
        <v>3</v>
      </c>
    </row>
    <row r="7" spans="1:5" x14ac:dyDescent="0.25">
      <c r="A7" s="2">
        <v>6</v>
      </c>
      <c r="B7" s="2" t="s">
        <v>113</v>
      </c>
      <c r="C7" s="2">
        <v>351</v>
      </c>
      <c r="D7" s="2">
        <v>270</v>
      </c>
      <c r="E7" s="2">
        <v>29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106</v>
      </c>
      <c r="B1" t="s">
        <v>0</v>
      </c>
      <c r="C1" t="s">
        <v>63</v>
      </c>
      <c r="D1" t="s">
        <v>115</v>
      </c>
      <c r="E1" t="s">
        <v>58</v>
      </c>
    </row>
    <row r="2" spans="1:5" x14ac:dyDescent="0.25">
      <c r="A2" s="2">
        <v>1</v>
      </c>
      <c r="B2" s="2" t="s">
        <v>135</v>
      </c>
      <c r="C2" s="2">
        <v>30</v>
      </c>
      <c r="D2" s="2">
        <v>26</v>
      </c>
      <c r="E2" s="2">
        <v>3</v>
      </c>
    </row>
    <row r="3" spans="1:5" x14ac:dyDescent="0.25">
      <c r="A3" s="2">
        <v>2</v>
      </c>
      <c r="B3" s="2" t="s">
        <v>136</v>
      </c>
      <c r="C3" s="2">
        <v>17</v>
      </c>
      <c r="D3" s="2">
        <v>10</v>
      </c>
      <c r="E3" s="2">
        <v>0</v>
      </c>
    </row>
    <row r="4" spans="1:5" x14ac:dyDescent="0.25">
      <c r="A4" s="2">
        <v>3</v>
      </c>
      <c r="B4" s="2" t="s">
        <v>156</v>
      </c>
      <c r="C4" s="2">
        <v>11</v>
      </c>
      <c r="D4" s="2">
        <v>10</v>
      </c>
      <c r="E4" s="2">
        <v>0</v>
      </c>
    </row>
    <row r="5" spans="1:5" x14ac:dyDescent="0.25">
      <c r="A5" s="2">
        <v>4</v>
      </c>
      <c r="B5" s="2" t="s">
        <v>157</v>
      </c>
      <c r="C5" s="2">
        <v>10</v>
      </c>
      <c r="D5" s="2">
        <v>6</v>
      </c>
      <c r="E5" s="2">
        <v>0</v>
      </c>
    </row>
    <row r="6" spans="1:5" x14ac:dyDescent="0.25">
      <c r="A6" s="2">
        <v>5</v>
      </c>
      <c r="B6" s="2" t="s">
        <v>161</v>
      </c>
      <c r="C6" s="2">
        <v>9</v>
      </c>
      <c r="D6" s="2">
        <v>2</v>
      </c>
      <c r="E6" s="2">
        <v>0</v>
      </c>
    </row>
    <row r="7" spans="1:5" x14ac:dyDescent="0.25">
      <c r="A7" s="2">
        <v>6</v>
      </c>
      <c r="B7" s="2" t="s">
        <v>113</v>
      </c>
      <c r="C7" s="2">
        <v>32</v>
      </c>
      <c r="D7" s="2">
        <v>13</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130</v>
      </c>
      <c r="B1" t="s">
        <v>131</v>
      </c>
      <c r="C1" t="s">
        <v>132</v>
      </c>
    </row>
    <row r="2" spans="1:3" x14ac:dyDescent="0.25">
      <c r="A2" s="1" t="s">
        <v>158</v>
      </c>
      <c r="B2" s="1" t="s">
        <v>159</v>
      </c>
      <c r="C2" s="1" t="s">
        <v>145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111</v>
      </c>
      <c r="B1" t="s">
        <v>129</v>
      </c>
      <c r="C1" t="s">
        <v>121</v>
      </c>
      <c r="D1" t="s">
        <v>106</v>
      </c>
    </row>
    <row r="2" spans="1:4" x14ac:dyDescent="0.25">
      <c r="A2">
        <v>10142</v>
      </c>
      <c r="B2" t="s">
        <v>97</v>
      </c>
      <c r="C2" t="s">
        <v>71</v>
      </c>
      <c r="D2">
        <v>1</v>
      </c>
    </row>
    <row r="3" spans="1:4" x14ac:dyDescent="0.25">
      <c r="A3">
        <v>0</v>
      </c>
      <c r="B3" t="s">
        <v>97</v>
      </c>
      <c r="C3" t="s">
        <v>99</v>
      </c>
      <c r="D3">
        <v>2</v>
      </c>
    </row>
    <row r="4" spans="1:4" x14ac:dyDescent="0.25">
      <c r="A4">
        <v>0</v>
      </c>
      <c r="B4" t="s">
        <v>97</v>
      </c>
      <c r="C4" t="s">
        <v>70</v>
      </c>
      <c r="D4">
        <v>3</v>
      </c>
    </row>
    <row r="5" spans="1:4" x14ac:dyDescent="0.25">
      <c r="A5">
        <v>1</v>
      </c>
      <c r="B5" t="s">
        <v>97</v>
      </c>
      <c r="C5" t="s">
        <v>98</v>
      </c>
      <c r="D5">
        <v>4</v>
      </c>
    </row>
    <row r="6" spans="1:4" x14ac:dyDescent="0.25">
      <c r="A6">
        <v>1669</v>
      </c>
      <c r="B6" t="s">
        <v>55</v>
      </c>
      <c r="C6" t="s">
        <v>71</v>
      </c>
      <c r="D6">
        <v>1</v>
      </c>
    </row>
    <row r="7" spans="1:4" x14ac:dyDescent="0.25">
      <c r="A7">
        <v>8</v>
      </c>
      <c r="B7" t="s">
        <v>55</v>
      </c>
      <c r="C7" t="s">
        <v>99</v>
      </c>
      <c r="D7">
        <v>2</v>
      </c>
    </row>
    <row r="8" spans="1:4" x14ac:dyDescent="0.25">
      <c r="A8">
        <v>0</v>
      </c>
      <c r="B8" t="s">
        <v>55</v>
      </c>
      <c r="C8" t="s">
        <v>70</v>
      </c>
      <c r="D8">
        <v>3</v>
      </c>
    </row>
    <row r="9" spans="1:4" x14ac:dyDescent="0.25">
      <c r="A9">
        <v>9</v>
      </c>
      <c r="B9" t="s">
        <v>55</v>
      </c>
      <c r="C9" t="s">
        <v>98</v>
      </c>
      <c r="D9">
        <v>4</v>
      </c>
    </row>
    <row r="10" spans="1:4" x14ac:dyDescent="0.25">
      <c r="A10">
        <v>1214</v>
      </c>
      <c r="B10" t="s">
        <v>56</v>
      </c>
      <c r="C10" t="s">
        <v>71</v>
      </c>
      <c r="D10">
        <v>1</v>
      </c>
    </row>
    <row r="11" spans="1:4" x14ac:dyDescent="0.25">
      <c r="A11">
        <v>5</v>
      </c>
      <c r="B11" t="s">
        <v>56</v>
      </c>
      <c r="C11" t="s">
        <v>99</v>
      </c>
      <c r="D11">
        <v>2</v>
      </c>
    </row>
    <row r="12" spans="1:4" x14ac:dyDescent="0.25">
      <c r="A12">
        <v>0</v>
      </c>
      <c r="B12" t="s">
        <v>56</v>
      </c>
      <c r="C12" t="s">
        <v>70</v>
      </c>
      <c r="D12">
        <v>3</v>
      </c>
    </row>
    <row r="13" spans="1:4" x14ac:dyDescent="0.25">
      <c r="A13">
        <v>5</v>
      </c>
      <c r="B13" t="s">
        <v>56</v>
      </c>
      <c r="C13" t="s">
        <v>98</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2015-01-07T11:10:02Z</cp:lastPrinted>
  <dcterms:created xsi:type="dcterms:W3CDTF">2014-07-29T18:33:30Z</dcterms:created>
  <dcterms:modified xsi:type="dcterms:W3CDTF">2015-06-15T07:50:15Z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