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eplowska\Desktop\"/>
    </mc:Choice>
  </mc:AlternateContent>
  <xr:revisionPtr revIDLastSave="0" documentId="13_ncr:1_{E55F6F56-9A74-4287-8F17-8602176A7DF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ŚD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U66" i="1" l="1"/>
  <c r="V66" i="1"/>
  <c r="V93" i="1"/>
  <c r="U93" i="1"/>
  <c r="S17" i="1" l="1"/>
  <c r="T17" i="1" l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4" i="1"/>
  <c r="S85" i="1"/>
  <c r="S86" i="1"/>
  <c r="S87" i="1"/>
  <c r="S88" i="1"/>
  <c r="S89" i="1"/>
  <c r="S90" i="1"/>
  <c r="S91" i="1"/>
  <c r="S92" i="1"/>
  <c r="S93" i="1"/>
  <c r="W17" i="1" l="1"/>
  <c r="T91" i="1"/>
  <c r="T87" i="1"/>
  <c r="T82" i="1"/>
  <c r="T78" i="1"/>
  <c r="W74" i="1"/>
  <c r="T74" i="1"/>
  <c r="T70" i="1"/>
  <c r="W65" i="1"/>
  <c r="T65" i="1"/>
  <c r="T61" i="1"/>
  <c r="W57" i="1"/>
  <c r="T57" i="1"/>
  <c r="W53" i="1"/>
  <c r="T53" i="1"/>
  <c r="W49" i="1"/>
  <c r="T49" i="1"/>
  <c r="W45" i="1"/>
  <c r="T45" i="1"/>
  <c r="W41" i="1"/>
  <c r="T41" i="1"/>
  <c r="T37" i="1"/>
  <c r="W32" i="1"/>
  <c r="T32" i="1"/>
  <c r="W28" i="1"/>
  <c r="T28" i="1"/>
  <c r="T24" i="1"/>
  <c r="T20" i="1"/>
  <c r="W90" i="1"/>
  <c r="T90" i="1"/>
  <c r="W86" i="1"/>
  <c r="T86" i="1"/>
  <c r="T81" i="1"/>
  <c r="W77" i="1"/>
  <c r="T77" i="1"/>
  <c r="T73" i="1"/>
  <c r="W69" i="1"/>
  <c r="T69" i="1"/>
  <c r="W64" i="1"/>
  <c r="T64" i="1"/>
  <c r="W60" i="1"/>
  <c r="T60" i="1"/>
  <c r="W56" i="1"/>
  <c r="T56" i="1"/>
  <c r="W52" i="1"/>
  <c r="T52" i="1"/>
  <c r="W48" i="1"/>
  <c r="T48" i="1"/>
  <c r="W44" i="1"/>
  <c r="T44" i="1"/>
  <c r="W40" i="1"/>
  <c r="T40" i="1"/>
  <c r="W31" i="1"/>
  <c r="T31" i="1"/>
  <c r="W27" i="1"/>
  <c r="T27" i="1"/>
  <c r="T23" i="1"/>
  <c r="T19" i="1"/>
  <c r="T89" i="1"/>
  <c r="T85" i="1"/>
  <c r="T80" i="1"/>
  <c r="W76" i="1"/>
  <c r="T76" i="1"/>
  <c r="T72" i="1"/>
  <c r="W68" i="1"/>
  <c r="T68" i="1"/>
  <c r="W63" i="1"/>
  <c r="T63" i="1"/>
  <c r="W59" i="1"/>
  <c r="T59" i="1"/>
  <c r="W55" i="1"/>
  <c r="T55" i="1"/>
  <c r="W51" i="1"/>
  <c r="T51" i="1"/>
  <c r="W47" i="1"/>
  <c r="T47" i="1"/>
  <c r="T43" i="1"/>
  <c r="T39" i="1"/>
  <c r="W34" i="1"/>
  <c r="T34" i="1"/>
  <c r="W30" i="1"/>
  <c r="T30" i="1"/>
  <c r="W26" i="1"/>
  <c r="T26" i="1"/>
  <c r="T22" i="1"/>
  <c r="W18" i="1"/>
  <c r="T18" i="1"/>
  <c r="W92" i="1"/>
  <c r="T92" i="1"/>
  <c r="W88" i="1"/>
  <c r="T88" i="1"/>
  <c r="T84" i="1"/>
  <c r="T79" i="1"/>
  <c r="W75" i="1"/>
  <c r="T75" i="1"/>
  <c r="T71" i="1"/>
  <c r="T67" i="1"/>
  <c r="W62" i="1"/>
  <c r="T62" i="1"/>
  <c r="W58" i="1"/>
  <c r="T58" i="1"/>
  <c r="W54" i="1"/>
  <c r="T54" i="1"/>
  <c r="W50" i="1"/>
  <c r="T50" i="1"/>
  <c r="W46" i="1"/>
  <c r="T46" i="1"/>
  <c r="T42" i="1"/>
  <c r="T38" i="1"/>
  <c r="W33" i="1"/>
  <c r="T33" i="1"/>
  <c r="W29" i="1"/>
  <c r="T29" i="1"/>
  <c r="T25" i="1"/>
  <c r="T21" i="1"/>
  <c r="W67" i="1" l="1"/>
  <c r="W37" i="1"/>
  <c r="W70" i="1"/>
  <c r="W78" i="1"/>
  <c r="W19" i="1"/>
  <c r="W42" i="1"/>
  <c r="W72" i="1"/>
  <c r="W24" i="1"/>
  <c r="N16" i="1"/>
  <c r="O16" i="1"/>
  <c r="P16" i="1"/>
  <c r="I66" i="1"/>
  <c r="J66" i="1"/>
  <c r="K66" i="1"/>
  <c r="N66" i="1"/>
  <c r="O66" i="1"/>
  <c r="P66" i="1"/>
  <c r="H16" i="1"/>
  <c r="I16" i="1"/>
  <c r="J16" i="1"/>
  <c r="K16" i="1"/>
  <c r="L16" i="1"/>
  <c r="K93" i="1" l="1"/>
  <c r="W66" i="1"/>
  <c r="W93" i="1"/>
  <c r="N93" i="1"/>
  <c r="I93" i="1"/>
  <c r="O93" i="1"/>
  <c r="J93" i="1"/>
  <c r="P93" i="1"/>
  <c r="G38" i="1" l="1"/>
  <c r="F38" i="1"/>
  <c r="T93" i="1" l="1"/>
  <c r="F79" i="1" l="1"/>
  <c r="G79" i="1" l="1"/>
  <c r="L79" i="1"/>
  <c r="F81" i="1"/>
  <c r="L81" i="1"/>
  <c r="G81" i="1"/>
  <c r="F39" i="1"/>
  <c r="F84" i="1"/>
  <c r="L78" i="1"/>
  <c r="F82" i="1"/>
  <c r="F50" i="1"/>
  <c r="G50" i="1"/>
  <c r="M50" i="1" l="1"/>
  <c r="M16" i="1" s="1"/>
  <c r="F85" i="1"/>
  <c r="M85" i="1"/>
  <c r="M66" i="1" s="1"/>
  <c r="G84" i="1"/>
  <c r="L84" i="1"/>
  <c r="G82" i="1"/>
  <c r="L82" i="1"/>
  <c r="G80" i="1"/>
  <c r="L80" i="1"/>
  <c r="F78" i="1"/>
  <c r="F37" i="1"/>
  <c r="F80" i="1"/>
  <c r="G39" i="1"/>
  <c r="G78" i="1"/>
  <c r="G85" i="1"/>
  <c r="G37" i="1"/>
  <c r="F23" i="1"/>
  <c r="F61" i="1"/>
  <c r="G89" i="1"/>
  <c r="F45" i="1"/>
  <c r="F49" i="1"/>
  <c r="G86" i="1"/>
  <c r="G62" i="1"/>
  <c r="G29" i="1"/>
  <c r="F91" i="1"/>
  <c r="G43" i="1"/>
  <c r="F73" i="1"/>
  <c r="G69" i="1"/>
  <c r="F87" i="1"/>
  <c r="G55" i="1"/>
  <c r="F25" i="1"/>
  <c r="F21" i="1"/>
  <c r="G19" i="1"/>
  <c r="G28" i="1"/>
  <c r="F71" i="1"/>
  <c r="F22" i="1"/>
  <c r="G56" i="1"/>
  <c r="G70" i="1"/>
  <c r="G20" i="1"/>
  <c r="M93" i="1" l="1"/>
  <c r="F86" i="1"/>
  <c r="L66" i="1"/>
  <c r="G61" i="1"/>
  <c r="F92" i="1"/>
  <c r="F88" i="1"/>
  <c r="F75" i="1"/>
  <c r="F62" i="1"/>
  <c r="G64" i="1"/>
  <c r="F76" i="1"/>
  <c r="G77" i="1"/>
  <c r="F65" i="1"/>
  <c r="G68" i="1"/>
  <c r="F63" i="1"/>
  <c r="F72" i="1"/>
  <c r="F70" i="1"/>
  <c r="F69" i="1"/>
  <c r="F40" i="1"/>
  <c r="F44" i="1"/>
  <c r="G59" i="1"/>
  <c r="F27" i="1"/>
  <c r="G49" i="1"/>
  <c r="G33" i="1"/>
  <c r="G32" i="1"/>
  <c r="G23" i="1"/>
  <c r="G34" i="1"/>
  <c r="G51" i="1"/>
  <c r="G31" i="1"/>
  <c r="F48" i="1"/>
  <c r="G57" i="1"/>
  <c r="G26" i="1"/>
  <c r="G91" i="1"/>
  <c r="F56" i="1"/>
  <c r="F28" i="1"/>
  <c r="F55" i="1"/>
  <c r="F43" i="1"/>
  <c r="F29" i="1"/>
  <c r="G45" i="1"/>
  <c r="F46" i="1"/>
  <c r="F19" i="1"/>
  <c r="G42" i="1"/>
  <c r="G30" i="1"/>
  <c r="G53" i="1"/>
  <c r="F68" i="1"/>
  <c r="G71" i="1"/>
  <c r="G17" i="1"/>
  <c r="G90" i="1"/>
  <c r="G72" i="1"/>
  <c r="G87" i="1"/>
  <c r="G44" i="1"/>
  <c r="F26" i="1"/>
  <c r="F64" i="1"/>
  <c r="G76" i="1"/>
  <c r="F77" i="1"/>
  <c r="F59" i="1"/>
  <c r="G88" i="1"/>
  <c r="F57" i="1"/>
  <c r="G40" i="1"/>
  <c r="G21" i="1"/>
  <c r="G27" i="1"/>
  <c r="G48" i="1"/>
  <c r="F90" i="1"/>
  <c r="G75" i="1"/>
  <c r="G92" i="1"/>
  <c r="G73" i="1"/>
  <c r="F30" i="1"/>
  <c r="F31" i="1"/>
  <c r="F53" i="1"/>
  <c r="F33" i="1"/>
  <c r="G65" i="1"/>
  <c r="G22" i="1"/>
  <c r="G63" i="1"/>
  <c r="F51" i="1"/>
  <c r="G46" i="1"/>
  <c r="F42" i="1"/>
  <c r="G25" i="1"/>
  <c r="F32" i="1"/>
  <c r="F20" i="1"/>
  <c r="F89" i="1"/>
  <c r="F52" i="1"/>
  <c r="F34" i="1"/>
  <c r="F17" i="1"/>
  <c r="L93" i="1" l="1"/>
  <c r="F74" i="1"/>
  <c r="G74" i="1"/>
  <c r="G24" i="1"/>
  <c r="F54" i="1"/>
  <c r="H72" i="1"/>
  <c r="H66" i="1" s="1"/>
  <c r="H93" i="1" s="1"/>
  <c r="G60" i="1"/>
  <c r="F58" i="1"/>
  <c r="G47" i="1"/>
  <c r="G41" i="1"/>
  <c r="G58" i="1"/>
  <c r="G52" i="1"/>
  <c r="F47" i="1"/>
  <c r="G54" i="1"/>
  <c r="F60" i="1"/>
  <c r="F41" i="1"/>
  <c r="F24" i="1"/>
  <c r="G18" i="1"/>
  <c r="F18" i="1"/>
  <c r="G67" i="1"/>
  <c r="F67" i="1"/>
  <c r="F66" i="1" l="1"/>
  <c r="G16" i="1"/>
  <c r="F16" i="1"/>
  <c r="G66" i="1"/>
  <c r="G93" i="1" l="1"/>
  <c r="F93" i="1"/>
  <c r="I13" i="1"/>
</calcChain>
</file>

<file path=xl/sharedStrings.xml><?xml version="1.0" encoding="utf-8"?>
<sst xmlns="http://schemas.openxmlformats.org/spreadsheetml/2006/main" count="167" uniqueCount="166">
  <si>
    <t>Warmińsko-Mazurski Urząd Wojewódzki</t>
  </si>
  <si>
    <t>Wydział Polityki Społecznej</t>
  </si>
  <si>
    <t>Dane jednostki sprawozdawczej:</t>
  </si>
  <si>
    <t>Nazwa:</t>
  </si>
  <si>
    <t>WPS Woj. Warmińsko-Mazurskie</t>
  </si>
  <si>
    <t>Adres:</t>
  </si>
  <si>
    <t>10-575 Olsztyn Al. Marsz. J. Piłsudskiego 7/9</t>
  </si>
  <si>
    <t>Tel:</t>
  </si>
  <si>
    <t>0895232259</t>
  </si>
  <si>
    <t>Fax:</t>
  </si>
  <si>
    <t/>
  </si>
  <si>
    <t>Nr wykonania:</t>
  </si>
  <si>
    <t>1</t>
  </si>
  <si>
    <t>Uwagi:</t>
  </si>
  <si>
    <t>GMINA/POWIAT</t>
  </si>
  <si>
    <t>ŚRODOWISKOWY DOM SAMOPOMCY</t>
  </si>
  <si>
    <t>całodobowe</t>
  </si>
  <si>
    <t>ŚDS GMINNE </t>
  </si>
  <si>
    <t>UM BARTOSZYCE </t>
  </si>
  <si>
    <t>ŚDS Bartoszyce </t>
  </si>
  <si>
    <t>UM DOBRE MIASTO</t>
  </si>
  <si>
    <t>ŚDS Piotraszewo</t>
  </si>
  <si>
    <t>UM ELBLĄG</t>
  </si>
  <si>
    <t>Filia nr 1 ul. Podgórna 1</t>
  </si>
  <si>
    <t>Filia nr 2 ul. Traugutta 38</t>
  </si>
  <si>
    <t>ŚDS ul. Saperów 14d </t>
  </si>
  <si>
    <t>ŚDS ul. Skrzydlata 15A </t>
  </si>
  <si>
    <t>UM EŁK </t>
  </si>
  <si>
    <t>ŚDS "Pod Kasztanami"</t>
  </si>
  <si>
    <t>ŚDS ul. Kościuszki 28B</t>
  </si>
  <si>
    <t>UM GOŁDAP</t>
  </si>
  <si>
    <t>ŚDS Gołdap</t>
  </si>
  <si>
    <t>UM GÓROWO 
IŁAWECKIE</t>
  </si>
  <si>
    <t>ŚDS Górowo Iławeckie </t>
  </si>
  <si>
    <t>UM KĘTRZYN</t>
  </si>
  <si>
    <t>ŚDS Kętrzyn</t>
  </si>
  <si>
    <t>UM LIDZBARK WARMIŃSKI</t>
  </si>
  <si>
    <t>ŚDS Lidzbark Warmiński ul. Góreckiego</t>
  </si>
  <si>
    <t>UM LIDZBARK WELSKI</t>
  </si>
  <si>
    <t>ŚDS Lidzbark</t>
  </si>
  <si>
    <t>UM LUBAWA</t>
  </si>
  <si>
    <t>ŚDS Lubawa</t>
  </si>
  <si>
    <t>UM MIKOŁAJKI</t>
  </si>
  <si>
    <t>ŚDS Mikołajki</t>
  </si>
  <si>
    <t>UM MIŁOMŁYN</t>
  </si>
  <si>
    <t>ŚDS Tarda</t>
  </si>
  <si>
    <t>UM MRĄGOWO</t>
  </si>
  <si>
    <t>ŚDS Mrągowo</t>
  </si>
  <si>
    <t>UM OLSZTYN</t>
  </si>
  <si>
    <t>ŚDS ul. Królowej Jadwigi</t>
  </si>
  <si>
    <t>ŚDS ul. Wyspiańskiego</t>
  </si>
  <si>
    <t>UM ORNETA</t>
  </si>
  <si>
    <t>ŚDS Henrykowo</t>
  </si>
  <si>
    <t>UM ORZYSZ</t>
  </si>
  <si>
    <t>ŚDS w Orzyszu</t>
  </si>
  <si>
    <t>UM OSTRÓDA</t>
  </si>
  <si>
    <t>ŚDS ul. 11 Listopada</t>
  </si>
  <si>
    <t>ŚDS ul. Sienkiewicza 15</t>
  </si>
  <si>
    <t>UM PASŁĘK</t>
  </si>
  <si>
    <t>ŚDS Rzeczna</t>
  </si>
  <si>
    <t>UM PIENIĘŻNO</t>
  </si>
  <si>
    <t>ŚDS Pieniężno</t>
  </si>
  <si>
    <t>UM PISZ</t>
  </si>
  <si>
    <t>ŚDS Pisz</t>
  </si>
  <si>
    <t>UM RESZEL</t>
  </si>
  <si>
    <t>UM SUSZ</t>
  </si>
  <si>
    <t>ŚDS Susz</t>
  </si>
  <si>
    <t>UG BRANIEWO</t>
  </si>
  <si>
    <t>ŚDS w Żelaznej Górze</t>
  </si>
  <si>
    <t>UG GRONOWO
ELBLĄSKIE</t>
  </si>
  <si>
    <t>ŚDS Jegłownik </t>
  </si>
  <si>
    <t>UG IŁOWO-OSADA </t>
  </si>
  <si>
    <t>ŚDS Iłowo-Osada </t>
  </si>
  <si>
    <t>UG JANOWIEC
KOŚCIELNY </t>
  </si>
  <si>
    <t>ŚDS Szczepkowo
Borowe </t>
  </si>
  <si>
    <t>UG JEDWABNO</t>
  </si>
  <si>
    <t>ŚDS Jedwabno</t>
  </si>
  <si>
    <t>UG KOWALE 
OLECKIE </t>
  </si>
  <si>
    <t>ŚDS Kowale Oleckie</t>
  </si>
  <si>
    <t>UG KOZŁOWO</t>
  </si>
  <si>
    <t>ŚDS Sarnowo</t>
  </si>
  <si>
    <t>UG LUBOMINO</t>
  </si>
  <si>
    <t>ŚDS Wolnica</t>
  </si>
  <si>
    <t>UG OSTRÓDA</t>
  </si>
  <si>
    <t>ŚDS Wygoda</t>
  </si>
  <si>
    <t>UG PIECKI</t>
  </si>
  <si>
    <t>ŚDS Piecki</t>
  </si>
  <si>
    <t>UG PURDA</t>
  </si>
  <si>
    <t>Prejłowo</t>
  </si>
  <si>
    <t>UG ROZOGI </t>
  </si>
  <si>
    <t>ŚDS Orzeszki </t>
  </si>
  <si>
    <t>UG RYCHLIKI</t>
  </si>
  <si>
    <t>ŚDS Kwietniewo</t>
  </si>
  <si>
    <t>UG ŚWIĘTAJNO</t>
  </si>
  <si>
    <t>ŚDS Wronki</t>
  </si>
  <si>
    <t>ŚDS Wesołowo</t>
  </si>
  <si>
    <t>ŚDS POWIATOWE </t>
  </si>
  <si>
    <t>SP BRANIEWO </t>
  </si>
  <si>
    <t>ŚDS Frombork </t>
  </si>
  <si>
    <t>SP DZIAŁDOWO </t>
  </si>
  <si>
    <t>ŚDS Działdowo </t>
  </si>
  <si>
    <t>SP ELBLĄG </t>
  </si>
  <si>
    <t>ŚDS Przezmark </t>
  </si>
  <si>
    <t>SP EŁK </t>
  </si>
  <si>
    <t>ŚDS Ełk 
ul. Kilińskiego 2 </t>
  </si>
  <si>
    <t>ŚDS Nowa Wieś Ełcka</t>
  </si>
  <si>
    <t>SP GIŻYCKO </t>
  </si>
  <si>
    <t>ŚDS Giżycko </t>
  </si>
  <si>
    <t>ŚDS Ryn </t>
  </si>
  <si>
    <t>SP IŁAWA </t>
  </si>
  <si>
    <t>ŚDS Iława </t>
  </si>
  <si>
    <t>SP LIDZBARK
WARMIŃSKI </t>
  </si>
  <si>
    <t>PŚDS Lidzbark Warmiński
ul. Wierzbickiego </t>
  </si>
  <si>
    <t>SP NIDZICA </t>
  </si>
  <si>
    <t>ŚDS Nidzica </t>
  </si>
  <si>
    <t>SP NOWE MIASTO 
LUBAWSKIE </t>
  </si>
  <si>
    <t>PŚDS Nowe Miasto
Lubawskie </t>
  </si>
  <si>
    <t>UM OLSZTYN </t>
  </si>
  <si>
    <t>ŚDS "BARKA"</t>
  </si>
  <si>
    <t>ŚDS "TEZEUSZ" </t>
  </si>
  <si>
    <t>ŚDS "DEDAL" </t>
  </si>
  <si>
    <t>ŚDS "ARIADNA" </t>
  </si>
  <si>
    <t>ŚDS "FAMILIA"</t>
  </si>
  <si>
    <t>ŚDS "POMOST I", w tym:</t>
  </si>
  <si>
    <t>ŚDS "POMOST II"</t>
  </si>
  <si>
    <t>SP OSTRÓDA</t>
  </si>
  <si>
    <t>ŚDS Ostróda ul. Grunwaldzka</t>
  </si>
  <si>
    <t>ŚDS Morąg</t>
  </si>
  <si>
    <t>SP PISZ </t>
  </si>
  <si>
    <t>ŚDS Ukta </t>
  </si>
  <si>
    <t>ŚDS Biała Piska</t>
  </si>
  <si>
    <t>SP SZCZYTNO </t>
  </si>
  <si>
    <t>ŚDS Szczytno </t>
  </si>
  <si>
    <t>ŚDS Piasutno</t>
  </si>
  <si>
    <t>SP WĘGORZEWO </t>
  </si>
  <si>
    <t>PDS Węgorzewo </t>
  </si>
  <si>
    <t>NADWYŻKA</t>
  </si>
  <si>
    <t>BRAKI</t>
  </si>
  <si>
    <t>FILIA DWOREK</t>
  </si>
  <si>
    <t>Dzwierzuty</t>
  </si>
  <si>
    <t>ŚDS Dźwierzuty</t>
  </si>
  <si>
    <t>zmniejszenie</t>
  </si>
  <si>
    <t>zwiekszenie</t>
  </si>
  <si>
    <t>Decyzje na jedwabno  na samochód i na uczestników w podwyższonej stawce) potem aneksy na za życiem, na uczestnikó  także dla Dzwierzut wna samochody dla Olsztyna i Jedwabna. (Dzierzuty?)</t>
  </si>
  <si>
    <t>UB</t>
  </si>
  <si>
    <t>REZERWA P.25</t>
  </si>
  <si>
    <t>ZA ŻYCIEM</t>
  </si>
  <si>
    <t>PLAN CAŁOROCZNY</t>
  </si>
  <si>
    <t>1 DECYZJA (KWOTA ANEKSOWANA W MAJU)</t>
  </si>
  <si>
    <t>2 DECYZJA  Z SIERPNIA DO OBJĘCIA ANEKSEM</t>
  </si>
  <si>
    <t xml:space="preserve">z meldunku dzienne </t>
  </si>
  <si>
    <t>razem</t>
  </si>
  <si>
    <t>kwota do lokalizacji</t>
  </si>
  <si>
    <t>gminy do lokalizacji</t>
  </si>
  <si>
    <t>UM WIELBARK</t>
  </si>
  <si>
    <t>Marcinkowo</t>
  </si>
  <si>
    <t>ŚDS Ognisko</t>
  </si>
  <si>
    <t>Meldunek dotyczący liczby uczestników Środowiskowych Domów Samopomocy.</t>
  </si>
  <si>
    <t xml:space="preserve">ŚDS Reszel </t>
  </si>
  <si>
    <t>UM Nowe Miasto Lubawskie</t>
  </si>
  <si>
    <t xml:space="preserve"> ŚDS NML</t>
  </si>
  <si>
    <t>UM Olecko</t>
  </si>
  <si>
    <t>ŚDSOlecko</t>
  </si>
  <si>
    <t>Filia nr 3 ul. Zamkowa</t>
  </si>
  <si>
    <t xml:space="preserve">uczestnicy zmniejszenia </t>
  </si>
  <si>
    <t xml:space="preserve">,, za życiem"zwiększenia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</si>
</sst>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_(* #,##0.00_);_(* \(#,##0.00\);_(* &quot;-&quot;??_);_(@_)"/>
    <numFmt numFmtId="166" formatCode="#,##0.00_ ;[Red]\-#,##0.00\ "/>
    <numFmt numFmtId="167" formatCode="#,##0.00\ &quot;zł&quot;"/>
  </numFmts>
  <fonts count="14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3"/>
      <name val="Arial"/>
      <family val="2"/>
      <charset val="238"/>
    </font>
    <font>
      <sz val="14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20"/>
      <color rgb="FFFF0000"/>
      <name val="Arial"/>
      <family val="2"/>
      <charset val="238"/>
    </font>
    <font>
      <sz val="18"/>
      <color rgb="FFFF0000"/>
      <name val="Arial"/>
      <family val="2"/>
      <charset val="238"/>
    </font>
    <font>
      <sz val="16"/>
      <color rgb="FFFF0000"/>
      <name val="Arial"/>
      <family val="2"/>
      <charset val="238"/>
    </font>
    <font>
      <sz val="14"/>
      <color theme="1"/>
      <name val="Arial"/>
      <family val="2"/>
      <charset val="238"/>
    </font>
    <font>
      <sz val="14"/>
      <color theme="5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46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/>
      <right/>
      <top style="double">
        <color indexed="0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0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/>
      <diagonal/>
    </border>
    <border>
      <left style="thin">
        <color indexed="0"/>
      </left>
      <right/>
      <top/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0"/>
      </bottom>
      <diagonal/>
    </border>
    <border>
      <left style="thin">
        <color indexed="0"/>
      </left>
      <right/>
      <top/>
      <bottom style="double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0"/>
      </right>
      <top style="double">
        <color indexed="0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0"/>
      </left>
      <right/>
      <top/>
      <bottom style="double">
        <color indexed="0"/>
      </bottom>
      <diagonal/>
    </border>
    <border>
      <left/>
      <right style="thin">
        <color indexed="0"/>
      </right>
      <top/>
      <bottom style="double">
        <color indexed="0"/>
      </bottom>
      <diagonal/>
    </border>
    <border>
      <left style="double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double">
        <color indexed="0"/>
      </top>
      <bottom style="thin">
        <color indexed="0"/>
      </bottom>
      <diagonal/>
    </border>
    <border>
      <left/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176">
    <xf numFmtId="0" fontId="0" fillId="0" borderId="0" xfId="0"/>
    <xf numFmtId="0" fontId="5" fillId="0" borderId="5" xfId="0" applyFont="1" applyBorder="1" applyAlignment="1" applyProtection="1">
      <alignment horizontal="right" vertical="center" wrapText="1"/>
    </xf>
    <xf numFmtId="0" fontId="5" fillId="0" borderId="9" xfId="0" applyFont="1" applyBorder="1" applyAlignment="1" applyProtection="1">
      <alignment horizontal="right" vertical="center" wrapText="1"/>
    </xf>
    <xf numFmtId="0" fontId="5" fillId="0" borderId="11" xfId="0" applyFont="1" applyBorder="1" applyAlignment="1" applyProtection="1">
      <alignment horizontal="right" vertical="center" wrapText="1"/>
    </xf>
    <xf numFmtId="0" fontId="0" fillId="0" borderId="0" xfId="0" applyAlignment="1">
      <alignment vertical="center"/>
    </xf>
    <xf numFmtId="0" fontId="6" fillId="3" borderId="15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3" fillId="0" borderId="0" xfId="0" applyFont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/>
    <xf numFmtId="0" fontId="0" fillId="5" borderId="15" xfId="0" applyFill="1" applyBorder="1"/>
    <xf numFmtId="4" fontId="0" fillId="0" borderId="15" xfId="0" applyNumberFormat="1" applyBorder="1" applyAlignment="1">
      <alignment vertical="center" wrapText="1"/>
    </xf>
    <xf numFmtId="4" fontId="0" fillId="5" borderId="15" xfId="0" applyNumberFormat="1" applyFill="1" applyBorder="1"/>
    <xf numFmtId="4" fontId="0" fillId="0" borderId="15" xfId="0" applyNumberFormat="1" applyFill="1" applyBorder="1"/>
    <xf numFmtId="4" fontId="9" fillId="0" borderId="15" xfId="0" applyNumberFormat="1" applyFont="1" applyBorder="1"/>
    <xf numFmtId="4" fontId="10" fillId="2" borderId="15" xfId="0" applyNumberFormat="1" applyFont="1" applyFill="1" applyBorder="1"/>
    <xf numFmtId="4" fontId="11" fillId="2" borderId="15" xfId="0" applyNumberFormat="1" applyFont="1" applyFill="1" applyBorder="1"/>
    <xf numFmtId="0" fontId="0" fillId="0" borderId="15" xfId="0" applyBorder="1" applyAlignment="1">
      <alignment horizontal="center" vertical="center"/>
    </xf>
    <xf numFmtId="4" fontId="3" fillId="0" borderId="0" xfId="0" applyNumberFormat="1" applyFont="1" applyBorder="1" applyAlignment="1" applyProtection="1">
      <alignment horizontal="left" vertical="center" wrapText="1"/>
    </xf>
    <xf numFmtId="4" fontId="3" fillId="0" borderId="0" xfId="0" applyNumberFormat="1" applyFont="1" applyBorder="1" applyAlignment="1" applyProtection="1"/>
    <xf numFmtId="4" fontId="3" fillId="0" borderId="0" xfId="0" applyNumberFormat="1" applyFont="1" applyBorder="1" applyAlignment="1" applyProtection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 applyProtection="1">
      <alignment horizontal="center" vertical="center" wrapText="1"/>
    </xf>
    <xf numFmtId="0" fontId="0" fillId="0" borderId="15" xfId="0" applyFill="1" applyBorder="1"/>
    <xf numFmtId="166" fontId="0" fillId="0" borderId="0" xfId="0" applyNumberFormat="1"/>
    <xf numFmtId="166" fontId="6" fillId="4" borderId="15" xfId="0" applyNumberFormat="1" applyFont="1" applyFill="1" applyBorder="1" applyAlignment="1">
      <alignment horizontal="center" vertical="center"/>
    </xf>
    <xf numFmtId="0" fontId="4" fillId="0" borderId="0" xfId="0" applyFont="1"/>
    <xf numFmtId="0" fontId="0" fillId="0" borderId="0" xfId="0"/>
    <xf numFmtId="0" fontId="8" fillId="2" borderId="0" xfId="0" applyFont="1" applyFill="1"/>
    <xf numFmtId="4" fontId="0" fillId="2" borderId="15" xfId="0" applyNumberFormat="1" applyFill="1" applyBorder="1"/>
    <xf numFmtId="0" fontId="8" fillId="2" borderId="15" xfId="0" applyFont="1" applyFill="1" applyBorder="1"/>
    <xf numFmtId="4" fontId="9" fillId="0" borderId="42" xfId="0" applyNumberFormat="1" applyFont="1" applyBorder="1"/>
    <xf numFmtId="4" fontId="10" fillId="2" borderId="0" xfId="0" applyNumberFormat="1" applyFont="1" applyFill="1" applyBorder="1"/>
    <xf numFmtId="4" fontId="11" fillId="2" borderId="0" xfId="0" applyNumberFormat="1" applyFont="1" applyFill="1" applyBorder="1"/>
    <xf numFmtId="0" fontId="0" fillId="0" borderId="0" xfId="0" applyBorder="1"/>
    <xf numFmtId="0" fontId="0" fillId="6" borderId="15" xfId="0" applyFill="1" applyBorder="1"/>
    <xf numFmtId="164" fontId="0" fillId="0" borderId="15" xfId="0" applyNumberFormat="1" applyBorder="1" applyAlignment="1">
      <alignment vertical="center" wrapText="1"/>
    </xf>
    <xf numFmtId="0" fontId="8" fillId="6" borderId="15" xfId="0" applyFont="1" applyFill="1" applyBorder="1"/>
    <xf numFmtId="166" fontId="8" fillId="6" borderId="15" xfId="0" applyNumberFormat="1" applyFont="1" applyFill="1" applyBorder="1"/>
    <xf numFmtId="166" fontId="0" fillId="6" borderId="15" xfId="0" applyNumberFormat="1" applyFill="1" applyBorder="1"/>
    <xf numFmtId="0" fontId="8" fillId="6" borderId="0" xfId="0" applyFont="1" applyFill="1"/>
    <xf numFmtId="4" fontId="5" fillId="6" borderId="15" xfId="0" applyNumberFormat="1" applyFont="1" applyFill="1" applyBorder="1"/>
    <xf numFmtId="4" fontId="0" fillId="6" borderId="0" xfId="0" applyNumberFormat="1" applyFont="1" applyFill="1"/>
    <xf numFmtId="4" fontId="5" fillId="6" borderId="0" xfId="0" applyNumberFormat="1" applyFont="1" applyFill="1"/>
    <xf numFmtId="4" fontId="0" fillId="6" borderId="15" xfId="0" applyNumberFormat="1" applyFill="1" applyBorder="1"/>
    <xf numFmtId="164" fontId="0" fillId="3" borderId="15" xfId="0" applyNumberFormat="1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166" fontId="6" fillId="11" borderId="15" xfId="0" applyNumberFormat="1" applyFont="1" applyFill="1" applyBorder="1" applyAlignment="1" applyProtection="1">
      <alignment horizontal="center" vertical="center" wrapText="1"/>
    </xf>
    <xf numFmtId="4" fontId="0" fillId="0" borderId="0" xfId="0" applyNumberFormat="1" applyFont="1"/>
    <xf numFmtId="164" fontId="0" fillId="0" borderId="15" xfId="0" applyNumberFormat="1" applyBorder="1" applyAlignment="1">
      <alignment horizontal="center" vertical="center"/>
    </xf>
    <xf numFmtId="0" fontId="0" fillId="6" borderId="0" xfId="0" applyFill="1" applyAlignment="1">
      <alignment vertical="center"/>
    </xf>
    <xf numFmtId="0" fontId="6" fillId="6" borderId="0" xfId="0" applyFont="1" applyFill="1" applyAlignment="1">
      <alignment horizontal="center" vertical="center"/>
    </xf>
    <xf numFmtId="0" fontId="0" fillId="3" borderId="22" xfId="0" applyFill="1" applyBorder="1" applyAlignment="1">
      <alignment vertical="center" wrapText="1"/>
    </xf>
    <xf numFmtId="0" fontId="0" fillId="0" borderId="22" xfId="0" applyBorder="1"/>
    <xf numFmtId="166" fontId="6" fillId="4" borderId="22" xfId="0" applyNumberFormat="1" applyFont="1" applyFill="1" applyBorder="1" applyAlignment="1">
      <alignment horizontal="center" vertical="center"/>
    </xf>
    <xf numFmtId="4" fontId="5" fillId="6" borderId="22" xfId="0" applyNumberFormat="1" applyFont="1" applyFill="1" applyBorder="1"/>
    <xf numFmtId="4" fontId="0" fillId="6" borderId="22" xfId="0" applyNumberFormat="1" applyFill="1" applyBorder="1"/>
    <xf numFmtId="166" fontId="6" fillId="11" borderId="22" xfId="0" applyNumberFormat="1" applyFont="1" applyFill="1" applyBorder="1" applyAlignment="1" applyProtection="1">
      <alignment horizontal="center" vertical="center" wrapText="1"/>
    </xf>
    <xf numFmtId="4" fontId="0" fillId="6" borderId="15" xfId="0" applyNumberFormat="1" applyFont="1" applyFill="1" applyBorder="1"/>
    <xf numFmtId="3" fontId="5" fillId="6" borderId="15" xfId="0" applyNumberFormat="1" applyFont="1" applyFill="1" applyBorder="1"/>
    <xf numFmtId="3" fontId="0" fillId="6" borderId="15" xfId="0" applyNumberFormat="1" applyFill="1" applyBorder="1"/>
    <xf numFmtId="0" fontId="0" fillId="6" borderId="15" xfId="0" applyFill="1" applyBorder="1" applyAlignment="1">
      <alignment vertical="center"/>
    </xf>
    <xf numFmtId="0" fontId="6" fillId="6" borderId="15" xfId="0" applyFont="1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vertical="center" wrapText="1"/>
    </xf>
    <xf numFmtId="3" fontId="0" fillId="6" borderId="0" xfId="0" applyNumberFormat="1" applyFill="1"/>
    <xf numFmtId="0" fontId="12" fillId="6" borderId="35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 applyProtection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6" fillId="6" borderId="35" xfId="0" applyFont="1" applyFill="1" applyBorder="1" applyAlignment="1">
      <alignment horizontal="center" vertical="center" wrapText="1"/>
    </xf>
    <xf numFmtId="4" fontId="6" fillId="6" borderId="15" xfId="0" applyNumberFormat="1" applyFont="1" applyFill="1" applyBorder="1" applyAlignment="1">
      <alignment horizontal="center" vertical="center"/>
    </xf>
    <xf numFmtId="166" fontId="6" fillId="6" borderId="15" xfId="0" applyNumberFormat="1" applyFont="1" applyFill="1" applyBorder="1" applyAlignment="1">
      <alignment horizontal="center" vertical="center"/>
    </xf>
    <xf numFmtId="4" fontId="6" fillId="6" borderId="22" xfId="0" applyNumberFormat="1" applyFont="1" applyFill="1" applyBorder="1" applyAlignment="1">
      <alignment horizontal="center" vertical="center"/>
    </xf>
    <xf numFmtId="3" fontId="6" fillId="6" borderId="1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 applyProtection="1"/>
    <xf numFmtId="0" fontId="0" fillId="6" borderId="22" xfId="0" applyFill="1" applyBorder="1"/>
    <xf numFmtId="0" fontId="0" fillId="6" borderId="16" xfId="0" applyFill="1" applyBorder="1"/>
    <xf numFmtId="0" fontId="0" fillId="6" borderId="24" xfId="0" applyFill="1" applyBorder="1"/>
    <xf numFmtId="0" fontId="0" fillId="6" borderId="0" xfId="0" applyFill="1" applyBorder="1"/>
    <xf numFmtId="0" fontId="0" fillId="5" borderId="16" xfId="0" applyFill="1" applyBorder="1"/>
    <xf numFmtId="0" fontId="0" fillId="0" borderId="16" xfId="0" applyBorder="1"/>
    <xf numFmtId="3" fontId="0" fillId="6" borderId="16" xfId="0" applyNumberFormat="1" applyFill="1" applyBorder="1"/>
    <xf numFmtId="0" fontId="0" fillId="5" borderId="0" xfId="0" applyFill="1" applyBorder="1"/>
    <xf numFmtId="3" fontId="0" fillId="6" borderId="0" xfId="0" applyNumberFormat="1" applyFill="1" applyBorder="1"/>
    <xf numFmtId="166" fontId="0" fillId="0" borderId="0" xfId="0" applyNumberFormat="1" applyBorder="1"/>
    <xf numFmtId="0" fontId="3" fillId="0" borderId="34" xfId="0" applyFont="1" applyFill="1" applyBorder="1" applyAlignment="1" applyProtection="1"/>
    <xf numFmtId="0" fontId="3" fillId="0" borderId="6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0" fillId="6" borderId="22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3" fillId="0" borderId="33" xfId="0" applyFont="1" applyFill="1" applyBorder="1" applyAlignment="1" applyProtection="1">
      <alignment horizontal="left" vertical="center" wrapText="1"/>
    </xf>
    <xf numFmtId="0" fontId="3" fillId="0" borderId="36" xfId="0" applyFont="1" applyFill="1" applyBorder="1" applyAlignment="1" applyProtection="1"/>
    <xf numFmtId="0" fontId="3" fillId="0" borderId="20" xfId="0" applyFont="1" applyFill="1" applyBorder="1" applyAlignment="1" applyProtection="1"/>
    <xf numFmtId="0" fontId="3" fillId="0" borderId="21" xfId="0" applyFont="1" applyFill="1" applyBorder="1" applyAlignment="1" applyProtection="1"/>
    <xf numFmtId="0" fontId="3" fillId="0" borderId="6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 applyProtection="1"/>
    <xf numFmtId="0" fontId="3" fillId="0" borderId="38" xfId="0" applyFont="1" applyFill="1" applyBorder="1" applyAlignment="1" applyProtection="1">
      <alignment horizontal="left" vertical="center" wrapText="1"/>
    </xf>
    <xf numFmtId="0" fontId="3" fillId="0" borderId="39" xfId="0" applyFont="1" applyFill="1" applyBorder="1" applyAlignment="1" applyProtection="1"/>
    <xf numFmtId="0" fontId="3" fillId="0" borderId="40" xfId="0" applyFont="1" applyFill="1" applyBorder="1" applyAlignment="1" applyProtection="1">
      <alignment horizontal="left" vertical="center" wrapText="1"/>
    </xf>
    <xf numFmtId="0" fontId="3" fillId="0" borderId="27" xfId="0" applyFont="1" applyFill="1" applyBorder="1" applyAlignment="1" applyProtection="1"/>
    <xf numFmtId="0" fontId="3" fillId="0" borderId="28" xfId="0" applyFont="1" applyFill="1" applyBorder="1" applyAlignment="1" applyProtection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/>
    <xf numFmtId="0" fontId="3" fillId="6" borderId="33" xfId="0" applyFont="1" applyFill="1" applyBorder="1" applyAlignment="1" applyProtection="1">
      <alignment horizontal="left" vertical="center" wrapText="1"/>
    </xf>
    <xf numFmtId="0" fontId="3" fillId="6" borderId="34" xfId="0" applyFont="1" applyFill="1" applyBorder="1" applyAlignment="1" applyProtection="1"/>
    <xf numFmtId="0" fontId="3" fillId="6" borderId="6" xfId="0" applyFont="1" applyFill="1" applyBorder="1" applyAlignment="1">
      <alignment horizontal="left" vertical="center" wrapText="1"/>
    </xf>
    <xf numFmtId="0" fontId="6" fillId="6" borderId="33" xfId="0" applyFont="1" applyFill="1" applyBorder="1" applyAlignment="1" applyProtection="1">
      <alignment horizontal="center" vertical="center" wrapText="1"/>
    </xf>
    <xf numFmtId="0" fontId="6" fillId="6" borderId="37" xfId="0" applyFont="1" applyFill="1" applyBorder="1" applyAlignment="1" applyProtection="1">
      <alignment horizontal="center" vertical="center"/>
    </xf>
    <xf numFmtId="0" fontId="6" fillId="6" borderId="34" xfId="0" applyFont="1" applyFill="1" applyBorder="1" applyAlignment="1" applyProtection="1">
      <alignment horizontal="center" vertical="center"/>
    </xf>
    <xf numFmtId="0" fontId="3" fillId="6" borderId="36" xfId="0" applyFont="1" applyFill="1" applyBorder="1" applyAlignment="1" applyProtection="1"/>
    <xf numFmtId="0" fontId="3" fillId="6" borderId="27" xfId="0" applyFont="1" applyFill="1" applyBorder="1" applyAlignment="1" applyProtection="1"/>
    <xf numFmtId="0" fontId="3" fillId="6" borderId="28" xfId="0" applyFont="1" applyFill="1" applyBorder="1" applyAlignment="1" applyProtection="1"/>
    <xf numFmtId="0" fontId="12" fillId="6" borderId="33" xfId="0" applyFont="1" applyFill="1" applyBorder="1" applyAlignment="1" applyProtection="1">
      <alignment horizontal="left" vertical="center" wrapText="1"/>
    </xf>
    <xf numFmtId="0" fontId="12" fillId="6" borderId="36" xfId="0" applyFont="1" applyFill="1" applyBorder="1" applyAlignment="1" applyProtection="1"/>
    <xf numFmtId="0" fontId="12" fillId="6" borderId="6" xfId="0" applyFont="1" applyFill="1" applyBorder="1" applyAlignment="1">
      <alignment horizontal="left" vertical="center" wrapText="1"/>
    </xf>
    <xf numFmtId="0" fontId="12" fillId="6" borderId="34" xfId="0" applyFont="1" applyFill="1" applyBorder="1" applyAlignment="1" applyProtection="1"/>
    <xf numFmtId="0" fontId="3" fillId="6" borderId="5" xfId="0" applyFont="1" applyFill="1" applyBorder="1" applyAlignment="1" applyProtection="1">
      <alignment horizontal="center" vertical="center" wrapText="1"/>
    </xf>
    <xf numFmtId="0" fontId="3" fillId="6" borderId="43" xfId="0" applyFont="1" applyFill="1" applyBorder="1" applyAlignment="1" applyProtection="1">
      <alignment horizontal="center" vertical="center" wrapText="1"/>
    </xf>
    <xf numFmtId="0" fontId="3" fillId="6" borderId="44" xfId="0" applyFont="1" applyFill="1" applyBorder="1" applyAlignment="1">
      <alignment horizontal="center" vertical="center" wrapText="1"/>
    </xf>
    <xf numFmtId="0" fontId="3" fillId="6" borderId="4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43" xfId="0" applyFont="1" applyFill="1" applyBorder="1" applyAlignment="1" applyProtection="1">
      <alignment horizontal="center" vertical="center" wrapText="1"/>
    </xf>
    <xf numFmtId="0" fontId="7" fillId="0" borderId="19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/>
    <xf numFmtId="0" fontId="0" fillId="0" borderId="18" xfId="0" applyFont="1" applyBorder="1" applyAlignment="1" applyProtection="1"/>
    <xf numFmtId="0" fontId="0" fillId="0" borderId="8" xfId="0" applyFont="1" applyBorder="1" applyAlignment="1" applyProtection="1"/>
    <xf numFmtId="0" fontId="0" fillId="0" borderId="0" xfId="0"/>
    <xf numFmtId="0" fontId="0" fillId="0" borderId="0" xfId="0" applyFont="1" applyBorder="1" applyAlignment="1" applyProtection="1"/>
    <xf numFmtId="0" fontId="0" fillId="0" borderId="14" xfId="0" applyFont="1" applyBorder="1" applyAlignment="1" applyProtection="1"/>
    <xf numFmtId="0" fontId="0" fillId="0" borderId="13" xfId="0" applyFont="1" applyBorder="1" applyAlignment="1" applyProtection="1"/>
    <xf numFmtId="0" fontId="0" fillId="0" borderId="26" xfId="0" applyFont="1" applyBorder="1" applyAlignment="1" applyProtection="1"/>
    <xf numFmtId="0" fontId="0" fillId="0" borderId="29" xfId="0" applyFont="1" applyBorder="1" applyAlignment="1" applyProtection="1"/>
    <xf numFmtId="0" fontId="0" fillId="0" borderId="4" xfId="0" applyFont="1" applyBorder="1" applyAlignment="1" applyProtection="1"/>
    <xf numFmtId="0" fontId="0" fillId="0" borderId="28" xfId="0" applyFont="1" applyBorder="1" applyAlignment="1" applyProtection="1"/>
    <xf numFmtId="0" fontId="0" fillId="0" borderId="4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horizontal="center" wrapText="1"/>
    </xf>
    <xf numFmtId="0" fontId="2" fillId="0" borderId="3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7" xfId="0" applyFont="1" applyBorder="1" applyAlignment="1" applyProtection="1"/>
    <xf numFmtId="0" fontId="7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2" xfId="0" applyFont="1" applyBorder="1" applyAlignment="1" applyProtection="1">
      <alignment horizontal="left" vertical="center" wrapText="1"/>
    </xf>
    <xf numFmtId="0" fontId="6" fillId="6" borderId="17" xfId="0" applyFont="1" applyFill="1" applyBorder="1" applyAlignment="1" applyProtection="1">
      <alignment horizontal="center" vertical="center" wrapText="1"/>
    </xf>
    <xf numFmtId="0" fontId="6" fillId="6" borderId="30" xfId="0" applyFont="1" applyFill="1" applyBorder="1" applyAlignment="1" applyProtection="1">
      <alignment horizontal="center" vertical="center"/>
    </xf>
    <xf numFmtId="0" fontId="6" fillId="6" borderId="31" xfId="0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17" xfId="0" applyFont="1" applyBorder="1" applyAlignment="1" applyProtection="1">
      <alignment horizontal="center" vertical="center" wrapText="1"/>
    </xf>
    <xf numFmtId="0" fontId="0" fillId="0" borderId="20" xfId="0" applyFont="1" applyBorder="1" applyAlignment="1" applyProtection="1"/>
    <xf numFmtId="0" fontId="0" fillId="0" borderId="21" xfId="0" applyFont="1" applyBorder="1" applyAlignment="1" applyProtection="1"/>
    <xf numFmtId="0" fontId="0" fillId="0" borderId="25" xfId="0" applyFont="1" applyBorder="1" applyAlignment="1" applyProtection="1"/>
    <xf numFmtId="0" fontId="0" fillId="0" borderId="27" xfId="0" applyFont="1" applyBorder="1" applyAlignment="1" applyProtection="1"/>
    <xf numFmtId="0" fontId="3" fillId="6" borderId="15" xfId="0" applyFont="1" applyFill="1" applyBorder="1"/>
    <xf numFmtId="167" fontId="3" fillId="6" borderId="15" xfId="0" applyNumberFormat="1" applyFont="1" applyFill="1" applyBorder="1"/>
    <xf numFmtId="167" fontId="6" fillId="6" borderId="15" xfId="0" applyNumberFormat="1" applyFont="1" applyFill="1" applyBorder="1"/>
    <xf numFmtId="0" fontId="3" fillId="6" borderId="16" xfId="0" applyFont="1" applyFill="1" applyBorder="1"/>
    <xf numFmtId="0" fontId="3" fillId="6" borderId="0" xfId="0" applyFont="1" applyFill="1" applyBorder="1"/>
    <xf numFmtId="0" fontId="3" fillId="6" borderId="24" xfId="0" applyFont="1" applyFill="1" applyBorder="1"/>
    <xf numFmtId="167" fontId="12" fillId="6" borderId="15" xfId="0" applyNumberFormat="1" applyFont="1" applyFill="1" applyBorder="1"/>
    <xf numFmtId="167" fontId="13" fillId="6" borderId="15" xfId="0" applyNumberFormat="1" applyFont="1" applyFill="1" applyBorder="1"/>
  </cellXfs>
  <cellStyles count="3">
    <cellStyle name="Dziesiętny 3" xfId="1" xr:uid="{00000000-0005-0000-0000-000000000000}"/>
    <cellStyle name="Normalny" xfId="0" builtinId="0"/>
    <cellStyle name="Normalny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206"/>
  <sheetViews>
    <sheetView tabSelected="1" zoomScale="70" zoomScaleNormal="70" workbookViewId="0">
      <pane xSplit="5" ySplit="16" topLeftCell="F53" activePane="bottomRight" state="frozen"/>
      <selection pane="topRight" activeCell="F1" sqref="F1"/>
      <selection pane="bottomLeft" activeCell="A17" sqref="A17"/>
      <selection pane="bottomRight" activeCell="Z22" sqref="Z22"/>
    </sheetView>
  </sheetViews>
  <sheetFormatPr defaultRowHeight="18" x14ac:dyDescent="0.25"/>
  <cols>
    <col min="1" max="1" width="15.5703125" customWidth="1"/>
    <col min="2" max="2" width="6.7109375" customWidth="1"/>
    <col min="3" max="3" width="4.140625" customWidth="1"/>
    <col min="4" max="4" width="23.7109375" customWidth="1"/>
    <col min="5" max="5" width="11.7109375" customWidth="1"/>
    <col min="6" max="6" width="25.140625" hidden="1" customWidth="1"/>
    <col min="7" max="7" width="33.85546875" hidden="1" customWidth="1"/>
    <col min="8" max="8" width="33.85546875" style="34" hidden="1" customWidth="1"/>
    <col min="9" max="9" width="16.85546875" hidden="1" customWidth="1"/>
    <col min="10" max="11" width="9.140625" hidden="1" customWidth="1"/>
    <col min="12" max="12" width="16.5703125" hidden="1" customWidth="1"/>
    <col min="13" max="13" width="16.7109375" hidden="1" customWidth="1"/>
    <col min="14" max="14" width="21.42578125" hidden="1" customWidth="1"/>
    <col min="15" max="15" width="23.85546875" hidden="1" customWidth="1"/>
    <col min="16" max="16" width="26.85546875" hidden="1" customWidth="1"/>
    <col min="17" max="17" width="26.85546875" style="14" hidden="1" customWidth="1"/>
    <col min="18" max="18" width="17.85546875" style="42" hidden="1" customWidth="1"/>
    <col min="19" max="19" width="20.140625" style="42" hidden="1" customWidth="1"/>
    <col min="20" max="20" width="15.85546875" style="42" hidden="1" customWidth="1"/>
    <col min="21" max="22" width="38.28515625" style="168" customWidth="1"/>
    <col min="23" max="23" width="21" style="42" hidden="1" customWidth="1"/>
    <col min="24" max="24" width="9.140625" style="42"/>
    <col min="25" max="53" width="9.140625" style="8"/>
    <col min="206" max="206" width="15.5703125" customWidth="1"/>
    <col min="207" max="207" width="6.7109375" customWidth="1"/>
    <col min="208" max="208" width="4.140625" customWidth="1"/>
    <col min="209" max="210" width="11.7109375" customWidth="1"/>
    <col min="211" max="211" width="16.85546875" customWidth="1"/>
    <col min="212" max="212" width="9.7109375" customWidth="1"/>
    <col min="213" max="213" width="14.85546875" customWidth="1"/>
    <col min="214" max="214" width="12" customWidth="1"/>
    <col min="215" max="215" width="14.7109375" customWidth="1"/>
    <col min="216" max="216" width="13.28515625" customWidth="1"/>
    <col min="217" max="217" width="14.28515625" customWidth="1"/>
    <col min="218" max="218" width="16.28515625" customWidth="1"/>
    <col min="219" max="219" width="13.85546875" customWidth="1"/>
    <col min="220" max="220" width="15.7109375" customWidth="1"/>
    <col min="221" max="225" width="0" hidden="1" customWidth="1"/>
    <col min="226" max="226" width="12.140625" customWidth="1"/>
    <col min="227" max="234" width="25.28515625" customWidth="1"/>
    <col min="235" max="252" width="0" hidden="1" customWidth="1"/>
    <col min="253" max="253" width="28.140625" customWidth="1"/>
    <col min="462" max="462" width="15.5703125" customWidth="1"/>
    <col min="463" max="463" width="6.7109375" customWidth="1"/>
    <col min="464" max="464" width="4.140625" customWidth="1"/>
    <col min="465" max="466" width="11.7109375" customWidth="1"/>
    <col min="467" max="467" width="16.85546875" customWidth="1"/>
    <col min="468" max="468" width="9.7109375" customWidth="1"/>
    <col min="469" max="469" width="14.85546875" customWidth="1"/>
    <col min="470" max="470" width="12" customWidth="1"/>
    <col min="471" max="471" width="14.7109375" customWidth="1"/>
    <col min="472" max="472" width="13.28515625" customWidth="1"/>
    <col min="473" max="473" width="14.28515625" customWidth="1"/>
    <col min="474" max="474" width="16.28515625" customWidth="1"/>
    <col min="475" max="475" width="13.85546875" customWidth="1"/>
    <col min="476" max="476" width="15.7109375" customWidth="1"/>
    <col min="477" max="481" width="0" hidden="1" customWidth="1"/>
    <col min="482" max="482" width="12.140625" customWidth="1"/>
    <col min="483" max="490" width="25.28515625" customWidth="1"/>
    <col min="491" max="508" width="0" hidden="1" customWidth="1"/>
    <col min="509" max="509" width="28.140625" customWidth="1"/>
    <col min="718" max="718" width="15.5703125" customWidth="1"/>
    <col min="719" max="719" width="6.7109375" customWidth="1"/>
    <col min="720" max="720" width="4.140625" customWidth="1"/>
    <col min="721" max="722" width="11.7109375" customWidth="1"/>
    <col min="723" max="723" width="16.85546875" customWidth="1"/>
    <col min="724" max="724" width="9.7109375" customWidth="1"/>
    <col min="725" max="725" width="14.85546875" customWidth="1"/>
    <col min="726" max="726" width="12" customWidth="1"/>
    <col min="727" max="727" width="14.7109375" customWidth="1"/>
    <col min="728" max="728" width="13.28515625" customWidth="1"/>
    <col min="729" max="729" width="14.28515625" customWidth="1"/>
    <col min="730" max="730" width="16.28515625" customWidth="1"/>
    <col min="731" max="731" width="13.85546875" customWidth="1"/>
    <col min="732" max="732" width="15.7109375" customWidth="1"/>
    <col min="733" max="737" width="0" hidden="1" customWidth="1"/>
    <col min="738" max="738" width="12.140625" customWidth="1"/>
    <col min="739" max="746" width="25.28515625" customWidth="1"/>
    <col min="747" max="764" width="0" hidden="1" customWidth="1"/>
    <col min="765" max="765" width="28.140625" customWidth="1"/>
    <col min="974" max="974" width="15.5703125" customWidth="1"/>
    <col min="975" max="975" width="6.7109375" customWidth="1"/>
    <col min="976" max="976" width="4.140625" customWidth="1"/>
    <col min="977" max="978" width="11.7109375" customWidth="1"/>
    <col min="979" max="979" width="16.85546875" customWidth="1"/>
    <col min="980" max="980" width="9.7109375" customWidth="1"/>
    <col min="981" max="981" width="14.85546875" customWidth="1"/>
    <col min="982" max="982" width="12" customWidth="1"/>
    <col min="983" max="983" width="14.7109375" customWidth="1"/>
    <col min="984" max="984" width="13.28515625" customWidth="1"/>
    <col min="985" max="985" width="14.28515625" customWidth="1"/>
    <col min="986" max="986" width="16.28515625" customWidth="1"/>
    <col min="987" max="987" width="13.85546875" customWidth="1"/>
    <col min="988" max="988" width="15.7109375" customWidth="1"/>
    <col min="989" max="993" width="0" hidden="1" customWidth="1"/>
    <col min="994" max="994" width="12.140625" customWidth="1"/>
    <col min="995" max="1002" width="25.28515625" customWidth="1"/>
    <col min="1003" max="1020" width="0" hidden="1" customWidth="1"/>
    <col min="1021" max="1021" width="28.140625" customWidth="1"/>
    <col min="1230" max="1230" width="15.5703125" customWidth="1"/>
    <col min="1231" max="1231" width="6.7109375" customWidth="1"/>
    <col min="1232" max="1232" width="4.140625" customWidth="1"/>
    <col min="1233" max="1234" width="11.7109375" customWidth="1"/>
    <col min="1235" max="1235" width="16.85546875" customWidth="1"/>
    <col min="1236" max="1236" width="9.7109375" customWidth="1"/>
    <col min="1237" max="1237" width="14.85546875" customWidth="1"/>
    <col min="1238" max="1238" width="12" customWidth="1"/>
    <col min="1239" max="1239" width="14.7109375" customWidth="1"/>
    <col min="1240" max="1240" width="13.28515625" customWidth="1"/>
    <col min="1241" max="1241" width="14.28515625" customWidth="1"/>
    <col min="1242" max="1242" width="16.28515625" customWidth="1"/>
    <col min="1243" max="1243" width="13.85546875" customWidth="1"/>
    <col min="1244" max="1244" width="15.7109375" customWidth="1"/>
    <col min="1245" max="1249" width="0" hidden="1" customWidth="1"/>
    <col min="1250" max="1250" width="12.140625" customWidth="1"/>
    <col min="1251" max="1258" width="25.28515625" customWidth="1"/>
    <col min="1259" max="1276" width="0" hidden="1" customWidth="1"/>
    <col min="1277" max="1277" width="28.140625" customWidth="1"/>
    <col min="1486" max="1486" width="15.5703125" customWidth="1"/>
    <col min="1487" max="1487" width="6.7109375" customWidth="1"/>
    <col min="1488" max="1488" width="4.140625" customWidth="1"/>
    <col min="1489" max="1490" width="11.7109375" customWidth="1"/>
    <col min="1491" max="1491" width="16.85546875" customWidth="1"/>
    <col min="1492" max="1492" width="9.7109375" customWidth="1"/>
    <col min="1493" max="1493" width="14.85546875" customWidth="1"/>
    <col min="1494" max="1494" width="12" customWidth="1"/>
    <col min="1495" max="1495" width="14.7109375" customWidth="1"/>
    <col min="1496" max="1496" width="13.28515625" customWidth="1"/>
    <col min="1497" max="1497" width="14.28515625" customWidth="1"/>
    <col min="1498" max="1498" width="16.28515625" customWidth="1"/>
    <col min="1499" max="1499" width="13.85546875" customWidth="1"/>
    <col min="1500" max="1500" width="15.7109375" customWidth="1"/>
    <col min="1501" max="1505" width="0" hidden="1" customWidth="1"/>
    <col min="1506" max="1506" width="12.140625" customWidth="1"/>
    <col min="1507" max="1514" width="25.28515625" customWidth="1"/>
    <col min="1515" max="1532" width="0" hidden="1" customWidth="1"/>
    <col min="1533" max="1533" width="28.140625" customWidth="1"/>
    <col min="1742" max="1742" width="15.5703125" customWidth="1"/>
    <col min="1743" max="1743" width="6.7109375" customWidth="1"/>
    <col min="1744" max="1744" width="4.140625" customWidth="1"/>
    <col min="1745" max="1746" width="11.7109375" customWidth="1"/>
    <col min="1747" max="1747" width="16.85546875" customWidth="1"/>
    <col min="1748" max="1748" width="9.7109375" customWidth="1"/>
    <col min="1749" max="1749" width="14.85546875" customWidth="1"/>
    <col min="1750" max="1750" width="12" customWidth="1"/>
    <col min="1751" max="1751" width="14.7109375" customWidth="1"/>
    <col min="1752" max="1752" width="13.28515625" customWidth="1"/>
    <col min="1753" max="1753" width="14.28515625" customWidth="1"/>
    <col min="1754" max="1754" width="16.28515625" customWidth="1"/>
    <col min="1755" max="1755" width="13.85546875" customWidth="1"/>
    <col min="1756" max="1756" width="15.7109375" customWidth="1"/>
    <col min="1757" max="1761" width="0" hidden="1" customWidth="1"/>
    <col min="1762" max="1762" width="12.140625" customWidth="1"/>
    <col min="1763" max="1770" width="25.28515625" customWidth="1"/>
    <col min="1771" max="1788" width="0" hidden="1" customWidth="1"/>
    <col min="1789" max="1789" width="28.140625" customWidth="1"/>
    <col min="1998" max="1998" width="15.5703125" customWidth="1"/>
    <col min="1999" max="1999" width="6.7109375" customWidth="1"/>
    <col min="2000" max="2000" width="4.140625" customWidth="1"/>
    <col min="2001" max="2002" width="11.7109375" customWidth="1"/>
    <col min="2003" max="2003" width="16.85546875" customWidth="1"/>
    <col min="2004" max="2004" width="9.7109375" customWidth="1"/>
    <col min="2005" max="2005" width="14.85546875" customWidth="1"/>
    <col min="2006" max="2006" width="12" customWidth="1"/>
    <col min="2007" max="2007" width="14.7109375" customWidth="1"/>
    <col min="2008" max="2008" width="13.28515625" customWidth="1"/>
    <col min="2009" max="2009" width="14.28515625" customWidth="1"/>
    <col min="2010" max="2010" width="16.28515625" customWidth="1"/>
    <col min="2011" max="2011" width="13.85546875" customWidth="1"/>
    <col min="2012" max="2012" width="15.7109375" customWidth="1"/>
    <col min="2013" max="2017" width="0" hidden="1" customWidth="1"/>
    <col min="2018" max="2018" width="12.140625" customWidth="1"/>
    <col min="2019" max="2026" width="25.28515625" customWidth="1"/>
    <col min="2027" max="2044" width="0" hidden="1" customWidth="1"/>
    <col min="2045" max="2045" width="28.140625" customWidth="1"/>
    <col min="2254" max="2254" width="15.5703125" customWidth="1"/>
    <col min="2255" max="2255" width="6.7109375" customWidth="1"/>
    <col min="2256" max="2256" width="4.140625" customWidth="1"/>
    <col min="2257" max="2258" width="11.7109375" customWidth="1"/>
    <col min="2259" max="2259" width="16.85546875" customWidth="1"/>
    <col min="2260" max="2260" width="9.7109375" customWidth="1"/>
    <col min="2261" max="2261" width="14.85546875" customWidth="1"/>
    <col min="2262" max="2262" width="12" customWidth="1"/>
    <col min="2263" max="2263" width="14.7109375" customWidth="1"/>
    <col min="2264" max="2264" width="13.28515625" customWidth="1"/>
    <col min="2265" max="2265" width="14.28515625" customWidth="1"/>
    <col min="2266" max="2266" width="16.28515625" customWidth="1"/>
    <col min="2267" max="2267" width="13.85546875" customWidth="1"/>
    <col min="2268" max="2268" width="15.7109375" customWidth="1"/>
    <col min="2269" max="2273" width="0" hidden="1" customWidth="1"/>
    <col min="2274" max="2274" width="12.140625" customWidth="1"/>
    <col min="2275" max="2282" width="25.28515625" customWidth="1"/>
    <col min="2283" max="2300" width="0" hidden="1" customWidth="1"/>
    <col min="2301" max="2301" width="28.140625" customWidth="1"/>
    <col min="2510" max="2510" width="15.5703125" customWidth="1"/>
    <col min="2511" max="2511" width="6.7109375" customWidth="1"/>
    <col min="2512" max="2512" width="4.140625" customWidth="1"/>
    <col min="2513" max="2514" width="11.7109375" customWidth="1"/>
    <col min="2515" max="2515" width="16.85546875" customWidth="1"/>
    <col min="2516" max="2516" width="9.7109375" customWidth="1"/>
    <col min="2517" max="2517" width="14.85546875" customWidth="1"/>
    <col min="2518" max="2518" width="12" customWidth="1"/>
    <col min="2519" max="2519" width="14.7109375" customWidth="1"/>
    <col min="2520" max="2520" width="13.28515625" customWidth="1"/>
    <col min="2521" max="2521" width="14.28515625" customWidth="1"/>
    <col min="2522" max="2522" width="16.28515625" customWidth="1"/>
    <col min="2523" max="2523" width="13.85546875" customWidth="1"/>
    <col min="2524" max="2524" width="15.7109375" customWidth="1"/>
    <col min="2525" max="2529" width="0" hidden="1" customWidth="1"/>
    <col min="2530" max="2530" width="12.140625" customWidth="1"/>
    <col min="2531" max="2538" width="25.28515625" customWidth="1"/>
    <col min="2539" max="2556" width="0" hidden="1" customWidth="1"/>
    <col min="2557" max="2557" width="28.140625" customWidth="1"/>
    <col min="2766" max="2766" width="15.5703125" customWidth="1"/>
    <col min="2767" max="2767" width="6.7109375" customWidth="1"/>
    <col min="2768" max="2768" width="4.140625" customWidth="1"/>
    <col min="2769" max="2770" width="11.7109375" customWidth="1"/>
    <col min="2771" max="2771" width="16.85546875" customWidth="1"/>
    <col min="2772" max="2772" width="9.7109375" customWidth="1"/>
    <col min="2773" max="2773" width="14.85546875" customWidth="1"/>
    <col min="2774" max="2774" width="12" customWidth="1"/>
    <col min="2775" max="2775" width="14.7109375" customWidth="1"/>
    <col min="2776" max="2776" width="13.28515625" customWidth="1"/>
    <col min="2777" max="2777" width="14.28515625" customWidth="1"/>
    <col min="2778" max="2778" width="16.28515625" customWidth="1"/>
    <col min="2779" max="2779" width="13.85546875" customWidth="1"/>
    <col min="2780" max="2780" width="15.7109375" customWidth="1"/>
    <col min="2781" max="2785" width="0" hidden="1" customWidth="1"/>
    <col min="2786" max="2786" width="12.140625" customWidth="1"/>
    <col min="2787" max="2794" width="25.28515625" customWidth="1"/>
    <col min="2795" max="2812" width="0" hidden="1" customWidth="1"/>
    <col min="2813" max="2813" width="28.140625" customWidth="1"/>
    <col min="3022" max="3022" width="15.5703125" customWidth="1"/>
    <col min="3023" max="3023" width="6.7109375" customWidth="1"/>
    <col min="3024" max="3024" width="4.140625" customWidth="1"/>
    <col min="3025" max="3026" width="11.7109375" customWidth="1"/>
    <col min="3027" max="3027" width="16.85546875" customWidth="1"/>
    <col min="3028" max="3028" width="9.7109375" customWidth="1"/>
    <col min="3029" max="3029" width="14.85546875" customWidth="1"/>
    <col min="3030" max="3030" width="12" customWidth="1"/>
    <col min="3031" max="3031" width="14.7109375" customWidth="1"/>
    <col min="3032" max="3032" width="13.28515625" customWidth="1"/>
    <col min="3033" max="3033" width="14.28515625" customWidth="1"/>
    <col min="3034" max="3034" width="16.28515625" customWidth="1"/>
    <col min="3035" max="3035" width="13.85546875" customWidth="1"/>
    <col min="3036" max="3036" width="15.7109375" customWidth="1"/>
    <col min="3037" max="3041" width="0" hidden="1" customWidth="1"/>
    <col min="3042" max="3042" width="12.140625" customWidth="1"/>
    <col min="3043" max="3050" width="25.28515625" customWidth="1"/>
    <col min="3051" max="3068" width="0" hidden="1" customWidth="1"/>
    <col min="3069" max="3069" width="28.140625" customWidth="1"/>
    <col min="3278" max="3278" width="15.5703125" customWidth="1"/>
    <col min="3279" max="3279" width="6.7109375" customWidth="1"/>
    <col min="3280" max="3280" width="4.140625" customWidth="1"/>
    <col min="3281" max="3282" width="11.7109375" customWidth="1"/>
    <col min="3283" max="3283" width="16.85546875" customWidth="1"/>
    <col min="3284" max="3284" width="9.7109375" customWidth="1"/>
    <col min="3285" max="3285" width="14.85546875" customWidth="1"/>
    <col min="3286" max="3286" width="12" customWidth="1"/>
    <col min="3287" max="3287" width="14.7109375" customWidth="1"/>
    <col min="3288" max="3288" width="13.28515625" customWidth="1"/>
    <col min="3289" max="3289" width="14.28515625" customWidth="1"/>
    <col min="3290" max="3290" width="16.28515625" customWidth="1"/>
    <col min="3291" max="3291" width="13.85546875" customWidth="1"/>
    <col min="3292" max="3292" width="15.7109375" customWidth="1"/>
    <col min="3293" max="3297" width="0" hidden="1" customWidth="1"/>
    <col min="3298" max="3298" width="12.140625" customWidth="1"/>
    <col min="3299" max="3306" width="25.28515625" customWidth="1"/>
    <col min="3307" max="3324" width="0" hidden="1" customWidth="1"/>
    <col min="3325" max="3325" width="28.140625" customWidth="1"/>
    <col min="3534" max="3534" width="15.5703125" customWidth="1"/>
    <col min="3535" max="3535" width="6.7109375" customWidth="1"/>
    <col min="3536" max="3536" width="4.140625" customWidth="1"/>
    <col min="3537" max="3538" width="11.7109375" customWidth="1"/>
    <col min="3539" max="3539" width="16.85546875" customWidth="1"/>
    <col min="3540" max="3540" width="9.7109375" customWidth="1"/>
    <col min="3541" max="3541" width="14.85546875" customWidth="1"/>
    <col min="3542" max="3542" width="12" customWidth="1"/>
    <col min="3543" max="3543" width="14.7109375" customWidth="1"/>
    <col min="3544" max="3544" width="13.28515625" customWidth="1"/>
    <col min="3545" max="3545" width="14.28515625" customWidth="1"/>
    <col min="3546" max="3546" width="16.28515625" customWidth="1"/>
    <col min="3547" max="3547" width="13.85546875" customWidth="1"/>
    <col min="3548" max="3548" width="15.7109375" customWidth="1"/>
    <col min="3549" max="3553" width="0" hidden="1" customWidth="1"/>
    <col min="3554" max="3554" width="12.140625" customWidth="1"/>
    <col min="3555" max="3562" width="25.28515625" customWidth="1"/>
    <col min="3563" max="3580" width="0" hidden="1" customWidth="1"/>
    <col min="3581" max="3581" width="28.140625" customWidth="1"/>
    <col min="3790" max="3790" width="15.5703125" customWidth="1"/>
    <col min="3791" max="3791" width="6.7109375" customWidth="1"/>
    <col min="3792" max="3792" width="4.140625" customWidth="1"/>
    <col min="3793" max="3794" width="11.7109375" customWidth="1"/>
    <col min="3795" max="3795" width="16.85546875" customWidth="1"/>
    <col min="3796" max="3796" width="9.7109375" customWidth="1"/>
    <col min="3797" max="3797" width="14.85546875" customWidth="1"/>
    <col min="3798" max="3798" width="12" customWidth="1"/>
    <col min="3799" max="3799" width="14.7109375" customWidth="1"/>
    <col min="3800" max="3800" width="13.28515625" customWidth="1"/>
    <col min="3801" max="3801" width="14.28515625" customWidth="1"/>
    <col min="3802" max="3802" width="16.28515625" customWidth="1"/>
    <col min="3803" max="3803" width="13.85546875" customWidth="1"/>
    <col min="3804" max="3804" width="15.7109375" customWidth="1"/>
    <col min="3805" max="3809" width="0" hidden="1" customWidth="1"/>
    <col min="3810" max="3810" width="12.140625" customWidth="1"/>
    <col min="3811" max="3818" width="25.28515625" customWidth="1"/>
    <col min="3819" max="3836" width="0" hidden="1" customWidth="1"/>
    <col min="3837" max="3837" width="28.140625" customWidth="1"/>
    <col min="4046" max="4046" width="15.5703125" customWidth="1"/>
    <col min="4047" max="4047" width="6.7109375" customWidth="1"/>
    <col min="4048" max="4048" width="4.140625" customWidth="1"/>
    <col min="4049" max="4050" width="11.7109375" customWidth="1"/>
    <col min="4051" max="4051" width="16.85546875" customWidth="1"/>
    <col min="4052" max="4052" width="9.7109375" customWidth="1"/>
    <col min="4053" max="4053" width="14.85546875" customWidth="1"/>
    <col min="4054" max="4054" width="12" customWidth="1"/>
    <col min="4055" max="4055" width="14.7109375" customWidth="1"/>
    <col min="4056" max="4056" width="13.28515625" customWidth="1"/>
    <col min="4057" max="4057" width="14.28515625" customWidth="1"/>
    <col min="4058" max="4058" width="16.28515625" customWidth="1"/>
    <col min="4059" max="4059" width="13.85546875" customWidth="1"/>
    <col min="4060" max="4060" width="15.7109375" customWidth="1"/>
    <col min="4061" max="4065" width="0" hidden="1" customWidth="1"/>
    <col min="4066" max="4066" width="12.140625" customWidth="1"/>
    <col min="4067" max="4074" width="25.28515625" customWidth="1"/>
    <col min="4075" max="4092" width="0" hidden="1" customWidth="1"/>
    <col min="4093" max="4093" width="28.140625" customWidth="1"/>
    <col min="4302" max="4302" width="15.5703125" customWidth="1"/>
    <col min="4303" max="4303" width="6.7109375" customWidth="1"/>
    <col min="4304" max="4304" width="4.140625" customWidth="1"/>
    <col min="4305" max="4306" width="11.7109375" customWidth="1"/>
    <col min="4307" max="4307" width="16.85546875" customWidth="1"/>
    <col min="4308" max="4308" width="9.7109375" customWidth="1"/>
    <col min="4309" max="4309" width="14.85546875" customWidth="1"/>
    <col min="4310" max="4310" width="12" customWidth="1"/>
    <col min="4311" max="4311" width="14.7109375" customWidth="1"/>
    <col min="4312" max="4312" width="13.28515625" customWidth="1"/>
    <col min="4313" max="4313" width="14.28515625" customWidth="1"/>
    <col min="4314" max="4314" width="16.28515625" customWidth="1"/>
    <col min="4315" max="4315" width="13.85546875" customWidth="1"/>
    <col min="4316" max="4316" width="15.7109375" customWidth="1"/>
    <col min="4317" max="4321" width="0" hidden="1" customWidth="1"/>
    <col min="4322" max="4322" width="12.140625" customWidth="1"/>
    <col min="4323" max="4330" width="25.28515625" customWidth="1"/>
    <col min="4331" max="4348" width="0" hidden="1" customWidth="1"/>
    <col min="4349" max="4349" width="28.140625" customWidth="1"/>
    <col min="4558" max="4558" width="15.5703125" customWidth="1"/>
    <col min="4559" max="4559" width="6.7109375" customWidth="1"/>
    <col min="4560" max="4560" width="4.140625" customWidth="1"/>
    <col min="4561" max="4562" width="11.7109375" customWidth="1"/>
    <col min="4563" max="4563" width="16.85546875" customWidth="1"/>
    <col min="4564" max="4564" width="9.7109375" customWidth="1"/>
    <col min="4565" max="4565" width="14.85546875" customWidth="1"/>
    <col min="4566" max="4566" width="12" customWidth="1"/>
    <col min="4567" max="4567" width="14.7109375" customWidth="1"/>
    <col min="4568" max="4568" width="13.28515625" customWidth="1"/>
    <col min="4569" max="4569" width="14.28515625" customWidth="1"/>
    <col min="4570" max="4570" width="16.28515625" customWidth="1"/>
    <col min="4571" max="4571" width="13.85546875" customWidth="1"/>
    <col min="4572" max="4572" width="15.7109375" customWidth="1"/>
    <col min="4573" max="4577" width="0" hidden="1" customWidth="1"/>
    <col min="4578" max="4578" width="12.140625" customWidth="1"/>
    <col min="4579" max="4586" width="25.28515625" customWidth="1"/>
    <col min="4587" max="4604" width="0" hidden="1" customWidth="1"/>
    <col min="4605" max="4605" width="28.140625" customWidth="1"/>
    <col min="4814" max="4814" width="15.5703125" customWidth="1"/>
    <col min="4815" max="4815" width="6.7109375" customWidth="1"/>
    <col min="4816" max="4816" width="4.140625" customWidth="1"/>
    <col min="4817" max="4818" width="11.7109375" customWidth="1"/>
    <col min="4819" max="4819" width="16.85546875" customWidth="1"/>
    <col min="4820" max="4820" width="9.7109375" customWidth="1"/>
    <col min="4821" max="4821" width="14.85546875" customWidth="1"/>
    <col min="4822" max="4822" width="12" customWidth="1"/>
    <col min="4823" max="4823" width="14.7109375" customWidth="1"/>
    <col min="4824" max="4824" width="13.28515625" customWidth="1"/>
    <col min="4825" max="4825" width="14.28515625" customWidth="1"/>
    <col min="4826" max="4826" width="16.28515625" customWidth="1"/>
    <col min="4827" max="4827" width="13.85546875" customWidth="1"/>
    <col min="4828" max="4828" width="15.7109375" customWidth="1"/>
    <col min="4829" max="4833" width="0" hidden="1" customWidth="1"/>
    <col min="4834" max="4834" width="12.140625" customWidth="1"/>
    <col min="4835" max="4842" width="25.28515625" customWidth="1"/>
    <col min="4843" max="4860" width="0" hidden="1" customWidth="1"/>
    <col min="4861" max="4861" width="28.140625" customWidth="1"/>
    <col min="5070" max="5070" width="15.5703125" customWidth="1"/>
    <col min="5071" max="5071" width="6.7109375" customWidth="1"/>
    <col min="5072" max="5072" width="4.140625" customWidth="1"/>
    <col min="5073" max="5074" width="11.7109375" customWidth="1"/>
    <col min="5075" max="5075" width="16.85546875" customWidth="1"/>
    <col min="5076" max="5076" width="9.7109375" customWidth="1"/>
    <col min="5077" max="5077" width="14.85546875" customWidth="1"/>
    <col min="5078" max="5078" width="12" customWidth="1"/>
    <col min="5079" max="5079" width="14.7109375" customWidth="1"/>
    <col min="5080" max="5080" width="13.28515625" customWidth="1"/>
    <col min="5081" max="5081" width="14.28515625" customWidth="1"/>
    <col min="5082" max="5082" width="16.28515625" customWidth="1"/>
    <col min="5083" max="5083" width="13.85546875" customWidth="1"/>
    <col min="5084" max="5084" width="15.7109375" customWidth="1"/>
    <col min="5085" max="5089" width="0" hidden="1" customWidth="1"/>
    <col min="5090" max="5090" width="12.140625" customWidth="1"/>
    <col min="5091" max="5098" width="25.28515625" customWidth="1"/>
    <col min="5099" max="5116" width="0" hidden="1" customWidth="1"/>
    <col min="5117" max="5117" width="28.140625" customWidth="1"/>
    <col min="5326" max="5326" width="15.5703125" customWidth="1"/>
    <col min="5327" max="5327" width="6.7109375" customWidth="1"/>
    <col min="5328" max="5328" width="4.140625" customWidth="1"/>
    <col min="5329" max="5330" width="11.7109375" customWidth="1"/>
    <col min="5331" max="5331" width="16.85546875" customWidth="1"/>
    <col min="5332" max="5332" width="9.7109375" customWidth="1"/>
    <col min="5333" max="5333" width="14.85546875" customWidth="1"/>
    <col min="5334" max="5334" width="12" customWidth="1"/>
    <col min="5335" max="5335" width="14.7109375" customWidth="1"/>
    <col min="5336" max="5336" width="13.28515625" customWidth="1"/>
    <col min="5337" max="5337" width="14.28515625" customWidth="1"/>
    <col min="5338" max="5338" width="16.28515625" customWidth="1"/>
    <col min="5339" max="5339" width="13.85546875" customWidth="1"/>
    <col min="5340" max="5340" width="15.7109375" customWidth="1"/>
    <col min="5341" max="5345" width="0" hidden="1" customWidth="1"/>
    <col min="5346" max="5346" width="12.140625" customWidth="1"/>
    <col min="5347" max="5354" width="25.28515625" customWidth="1"/>
    <col min="5355" max="5372" width="0" hidden="1" customWidth="1"/>
    <col min="5373" max="5373" width="28.140625" customWidth="1"/>
    <col min="5582" max="5582" width="15.5703125" customWidth="1"/>
    <col min="5583" max="5583" width="6.7109375" customWidth="1"/>
    <col min="5584" max="5584" width="4.140625" customWidth="1"/>
    <col min="5585" max="5586" width="11.7109375" customWidth="1"/>
    <col min="5587" max="5587" width="16.85546875" customWidth="1"/>
    <col min="5588" max="5588" width="9.7109375" customWidth="1"/>
    <col min="5589" max="5589" width="14.85546875" customWidth="1"/>
    <col min="5590" max="5590" width="12" customWidth="1"/>
    <col min="5591" max="5591" width="14.7109375" customWidth="1"/>
    <col min="5592" max="5592" width="13.28515625" customWidth="1"/>
    <col min="5593" max="5593" width="14.28515625" customWidth="1"/>
    <col min="5594" max="5594" width="16.28515625" customWidth="1"/>
    <col min="5595" max="5595" width="13.85546875" customWidth="1"/>
    <col min="5596" max="5596" width="15.7109375" customWidth="1"/>
    <col min="5597" max="5601" width="0" hidden="1" customWidth="1"/>
    <col min="5602" max="5602" width="12.140625" customWidth="1"/>
    <col min="5603" max="5610" width="25.28515625" customWidth="1"/>
    <col min="5611" max="5628" width="0" hidden="1" customWidth="1"/>
    <col min="5629" max="5629" width="28.140625" customWidth="1"/>
    <col min="5838" max="5838" width="15.5703125" customWidth="1"/>
    <col min="5839" max="5839" width="6.7109375" customWidth="1"/>
    <col min="5840" max="5840" width="4.140625" customWidth="1"/>
    <col min="5841" max="5842" width="11.7109375" customWidth="1"/>
    <col min="5843" max="5843" width="16.85546875" customWidth="1"/>
    <col min="5844" max="5844" width="9.7109375" customWidth="1"/>
    <col min="5845" max="5845" width="14.85546875" customWidth="1"/>
    <col min="5846" max="5846" width="12" customWidth="1"/>
    <col min="5847" max="5847" width="14.7109375" customWidth="1"/>
    <col min="5848" max="5848" width="13.28515625" customWidth="1"/>
    <col min="5849" max="5849" width="14.28515625" customWidth="1"/>
    <col min="5850" max="5850" width="16.28515625" customWidth="1"/>
    <col min="5851" max="5851" width="13.85546875" customWidth="1"/>
    <col min="5852" max="5852" width="15.7109375" customWidth="1"/>
    <col min="5853" max="5857" width="0" hidden="1" customWidth="1"/>
    <col min="5858" max="5858" width="12.140625" customWidth="1"/>
    <col min="5859" max="5866" width="25.28515625" customWidth="1"/>
    <col min="5867" max="5884" width="0" hidden="1" customWidth="1"/>
    <col min="5885" max="5885" width="28.140625" customWidth="1"/>
    <col min="6094" max="6094" width="15.5703125" customWidth="1"/>
    <col min="6095" max="6095" width="6.7109375" customWidth="1"/>
    <col min="6096" max="6096" width="4.140625" customWidth="1"/>
    <col min="6097" max="6098" width="11.7109375" customWidth="1"/>
    <col min="6099" max="6099" width="16.85546875" customWidth="1"/>
    <col min="6100" max="6100" width="9.7109375" customWidth="1"/>
    <col min="6101" max="6101" width="14.85546875" customWidth="1"/>
    <col min="6102" max="6102" width="12" customWidth="1"/>
    <col min="6103" max="6103" width="14.7109375" customWidth="1"/>
    <col min="6104" max="6104" width="13.28515625" customWidth="1"/>
    <col min="6105" max="6105" width="14.28515625" customWidth="1"/>
    <col min="6106" max="6106" width="16.28515625" customWidth="1"/>
    <col min="6107" max="6107" width="13.85546875" customWidth="1"/>
    <col min="6108" max="6108" width="15.7109375" customWidth="1"/>
    <col min="6109" max="6113" width="0" hidden="1" customWidth="1"/>
    <col min="6114" max="6114" width="12.140625" customWidth="1"/>
    <col min="6115" max="6122" width="25.28515625" customWidth="1"/>
    <col min="6123" max="6140" width="0" hidden="1" customWidth="1"/>
    <col min="6141" max="6141" width="28.140625" customWidth="1"/>
    <col min="6350" max="6350" width="15.5703125" customWidth="1"/>
    <col min="6351" max="6351" width="6.7109375" customWidth="1"/>
    <col min="6352" max="6352" width="4.140625" customWidth="1"/>
    <col min="6353" max="6354" width="11.7109375" customWidth="1"/>
    <col min="6355" max="6355" width="16.85546875" customWidth="1"/>
    <col min="6356" max="6356" width="9.7109375" customWidth="1"/>
    <col min="6357" max="6357" width="14.85546875" customWidth="1"/>
    <col min="6358" max="6358" width="12" customWidth="1"/>
    <col min="6359" max="6359" width="14.7109375" customWidth="1"/>
    <col min="6360" max="6360" width="13.28515625" customWidth="1"/>
    <col min="6361" max="6361" width="14.28515625" customWidth="1"/>
    <col min="6362" max="6362" width="16.28515625" customWidth="1"/>
    <col min="6363" max="6363" width="13.85546875" customWidth="1"/>
    <col min="6364" max="6364" width="15.7109375" customWidth="1"/>
    <col min="6365" max="6369" width="0" hidden="1" customWidth="1"/>
    <col min="6370" max="6370" width="12.140625" customWidth="1"/>
    <col min="6371" max="6378" width="25.28515625" customWidth="1"/>
    <col min="6379" max="6396" width="0" hidden="1" customWidth="1"/>
    <col min="6397" max="6397" width="28.140625" customWidth="1"/>
    <col min="6606" max="6606" width="15.5703125" customWidth="1"/>
    <col min="6607" max="6607" width="6.7109375" customWidth="1"/>
    <col min="6608" max="6608" width="4.140625" customWidth="1"/>
    <col min="6609" max="6610" width="11.7109375" customWidth="1"/>
    <col min="6611" max="6611" width="16.85546875" customWidth="1"/>
    <col min="6612" max="6612" width="9.7109375" customWidth="1"/>
    <col min="6613" max="6613" width="14.85546875" customWidth="1"/>
    <col min="6614" max="6614" width="12" customWidth="1"/>
    <col min="6615" max="6615" width="14.7109375" customWidth="1"/>
    <col min="6616" max="6616" width="13.28515625" customWidth="1"/>
    <col min="6617" max="6617" width="14.28515625" customWidth="1"/>
    <col min="6618" max="6618" width="16.28515625" customWidth="1"/>
    <col min="6619" max="6619" width="13.85546875" customWidth="1"/>
    <col min="6620" max="6620" width="15.7109375" customWidth="1"/>
    <col min="6621" max="6625" width="0" hidden="1" customWidth="1"/>
    <col min="6626" max="6626" width="12.140625" customWidth="1"/>
    <col min="6627" max="6634" width="25.28515625" customWidth="1"/>
    <col min="6635" max="6652" width="0" hidden="1" customWidth="1"/>
    <col min="6653" max="6653" width="28.140625" customWidth="1"/>
    <col min="6862" max="6862" width="15.5703125" customWidth="1"/>
    <col min="6863" max="6863" width="6.7109375" customWidth="1"/>
    <col min="6864" max="6864" width="4.140625" customWidth="1"/>
    <col min="6865" max="6866" width="11.7109375" customWidth="1"/>
    <col min="6867" max="6867" width="16.85546875" customWidth="1"/>
    <col min="6868" max="6868" width="9.7109375" customWidth="1"/>
    <col min="6869" max="6869" width="14.85546875" customWidth="1"/>
    <col min="6870" max="6870" width="12" customWidth="1"/>
    <col min="6871" max="6871" width="14.7109375" customWidth="1"/>
    <col min="6872" max="6872" width="13.28515625" customWidth="1"/>
    <col min="6873" max="6873" width="14.28515625" customWidth="1"/>
    <col min="6874" max="6874" width="16.28515625" customWidth="1"/>
    <col min="6875" max="6875" width="13.85546875" customWidth="1"/>
    <col min="6876" max="6876" width="15.7109375" customWidth="1"/>
    <col min="6877" max="6881" width="0" hidden="1" customWidth="1"/>
    <col min="6882" max="6882" width="12.140625" customWidth="1"/>
    <col min="6883" max="6890" width="25.28515625" customWidth="1"/>
    <col min="6891" max="6908" width="0" hidden="1" customWidth="1"/>
    <col min="6909" max="6909" width="28.140625" customWidth="1"/>
    <col min="7118" max="7118" width="15.5703125" customWidth="1"/>
    <col min="7119" max="7119" width="6.7109375" customWidth="1"/>
    <col min="7120" max="7120" width="4.140625" customWidth="1"/>
    <col min="7121" max="7122" width="11.7109375" customWidth="1"/>
    <col min="7123" max="7123" width="16.85546875" customWidth="1"/>
    <col min="7124" max="7124" width="9.7109375" customWidth="1"/>
    <col min="7125" max="7125" width="14.85546875" customWidth="1"/>
    <col min="7126" max="7126" width="12" customWidth="1"/>
    <col min="7127" max="7127" width="14.7109375" customWidth="1"/>
    <col min="7128" max="7128" width="13.28515625" customWidth="1"/>
    <col min="7129" max="7129" width="14.28515625" customWidth="1"/>
    <col min="7130" max="7130" width="16.28515625" customWidth="1"/>
    <col min="7131" max="7131" width="13.85546875" customWidth="1"/>
    <col min="7132" max="7132" width="15.7109375" customWidth="1"/>
    <col min="7133" max="7137" width="0" hidden="1" customWidth="1"/>
    <col min="7138" max="7138" width="12.140625" customWidth="1"/>
    <col min="7139" max="7146" width="25.28515625" customWidth="1"/>
    <col min="7147" max="7164" width="0" hidden="1" customWidth="1"/>
    <col min="7165" max="7165" width="28.140625" customWidth="1"/>
    <col min="7374" max="7374" width="15.5703125" customWidth="1"/>
    <col min="7375" max="7375" width="6.7109375" customWidth="1"/>
    <col min="7376" max="7376" width="4.140625" customWidth="1"/>
    <col min="7377" max="7378" width="11.7109375" customWidth="1"/>
    <col min="7379" max="7379" width="16.85546875" customWidth="1"/>
    <col min="7380" max="7380" width="9.7109375" customWidth="1"/>
    <col min="7381" max="7381" width="14.85546875" customWidth="1"/>
    <col min="7382" max="7382" width="12" customWidth="1"/>
    <col min="7383" max="7383" width="14.7109375" customWidth="1"/>
    <col min="7384" max="7384" width="13.28515625" customWidth="1"/>
    <col min="7385" max="7385" width="14.28515625" customWidth="1"/>
    <col min="7386" max="7386" width="16.28515625" customWidth="1"/>
    <col min="7387" max="7387" width="13.85546875" customWidth="1"/>
    <col min="7388" max="7388" width="15.7109375" customWidth="1"/>
    <col min="7389" max="7393" width="0" hidden="1" customWidth="1"/>
    <col min="7394" max="7394" width="12.140625" customWidth="1"/>
    <col min="7395" max="7402" width="25.28515625" customWidth="1"/>
    <col min="7403" max="7420" width="0" hidden="1" customWidth="1"/>
    <col min="7421" max="7421" width="28.140625" customWidth="1"/>
    <col min="7630" max="7630" width="15.5703125" customWidth="1"/>
    <col min="7631" max="7631" width="6.7109375" customWidth="1"/>
    <col min="7632" max="7632" width="4.140625" customWidth="1"/>
    <col min="7633" max="7634" width="11.7109375" customWidth="1"/>
    <col min="7635" max="7635" width="16.85546875" customWidth="1"/>
    <col min="7636" max="7636" width="9.7109375" customWidth="1"/>
    <col min="7637" max="7637" width="14.85546875" customWidth="1"/>
    <col min="7638" max="7638" width="12" customWidth="1"/>
    <col min="7639" max="7639" width="14.7109375" customWidth="1"/>
    <col min="7640" max="7640" width="13.28515625" customWidth="1"/>
    <col min="7641" max="7641" width="14.28515625" customWidth="1"/>
    <col min="7642" max="7642" width="16.28515625" customWidth="1"/>
    <col min="7643" max="7643" width="13.85546875" customWidth="1"/>
    <col min="7644" max="7644" width="15.7109375" customWidth="1"/>
    <col min="7645" max="7649" width="0" hidden="1" customWidth="1"/>
    <col min="7650" max="7650" width="12.140625" customWidth="1"/>
    <col min="7651" max="7658" width="25.28515625" customWidth="1"/>
    <col min="7659" max="7676" width="0" hidden="1" customWidth="1"/>
    <col min="7677" max="7677" width="28.140625" customWidth="1"/>
    <col min="7886" max="7886" width="15.5703125" customWidth="1"/>
    <col min="7887" max="7887" width="6.7109375" customWidth="1"/>
    <col min="7888" max="7888" width="4.140625" customWidth="1"/>
    <col min="7889" max="7890" width="11.7109375" customWidth="1"/>
    <col min="7891" max="7891" width="16.85546875" customWidth="1"/>
    <col min="7892" max="7892" width="9.7109375" customWidth="1"/>
    <col min="7893" max="7893" width="14.85546875" customWidth="1"/>
    <col min="7894" max="7894" width="12" customWidth="1"/>
    <col min="7895" max="7895" width="14.7109375" customWidth="1"/>
    <col min="7896" max="7896" width="13.28515625" customWidth="1"/>
    <col min="7897" max="7897" width="14.28515625" customWidth="1"/>
    <col min="7898" max="7898" width="16.28515625" customWidth="1"/>
    <col min="7899" max="7899" width="13.85546875" customWidth="1"/>
    <col min="7900" max="7900" width="15.7109375" customWidth="1"/>
    <col min="7901" max="7905" width="0" hidden="1" customWidth="1"/>
    <col min="7906" max="7906" width="12.140625" customWidth="1"/>
    <col min="7907" max="7914" width="25.28515625" customWidth="1"/>
    <col min="7915" max="7932" width="0" hidden="1" customWidth="1"/>
    <col min="7933" max="7933" width="28.140625" customWidth="1"/>
    <col min="8142" max="8142" width="15.5703125" customWidth="1"/>
    <col min="8143" max="8143" width="6.7109375" customWidth="1"/>
    <col min="8144" max="8144" width="4.140625" customWidth="1"/>
    <col min="8145" max="8146" width="11.7109375" customWidth="1"/>
    <col min="8147" max="8147" width="16.85546875" customWidth="1"/>
    <col min="8148" max="8148" width="9.7109375" customWidth="1"/>
    <col min="8149" max="8149" width="14.85546875" customWidth="1"/>
    <col min="8150" max="8150" width="12" customWidth="1"/>
    <col min="8151" max="8151" width="14.7109375" customWidth="1"/>
    <col min="8152" max="8152" width="13.28515625" customWidth="1"/>
    <col min="8153" max="8153" width="14.28515625" customWidth="1"/>
    <col min="8154" max="8154" width="16.28515625" customWidth="1"/>
    <col min="8155" max="8155" width="13.85546875" customWidth="1"/>
    <col min="8156" max="8156" width="15.7109375" customWidth="1"/>
    <col min="8157" max="8161" width="0" hidden="1" customWidth="1"/>
    <col min="8162" max="8162" width="12.140625" customWidth="1"/>
    <col min="8163" max="8170" width="25.28515625" customWidth="1"/>
    <col min="8171" max="8188" width="0" hidden="1" customWidth="1"/>
    <col min="8189" max="8189" width="28.140625" customWidth="1"/>
    <col min="8398" max="8398" width="15.5703125" customWidth="1"/>
    <col min="8399" max="8399" width="6.7109375" customWidth="1"/>
    <col min="8400" max="8400" width="4.140625" customWidth="1"/>
    <col min="8401" max="8402" width="11.7109375" customWidth="1"/>
    <col min="8403" max="8403" width="16.85546875" customWidth="1"/>
    <col min="8404" max="8404" width="9.7109375" customWidth="1"/>
    <col min="8405" max="8405" width="14.85546875" customWidth="1"/>
    <col min="8406" max="8406" width="12" customWidth="1"/>
    <col min="8407" max="8407" width="14.7109375" customWidth="1"/>
    <col min="8408" max="8408" width="13.28515625" customWidth="1"/>
    <col min="8409" max="8409" width="14.28515625" customWidth="1"/>
    <col min="8410" max="8410" width="16.28515625" customWidth="1"/>
    <col min="8411" max="8411" width="13.85546875" customWidth="1"/>
    <col min="8412" max="8412" width="15.7109375" customWidth="1"/>
    <col min="8413" max="8417" width="0" hidden="1" customWidth="1"/>
    <col min="8418" max="8418" width="12.140625" customWidth="1"/>
    <col min="8419" max="8426" width="25.28515625" customWidth="1"/>
    <col min="8427" max="8444" width="0" hidden="1" customWidth="1"/>
    <col min="8445" max="8445" width="28.140625" customWidth="1"/>
    <col min="8654" max="8654" width="15.5703125" customWidth="1"/>
    <col min="8655" max="8655" width="6.7109375" customWidth="1"/>
    <col min="8656" max="8656" width="4.140625" customWidth="1"/>
    <col min="8657" max="8658" width="11.7109375" customWidth="1"/>
    <col min="8659" max="8659" width="16.85546875" customWidth="1"/>
    <col min="8660" max="8660" width="9.7109375" customWidth="1"/>
    <col min="8661" max="8661" width="14.85546875" customWidth="1"/>
    <col min="8662" max="8662" width="12" customWidth="1"/>
    <col min="8663" max="8663" width="14.7109375" customWidth="1"/>
    <col min="8664" max="8664" width="13.28515625" customWidth="1"/>
    <col min="8665" max="8665" width="14.28515625" customWidth="1"/>
    <col min="8666" max="8666" width="16.28515625" customWidth="1"/>
    <col min="8667" max="8667" width="13.85546875" customWidth="1"/>
    <col min="8668" max="8668" width="15.7109375" customWidth="1"/>
    <col min="8669" max="8673" width="0" hidden="1" customWidth="1"/>
    <col min="8674" max="8674" width="12.140625" customWidth="1"/>
    <col min="8675" max="8682" width="25.28515625" customWidth="1"/>
    <col min="8683" max="8700" width="0" hidden="1" customWidth="1"/>
    <col min="8701" max="8701" width="28.140625" customWidth="1"/>
    <col min="8910" max="8910" width="15.5703125" customWidth="1"/>
    <col min="8911" max="8911" width="6.7109375" customWidth="1"/>
    <col min="8912" max="8912" width="4.140625" customWidth="1"/>
    <col min="8913" max="8914" width="11.7109375" customWidth="1"/>
    <col min="8915" max="8915" width="16.85546875" customWidth="1"/>
    <col min="8916" max="8916" width="9.7109375" customWidth="1"/>
    <col min="8917" max="8917" width="14.85546875" customWidth="1"/>
    <col min="8918" max="8918" width="12" customWidth="1"/>
    <col min="8919" max="8919" width="14.7109375" customWidth="1"/>
    <col min="8920" max="8920" width="13.28515625" customWidth="1"/>
    <col min="8921" max="8921" width="14.28515625" customWidth="1"/>
    <col min="8922" max="8922" width="16.28515625" customWidth="1"/>
    <col min="8923" max="8923" width="13.85546875" customWidth="1"/>
    <col min="8924" max="8924" width="15.7109375" customWidth="1"/>
    <col min="8925" max="8929" width="0" hidden="1" customWidth="1"/>
    <col min="8930" max="8930" width="12.140625" customWidth="1"/>
    <col min="8931" max="8938" width="25.28515625" customWidth="1"/>
    <col min="8939" max="8956" width="0" hidden="1" customWidth="1"/>
    <col min="8957" max="8957" width="28.140625" customWidth="1"/>
    <col min="9166" max="9166" width="15.5703125" customWidth="1"/>
    <col min="9167" max="9167" width="6.7109375" customWidth="1"/>
    <col min="9168" max="9168" width="4.140625" customWidth="1"/>
    <col min="9169" max="9170" width="11.7109375" customWidth="1"/>
    <col min="9171" max="9171" width="16.85546875" customWidth="1"/>
    <col min="9172" max="9172" width="9.7109375" customWidth="1"/>
    <col min="9173" max="9173" width="14.85546875" customWidth="1"/>
    <col min="9174" max="9174" width="12" customWidth="1"/>
    <col min="9175" max="9175" width="14.7109375" customWidth="1"/>
    <col min="9176" max="9176" width="13.28515625" customWidth="1"/>
    <col min="9177" max="9177" width="14.28515625" customWidth="1"/>
    <col min="9178" max="9178" width="16.28515625" customWidth="1"/>
    <col min="9179" max="9179" width="13.85546875" customWidth="1"/>
    <col min="9180" max="9180" width="15.7109375" customWidth="1"/>
    <col min="9181" max="9185" width="0" hidden="1" customWidth="1"/>
    <col min="9186" max="9186" width="12.140625" customWidth="1"/>
    <col min="9187" max="9194" width="25.28515625" customWidth="1"/>
    <col min="9195" max="9212" width="0" hidden="1" customWidth="1"/>
    <col min="9213" max="9213" width="28.140625" customWidth="1"/>
    <col min="9422" max="9422" width="15.5703125" customWidth="1"/>
    <col min="9423" max="9423" width="6.7109375" customWidth="1"/>
    <col min="9424" max="9424" width="4.140625" customWidth="1"/>
    <col min="9425" max="9426" width="11.7109375" customWidth="1"/>
    <col min="9427" max="9427" width="16.85546875" customWidth="1"/>
    <col min="9428" max="9428" width="9.7109375" customWidth="1"/>
    <col min="9429" max="9429" width="14.85546875" customWidth="1"/>
    <col min="9430" max="9430" width="12" customWidth="1"/>
    <col min="9431" max="9431" width="14.7109375" customWidth="1"/>
    <col min="9432" max="9432" width="13.28515625" customWidth="1"/>
    <col min="9433" max="9433" width="14.28515625" customWidth="1"/>
    <col min="9434" max="9434" width="16.28515625" customWidth="1"/>
    <col min="9435" max="9435" width="13.85546875" customWidth="1"/>
    <col min="9436" max="9436" width="15.7109375" customWidth="1"/>
    <col min="9437" max="9441" width="0" hidden="1" customWidth="1"/>
    <col min="9442" max="9442" width="12.140625" customWidth="1"/>
    <col min="9443" max="9450" width="25.28515625" customWidth="1"/>
    <col min="9451" max="9468" width="0" hidden="1" customWidth="1"/>
    <col min="9469" max="9469" width="28.140625" customWidth="1"/>
    <col min="9678" max="9678" width="15.5703125" customWidth="1"/>
    <col min="9679" max="9679" width="6.7109375" customWidth="1"/>
    <col min="9680" max="9680" width="4.140625" customWidth="1"/>
    <col min="9681" max="9682" width="11.7109375" customWidth="1"/>
    <col min="9683" max="9683" width="16.85546875" customWidth="1"/>
    <col min="9684" max="9684" width="9.7109375" customWidth="1"/>
    <col min="9685" max="9685" width="14.85546875" customWidth="1"/>
    <col min="9686" max="9686" width="12" customWidth="1"/>
    <col min="9687" max="9687" width="14.7109375" customWidth="1"/>
    <col min="9688" max="9688" width="13.28515625" customWidth="1"/>
    <col min="9689" max="9689" width="14.28515625" customWidth="1"/>
    <col min="9690" max="9690" width="16.28515625" customWidth="1"/>
    <col min="9691" max="9691" width="13.85546875" customWidth="1"/>
    <col min="9692" max="9692" width="15.7109375" customWidth="1"/>
    <col min="9693" max="9697" width="0" hidden="1" customWidth="1"/>
    <col min="9698" max="9698" width="12.140625" customWidth="1"/>
    <col min="9699" max="9706" width="25.28515625" customWidth="1"/>
    <col min="9707" max="9724" width="0" hidden="1" customWidth="1"/>
    <col min="9725" max="9725" width="28.140625" customWidth="1"/>
    <col min="9934" max="9934" width="15.5703125" customWidth="1"/>
    <col min="9935" max="9935" width="6.7109375" customWidth="1"/>
    <col min="9936" max="9936" width="4.140625" customWidth="1"/>
    <col min="9937" max="9938" width="11.7109375" customWidth="1"/>
    <col min="9939" max="9939" width="16.85546875" customWidth="1"/>
    <col min="9940" max="9940" width="9.7109375" customWidth="1"/>
    <col min="9941" max="9941" width="14.85546875" customWidth="1"/>
    <col min="9942" max="9942" width="12" customWidth="1"/>
    <col min="9943" max="9943" width="14.7109375" customWidth="1"/>
    <col min="9944" max="9944" width="13.28515625" customWidth="1"/>
    <col min="9945" max="9945" width="14.28515625" customWidth="1"/>
    <col min="9946" max="9946" width="16.28515625" customWidth="1"/>
    <col min="9947" max="9947" width="13.85546875" customWidth="1"/>
    <col min="9948" max="9948" width="15.7109375" customWidth="1"/>
    <col min="9949" max="9953" width="0" hidden="1" customWidth="1"/>
    <col min="9954" max="9954" width="12.140625" customWidth="1"/>
    <col min="9955" max="9962" width="25.28515625" customWidth="1"/>
    <col min="9963" max="9980" width="0" hidden="1" customWidth="1"/>
    <col min="9981" max="9981" width="28.140625" customWidth="1"/>
    <col min="10190" max="10190" width="15.5703125" customWidth="1"/>
    <col min="10191" max="10191" width="6.7109375" customWidth="1"/>
    <col min="10192" max="10192" width="4.140625" customWidth="1"/>
    <col min="10193" max="10194" width="11.7109375" customWidth="1"/>
    <col min="10195" max="10195" width="16.85546875" customWidth="1"/>
    <col min="10196" max="10196" width="9.7109375" customWidth="1"/>
    <col min="10197" max="10197" width="14.85546875" customWidth="1"/>
    <col min="10198" max="10198" width="12" customWidth="1"/>
    <col min="10199" max="10199" width="14.7109375" customWidth="1"/>
    <col min="10200" max="10200" width="13.28515625" customWidth="1"/>
    <col min="10201" max="10201" width="14.28515625" customWidth="1"/>
    <col min="10202" max="10202" width="16.28515625" customWidth="1"/>
    <col min="10203" max="10203" width="13.85546875" customWidth="1"/>
    <col min="10204" max="10204" width="15.7109375" customWidth="1"/>
    <col min="10205" max="10209" width="0" hidden="1" customWidth="1"/>
    <col min="10210" max="10210" width="12.140625" customWidth="1"/>
    <col min="10211" max="10218" width="25.28515625" customWidth="1"/>
    <col min="10219" max="10236" width="0" hidden="1" customWidth="1"/>
    <col min="10237" max="10237" width="28.140625" customWidth="1"/>
    <col min="10446" max="10446" width="15.5703125" customWidth="1"/>
    <col min="10447" max="10447" width="6.7109375" customWidth="1"/>
    <col min="10448" max="10448" width="4.140625" customWidth="1"/>
    <col min="10449" max="10450" width="11.7109375" customWidth="1"/>
    <col min="10451" max="10451" width="16.85546875" customWidth="1"/>
    <col min="10452" max="10452" width="9.7109375" customWidth="1"/>
    <col min="10453" max="10453" width="14.85546875" customWidth="1"/>
    <col min="10454" max="10454" width="12" customWidth="1"/>
    <col min="10455" max="10455" width="14.7109375" customWidth="1"/>
    <col min="10456" max="10456" width="13.28515625" customWidth="1"/>
    <col min="10457" max="10457" width="14.28515625" customWidth="1"/>
    <col min="10458" max="10458" width="16.28515625" customWidth="1"/>
    <col min="10459" max="10459" width="13.85546875" customWidth="1"/>
    <col min="10460" max="10460" width="15.7109375" customWidth="1"/>
    <col min="10461" max="10465" width="0" hidden="1" customWidth="1"/>
    <col min="10466" max="10466" width="12.140625" customWidth="1"/>
    <col min="10467" max="10474" width="25.28515625" customWidth="1"/>
    <col min="10475" max="10492" width="0" hidden="1" customWidth="1"/>
    <col min="10493" max="10493" width="28.140625" customWidth="1"/>
    <col min="10702" max="10702" width="15.5703125" customWidth="1"/>
    <col min="10703" max="10703" width="6.7109375" customWidth="1"/>
    <col min="10704" max="10704" width="4.140625" customWidth="1"/>
    <col min="10705" max="10706" width="11.7109375" customWidth="1"/>
    <col min="10707" max="10707" width="16.85546875" customWidth="1"/>
    <col min="10708" max="10708" width="9.7109375" customWidth="1"/>
    <col min="10709" max="10709" width="14.85546875" customWidth="1"/>
    <col min="10710" max="10710" width="12" customWidth="1"/>
    <col min="10711" max="10711" width="14.7109375" customWidth="1"/>
    <col min="10712" max="10712" width="13.28515625" customWidth="1"/>
    <col min="10713" max="10713" width="14.28515625" customWidth="1"/>
    <col min="10714" max="10714" width="16.28515625" customWidth="1"/>
    <col min="10715" max="10715" width="13.85546875" customWidth="1"/>
    <col min="10716" max="10716" width="15.7109375" customWidth="1"/>
    <col min="10717" max="10721" width="0" hidden="1" customWidth="1"/>
    <col min="10722" max="10722" width="12.140625" customWidth="1"/>
    <col min="10723" max="10730" width="25.28515625" customWidth="1"/>
    <col min="10731" max="10748" width="0" hidden="1" customWidth="1"/>
    <col min="10749" max="10749" width="28.140625" customWidth="1"/>
    <col min="10958" max="10958" width="15.5703125" customWidth="1"/>
    <col min="10959" max="10959" width="6.7109375" customWidth="1"/>
    <col min="10960" max="10960" width="4.140625" customWidth="1"/>
    <col min="10961" max="10962" width="11.7109375" customWidth="1"/>
    <col min="10963" max="10963" width="16.85546875" customWidth="1"/>
    <col min="10964" max="10964" width="9.7109375" customWidth="1"/>
    <col min="10965" max="10965" width="14.85546875" customWidth="1"/>
    <col min="10966" max="10966" width="12" customWidth="1"/>
    <col min="10967" max="10967" width="14.7109375" customWidth="1"/>
    <col min="10968" max="10968" width="13.28515625" customWidth="1"/>
    <col min="10969" max="10969" width="14.28515625" customWidth="1"/>
    <col min="10970" max="10970" width="16.28515625" customWidth="1"/>
    <col min="10971" max="10971" width="13.85546875" customWidth="1"/>
    <col min="10972" max="10972" width="15.7109375" customWidth="1"/>
    <col min="10973" max="10977" width="0" hidden="1" customWidth="1"/>
    <col min="10978" max="10978" width="12.140625" customWidth="1"/>
    <col min="10979" max="10986" width="25.28515625" customWidth="1"/>
    <col min="10987" max="11004" width="0" hidden="1" customWidth="1"/>
    <col min="11005" max="11005" width="28.140625" customWidth="1"/>
    <col min="11214" max="11214" width="15.5703125" customWidth="1"/>
    <col min="11215" max="11215" width="6.7109375" customWidth="1"/>
    <col min="11216" max="11216" width="4.140625" customWidth="1"/>
    <col min="11217" max="11218" width="11.7109375" customWidth="1"/>
    <col min="11219" max="11219" width="16.85546875" customWidth="1"/>
    <col min="11220" max="11220" width="9.7109375" customWidth="1"/>
    <col min="11221" max="11221" width="14.85546875" customWidth="1"/>
    <col min="11222" max="11222" width="12" customWidth="1"/>
    <col min="11223" max="11223" width="14.7109375" customWidth="1"/>
    <col min="11224" max="11224" width="13.28515625" customWidth="1"/>
    <col min="11225" max="11225" width="14.28515625" customWidth="1"/>
    <col min="11226" max="11226" width="16.28515625" customWidth="1"/>
    <col min="11227" max="11227" width="13.85546875" customWidth="1"/>
    <col min="11228" max="11228" width="15.7109375" customWidth="1"/>
    <col min="11229" max="11233" width="0" hidden="1" customWidth="1"/>
    <col min="11234" max="11234" width="12.140625" customWidth="1"/>
    <col min="11235" max="11242" width="25.28515625" customWidth="1"/>
    <col min="11243" max="11260" width="0" hidden="1" customWidth="1"/>
    <col min="11261" max="11261" width="28.140625" customWidth="1"/>
    <col min="11470" max="11470" width="15.5703125" customWidth="1"/>
    <col min="11471" max="11471" width="6.7109375" customWidth="1"/>
    <col min="11472" max="11472" width="4.140625" customWidth="1"/>
    <col min="11473" max="11474" width="11.7109375" customWidth="1"/>
    <col min="11475" max="11475" width="16.85546875" customWidth="1"/>
    <col min="11476" max="11476" width="9.7109375" customWidth="1"/>
    <col min="11477" max="11477" width="14.85546875" customWidth="1"/>
    <col min="11478" max="11478" width="12" customWidth="1"/>
    <col min="11479" max="11479" width="14.7109375" customWidth="1"/>
    <col min="11480" max="11480" width="13.28515625" customWidth="1"/>
    <col min="11481" max="11481" width="14.28515625" customWidth="1"/>
    <col min="11482" max="11482" width="16.28515625" customWidth="1"/>
    <col min="11483" max="11483" width="13.85546875" customWidth="1"/>
    <col min="11484" max="11484" width="15.7109375" customWidth="1"/>
    <col min="11485" max="11489" width="0" hidden="1" customWidth="1"/>
    <col min="11490" max="11490" width="12.140625" customWidth="1"/>
    <col min="11491" max="11498" width="25.28515625" customWidth="1"/>
    <col min="11499" max="11516" width="0" hidden="1" customWidth="1"/>
    <col min="11517" max="11517" width="28.140625" customWidth="1"/>
    <col min="11726" max="11726" width="15.5703125" customWidth="1"/>
    <col min="11727" max="11727" width="6.7109375" customWidth="1"/>
    <col min="11728" max="11728" width="4.140625" customWidth="1"/>
    <col min="11729" max="11730" width="11.7109375" customWidth="1"/>
    <col min="11731" max="11731" width="16.85546875" customWidth="1"/>
    <col min="11732" max="11732" width="9.7109375" customWidth="1"/>
    <col min="11733" max="11733" width="14.85546875" customWidth="1"/>
    <col min="11734" max="11734" width="12" customWidth="1"/>
    <col min="11735" max="11735" width="14.7109375" customWidth="1"/>
    <col min="11736" max="11736" width="13.28515625" customWidth="1"/>
    <col min="11737" max="11737" width="14.28515625" customWidth="1"/>
    <col min="11738" max="11738" width="16.28515625" customWidth="1"/>
    <col min="11739" max="11739" width="13.85546875" customWidth="1"/>
    <col min="11740" max="11740" width="15.7109375" customWidth="1"/>
    <col min="11741" max="11745" width="0" hidden="1" customWidth="1"/>
    <col min="11746" max="11746" width="12.140625" customWidth="1"/>
    <col min="11747" max="11754" width="25.28515625" customWidth="1"/>
    <col min="11755" max="11772" width="0" hidden="1" customWidth="1"/>
    <col min="11773" max="11773" width="28.140625" customWidth="1"/>
    <col min="11982" max="11982" width="15.5703125" customWidth="1"/>
    <col min="11983" max="11983" width="6.7109375" customWidth="1"/>
    <col min="11984" max="11984" width="4.140625" customWidth="1"/>
    <col min="11985" max="11986" width="11.7109375" customWidth="1"/>
    <col min="11987" max="11987" width="16.85546875" customWidth="1"/>
    <col min="11988" max="11988" width="9.7109375" customWidth="1"/>
    <col min="11989" max="11989" width="14.85546875" customWidth="1"/>
    <col min="11990" max="11990" width="12" customWidth="1"/>
    <col min="11991" max="11991" width="14.7109375" customWidth="1"/>
    <col min="11992" max="11992" width="13.28515625" customWidth="1"/>
    <col min="11993" max="11993" width="14.28515625" customWidth="1"/>
    <col min="11994" max="11994" width="16.28515625" customWidth="1"/>
    <col min="11995" max="11995" width="13.85546875" customWidth="1"/>
    <col min="11996" max="11996" width="15.7109375" customWidth="1"/>
    <col min="11997" max="12001" width="0" hidden="1" customWidth="1"/>
    <col min="12002" max="12002" width="12.140625" customWidth="1"/>
    <col min="12003" max="12010" width="25.28515625" customWidth="1"/>
    <col min="12011" max="12028" width="0" hidden="1" customWidth="1"/>
    <col min="12029" max="12029" width="28.140625" customWidth="1"/>
    <col min="12238" max="12238" width="15.5703125" customWidth="1"/>
    <col min="12239" max="12239" width="6.7109375" customWidth="1"/>
    <col min="12240" max="12240" width="4.140625" customWidth="1"/>
    <col min="12241" max="12242" width="11.7109375" customWidth="1"/>
    <col min="12243" max="12243" width="16.85546875" customWidth="1"/>
    <col min="12244" max="12244" width="9.7109375" customWidth="1"/>
    <col min="12245" max="12245" width="14.85546875" customWidth="1"/>
    <col min="12246" max="12246" width="12" customWidth="1"/>
    <col min="12247" max="12247" width="14.7109375" customWidth="1"/>
    <col min="12248" max="12248" width="13.28515625" customWidth="1"/>
    <col min="12249" max="12249" width="14.28515625" customWidth="1"/>
    <col min="12250" max="12250" width="16.28515625" customWidth="1"/>
    <col min="12251" max="12251" width="13.85546875" customWidth="1"/>
    <col min="12252" max="12252" width="15.7109375" customWidth="1"/>
    <col min="12253" max="12257" width="0" hidden="1" customWidth="1"/>
    <col min="12258" max="12258" width="12.140625" customWidth="1"/>
    <col min="12259" max="12266" width="25.28515625" customWidth="1"/>
    <col min="12267" max="12284" width="0" hidden="1" customWidth="1"/>
    <col min="12285" max="12285" width="28.140625" customWidth="1"/>
    <col min="12494" max="12494" width="15.5703125" customWidth="1"/>
    <col min="12495" max="12495" width="6.7109375" customWidth="1"/>
    <col min="12496" max="12496" width="4.140625" customWidth="1"/>
    <col min="12497" max="12498" width="11.7109375" customWidth="1"/>
    <col min="12499" max="12499" width="16.85546875" customWidth="1"/>
    <col min="12500" max="12500" width="9.7109375" customWidth="1"/>
    <col min="12501" max="12501" width="14.85546875" customWidth="1"/>
    <col min="12502" max="12502" width="12" customWidth="1"/>
    <col min="12503" max="12503" width="14.7109375" customWidth="1"/>
    <col min="12504" max="12504" width="13.28515625" customWidth="1"/>
    <col min="12505" max="12505" width="14.28515625" customWidth="1"/>
    <col min="12506" max="12506" width="16.28515625" customWidth="1"/>
    <col min="12507" max="12507" width="13.85546875" customWidth="1"/>
    <col min="12508" max="12508" width="15.7109375" customWidth="1"/>
    <col min="12509" max="12513" width="0" hidden="1" customWidth="1"/>
    <col min="12514" max="12514" width="12.140625" customWidth="1"/>
    <col min="12515" max="12522" width="25.28515625" customWidth="1"/>
    <col min="12523" max="12540" width="0" hidden="1" customWidth="1"/>
    <col min="12541" max="12541" width="28.140625" customWidth="1"/>
    <col min="12750" max="12750" width="15.5703125" customWidth="1"/>
    <col min="12751" max="12751" width="6.7109375" customWidth="1"/>
    <col min="12752" max="12752" width="4.140625" customWidth="1"/>
    <col min="12753" max="12754" width="11.7109375" customWidth="1"/>
    <col min="12755" max="12755" width="16.85546875" customWidth="1"/>
    <col min="12756" max="12756" width="9.7109375" customWidth="1"/>
    <col min="12757" max="12757" width="14.85546875" customWidth="1"/>
    <col min="12758" max="12758" width="12" customWidth="1"/>
    <col min="12759" max="12759" width="14.7109375" customWidth="1"/>
    <col min="12760" max="12760" width="13.28515625" customWidth="1"/>
    <col min="12761" max="12761" width="14.28515625" customWidth="1"/>
    <col min="12762" max="12762" width="16.28515625" customWidth="1"/>
    <col min="12763" max="12763" width="13.85546875" customWidth="1"/>
    <col min="12764" max="12764" width="15.7109375" customWidth="1"/>
    <col min="12765" max="12769" width="0" hidden="1" customWidth="1"/>
    <col min="12770" max="12770" width="12.140625" customWidth="1"/>
    <col min="12771" max="12778" width="25.28515625" customWidth="1"/>
    <col min="12779" max="12796" width="0" hidden="1" customWidth="1"/>
    <col min="12797" max="12797" width="28.140625" customWidth="1"/>
    <col min="13006" max="13006" width="15.5703125" customWidth="1"/>
    <col min="13007" max="13007" width="6.7109375" customWidth="1"/>
    <col min="13008" max="13008" width="4.140625" customWidth="1"/>
    <col min="13009" max="13010" width="11.7109375" customWidth="1"/>
    <col min="13011" max="13011" width="16.85546875" customWidth="1"/>
    <col min="13012" max="13012" width="9.7109375" customWidth="1"/>
    <col min="13013" max="13013" width="14.85546875" customWidth="1"/>
    <col min="13014" max="13014" width="12" customWidth="1"/>
    <col min="13015" max="13015" width="14.7109375" customWidth="1"/>
    <col min="13016" max="13016" width="13.28515625" customWidth="1"/>
    <col min="13017" max="13017" width="14.28515625" customWidth="1"/>
    <col min="13018" max="13018" width="16.28515625" customWidth="1"/>
    <col min="13019" max="13019" width="13.85546875" customWidth="1"/>
    <col min="13020" max="13020" width="15.7109375" customWidth="1"/>
    <col min="13021" max="13025" width="0" hidden="1" customWidth="1"/>
    <col min="13026" max="13026" width="12.140625" customWidth="1"/>
    <col min="13027" max="13034" width="25.28515625" customWidth="1"/>
    <col min="13035" max="13052" width="0" hidden="1" customWidth="1"/>
    <col min="13053" max="13053" width="28.140625" customWidth="1"/>
    <col min="13262" max="13262" width="15.5703125" customWidth="1"/>
    <col min="13263" max="13263" width="6.7109375" customWidth="1"/>
    <col min="13264" max="13264" width="4.140625" customWidth="1"/>
    <col min="13265" max="13266" width="11.7109375" customWidth="1"/>
    <col min="13267" max="13267" width="16.85546875" customWidth="1"/>
    <col min="13268" max="13268" width="9.7109375" customWidth="1"/>
    <col min="13269" max="13269" width="14.85546875" customWidth="1"/>
    <col min="13270" max="13270" width="12" customWidth="1"/>
    <col min="13271" max="13271" width="14.7109375" customWidth="1"/>
    <col min="13272" max="13272" width="13.28515625" customWidth="1"/>
    <col min="13273" max="13273" width="14.28515625" customWidth="1"/>
    <col min="13274" max="13274" width="16.28515625" customWidth="1"/>
    <col min="13275" max="13275" width="13.85546875" customWidth="1"/>
    <col min="13276" max="13276" width="15.7109375" customWidth="1"/>
    <col min="13277" max="13281" width="0" hidden="1" customWidth="1"/>
    <col min="13282" max="13282" width="12.140625" customWidth="1"/>
    <col min="13283" max="13290" width="25.28515625" customWidth="1"/>
    <col min="13291" max="13308" width="0" hidden="1" customWidth="1"/>
    <col min="13309" max="13309" width="28.140625" customWidth="1"/>
    <col min="13518" max="13518" width="15.5703125" customWidth="1"/>
    <col min="13519" max="13519" width="6.7109375" customWidth="1"/>
    <col min="13520" max="13520" width="4.140625" customWidth="1"/>
    <col min="13521" max="13522" width="11.7109375" customWidth="1"/>
    <col min="13523" max="13523" width="16.85546875" customWidth="1"/>
    <col min="13524" max="13524" width="9.7109375" customWidth="1"/>
    <col min="13525" max="13525" width="14.85546875" customWidth="1"/>
    <col min="13526" max="13526" width="12" customWidth="1"/>
    <col min="13527" max="13527" width="14.7109375" customWidth="1"/>
    <col min="13528" max="13528" width="13.28515625" customWidth="1"/>
    <col min="13529" max="13529" width="14.28515625" customWidth="1"/>
    <col min="13530" max="13530" width="16.28515625" customWidth="1"/>
    <col min="13531" max="13531" width="13.85546875" customWidth="1"/>
    <col min="13532" max="13532" width="15.7109375" customWidth="1"/>
    <col min="13533" max="13537" width="0" hidden="1" customWidth="1"/>
    <col min="13538" max="13538" width="12.140625" customWidth="1"/>
    <col min="13539" max="13546" width="25.28515625" customWidth="1"/>
    <col min="13547" max="13564" width="0" hidden="1" customWidth="1"/>
    <col min="13565" max="13565" width="28.140625" customWidth="1"/>
    <col min="13774" max="13774" width="15.5703125" customWidth="1"/>
    <col min="13775" max="13775" width="6.7109375" customWidth="1"/>
    <col min="13776" max="13776" width="4.140625" customWidth="1"/>
    <col min="13777" max="13778" width="11.7109375" customWidth="1"/>
    <col min="13779" max="13779" width="16.85546875" customWidth="1"/>
    <col min="13780" max="13780" width="9.7109375" customWidth="1"/>
    <col min="13781" max="13781" width="14.85546875" customWidth="1"/>
    <col min="13782" max="13782" width="12" customWidth="1"/>
    <col min="13783" max="13783" width="14.7109375" customWidth="1"/>
    <col min="13784" max="13784" width="13.28515625" customWidth="1"/>
    <col min="13785" max="13785" width="14.28515625" customWidth="1"/>
    <col min="13786" max="13786" width="16.28515625" customWidth="1"/>
    <col min="13787" max="13787" width="13.85546875" customWidth="1"/>
    <col min="13788" max="13788" width="15.7109375" customWidth="1"/>
    <col min="13789" max="13793" width="0" hidden="1" customWidth="1"/>
    <col min="13794" max="13794" width="12.140625" customWidth="1"/>
    <col min="13795" max="13802" width="25.28515625" customWidth="1"/>
    <col min="13803" max="13820" width="0" hidden="1" customWidth="1"/>
    <col min="13821" max="13821" width="28.140625" customWidth="1"/>
    <col min="14030" max="14030" width="15.5703125" customWidth="1"/>
    <col min="14031" max="14031" width="6.7109375" customWidth="1"/>
    <col min="14032" max="14032" width="4.140625" customWidth="1"/>
    <col min="14033" max="14034" width="11.7109375" customWidth="1"/>
    <col min="14035" max="14035" width="16.85546875" customWidth="1"/>
    <col min="14036" max="14036" width="9.7109375" customWidth="1"/>
    <col min="14037" max="14037" width="14.85546875" customWidth="1"/>
    <col min="14038" max="14038" width="12" customWidth="1"/>
    <col min="14039" max="14039" width="14.7109375" customWidth="1"/>
    <col min="14040" max="14040" width="13.28515625" customWidth="1"/>
    <col min="14041" max="14041" width="14.28515625" customWidth="1"/>
    <col min="14042" max="14042" width="16.28515625" customWidth="1"/>
    <col min="14043" max="14043" width="13.85546875" customWidth="1"/>
    <col min="14044" max="14044" width="15.7109375" customWidth="1"/>
    <col min="14045" max="14049" width="0" hidden="1" customWidth="1"/>
    <col min="14050" max="14050" width="12.140625" customWidth="1"/>
    <col min="14051" max="14058" width="25.28515625" customWidth="1"/>
    <col min="14059" max="14076" width="0" hidden="1" customWidth="1"/>
    <col min="14077" max="14077" width="28.140625" customWidth="1"/>
    <col min="14286" max="14286" width="15.5703125" customWidth="1"/>
    <col min="14287" max="14287" width="6.7109375" customWidth="1"/>
    <col min="14288" max="14288" width="4.140625" customWidth="1"/>
    <col min="14289" max="14290" width="11.7109375" customWidth="1"/>
    <col min="14291" max="14291" width="16.85546875" customWidth="1"/>
    <col min="14292" max="14292" width="9.7109375" customWidth="1"/>
    <col min="14293" max="14293" width="14.85546875" customWidth="1"/>
    <col min="14294" max="14294" width="12" customWidth="1"/>
    <col min="14295" max="14295" width="14.7109375" customWidth="1"/>
    <col min="14296" max="14296" width="13.28515625" customWidth="1"/>
    <col min="14297" max="14297" width="14.28515625" customWidth="1"/>
    <col min="14298" max="14298" width="16.28515625" customWidth="1"/>
    <col min="14299" max="14299" width="13.85546875" customWidth="1"/>
    <col min="14300" max="14300" width="15.7109375" customWidth="1"/>
    <col min="14301" max="14305" width="0" hidden="1" customWidth="1"/>
    <col min="14306" max="14306" width="12.140625" customWidth="1"/>
    <col min="14307" max="14314" width="25.28515625" customWidth="1"/>
    <col min="14315" max="14332" width="0" hidden="1" customWidth="1"/>
    <col min="14333" max="14333" width="28.140625" customWidth="1"/>
    <col min="14542" max="14542" width="15.5703125" customWidth="1"/>
    <col min="14543" max="14543" width="6.7109375" customWidth="1"/>
    <col min="14544" max="14544" width="4.140625" customWidth="1"/>
    <col min="14545" max="14546" width="11.7109375" customWidth="1"/>
    <col min="14547" max="14547" width="16.85546875" customWidth="1"/>
    <col min="14548" max="14548" width="9.7109375" customWidth="1"/>
    <col min="14549" max="14549" width="14.85546875" customWidth="1"/>
    <col min="14550" max="14550" width="12" customWidth="1"/>
    <col min="14551" max="14551" width="14.7109375" customWidth="1"/>
    <col min="14552" max="14552" width="13.28515625" customWidth="1"/>
    <col min="14553" max="14553" width="14.28515625" customWidth="1"/>
    <col min="14554" max="14554" width="16.28515625" customWidth="1"/>
    <col min="14555" max="14555" width="13.85546875" customWidth="1"/>
    <col min="14556" max="14556" width="15.7109375" customWidth="1"/>
    <col min="14557" max="14561" width="0" hidden="1" customWidth="1"/>
    <col min="14562" max="14562" width="12.140625" customWidth="1"/>
    <col min="14563" max="14570" width="25.28515625" customWidth="1"/>
    <col min="14571" max="14588" width="0" hidden="1" customWidth="1"/>
    <col min="14589" max="14589" width="28.140625" customWidth="1"/>
    <col min="14798" max="14798" width="15.5703125" customWidth="1"/>
    <col min="14799" max="14799" width="6.7109375" customWidth="1"/>
    <col min="14800" max="14800" width="4.140625" customWidth="1"/>
    <col min="14801" max="14802" width="11.7109375" customWidth="1"/>
    <col min="14803" max="14803" width="16.85546875" customWidth="1"/>
    <col min="14804" max="14804" width="9.7109375" customWidth="1"/>
    <col min="14805" max="14805" width="14.85546875" customWidth="1"/>
    <col min="14806" max="14806" width="12" customWidth="1"/>
    <col min="14807" max="14807" width="14.7109375" customWidth="1"/>
    <col min="14808" max="14808" width="13.28515625" customWidth="1"/>
    <col min="14809" max="14809" width="14.28515625" customWidth="1"/>
    <col min="14810" max="14810" width="16.28515625" customWidth="1"/>
    <col min="14811" max="14811" width="13.85546875" customWidth="1"/>
    <col min="14812" max="14812" width="15.7109375" customWidth="1"/>
    <col min="14813" max="14817" width="0" hidden="1" customWidth="1"/>
    <col min="14818" max="14818" width="12.140625" customWidth="1"/>
    <col min="14819" max="14826" width="25.28515625" customWidth="1"/>
    <col min="14827" max="14844" width="0" hidden="1" customWidth="1"/>
    <col min="14845" max="14845" width="28.140625" customWidth="1"/>
    <col min="15054" max="15054" width="15.5703125" customWidth="1"/>
    <col min="15055" max="15055" width="6.7109375" customWidth="1"/>
    <col min="15056" max="15056" width="4.140625" customWidth="1"/>
    <col min="15057" max="15058" width="11.7109375" customWidth="1"/>
    <col min="15059" max="15059" width="16.85546875" customWidth="1"/>
    <col min="15060" max="15060" width="9.7109375" customWidth="1"/>
    <col min="15061" max="15061" width="14.85546875" customWidth="1"/>
    <col min="15062" max="15062" width="12" customWidth="1"/>
    <col min="15063" max="15063" width="14.7109375" customWidth="1"/>
    <col min="15064" max="15064" width="13.28515625" customWidth="1"/>
    <col min="15065" max="15065" width="14.28515625" customWidth="1"/>
    <col min="15066" max="15066" width="16.28515625" customWidth="1"/>
    <col min="15067" max="15067" width="13.85546875" customWidth="1"/>
    <col min="15068" max="15068" width="15.7109375" customWidth="1"/>
    <col min="15069" max="15073" width="0" hidden="1" customWidth="1"/>
    <col min="15074" max="15074" width="12.140625" customWidth="1"/>
    <col min="15075" max="15082" width="25.28515625" customWidth="1"/>
    <col min="15083" max="15100" width="0" hidden="1" customWidth="1"/>
    <col min="15101" max="15101" width="28.140625" customWidth="1"/>
    <col min="15310" max="15310" width="15.5703125" customWidth="1"/>
    <col min="15311" max="15311" width="6.7109375" customWidth="1"/>
    <col min="15312" max="15312" width="4.140625" customWidth="1"/>
    <col min="15313" max="15314" width="11.7109375" customWidth="1"/>
    <col min="15315" max="15315" width="16.85546875" customWidth="1"/>
    <col min="15316" max="15316" width="9.7109375" customWidth="1"/>
    <col min="15317" max="15317" width="14.85546875" customWidth="1"/>
    <col min="15318" max="15318" width="12" customWidth="1"/>
    <col min="15319" max="15319" width="14.7109375" customWidth="1"/>
    <col min="15320" max="15320" width="13.28515625" customWidth="1"/>
    <col min="15321" max="15321" width="14.28515625" customWidth="1"/>
    <col min="15322" max="15322" width="16.28515625" customWidth="1"/>
    <col min="15323" max="15323" width="13.85546875" customWidth="1"/>
    <col min="15324" max="15324" width="15.7109375" customWidth="1"/>
    <col min="15325" max="15329" width="0" hidden="1" customWidth="1"/>
    <col min="15330" max="15330" width="12.140625" customWidth="1"/>
    <col min="15331" max="15338" width="25.28515625" customWidth="1"/>
    <col min="15339" max="15356" width="0" hidden="1" customWidth="1"/>
    <col min="15357" max="15357" width="28.140625" customWidth="1"/>
    <col min="15566" max="15566" width="15.5703125" customWidth="1"/>
    <col min="15567" max="15567" width="6.7109375" customWidth="1"/>
    <col min="15568" max="15568" width="4.140625" customWidth="1"/>
    <col min="15569" max="15570" width="11.7109375" customWidth="1"/>
    <col min="15571" max="15571" width="16.85546875" customWidth="1"/>
    <col min="15572" max="15572" width="9.7109375" customWidth="1"/>
    <col min="15573" max="15573" width="14.85546875" customWidth="1"/>
    <col min="15574" max="15574" width="12" customWidth="1"/>
    <col min="15575" max="15575" width="14.7109375" customWidth="1"/>
    <col min="15576" max="15576" width="13.28515625" customWidth="1"/>
    <col min="15577" max="15577" width="14.28515625" customWidth="1"/>
    <col min="15578" max="15578" width="16.28515625" customWidth="1"/>
    <col min="15579" max="15579" width="13.85546875" customWidth="1"/>
    <col min="15580" max="15580" width="15.7109375" customWidth="1"/>
    <col min="15581" max="15585" width="0" hidden="1" customWidth="1"/>
    <col min="15586" max="15586" width="12.140625" customWidth="1"/>
    <col min="15587" max="15594" width="25.28515625" customWidth="1"/>
    <col min="15595" max="15612" width="0" hidden="1" customWidth="1"/>
    <col min="15613" max="15613" width="28.140625" customWidth="1"/>
    <col min="15822" max="15822" width="15.5703125" customWidth="1"/>
    <col min="15823" max="15823" width="6.7109375" customWidth="1"/>
    <col min="15824" max="15824" width="4.140625" customWidth="1"/>
    <col min="15825" max="15826" width="11.7109375" customWidth="1"/>
    <col min="15827" max="15827" width="16.85546875" customWidth="1"/>
    <col min="15828" max="15828" width="9.7109375" customWidth="1"/>
    <col min="15829" max="15829" width="14.85546875" customWidth="1"/>
    <col min="15830" max="15830" width="12" customWidth="1"/>
    <col min="15831" max="15831" width="14.7109375" customWidth="1"/>
    <col min="15832" max="15832" width="13.28515625" customWidth="1"/>
    <col min="15833" max="15833" width="14.28515625" customWidth="1"/>
    <col min="15834" max="15834" width="16.28515625" customWidth="1"/>
    <col min="15835" max="15835" width="13.85546875" customWidth="1"/>
    <col min="15836" max="15836" width="15.7109375" customWidth="1"/>
    <col min="15837" max="15841" width="0" hidden="1" customWidth="1"/>
    <col min="15842" max="15842" width="12.140625" customWidth="1"/>
    <col min="15843" max="15850" width="25.28515625" customWidth="1"/>
    <col min="15851" max="15868" width="0" hidden="1" customWidth="1"/>
    <col min="15869" max="15869" width="28.140625" customWidth="1"/>
    <col min="16078" max="16078" width="15.5703125" customWidth="1"/>
    <col min="16079" max="16079" width="6.7109375" customWidth="1"/>
    <col min="16080" max="16080" width="4.140625" customWidth="1"/>
    <col min="16081" max="16082" width="11.7109375" customWidth="1"/>
    <col min="16083" max="16083" width="16.85546875" customWidth="1"/>
    <col min="16084" max="16084" width="9.7109375" customWidth="1"/>
    <col min="16085" max="16085" width="14.85546875" customWidth="1"/>
    <col min="16086" max="16086" width="12" customWidth="1"/>
    <col min="16087" max="16087" width="14.7109375" customWidth="1"/>
    <col min="16088" max="16088" width="13.28515625" customWidth="1"/>
    <col min="16089" max="16089" width="14.28515625" customWidth="1"/>
    <col min="16090" max="16090" width="16.28515625" customWidth="1"/>
    <col min="16091" max="16091" width="13.85546875" customWidth="1"/>
    <col min="16092" max="16092" width="15.7109375" customWidth="1"/>
    <col min="16093" max="16097" width="0" hidden="1" customWidth="1"/>
    <col min="16098" max="16098" width="12.140625" customWidth="1"/>
    <col min="16099" max="16106" width="25.28515625" customWidth="1"/>
    <col min="16107" max="16124" width="0" hidden="1" customWidth="1"/>
    <col min="16125" max="16125" width="28.140625" customWidth="1"/>
  </cols>
  <sheetData>
    <row r="1" spans="1:53" ht="17.45" customHeight="1" thickTop="1" x14ac:dyDescent="0.25">
      <c r="A1" s="150" t="s">
        <v>0</v>
      </c>
      <c r="B1" s="137"/>
      <c r="C1" s="137"/>
      <c r="D1" s="137"/>
      <c r="E1" s="137"/>
    </row>
    <row r="2" spans="1:53" ht="37.5" customHeight="1" x14ac:dyDescent="0.25">
      <c r="A2" s="151" t="s">
        <v>1</v>
      </c>
      <c r="B2" s="146"/>
      <c r="C2" s="146"/>
      <c r="D2" s="146"/>
      <c r="E2" s="146"/>
    </row>
    <row r="3" spans="1:53" ht="13.5" customHeight="1" x14ac:dyDescent="0.25">
      <c r="A3" s="152" t="s">
        <v>2</v>
      </c>
      <c r="B3" s="140"/>
      <c r="C3" s="140"/>
      <c r="D3" s="153"/>
      <c r="E3" s="154"/>
    </row>
    <row r="4" spans="1:53" ht="34.5" hidden="1" customHeight="1" x14ac:dyDescent="0.25">
      <c r="A4" s="1" t="s">
        <v>3</v>
      </c>
      <c r="B4" s="155" t="s">
        <v>4</v>
      </c>
      <c r="C4" s="140"/>
      <c r="D4" s="139"/>
      <c r="E4" s="140"/>
    </row>
    <row r="5" spans="1:53" ht="52.5" hidden="1" customHeight="1" x14ac:dyDescent="0.25">
      <c r="A5" s="1" t="s">
        <v>5</v>
      </c>
      <c r="B5" s="155" t="s">
        <v>6</v>
      </c>
      <c r="C5" s="140"/>
      <c r="D5" s="139"/>
      <c r="E5" s="140"/>
    </row>
    <row r="6" spans="1:53" ht="17.25" hidden="1" customHeight="1" x14ac:dyDescent="0.25">
      <c r="A6" s="1" t="s">
        <v>7</v>
      </c>
      <c r="B6" s="156" t="s">
        <v>8</v>
      </c>
      <c r="C6" s="140"/>
      <c r="D6" s="139"/>
      <c r="E6" s="140"/>
    </row>
    <row r="7" spans="1:53" ht="17.25" hidden="1" customHeight="1" x14ac:dyDescent="0.25">
      <c r="A7" s="1" t="s">
        <v>9</v>
      </c>
      <c r="B7" s="156" t="s">
        <v>10</v>
      </c>
      <c r="C7" s="140"/>
      <c r="D7" s="139"/>
      <c r="E7" s="140"/>
    </row>
    <row r="8" spans="1:53" ht="57.75" hidden="1" customHeight="1" x14ac:dyDescent="0.25">
      <c r="A8" s="2" t="s">
        <v>11</v>
      </c>
      <c r="B8" s="157" t="s">
        <v>12</v>
      </c>
      <c r="C8" s="154"/>
      <c r="D8" s="139"/>
      <c r="E8" s="140"/>
    </row>
    <row r="9" spans="1:53" ht="17.25" hidden="1" customHeight="1" x14ac:dyDescent="0.25">
      <c r="A9" s="3" t="s">
        <v>13</v>
      </c>
      <c r="B9" s="158" t="s">
        <v>10</v>
      </c>
      <c r="C9" s="143"/>
      <c r="D9" s="142"/>
      <c r="E9" s="143"/>
    </row>
    <row r="10" spans="1:53" ht="18" customHeight="1" x14ac:dyDescent="0.25">
      <c r="M10" s="31"/>
    </row>
    <row r="11" spans="1:53" ht="30" customHeight="1" thickBot="1" x14ac:dyDescent="0.3">
      <c r="A11" s="162" t="s">
        <v>157</v>
      </c>
      <c r="B11" s="140"/>
      <c r="C11" s="140"/>
      <c r="D11" s="140"/>
      <c r="E11" s="140"/>
      <c r="G11" s="33" t="s">
        <v>143</v>
      </c>
      <c r="H11" s="33"/>
      <c r="N11" s="99" t="s">
        <v>146</v>
      </c>
      <c r="O11" s="99"/>
      <c r="P11" s="99"/>
      <c r="Q11" s="5"/>
    </row>
    <row r="12" spans="1:53" ht="17.45" customHeight="1" thickTop="1" x14ac:dyDescent="0.25">
      <c r="A12" s="163" t="s">
        <v>14</v>
      </c>
      <c r="B12" s="138"/>
      <c r="C12" s="136" t="s">
        <v>15</v>
      </c>
      <c r="D12" s="137"/>
      <c r="E12" s="138"/>
      <c r="F12" t="s">
        <v>141</v>
      </c>
      <c r="G12" t="s">
        <v>142</v>
      </c>
      <c r="N12" s="100"/>
      <c r="O12" s="100"/>
      <c r="P12" s="100"/>
      <c r="Q12" s="5"/>
    </row>
    <row r="13" spans="1:53" s="4" customFormat="1" ht="72.75" customHeight="1" thickBot="1" x14ac:dyDescent="0.25">
      <c r="A13" s="164"/>
      <c r="B13" s="165"/>
      <c r="C13" s="139"/>
      <c r="D13" s="140"/>
      <c r="E13" s="141"/>
      <c r="F13" s="24" t="s">
        <v>136</v>
      </c>
      <c r="G13" s="24" t="s">
        <v>137</v>
      </c>
      <c r="H13" s="24"/>
      <c r="I13" s="18">
        <f>I16+I66</f>
        <v>0</v>
      </c>
      <c r="J13" s="15"/>
      <c r="K13" s="15"/>
      <c r="L13" s="24" t="s">
        <v>145</v>
      </c>
      <c r="M13" s="56" t="s">
        <v>144</v>
      </c>
      <c r="N13" s="52" t="s">
        <v>147</v>
      </c>
      <c r="O13" s="43" t="s">
        <v>148</v>
      </c>
      <c r="P13" s="59" t="s">
        <v>149</v>
      </c>
      <c r="Q13" s="53" t="s">
        <v>150</v>
      </c>
      <c r="R13" s="70" t="s">
        <v>16</v>
      </c>
      <c r="S13" s="68" t="s">
        <v>151</v>
      </c>
      <c r="T13" s="71"/>
      <c r="U13" s="97" t="s">
        <v>152</v>
      </c>
      <c r="V13" s="98"/>
      <c r="W13" s="68" t="s">
        <v>153</v>
      </c>
      <c r="X13" s="68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</row>
    <row r="14" spans="1:53" ht="52.5" hidden="1" customHeight="1" x14ac:dyDescent="0.25">
      <c r="A14" s="166"/>
      <c r="B14" s="144"/>
      <c r="C14" s="142"/>
      <c r="D14" s="143"/>
      <c r="E14" s="14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60"/>
    </row>
    <row r="15" spans="1:53" ht="17.25" hidden="1" customHeight="1" x14ac:dyDescent="0.25">
      <c r="A15" s="167"/>
      <c r="B15" s="147"/>
      <c r="C15" s="145"/>
      <c r="D15" s="146"/>
      <c r="E15" s="147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60"/>
    </row>
    <row r="16" spans="1:53" s="6" customFormat="1" ht="36.75" customHeight="1" thickTop="1" x14ac:dyDescent="0.2">
      <c r="A16" s="159" t="s">
        <v>17</v>
      </c>
      <c r="B16" s="160"/>
      <c r="C16" s="160"/>
      <c r="D16" s="161"/>
      <c r="E16" s="74">
        <v>1</v>
      </c>
      <c r="F16" s="32" t="e">
        <f t="shared" ref="F16:P16" si="0">SUM(F17:F65)</f>
        <v>#REF!</v>
      </c>
      <c r="G16" s="32" t="e">
        <f t="shared" si="0"/>
        <v>#REF!</v>
      </c>
      <c r="H16" s="32">
        <f t="shared" si="0"/>
        <v>0</v>
      </c>
      <c r="I16" s="32">
        <f t="shared" si="0"/>
        <v>0</v>
      </c>
      <c r="J16" s="32">
        <f t="shared" si="0"/>
        <v>0</v>
      </c>
      <c r="K16" s="32">
        <f t="shared" si="0"/>
        <v>0</v>
      </c>
      <c r="L16" s="32">
        <f t="shared" si="0"/>
        <v>228705</v>
      </c>
      <c r="M16" s="32" t="e">
        <f t="shared" si="0"/>
        <v>#REF!</v>
      </c>
      <c r="N16" s="32">
        <f t="shared" si="0"/>
        <v>1433740</v>
      </c>
      <c r="O16" s="32">
        <f t="shared" si="0"/>
        <v>755820</v>
      </c>
      <c r="P16" s="61">
        <f t="shared" si="0"/>
        <v>677920</v>
      </c>
      <c r="Q16" s="32"/>
      <c r="R16" s="69"/>
      <c r="S16" s="69"/>
      <c r="T16" s="69"/>
      <c r="U16" s="69" t="s">
        <v>165</v>
      </c>
      <c r="V16" s="69" t="s">
        <v>164</v>
      </c>
      <c r="W16" s="69"/>
      <c r="X16" s="69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</row>
    <row r="17" spans="1:53" ht="35.1" customHeight="1" x14ac:dyDescent="0.25">
      <c r="A17" s="101" t="s">
        <v>18</v>
      </c>
      <c r="B17" s="106"/>
      <c r="C17" s="105" t="s">
        <v>19</v>
      </c>
      <c r="D17" s="106"/>
      <c r="E17" s="28">
        <v>2</v>
      </c>
      <c r="F17" s="16" t="e">
        <f>IF(#REF!&lt;0,#REF!*-1,0)</f>
        <v>#REF!</v>
      </c>
      <c r="G17" s="16" t="e">
        <f>IF(#REF!&gt;0,#REF!,0)</f>
        <v>#REF!</v>
      </c>
      <c r="H17" s="16"/>
      <c r="I17" s="30"/>
      <c r="J17" s="30"/>
      <c r="K17" s="30"/>
      <c r="L17" s="42"/>
      <c r="M17" s="42"/>
      <c r="N17" s="48">
        <v>18240</v>
      </c>
      <c r="O17" s="48">
        <v>9880</v>
      </c>
      <c r="P17" s="62">
        <v>8360</v>
      </c>
      <c r="Q17" s="66">
        <v>55</v>
      </c>
      <c r="R17" s="42">
        <v>0</v>
      </c>
      <c r="S17" s="67">
        <f>R17+Q17</f>
        <v>55</v>
      </c>
      <c r="T17" s="42" t="e">
        <f>S17=#REF!</f>
        <v>#REF!</v>
      </c>
      <c r="U17" s="174">
        <v>3953</v>
      </c>
      <c r="V17" s="169">
        <v>59585</v>
      </c>
      <c r="W17" s="42">
        <f>U17</f>
        <v>3953</v>
      </c>
    </row>
    <row r="18" spans="1:53" ht="35.1" customHeight="1" x14ac:dyDescent="0.25">
      <c r="A18" s="101" t="s">
        <v>20</v>
      </c>
      <c r="B18" s="106"/>
      <c r="C18" s="105" t="s">
        <v>21</v>
      </c>
      <c r="D18" s="106"/>
      <c r="E18" s="28">
        <v>3</v>
      </c>
      <c r="F18" s="16" t="e">
        <f>IF(#REF!&lt;0,#REF!*-1,0)</f>
        <v>#REF!</v>
      </c>
      <c r="G18" s="16" t="e">
        <f>IF(#REF!&gt;0,#REF!,0)</f>
        <v>#REF!</v>
      </c>
      <c r="H18" s="16"/>
      <c r="I18" s="30"/>
      <c r="J18" s="30"/>
      <c r="K18" s="30"/>
      <c r="L18" s="42"/>
      <c r="M18" s="42"/>
      <c r="N18" s="48">
        <v>12540</v>
      </c>
      <c r="O18" s="48">
        <v>6460</v>
      </c>
      <c r="P18" s="62">
        <v>6080</v>
      </c>
      <c r="Q18" s="66">
        <v>40</v>
      </c>
      <c r="R18" s="42">
        <v>0</v>
      </c>
      <c r="S18" s="67">
        <f t="shared" ref="S18:S82" si="1">R18+Q18</f>
        <v>40</v>
      </c>
      <c r="T18" s="42" t="e">
        <f>S18=#REF!</f>
        <v>#REF!</v>
      </c>
      <c r="U18" s="174">
        <v>730</v>
      </c>
      <c r="V18" s="169">
        <v>3505</v>
      </c>
      <c r="W18" s="42">
        <f>U18</f>
        <v>730</v>
      </c>
    </row>
    <row r="19" spans="1:53" ht="35.1" customHeight="1" x14ac:dyDescent="0.25">
      <c r="A19" s="101" t="s">
        <v>22</v>
      </c>
      <c r="B19" s="102"/>
      <c r="C19" s="105" t="s">
        <v>23</v>
      </c>
      <c r="D19" s="106"/>
      <c r="E19" s="28">
        <v>4</v>
      </c>
      <c r="F19" s="16" t="e">
        <f>IF(#REF!&lt;0,#REF!*-1,0)</f>
        <v>#REF!</v>
      </c>
      <c r="G19" s="16" t="e">
        <f>IF(#REF!&gt;0,#REF!,0)</f>
        <v>#REF!</v>
      </c>
      <c r="H19" s="16"/>
      <c r="I19" s="30"/>
      <c r="J19" s="30"/>
      <c r="K19" s="30"/>
      <c r="L19" s="42"/>
      <c r="M19" s="42"/>
      <c r="N19" s="48">
        <v>82840</v>
      </c>
      <c r="O19" s="48">
        <v>45600</v>
      </c>
      <c r="P19" s="62">
        <v>37240</v>
      </c>
      <c r="Q19" s="66">
        <v>31</v>
      </c>
      <c r="R19" s="42">
        <v>5</v>
      </c>
      <c r="S19" s="67">
        <f t="shared" si="1"/>
        <v>36</v>
      </c>
      <c r="T19" s="42" t="e">
        <f>S19=#REF!</f>
        <v>#REF!</v>
      </c>
      <c r="U19" s="174">
        <v>24454</v>
      </c>
      <c r="V19" s="169">
        <v>1753</v>
      </c>
      <c r="W19" s="42">
        <f>U19+U20+U21+U22+U23</f>
        <v>105900</v>
      </c>
    </row>
    <row r="20" spans="1:53" ht="35.1" customHeight="1" x14ac:dyDescent="0.25">
      <c r="A20" s="103"/>
      <c r="B20" s="104"/>
      <c r="C20" s="105" t="s">
        <v>24</v>
      </c>
      <c r="D20" s="106"/>
      <c r="E20" s="28">
        <v>5</v>
      </c>
      <c r="F20" s="16" t="e">
        <f>IF(#REF!&lt;0,#REF!*-1,0)</f>
        <v>#REF!</v>
      </c>
      <c r="G20" s="16" t="e">
        <f>IF(#REF!&gt;0,#REF!,0)</f>
        <v>#REF!</v>
      </c>
      <c r="H20" s="16"/>
      <c r="I20" s="30"/>
      <c r="J20" s="30"/>
      <c r="K20" s="30"/>
      <c r="L20" s="42"/>
      <c r="M20" s="42"/>
      <c r="N20" s="48">
        <v>51300</v>
      </c>
      <c r="O20" s="48">
        <v>24700</v>
      </c>
      <c r="P20" s="62">
        <v>26600</v>
      </c>
      <c r="Q20" s="66">
        <v>30</v>
      </c>
      <c r="R20" s="42">
        <v>0</v>
      </c>
      <c r="S20" s="67">
        <f t="shared" si="1"/>
        <v>30</v>
      </c>
      <c r="T20" s="42" t="e">
        <f>S20=#REF!</f>
        <v>#REF!</v>
      </c>
      <c r="U20" s="174">
        <v>6048</v>
      </c>
      <c r="V20" s="169">
        <v>5258</v>
      </c>
    </row>
    <row r="21" spans="1:53" ht="35.1" customHeight="1" x14ac:dyDescent="0.25">
      <c r="A21" s="103"/>
      <c r="B21" s="104"/>
      <c r="C21" s="105" t="s">
        <v>163</v>
      </c>
      <c r="D21" s="106"/>
      <c r="E21" s="28">
        <v>6</v>
      </c>
      <c r="F21" s="16" t="e">
        <f>IF(#REF!&lt;0,#REF!*-1,0)</f>
        <v>#REF!</v>
      </c>
      <c r="G21" s="16" t="e">
        <f>IF(#REF!&gt;0,#REF!,0)</f>
        <v>#REF!</v>
      </c>
      <c r="H21" s="16"/>
      <c r="I21" s="30"/>
      <c r="J21" s="30"/>
      <c r="K21" s="30"/>
      <c r="L21" s="42"/>
      <c r="M21" s="42"/>
      <c r="N21" s="48">
        <v>4560</v>
      </c>
      <c r="O21" s="48">
        <v>2280</v>
      </c>
      <c r="P21" s="62">
        <v>2280</v>
      </c>
      <c r="Q21" s="66">
        <v>45</v>
      </c>
      <c r="R21" s="42">
        <v>0</v>
      </c>
      <c r="S21" s="67">
        <f t="shared" si="1"/>
        <v>45</v>
      </c>
      <c r="T21" s="42" t="e">
        <f>S21=#REF!</f>
        <v>#REF!</v>
      </c>
      <c r="U21" s="174">
        <v>2356</v>
      </c>
      <c r="V21" s="169">
        <v>7010</v>
      </c>
    </row>
    <row r="22" spans="1:53" s="7" customFormat="1" ht="35.1" customHeight="1" x14ac:dyDescent="0.25">
      <c r="A22" s="103"/>
      <c r="B22" s="104"/>
      <c r="C22" s="105" t="s">
        <v>25</v>
      </c>
      <c r="D22" s="106"/>
      <c r="E22" s="28">
        <v>7</v>
      </c>
      <c r="F22" s="16" t="e">
        <f>IF(#REF!&lt;0,#REF!*-1,0)</f>
        <v>#REF!</v>
      </c>
      <c r="G22" s="16" t="e">
        <f>IF(#REF!&gt;0,#REF!,0)</f>
        <v>#REF!</v>
      </c>
      <c r="H22" s="16"/>
      <c r="I22" s="30"/>
      <c r="J22" s="30"/>
      <c r="K22" s="30"/>
      <c r="L22" s="42"/>
      <c r="M22" s="42"/>
      <c r="N22" s="48">
        <v>132240</v>
      </c>
      <c r="O22" s="48">
        <v>66880</v>
      </c>
      <c r="P22" s="62">
        <v>65360</v>
      </c>
      <c r="Q22" s="66">
        <v>40</v>
      </c>
      <c r="R22" s="42">
        <v>0</v>
      </c>
      <c r="S22" s="67">
        <f t="shared" si="1"/>
        <v>40</v>
      </c>
      <c r="T22" s="42" t="e">
        <f>S22=#REF!</f>
        <v>#REF!</v>
      </c>
      <c r="U22" s="174">
        <v>37214</v>
      </c>
      <c r="V22" s="169">
        <v>31544</v>
      </c>
      <c r="W22" s="42"/>
      <c r="X22" s="42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</row>
    <row r="23" spans="1:53" s="7" customFormat="1" ht="35.1" customHeight="1" x14ac:dyDescent="0.25">
      <c r="A23" s="110"/>
      <c r="B23" s="111"/>
      <c r="C23" s="105" t="s">
        <v>26</v>
      </c>
      <c r="D23" s="106"/>
      <c r="E23" s="28">
        <v>8</v>
      </c>
      <c r="F23" s="16" t="e">
        <f>IF(#REF!&lt;0,#REF!*-1,0)</f>
        <v>#REF!</v>
      </c>
      <c r="G23" s="16" t="e">
        <f>IF(#REF!&gt;0,#REF!,0)</f>
        <v>#REF!</v>
      </c>
      <c r="H23" s="16"/>
      <c r="I23" s="30"/>
      <c r="J23" s="30"/>
      <c r="K23" s="30"/>
      <c r="L23" s="42"/>
      <c r="M23" s="42"/>
      <c r="N23" s="48">
        <v>127680</v>
      </c>
      <c r="O23" s="48">
        <v>63840</v>
      </c>
      <c r="P23" s="62">
        <v>63840</v>
      </c>
      <c r="Q23" s="66">
        <v>60</v>
      </c>
      <c r="R23" s="42">
        <v>4</v>
      </c>
      <c r="S23" s="67">
        <f t="shared" si="1"/>
        <v>64</v>
      </c>
      <c r="T23" s="42" t="e">
        <f>S23=#REF!</f>
        <v>#REF!</v>
      </c>
      <c r="U23" s="174">
        <v>35828</v>
      </c>
      <c r="V23" s="169">
        <v>8763</v>
      </c>
      <c r="W23" s="42"/>
      <c r="X23" s="42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</row>
    <row r="24" spans="1:53" ht="35.1" customHeight="1" x14ac:dyDescent="0.25">
      <c r="A24" s="101" t="s">
        <v>27</v>
      </c>
      <c r="B24" s="102"/>
      <c r="C24" s="105" t="s">
        <v>28</v>
      </c>
      <c r="D24" s="106"/>
      <c r="E24" s="28">
        <v>9</v>
      </c>
      <c r="F24" s="16" t="e">
        <f>IF(#REF!&lt;0,#REF!*-1,0)</f>
        <v>#REF!</v>
      </c>
      <c r="G24" s="16" t="e">
        <f>IF(#REF!&gt;0,#REF!,0)</f>
        <v>#REF!</v>
      </c>
      <c r="H24" s="16"/>
      <c r="I24" s="30"/>
      <c r="J24" s="30"/>
      <c r="K24" s="30"/>
      <c r="L24" s="42"/>
      <c r="M24" s="42"/>
      <c r="N24" s="48">
        <v>4560</v>
      </c>
      <c r="O24" s="48">
        <v>2280</v>
      </c>
      <c r="P24" s="62">
        <v>2280</v>
      </c>
      <c r="Q24" s="66">
        <v>40</v>
      </c>
      <c r="R24" s="42">
        <v>0</v>
      </c>
      <c r="S24" s="67">
        <f t="shared" si="1"/>
        <v>40</v>
      </c>
      <c r="T24" s="42" t="e">
        <f>S24=#REF!</f>
        <v>#REF!</v>
      </c>
      <c r="U24" s="174">
        <v>1120</v>
      </c>
      <c r="V24" s="169">
        <v>24535</v>
      </c>
      <c r="W24" s="42">
        <f>U24+U25</f>
        <v>3374</v>
      </c>
    </row>
    <row r="25" spans="1:53" ht="35.1" customHeight="1" x14ac:dyDescent="0.25">
      <c r="A25" s="110"/>
      <c r="B25" s="111"/>
      <c r="C25" s="105" t="s">
        <v>29</v>
      </c>
      <c r="D25" s="106"/>
      <c r="E25" s="28">
        <v>10</v>
      </c>
      <c r="F25" s="16" t="e">
        <f>IF(#REF!&lt;0,#REF!*-1,0)</f>
        <v>#REF!</v>
      </c>
      <c r="G25" s="16" t="e">
        <f>IF(#REF!&gt;0,#REF!,0)</f>
        <v>#REF!</v>
      </c>
      <c r="H25" s="16"/>
      <c r="I25" s="30"/>
      <c r="J25" s="30"/>
      <c r="K25" s="30"/>
      <c r="L25" s="42"/>
      <c r="M25" s="42"/>
      <c r="N25" s="48">
        <v>9120</v>
      </c>
      <c r="O25" s="48">
        <v>4940</v>
      </c>
      <c r="P25" s="62">
        <v>4180</v>
      </c>
      <c r="Q25" s="66">
        <v>38</v>
      </c>
      <c r="R25" s="42">
        <v>4</v>
      </c>
      <c r="S25" s="67">
        <f t="shared" si="1"/>
        <v>42</v>
      </c>
      <c r="T25" s="42" t="e">
        <f>S25=#REF!</f>
        <v>#REF!</v>
      </c>
      <c r="U25" s="174">
        <v>2254</v>
      </c>
      <c r="V25" s="169">
        <v>42060</v>
      </c>
    </row>
    <row r="26" spans="1:53" ht="35.1" customHeight="1" x14ac:dyDescent="0.25">
      <c r="A26" s="101" t="s">
        <v>30</v>
      </c>
      <c r="B26" s="106"/>
      <c r="C26" s="105" t="s">
        <v>31</v>
      </c>
      <c r="D26" s="106"/>
      <c r="E26" s="28">
        <v>12</v>
      </c>
      <c r="F26" s="16" t="e">
        <f>IF(#REF!&lt;0,#REF!*-1,0)</f>
        <v>#REF!</v>
      </c>
      <c r="G26" s="16" t="e">
        <f>IF(#REF!&gt;0,#REF!,0)</f>
        <v>#REF!</v>
      </c>
      <c r="H26" s="16"/>
      <c r="I26" s="30"/>
      <c r="J26" s="30"/>
      <c r="K26" s="30"/>
      <c r="L26" s="42"/>
      <c r="M26" s="42"/>
      <c r="N26" s="48">
        <v>21660</v>
      </c>
      <c r="O26" s="48">
        <v>9880</v>
      </c>
      <c r="P26" s="62">
        <v>11780</v>
      </c>
      <c r="Q26" s="66">
        <v>45</v>
      </c>
      <c r="R26" s="42">
        <v>2</v>
      </c>
      <c r="S26" s="67">
        <f t="shared" si="1"/>
        <v>47</v>
      </c>
      <c r="T26" s="42" t="e">
        <f>S26=#REF!</f>
        <v>#REF!</v>
      </c>
      <c r="U26" s="174">
        <v>1372</v>
      </c>
      <c r="V26" s="169">
        <v>91130</v>
      </c>
      <c r="W26" s="42">
        <f>U26</f>
        <v>1372</v>
      </c>
    </row>
    <row r="27" spans="1:53" s="7" customFormat="1" ht="35.1" customHeight="1" x14ac:dyDescent="0.25">
      <c r="A27" s="101" t="s">
        <v>32</v>
      </c>
      <c r="B27" s="106"/>
      <c r="C27" s="105" t="s">
        <v>33</v>
      </c>
      <c r="D27" s="106"/>
      <c r="E27" s="28">
        <v>11</v>
      </c>
      <c r="F27" s="16" t="e">
        <f>IF(#REF!&lt;0,#REF!*-1,0)</f>
        <v>#REF!</v>
      </c>
      <c r="G27" s="16" t="e">
        <f>IF(#REF!&gt;0,#REF!,0)</f>
        <v>#REF!</v>
      </c>
      <c r="H27" s="16"/>
      <c r="I27" s="30"/>
      <c r="J27" s="30"/>
      <c r="K27" s="30"/>
      <c r="L27" s="42"/>
      <c r="M27" s="42"/>
      <c r="N27" s="48">
        <v>52440</v>
      </c>
      <c r="O27" s="48">
        <v>32680</v>
      </c>
      <c r="P27" s="62">
        <v>19760</v>
      </c>
      <c r="Q27" s="66">
        <v>60</v>
      </c>
      <c r="R27" s="42">
        <v>6</v>
      </c>
      <c r="S27" s="67">
        <f t="shared" si="1"/>
        <v>66</v>
      </c>
      <c r="T27" s="42" t="e">
        <f>S27=#REF!</f>
        <v>#REF!</v>
      </c>
      <c r="U27" s="174">
        <v>7557</v>
      </c>
      <c r="V27" s="169">
        <v>0</v>
      </c>
      <c r="W27" s="42">
        <f t="shared" ref="W27:W34" si="2">U27</f>
        <v>7557</v>
      </c>
      <c r="X27" s="42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</row>
    <row r="28" spans="1:53" ht="35.1" customHeight="1" x14ac:dyDescent="0.25">
      <c r="A28" s="101" t="s">
        <v>34</v>
      </c>
      <c r="B28" s="106"/>
      <c r="C28" s="105" t="s">
        <v>35</v>
      </c>
      <c r="D28" s="106"/>
      <c r="E28" s="28">
        <v>13</v>
      </c>
      <c r="F28" s="16" t="e">
        <f>IF(#REF!&lt;0,#REF!*-1,0)</f>
        <v>#REF!</v>
      </c>
      <c r="G28" s="16" t="e">
        <f>IF(#REF!&gt;0,#REF!,0)</f>
        <v>#REF!</v>
      </c>
      <c r="H28" s="16"/>
      <c r="I28" s="30"/>
      <c r="J28" s="30"/>
      <c r="K28" s="30"/>
      <c r="L28" s="42"/>
      <c r="M28" s="42"/>
      <c r="N28" s="48">
        <v>45220</v>
      </c>
      <c r="O28" s="48">
        <v>22040</v>
      </c>
      <c r="P28" s="62">
        <v>23180</v>
      </c>
      <c r="Q28" s="66">
        <v>60</v>
      </c>
      <c r="R28" s="42">
        <v>0</v>
      </c>
      <c r="S28" s="67">
        <f t="shared" si="1"/>
        <v>60</v>
      </c>
      <c r="T28" s="42" t="e">
        <f>S28=#REF!</f>
        <v>#REF!</v>
      </c>
      <c r="U28" s="174">
        <v>11184</v>
      </c>
      <c r="V28" s="169">
        <v>0</v>
      </c>
      <c r="W28" s="42">
        <f t="shared" si="2"/>
        <v>11184</v>
      </c>
    </row>
    <row r="29" spans="1:53" ht="52.5" customHeight="1" x14ac:dyDescent="0.25">
      <c r="A29" s="101" t="s">
        <v>36</v>
      </c>
      <c r="B29" s="106"/>
      <c r="C29" s="105" t="s">
        <v>37</v>
      </c>
      <c r="D29" s="106"/>
      <c r="E29" s="28">
        <v>14</v>
      </c>
      <c r="F29" s="16" t="e">
        <f>IF(#REF!&lt;0,#REF!*-1,0)</f>
        <v>#REF!</v>
      </c>
      <c r="G29" s="16" t="e">
        <f>IF(#REF!&gt;0,#REF!,0)</f>
        <v>#REF!</v>
      </c>
      <c r="H29" s="16"/>
      <c r="I29" s="30"/>
      <c r="J29" s="30"/>
      <c r="K29" s="30"/>
      <c r="L29" s="42"/>
      <c r="M29" s="42"/>
      <c r="N29" s="48">
        <v>16340</v>
      </c>
      <c r="O29" s="48">
        <v>7980</v>
      </c>
      <c r="P29" s="62">
        <v>8360</v>
      </c>
      <c r="Q29" s="66">
        <v>30</v>
      </c>
      <c r="R29" s="42">
        <v>0</v>
      </c>
      <c r="S29" s="67">
        <f t="shared" si="1"/>
        <v>30</v>
      </c>
      <c r="T29" s="42" t="e">
        <f>S29=#REF!</f>
        <v>#REF!</v>
      </c>
      <c r="U29" s="174">
        <v>2765</v>
      </c>
      <c r="V29" s="169">
        <v>0</v>
      </c>
      <c r="W29" s="42">
        <f t="shared" si="2"/>
        <v>2765</v>
      </c>
    </row>
    <row r="30" spans="1:53" ht="35.1" customHeight="1" x14ac:dyDescent="0.25">
      <c r="A30" s="101" t="s">
        <v>38</v>
      </c>
      <c r="B30" s="106"/>
      <c r="C30" s="105" t="s">
        <v>39</v>
      </c>
      <c r="D30" s="106"/>
      <c r="E30" s="28">
        <v>15</v>
      </c>
      <c r="F30" s="16" t="e">
        <f>IF(#REF!&lt;0,#REF!*-1,0)</f>
        <v>#REF!</v>
      </c>
      <c r="G30" s="16" t="e">
        <f>IF(#REF!&gt;0,#REF!,0)</f>
        <v>#REF!</v>
      </c>
      <c r="H30" s="16"/>
      <c r="I30" s="30"/>
      <c r="J30" s="30"/>
      <c r="K30" s="30"/>
      <c r="L30" s="42"/>
      <c r="M30" s="42"/>
      <c r="N30" s="48">
        <v>22800</v>
      </c>
      <c r="O30" s="48">
        <v>12160</v>
      </c>
      <c r="P30" s="62">
        <v>10640</v>
      </c>
      <c r="Q30" s="66">
        <v>40</v>
      </c>
      <c r="R30" s="42">
        <v>0</v>
      </c>
      <c r="S30" s="67">
        <f t="shared" si="1"/>
        <v>40</v>
      </c>
      <c r="T30" s="42" t="e">
        <f>S30=#REF!</f>
        <v>#REF!</v>
      </c>
      <c r="U30" s="174">
        <v>8753</v>
      </c>
      <c r="V30" s="169">
        <v>43813</v>
      </c>
      <c r="W30" s="42">
        <f t="shared" si="2"/>
        <v>8753</v>
      </c>
    </row>
    <row r="31" spans="1:53" ht="35.1" customHeight="1" x14ac:dyDescent="0.25">
      <c r="A31" s="101" t="s">
        <v>40</v>
      </c>
      <c r="B31" s="106"/>
      <c r="C31" s="105" t="s">
        <v>41</v>
      </c>
      <c r="D31" s="106"/>
      <c r="E31" s="28">
        <v>16</v>
      </c>
      <c r="F31" s="16" t="e">
        <f>IF(#REF!&lt;0,#REF!*-1,0)</f>
        <v>#REF!</v>
      </c>
      <c r="G31" s="16" t="e">
        <f>IF(#REF!&gt;0,#REF!,0)</f>
        <v>#REF!</v>
      </c>
      <c r="H31" s="16"/>
      <c r="I31" s="30"/>
      <c r="J31" s="30"/>
      <c r="K31" s="30"/>
      <c r="L31" s="42"/>
      <c r="M31" s="42"/>
      <c r="N31" s="48">
        <v>31920</v>
      </c>
      <c r="O31" s="48">
        <v>17100</v>
      </c>
      <c r="P31" s="62">
        <v>14820</v>
      </c>
      <c r="Q31" s="66">
        <v>32</v>
      </c>
      <c r="R31" s="42">
        <v>0</v>
      </c>
      <c r="S31" s="67">
        <f t="shared" si="1"/>
        <v>32</v>
      </c>
      <c r="T31" s="42" t="e">
        <f>S31=#REF!</f>
        <v>#REF!</v>
      </c>
      <c r="U31" s="174">
        <v>7834</v>
      </c>
      <c r="V31" s="169">
        <v>0</v>
      </c>
      <c r="W31" s="42">
        <f t="shared" si="2"/>
        <v>7834</v>
      </c>
    </row>
    <row r="32" spans="1:53" s="7" customFormat="1" ht="35.1" customHeight="1" x14ac:dyDescent="0.25">
      <c r="A32" s="101" t="s">
        <v>42</v>
      </c>
      <c r="B32" s="106"/>
      <c r="C32" s="105" t="s">
        <v>43</v>
      </c>
      <c r="D32" s="106"/>
      <c r="E32" s="28">
        <v>17</v>
      </c>
      <c r="F32" s="16" t="e">
        <f>IF(#REF!&lt;0,#REF!*-1,0)</f>
        <v>#REF!</v>
      </c>
      <c r="G32" s="16" t="e">
        <f>IF(#REF!&gt;0,#REF!,0)</f>
        <v>#REF!</v>
      </c>
      <c r="H32" s="16"/>
      <c r="I32" s="30"/>
      <c r="J32" s="30"/>
      <c r="K32" s="30"/>
      <c r="L32" s="42"/>
      <c r="M32" s="42"/>
      <c r="N32" s="48">
        <v>0</v>
      </c>
      <c r="O32" s="48">
        <v>0</v>
      </c>
      <c r="P32" s="62">
        <v>0</v>
      </c>
      <c r="Q32" s="66">
        <v>60</v>
      </c>
      <c r="R32" s="42">
        <v>0</v>
      </c>
      <c r="S32" s="67">
        <f t="shared" si="1"/>
        <v>60</v>
      </c>
      <c r="T32" s="42" t="e">
        <f>S32=#REF!</f>
        <v>#REF!</v>
      </c>
      <c r="U32" s="174">
        <v>0</v>
      </c>
      <c r="V32" s="169">
        <v>56080</v>
      </c>
      <c r="W32" s="42">
        <f t="shared" si="2"/>
        <v>0</v>
      </c>
      <c r="X32" s="42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</row>
    <row r="33" spans="1:53" s="7" customFormat="1" ht="35.1" customHeight="1" x14ac:dyDescent="0.25">
      <c r="A33" s="101" t="s">
        <v>44</v>
      </c>
      <c r="B33" s="106"/>
      <c r="C33" s="105" t="s">
        <v>45</v>
      </c>
      <c r="D33" s="106"/>
      <c r="E33" s="28">
        <v>18</v>
      </c>
      <c r="F33" s="16" t="e">
        <f>IF(#REF!&lt;0,#REF!*-1,0)</f>
        <v>#REF!</v>
      </c>
      <c r="G33" s="16" t="e">
        <f>IF(#REF!&gt;0,#REF!,0)</f>
        <v>#REF!</v>
      </c>
      <c r="H33" s="16"/>
      <c r="I33" s="30"/>
      <c r="J33" s="30"/>
      <c r="K33" s="30"/>
      <c r="L33" s="42"/>
      <c r="M33" s="42"/>
      <c r="N33" s="48">
        <v>31920</v>
      </c>
      <c r="O33" s="48">
        <v>17100</v>
      </c>
      <c r="P33" s="62">
        <v>14820</v>
      </c>
      <c r="Q33" s="66">
        <v>45</v>
      </c>
      <c r="R33" s="42">
        <v>0</v>
      </c>
      <c r="S33" s="67">
        <f t="shared" si="1"/>
        <v>45</v>
      </c>
      <c r="T33" s="42" t="e">
        <f>S33=#REF!</f>
        <v>#REF!</v>
      </c>
      <c r="U33" s="174">
        <v>7579</v>
      </c>
      <c r="V33" s="169">
        <v>0</v>
      </c>
      <c r="W33" s="42">
        <f t="shared" si="2"/>
        <v>7579</v>
      </c>
      <c r="X33" s="42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</row>
    <row r="34" spans="1:53" ht="35.1" customHeight="1" x14ac:dyDescent="0.25">
      <c r="A34" s="101" t="s">
        <v>46</v>
      </c>
      <c r="B34" s="106"/>
      <c r="C34" s="105" t="s">
        <v>47</v>
      </c>
      <c r="D34" s="106"/>
      <c r="E34" s="28">
        <v>19</v>
      </c>
      <c r="F34" s="16" t="e">
        <f>IF(#REF!&lt;0,#REF!*-1,0)</f>
        <v>#REF!</v>
      </c>
      <c r="G34" s="16" t="e">
        <f>IF(#REF!&gt;0,#REF!,0)</f>
        <v>#REF!</v>
      </c>
      <c r="H34" s="16"/>
      <c r="I34" s="30"/>
      <c r="J34" s="30"/>
      <c r="K34" s="30"/>
      <c r="L34" s="42"/>
      <c r="M34" s="42"/>
      <c r="N34" s="48">
        <v>40660</v>
      </c>
      <c r="O34" s="48">
        <v>22420</v>
      </c>
      <c r="P34" s="62">
        <v>18240</v>
      </c>
      <c r="Q34" s="66">
        <v>60</v>
      </c>
      <c r="R34" s="42">
        <v>0</v>
      </c>
      <c r="S34" s="67">
        <f t="shared" si="1"/>
        <v>60</v>
      </c>
      <c r="T34" s="42" t="e">
        <f>S34=#REF!</f>
        <v>#REF!</v>
      </c>
      <c r="U34" s="174">
        <v>12637</v>
      </c>
      <c r="V34" s="169">
        <v>10515</v>
      </c>
      <c r="W34" s="42">
        <f t="shared" si="2"/>
        <v>12637</v>
      </c>
    </row>
    <row r="35" spans="1:53" s="7" customFormat="1" ht="35.1" customHeight="1" x14ac:dyDescent="0.25">
      <c r="A35" s="134" t="s">
        <v>159</v>
      </c>
      <c r="B35" s="135"/>
      <c r="C35" s="94"/>
      <c r="D35" s="93" t="s">
        <v>160</v>
      </c>
      <c r="E35" s="28">
        <v>19</v>
      </c>
      <c r="F35" s="16"/>
      <c r="G35" s="16"/>
      <c r="H35" s="16"/>
      <c r="I35" s="30"/>
      <c r="J35" s="30"/>
      <c r="K35" s="30"/>
      <c r="L35" s="42"/>
      <c r="M35" s="42"/>
      <c r="N35" s="48"/>
      <c r="O35" s="48"/>
      <c r="P35" s="62"/>
      <c r="Q35" s="66"/>
      <c r="R35" s="42"/>
      <c r="S35" s="67"/>
      <c r="T35" s="42"/>
      <c r="U35" s="174">
        <v>26288</v>
      </c>
      <c r="V35" s="169">
        <v>8763</v>
      </c>
      <c r="W35" s="42"/>
      <c r="X35" s="42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</row>
    <row r="36" spans="1:53" s="7" customFormat="1" ht="35.1" customHeight="1" x14ac:dyDescent="0.25">
      <c r="A36" s="95" t="s">
        <v>161</v>
      </c>
      <c r="B36" s="96"/>
      <c r="C36" s="94"/>
      <c r="D36" s="93" t="s">
        <v>162</v>
      </c>
      <c r="E36" s="28"/>
      <c r="F36" s="16"/>
      <c r="G36" s="16"/>
      <c r="H36" s="16"/>
      <c r="I36" s="30"/>
      <c r="J36" s="30"/>
      <c r="K36" s="30"/>
      <c r="L36" s="42"/>
      <c r="M36" s="42"/>
      <c r="N36" s="48"/>
      <c r="O36" s="48"/>
      <c r="P36" s="62"/>
      <c r="Q36" s="66"/>
      <c r="R36" s="42"/>
      <c r="S36" s="67"/>
      <c r="T36" s="42"/>
      <c r="U36" s="174">
        <v>5474</v>
      </c>
      <c r="V36" s="169">
        <v>276441</v>
      </c>
      <c r="W36" s="42"/>
      <c r="X36" s="42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</row>
    <row r="37" spans="1:53" s="8" customFormat="1" ht="52.5" customHeight="1" x14ac:dyDescent="0.25">
      <c r="A37" s="101" t="s">
        <v>48</v>
      </c>
      <c r="B37" s="102"/>
      <c r="C37" s="105" t="s">
        <v>49</v>
      </c>
      <c r="D37" s="106"/>
      <c r="E37" s="28">
        <v>21</v>
      </c>
      <c r="F37" s="16" t="e">
        <f>IF(#REF!&lt;0,#REF!*-1,0)</f>
        <v>#REF!</v>
      </c>
      <c r="G37" s="16" t="e">
        <f>IF(#REF!&gt;0,#REF!,0)</f>
        <v>#REF!</v>
      </c>
      <c r="H37" s="16"/>
      <c r="I37" s="30"/>
      <c r="J37" s="30"/>
      <c r="K37" s="30"/>
      <c r="L37" s="42"/>
      <c r="M37" s="42"/>
      <c r="N37" s="48">
        <v>0</v>
      </c>
      <c r="O37" s="48">
        <v>0</v>
      </c>
      <c r="P37" s="62">
        <v>0</v>
      </c>
      <c r="Q37" s="66">
        <v>30</v>
      </c>
      <c r="R37" s="42">
        <v>0</v>
      </c>
      <c r="S37" s="67">
        <f t="shared" si="1"/>
        <v>30</v>
      </c>
      <c r="T37" s="42" t="e">
        <f>S37=#REF!</f>
        <v>#REF!</v>
      </c>
      <c r="U37" s="174">
        <v>0</v>
      </c>
      <c r="V37" s="169">
        <v>19278</v>
      </c>
      <c r="W37" s="42">
        <f>U37+U38+U39</f>
        <v>0</v>
      </c>
      <c r="X37" s="42"/>
    </row>
    <row r="38" spans="1:53" s="8" customFormat="1" ht="52.5" customHeight="1" x14ac:dyDescent="0.25">
      <c r="A38" s="131"/>
      <c r="B38" s="104"/>
      <c r="C38" s="132" t="s">
        <v>138</v>
      </c>
      <c r="D38" s="133"/>
      <c r="E38" s="28"/>
      <c r="F38" s="16" t="e">
        <f>IF(#REF!&lt;0,#REF!*-1,0)</f>
        <v>#REF!</v>
      </c>
      <c r="G38" s="16" t="e">
        <f>IF(#REF!&gt;0,#REF!,0)</f>
        <v>#REF!</v>
      </c>
      <c r="H38" s="16"/>
      <c r="I38" s="30"/>
      <c r="J38" s="30"/>
      <c r="K38" s="30"/>
      <c r="L38" s="42"/>
      <c r="M38" s="42"/>
      <c r="N38" s="48">
        <v>0</v>
      </c>
      <c r="O38" s="48">
        <v>0</v>
      </c>
      <c r="P38" s="62">
        <v>0</v>
      </c>
      <c r="Q38" s="66">
        <v>60</v>
      </c>
      <c r="R38" s="42">
        <v>0</v>
      </c>
      <c r="S38" s="67">
        <f t="shared" si="1"/>
        <v>60</v>
      </c>
      <c r="T38" s="42" t="e">
        <f>S38=#REF!</f>
        <v>#REF!</v>
      </c>
      <c r="U38" s="174">
        <v>0</v>
      </c>
      <c r="V38" s="169">
        <v>154220</v>
      </c>
      <c r="W38" s="42"/>
      <c r="X38" s="42"/>
    </row>
    <row r="39" spans="1:53" s="8" customFormat="1" ht="35.1" customHeight="1" x14ac:dyDescent="0.25">
      <c r="A39" s="110"/>
      <c r="B39" s="111"/>
      <c r="C39" s="105" t="s">
        <v>50</v>
      </c>
      <c r="D39" s="106"/>
      <c r="E39" s="28">
        <v>22</v>
      </c>
      <c r="F39" s="16" t="e">
        <f>IF(#REF!&lt;0,#REF!*-1,0)</f>
        <v>#REF!</v>
      </c>
      <c r="G39" s="16" t="e">
        <f>IF(#REF!&gt;0,#REF!,0)</f>
        <v>#REF!</v>
      </c>
      <c r="H39" s="16"/>
      <c r="I39" s="30"/>
      <c r="J39" s="30"/>
      <c r="K39" s="30"/>
      <c r="L39" s="42"/>
      <c r="M39" s="42"/>
      <c r="N39" s="48">
        <v>0</v>
      </c>
      <c r="O39" s="48">
        <v>0</v>
      </c>
      <c r="P39" s="62">
        <v>0</v>
      </c>
      <c r="Q39" s="66">
        <v>59</v>
      </c>
      <c r="R39" s="42">
        <v>0</v>
      </c>
      <c r="S39" s="67">
        <f t="shared" si="1"/>
        <v>59</v>
      </c>
      <c r="T39" s="42" t="e">
        <f>S39=#REF!</f>
        <v>#REF!</v>
      </c>
      <c r="U39" s="174">
        <v>0</v>
      </c>
      <c r="V39" s="169">
        <v>19277</v>
      </c>
      <c r="W39" s="42"/>
      <c r="X39" s="42"/>
    </row>
    <row r="40" spans="1:53" s="7" customFormat="1" ht="35.1" customHeight="1" x14ac:dyDescent="0.25">
      <c r="A40" s="101" t="s">
        <v>51</v>
      </c>
      <c r="B40" s="106"/>
      <c r="C40" s="105" t="s">
        <v>52</v>
      </c>
      <c r="D40" s="106"/>
      <c r="E40" s="28">
        <v>23</v>
      </c>
      <c r="F40" s="16" t="e">
        <f>IF(#REF!&lt;0,#REF!*-1,0)</f>
        <v>#REF!</v>
      </c>
      <c r="G40" s="16" t="e">
        <f>IF(#REF!&gt;0,#REF!,0)</f>
        <v>#REF!</v>
      </c>
      <c r="H40" s="16"/>
      <c r="I40" s="30"/>
      <c r="J40" s="30"/>
      <c r="K40" s="30"/>
      <c r="L40" s="42"/>
      <c r="M40" s="42"/>
      <c r="N40" s="48">
        <v>13680</v>
      </c>
      <c r="O40" s="48">
        <v>7220</v>
      </c>
      <c r="P40" s="62">
        <v>6460</v>
      </c>
      <c r="Q40" s="66">
        <v>45</v>
      </c>
      <c r="R40" s="42">
        <v>0</v>
      </c>
      <c r="S40" s="67">
        <f t="shared" si="1"/>
        <v>45</v>
      </c>
      <c r="T40" s="42" t="e">
        <f>S40=#REF!</f>
        <v>#REF!</v>
      </c>
      <c r="U40" s="174">
        <v>3352</v>
      </c>
      <c r="V40" s="169">
        <v>26288</v>
      </c>
      <c r="W40" s="42">
        <f>U40</f>
        <v>3352</v>
      </c>
      <c r="X40" s="42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</row>
    <row r="41" spans="1:53" s="9" customFormat="1" ht="35.1" customHeight="1" x14ac:dyDescent="0.25">
      <c r="A41" s="101" t="s">
        <v>53</v>
      </c>
      <c r="B41" s="106"/>
      <c r="C41" s="105" t="s">
        <v>54</v>
      </c>
      <c r="D41" s="106"/>
      <c r="E41" s="28">
        <v>24</v>
      </c>
      <c r="F41" s="16" t="e">
        <f>IF(#REF!&lt;0,#REF!*-1,0)</f>
        <v>#REF!</v>
      </c>
      <c r="G41" s="16" t="e">
        <f>IF(#REF!&gt;0,#REF!,0)</f>
        <v>#REF!</v>
      </c>
      <c r="H41" s="16"/>
      <c r="I41" s="30"/>
      <c r="J41" s="30"/>
      <c r="K41" s="30"/>
      <c r="L41" s="42"/>
      <c r="M41" s="42"/>
      <c r="N41" s="48">
        <v>15960</v>
      </c>
      <c r="O41" s="48">
        <v>9500</v>
      </c>
      <c r="P41" s="62">
        <v>6460</v>
      </c>
      <c r="Q41" s="66">
        <v>60</v>
      </c>
      <c r="R41" s="42">
        <v>4</v>
      </c>
      <c r="S41" s="67">
        <f t="shared" si="1"/>
        <v>64</v>
      </c>
      <c r="T41" s="42" t="e">
        <f>S41=#REF!</f>
        <v>#REF!</v>
      </c>
      <c r="U41" s="174">
        <v>3359</v>
      </c>
      <c r="V41" s="169">
        <v>3505</v>
      </c>
      <c r="W41" s="42">
        <f>U41</f>
        <v>3359</v>
      </c>
      <c r="X41" s="42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</row>
    <row r="42" spans="1:53" s="10" customFormat="1" ht="35.1" customHeight="1" x14ac:dyDescent="0.25">
      <c r="A42" s="101" t="s">
        <v>55</v>
      </c>
      <c r="B42" s="102"/>
      <c r="C42" s="105" t="s">
        <v>56</v>
      </c>
      <c r="D42" s="106"/>
      <c r="E42" s="28">
        <v>25</v>
      </c>
      <c r="F42" s="16" t="e">
        <f>IF(#REF!&lt;0,#REF!*-1,0)</f>
        <v>#REF!</v>
      </c>
      <c r="G42" s="16" t="e">
        <f>IF(#REF!&gt;0,#REF!,0)</f>
        <v>#REF!</v>
      </c>
      <c r="H42" s="16"/>
      <c r="I42" s="30"/>
      <c r="J42" s="30"/>
      <c r="K42" s="30"/>
      <c r="L42" s="42"/>
      <c r="M42" s="42"/>
      <c r="N42" s="48">
        <v>79420</v>
      </c>
      <c r="O42" s="48">
        <v>42940</v>
      </c>
      <c r="P42" s="62">
        <v>36480</v>
      </c>
      <c r="Q42" s="66">
        <v>80</v>
      </c>
      <c r="R42" s="42">
        <v>2</v>
      </c>
      <c r="S42" s="67">
        <f t="shared" si="1"/>
        <v>82</v>
      </c>
      <c r="T42" s="42" t="e">
        <f>S42=#REF!</f>
        <v>#REF!</v>
      </c>
      <c r="U42" s="174">
        <v>14801</v>
      </c>
      <c r="V42" s="169">
        <v>5257</v>
      </c>
      <c r="W42" s="42">
        <f>U42+U43</f>
        <v>16057</v>
      </c>
      <c r="X42" s="42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</row>
    <row r="43" spans="1:53" s="7" customFormat="1" ht="35.1" customHeight="1" x14ac:dyDescent="0.25">
      <c r="A43" s="110"/>
      <c r="B43" s="111"/>
      <c r="C43" s="105" t="s">
        <v>57</v>
      </c>
      <c r="D43" s="106"/>
      <c r="E43" s="28">
        <v>26</v>
      </c>
      <c r="F43" s="16" t="e">
        <f>IF(#REF!&lt;0,#REF!*-1,0)</f>
        <v>#REF!</v>
      </c>
      <c r="G43" s="16" t="e">
        <f>IF(#REF!&gt;0,#REF!,0)</f>
        <v>#REF!</v>
      </c>
      <c r="H43" s="16"/>
      <c r="I43" s="30"/>
      <c r="J43" s="30"/>
      <c r="K43" s="30"/>
      <c r="L43" s="42"/>
      <c r="M43" s="42"/>
      <c r="N43" s="48">
        <v>18240</v>
      </c>
      <c r="O43" s="48">
        <v>13300</v>
      </c>
      <c r="P43" s="62">
        <v>4940</v>
      </c>
      <c r="Q43" s="66">
        <v>30</v>
      </c>
      <c r="R43" s="42">
        <v>0</v>
      </c>
      <c r="S43" s="67">
        <f t="shared" si="1"/>
        <v>30</v>
      </c>
      <c r="T43" s="42" t="e">
        <f>S43=#REF!</f>
        <v>#REF!</v>
      </c>
      <c r="U43" s="174">
        <v>1256</v>
      </c>
      <c r="V43" s="169">
        <v>14020</v>
      </c>
      <c r="W43" s="42"/>
      <c r="X43" s="42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</row>
    <row r="44" spans="1:53" ht="35.1" customHeight="1" x14ac:dyDescent="0.25">
      <c r="A44" s="101" t="s">
        <v>58</v>
      </c>
      <c r="B44" s="106"/>
      <c r="C44" s="105" t="s">
        <v>59</v>
      </c>
      <c r="D44" s="106"/>
      <c r="E44" s="28">
        <v>27</v>
      </c>
      <c r="F44" s="16" t="e">
        <f>IF(#REF!&lt;0,#REF!*-1,0)</f>
        <v>#REF!</v>
      </c>
      <c r="G44" s="16" t="e">
        <f>IF(#REF!&gt;0,#REF!,0)</f>
        <v>#REF!</v>
      </c>
      <c r="H44" s="16"/>
      <c r="I44" s="30"/>
      <c r="J44" s="30"/>
      <c r="K44" s="30"/>
      <c r="L44" s="42"/>
      <c r="M44" s="42"/>
      <c r="N44" s="48">
        <v>73720</v>
      </c>
      <c r="O44" s="48">
        <v>40660</v>
      </c>
      <c r="P44" s="62">
        <v>33060</v>
      </c>
      <c r="Q44" s="66">
        <v>40</v>
      </c>
      <c r="R44" s="42">
        <v>0</v>
      </c>
      <c r="S44" s="67">
        <f t="shared" si="1"/>
        <v>40</v>
      </c>
      <c r="T44" s="42" t="e">
        <f>S44=#REF!</f>
        <v>#REF!</v>
      </c>
      <c r="U44" s="174">
        <v>14556</v>
      </c>
      <c r="V44" s="169">
        <v>0</v>
      </c>
      <c r="W44" s="42">
        <f>U44</f>
        <v>14556</v>
      </c>
    </row>
    <row r="45" spans="1:53" ht="35.1" customHeight="1" x14ac:dyDescent="0.25">
      <c r="A45" s="101" t="s">
        <v>60</v>
      </c>
      <c r="B45" s="106"/>
      <c r="C45" s="105" t="s">
        <v>61</v>
      </c>
      <c r="D45" s="106"/>
      <c r="E45" s="28">
        <v>28</v>
      </c>
      <c r="F45" s="16" t="e">
        <f>IF(#REF!&lt;0,#REF!*-1,0)</f>
        <v>#REF!</v>
      </c>
      <c r="G45" s="16" t="e">
        <f>IF(#REF!&gt;0,#REF!,0)</f>
        <v>#REF!</v>
      </c>
      <c r="H45" s="16"/>
      <c r="I45" s="30"/>
      <c r="J45" s="30"/>
      <c r="K45" s="30"/>
      <c r="L45" s="42"/>
      <c r="M45" s="42"/>
      <c r="N45" s="48">
        <v>63080</v>
      </c>
      <c r="O45" s="48">
        <v>31920</v>
      </c>
      <c r="P45" s="62">
        <v>31160</v>
      </c>
      <c r="Q45" s="66">
        <v>40</v>
      </c>
      <c r="R45" s="42">
        <v>0</v>
      </c>
      <c r="S45" s="67">
        <f t="shared" si="1"/>
        <v>40</v>
      </c>
      <c r="T45" s="42" t="e">
        <f>S45=#REF!</f>
        <v>#REF!</v>
      </c>
      <c r="U45" s="174">
        <v>5762</v>
      </c>
      <c r="V45" s="169">
        <v>7010</v>
      </c>
      <c r="W45" s="42">
        <f t="shared" ref="W45:W59" si="3">U45</f>
        <v>5762</v>
      </c>
    </row>
    <row r="46" spans="1:53" s="7" customFormat="1" ht="35.1" customHeight="1" x14ac:dyDescent="0.25">
      <c r="A46" s="101" t="s">
        <v>62</v>
      </c>
      <c r="B46" s="106"/>
      <c r="C46" s="105" t="s">
        <v>63</v>
      </c>
      <c r="D46" s="106"/>
      <c r="E46" s="28">
        <v>29</v>
      </c>
      <c r="F46" s="16" t="e">
        <f>IF(#REF!&lt;0,#REF!*-1,0)</f>
        <v>#REF!</v>
      </c>
      <c r="G46" s="16" t="e">
        <f>IF(#REF!&gt;0,#REF!,0)</f>
        <v>#REF!</v>
      </c>
      <c r="H46" s="16"/>
      <c r="I46" s="30"/>
      <c r="J46" s="30"/>
      <c r="K46" s="30"/>
      <c r="L46" s="42"/>
      <c r="M46" s="42"/>
      <c r="N46" s="48">
        <v>0</v>
      </c>
      <c r="O46" s="48">
        <v>0</v>
      </c>
      <c r="P46" s="62">
        <v>0</v>
      </c>
      <c r="Q46" s="66">
        <v>40</v>
      </c>
      <c r="R46" s="42">
        <v>0</v>
      </c>
      <c r="S46" s="67">
        <f t="shared" si="1"/>
        <v>40</v>
      </c>
      <c r="T46" s="42" t="e">
        <f>S46=#REF!</f>
        <v>#REF!</v>
      </c>
      <c r="U46" s="174">
        <v>0</v>
      </c>
      <c r="V46" s="169">
        <v>0</v>
      </c>
      <c r="W46" s="42">
        <f t="shared" si="3"/>
        <v>0</v>
      </c>
      <c r="X46" s="42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</row>
    <row r="47" spans="1:53" s="35" customFormat="1" ht="35.1" customHeight="1" x14ac:dyDescent="0.25">
      <c r="A47" s="123" t="s">
        <v>64</v>
      </c>
      <c r="B47" s="124"/>
      <c r="C47" s="125" t="s">
        <v>158</v>
      </c>
      <c r="D47" s="126"/>
      <c r="E47" s="73">
        <v>30</v>
      </c>
      <c r="F47" s="36" t="e">
        <f>IF(#REF!&lt;0,#REF!*-1,0)</f>
        <v>#REF!</v>
      </c>
      <c r="G47" s="36" t="e">
        <f>IF(#REF!&gt;0,#REF!,0)</f>
        <v>#REF!</v>
      </c>
      <c r="H47" s="36"/>
      <c r="I47" s="37"/>
      <c r="J47" s="37"/>
      <c r="K47" s="37"/>
      <c r="L47" s="44"/>
      <c r="M47" s="44"/>
      <c r="N47" s="48">
        <v>42560</v>
      </c>
      <c r="O47" s="48">
        <v>18240</v>
      </c>
      <c r="P47" s="62">
        <v>24320</v>
      </c>
      <c r="Q47" s="66">
        <v>82</v>
      </c>
      <c r="R47" s="42">
        <v>0</v>
      </c>
      <c r="S47" s="67">
        <f t="shared" si="1"/>
        <v>82</v>
      </c>
      <c r="T47" s="42" t="e">
        <f>S47=#REF!</f>
        <v>#REF!</v>
      </c>
      <c r="U47" s="174">
        <v>15109</v>
      </c>
      <c r="V47" s="169">
        <v>98140</v>
      </c>
      <c r="W47" s="42">
        <f t="shared" si="3"/>
        <v>15109</v>
      </c>
      <c r="X47" s="44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</row>
    <row r="48" spans="1:53" s="7" customFormat="1" ht="35.1" customHeight="1" x14ac:dyDescent="0.25">
      <c r="A48" s="101" t="s">
        <v>65</v>
      </c>
      <c r="B48" s="106"/>
      <c r="C48" s="105" t="s">
        <v>66</v>
      </c>
      <c r="D48" s="106"/>
      <c r="E48" s="28">
        <v>32</v>
      </c>
      <c r="F48" s="16" t="e">
        <f>IF(#REF!&lt;0,#REF!*-1,0)</f>
        <v>#REF!</v>
      </c>
      <c r="G48" s="16" t="e">
        <f>IF(#REF!&gt;0,#REF!,0)</f>
        <v>#REF!</v>
      </c>
      <c r="H48" s="16"/>
      <c r="I48" s="30"/>
      <c r="J48" s="30"/>
      <c r="K48" s="30"/>
      <c r="L48" s="42"/>
      <c r="M48" s="42"/>
      <c r="N48" s="48">
        <v>67260</v>
      </c>
      <c r="O48" s="48">
        <v>35720</v>
      </c>
      <c r="P48" s="62">
        <v>31540</v>
      </c>
      <c r="Q48" s="66">
        <v>42</v>
      </c>
      <c r="R48" s="42">
        <v>0</v>
      </c>
      <c r="S48" s="67">
        <f t="shared" si="1"/>
        <v>42</v>
      </c>
      <c r="T48" s="42" t="e">
        <f>S48=#REF!</f>
        <v>#REF!</v>
      </c>
      <c r="U48" s="174">
        <v>17409</v>
      </c>
      <c r="V48" s="169">
        <v>0</v>
      </c>
      <c r="W48" s="42">
        <f t="shared" si="3"/>
        <v>17409</v>
      </c>
      <c r="X48" s="42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</row>
    <row r="49" spans="1:53" s="7" customFormat="1" ht="35.1" customHeight="1" x14ac:dyDescent="0.25">
      <c r="A49" s="101" t="s">
        <v>67</v>
      </c>
      <c r="B49" s="106"/>
      <c r="C49" s="105" t="s">
        <v>68</v>
      </c>
      <c r="D49" s="106"/>
      <c r="E49" s="28">
        <v>33</v>
      </c>
      <c r="F49" s="16" t="e">
        <f>IF(#REF!&lt;0,#REF!*-1,0)</f>
        <v>#REF!</v>
      </c>
      <c r="G49" s="16" t="e">
        <f>IF(#REF!&gt;0,#REF!,0)</f>
        <v>#REF!</v>
      </c>
      <c r="H49" s="16"/>
      <c r="I49" s="30"/>
      <c r="J49" s="30"/>
      <c r="K49" s="30"/>
      <c r="L49" s="42"/>
      <c r="M49" s="42"/>
      <c r="N49" s="48">
        <v>56620</v>
      </c>
      <c r="O49" s="48">
        <v>28880</v>
      </c>
      <c r="P49" s="62">
        <v>27740</v>
      </c>
      <c r="Q49" s="66">
        <v>35</v>
      </c>
      <c r="R49" s="42">
        <v>0</v>
      </c>
      <c r="S49" s="67">
        <f t="shared" si="1"/>
        <v>35</v>
      </c>
      <c r="T49" s="42" t="e">
        <f>S49=#REF!</f>
        <v>#REF!</v>
      </c>
      <c r="U49" s="174">
        <v>16795</v>
      </c>
      <c r="V49" s="169">
        <v>0</v>
      </c>
      <c r="W49" s="42">
        <f t="shared" si="3"/>
        <v>16795</v>
      </c>
      <c r="X49" s="42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</row>
    <row r="50" spans="1:53" s="8" customFormat="1" ht="35.1" customHeight="1" x14ac:dyDescent="0.25">
      <c r="A50" s="127" t="s">
        <v>139</v>
      </c>
      <c r="B50" s="128"/>
      <c r="C50" s="129" t="s">
        <v>140</v>
      </c>
      <c r="D50" s="130"/>
      <c r="E50" s="75">
        <v>34</v>
      </c>
      <c r="F50" s="51" t="e">
        <f>IF(#REF!&lt;0,#REF!*-1,0)</f>
        <v>#REF!</v>
      </c>
      <c r="G50" s="51" t="e">
        <f>IF(#REF!&gt;0,#REF!,0)</f>
        <v>#REF!</v>
      </c>
      <c r="H50" s="51"/>
      <c r="I50" s="42"/>
      <c r="J50" s="42"/>
      <c r="K50" s="42"/>
      <c r="L50" s="45">
        <v>228705</v>
      </c>
      <c r="M50" s="46" t="e">
        <f>#REF!-L50</f>
        <v>#REF!</v>
      </c>
      <c r="N50" s="50">
        <v>0</v>
      </c>
      <c r="O50" s="48"/>
      <c r="P50" s="62"/>
      <c r="Q50" s="66">
        <v>50</v>
      </c>
      <c r="R50" s="42">
        <v>0</v>
      </c>
      <c r="S50" s="67">
        <f t="shared" si="1"/>
        <v>50</v>
      </c>
      <c r="T50" s="42" t="e">
        <f>S50=#REF!</f>
        <v>#REF!</v>
      </c>
      <c r="U50" s="174">
        <v>0</v>
      </c>
      <c r="V50" s="169">
        <v>26287</v>
      </c>
      <c r="W50" s="42">
        <f t="shared" si="3"/>
        <v>0</v>
      </c>
      <c r="X50" s="42"/>
    </row>
    <row r="51" spans="1:53" s="7" customFormat="1" ht="35.1" customHeight="1" x14ac:dyDescent="0.25">
      <c r="A51" s="101" t="s">
        <v>69</v>
      </c>
      <c r="B51" s="106"/>
      <c r="C51" s="105" t="s">
        <v>70</v>
      </c>
      <c r="D51" s="106"/>
      <c r="E51" s="28">
        <v>34</v>
      </c>
      <c r="F51" s="16" t="e">
        <f>IF(#REF!&lt;0,#REF!*-1,0)</f>
        <v>#REF!</v>
      </c>
      <c r="G51" s="16" t="e">
        <f>IF(#REF!&gt;0,#REF!,0)</f>
        <v>#REF!</v>
      </c>
      <c r="H51" s="16"/>
      <c r="I51" s="30"/>
      <c r="J51" s="30"/>
      <c r="K51" s="30"/>
      <c r="L51" s="42"/>
      <c r="M51" s="42"/>
      <c r="N51" s="48">
        <v>28120</v>
      </c>
      <c r="O51" s="48">
        <v>15200</v>
      </c>
      <c r="P51" s="62">
        <v>12920</v>
      </c>
      <c r="Q51" s="66">
        <v>25</v>
      </c>
      <c r="R51" s="42">
        <v>0</v>
      </c>
      <c r="S51" s="67">
        <f t="shared" si="1"/>
        <v>25</v>
      </c>
      <c r="T51" s="42" t="e">
        <f>S51=#REF!</f>
        <v>#REF!</v>
      </c>
      <c r="U51" s="174">
        <v>7299</v>
      </c>
      <c r="V51" s="169">
        <v>26287</v>
      </c>
      <c r="W51" s="42">
        <f t="shared" si="3"/>
        <v>7299</v>
      </c>
      <c r="X51" s="42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</row>
    <row r="52" spans="1:53" s="7" customFormat="1" ht="35.1" customHeight="1" x14ac:dyDescent="0.25">
      <c r="A52" s="101" t="s">
        <v>71</v>
      </c>
      <c r="B52" s="106"/>
      <c r="C52" s="105" t="s">
        <v>72</v>
      </c>
      <c r="D52" s="106"/>
      <c r="E52" s="28">
        <v>35</v>
      </c>
      <c r="F52" s="16" t="e">
        <f>IF(#REF!&lt;0,#REF!*-1,0)</f>
        <v>#REF!</v>
      </c>
      <c r="G52" s="16" t="e">
        <f>IF(#REF!&gt;0,#REF!,0)</f>
        <v>#REF!</v>
      </c>
      <c r="H52" s="16"/>
      <c r="I52" s="30"/>
      <c r="J52" s="30"/>
      <c r="K52" s="30"/>
      <c r="L52" s="42"/>
      <c r="M52" s="42"/>
      <c r="N52" s="48">
        <v>0</v>
      </c>
      <c r="O52" s="48">
        <v>0</v>
      </c>
      <c r="P52" s="62">
        <v>0</v>
      </c>
      <c r="Q52" s="66">
        <v>30</v>
      </c>
      <c r="R52" s="42">
        <v>0</v>
      </c>
      <c r="S52" s="67">
        <f t="shared" si="1"/>
        <v>30</v>
      </c>
      <c r="T52" s="42" t="e">
        <f>S52=#REF!</f>
        <v>#REF!</v>
      </c>
      <c r="U52" s="174">
        <v>0</v>
      </c>
      <c r="V52" s="169">
        <v>0</v>
      </c>
      <c r="W52" s="42">
        <f t="shared" si="3"/>
        <v>0</v>
      </c>
      <c r="X52" s="42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</row>
    <row r="53" spans="1:53" s="11" customFormat="1" ht="52.5" customHeight="1" x14ac:dyDescent="0.25">
      <c r="A53" s="101" t="s">
        <v>73</v>
      </c>
      <c r="B53" s="106"/>
      <c r="C53" s="105" t="s">
        <v>74</v>
      </c>
      <c r="D53" s="106"/>
      <c r="E53" s="28">
        <v>36</v>
      </c>
      <c r="F53" s="16" t="e">
        <f>IF(#REF!&lt;0,#REF!*-1,0)</f>
        <v>#REF!</v>
      </c>
      <c r="G53" s="16" t="e">
        <f>IF(#REF!&gt;0,#REF!,0)</f>
        <v>#REF!</v>
      </c>
      <c r="H53" s="16"/>
      <c r="I53" s="30"/>
      <c r="J53" s="30"/>
      <c r="K53" s="30"/>
      <c r="L53" s="42"/>
      <c r="M53" s="42"/>
      <c r="N53" s="48">
        <v>39520</v>
      </c>
      <c r="O53" s="48">
        <v>19380</v>
      </c>
      <c r="P53" s="62">
        <v>20140</v>
      </c>
      <c r="Q53" s="66">
        <v>100</v>
      </c>
      <c r="R53" s="42">
        <v>12</v>
      </c>
      <c r="S53" s="67">
        <f t="shared" si="1"/>
        <v>112</v>
      </c>
      <c r="T53" s="42" t="e">
        <f>S53=#REF!</f>
        <v>#REF!</v>
      </c>
      <c r="U53" s="174">
        <v>7489</v>
      </c>
      <c r="V53" s="169">
        <v>33297</v>
      </c>
      <c r="W53" s="42">
        <f t="shared" si="3"/>
        <v>7489</v>
      </c>
      <c r="X53" s="42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</row>
    <row r="54" spans="1:53" ht="35.1" customHeight="1" x14ac:dyDescent="0.25">
      <c r="A54" s="101" t="s">
        <v>75</v>
      </c>
      <c r="B54" s="106"/>
      <c r="C54" s="105" t="s">
        <v>76</v>
      </c>
      <c r="D54" s="106"/>
      <c r="E54" s="28">
        <v>37</v>
      </c>
      <c r="F54" s="16" t="e">
        <f>IF(#REF!&lt;0,#REF!*-1,0)</f>
        <v>#REF!</v>
      </c>
      <c r="G54" s="16" t="e">
        <f>IF(#REF!&gt;0,#REF!,0)</f>
        <v>#REF!</v>
      </c>
      <c r="H54" s="16"/>
      <c r="I54" s="30"/>
      <c r="J54" s="30"/>
      <c r="K54" s="30"/>
      <c r="L54" s="42"/>
      <c r="M54" s="42"/>
      <c r="N54" s="48">
        <v>13680</v>
      </c>
      <c r="O54" s="48">
        <v>4940</v>
      </c>
      <c r="P54" s="62">
        <v>8740</v>
      </c>
      <c r="Q54" s="66">
        <v>47</v>
      </c>
      <c r="R54" s="42">
        <v>0</v>
      </c>
      <c r="S54" s="67">
        <f t="shared" si="1"/>
        <v>47</v>
      </c>
      <c r="T54" s="42" t="e">
        <f>S54=#REF!</f>
        <v>#REF!</v>
      </c>
      <c r="U54" s="174">
        <v>4916</v>
      </c>
      <c r="V54" s="169">
        <v>43813</v>
      </c>
      <c r="W54" s="42">
        <f t="shared" si="3"/>
        <v>4916</v>
      </c>
    </row>
    <row r="55" spans="1:53" ht="35.1" customHeight="1" x14ac:dyDescent="0.25">
      <c r="A55" s="101" t="s">
        <v>77</v>
      </c>
      <c r="B55" s="106"/>
      <c r="C55" s="105" t="s">
        <v>78</v>
      </c>
      <c r="D55" s="106"/>
      <c r="E55" s="28">
        <v>38</v>
      </c>
      <c r="F55" s="16" t="e">
        <f>IF(#REF!&lt;0,#REF!*-1,0)</f>
        <v>#REF!</v>
      </c>
      <c r="G55" s="16" t="e">
        <f>IF(#REF!&gt;0,#REF!,0)</f>
        <v>#REF!</v>
      </c>
      <c r="H55" s="16"/>
      <c r="I55" s="30"/>
      <c r="J55" s="30"/>
      <c r="K55" s="30"/>
      <c r="L55" s="42"/>
      <c r="M55" s="42"/>
      <c r="N55" s="48">
        <v>0</v>
      </c>
      <c r="O55" s="48">
        <v>0</v>
      </c>
      <c r="P55" s="62">
        <v>0</v>
      </c>
      <c r="Q55" s="66">
        <v>37</v>
      </c>
      <c r="R55" s="42">
        <v>0</v>
      </c>
      <c r="S55" s="67">
        <f t="shared" si="1"/>
        <v>37</v>
      </c>
      <c r="T55" s="42" t="e">
        <f>S55=#REF!</f>
        <v>#REF!</v>
      </c>
      <c r="U55" s="174">
        <v>0</v>
      </c>
      <c r="V55" s="169">
        <v>1753</v>
      </c>
      <c r="W55" s="42">
        <f t="shared" si="3"/>
        <v>0</v>
      </c>
    </row>
    <row r="56" spans="1:53" s="7" customFormat="1" ht="35.1" customHeight="1" x14ac:dyDescent="0.25">
      <c r="A56" s="101" t="s">
        <v>79</v>
      </c>
      <c r="B56" s="106"/>
      <c r="C56" s="105" t="s">
        <v>80</v>
      </c>
      <c r="D56" s="106"/>
      <c r="E56" s="28">
        <v>39</v>
      </c>
      <c r="F56" s="16" t="e">
        <f>IF(#REF!&lt;0,#REF!*-1,0)</f>
        <v>#REF!</v>
      </c>
      <c r="G56" s="16" t="e">
        <f>IF(#REF!&gt;0,#REF!,0)</f>
        <v>#REF!</v>
      </c>
      <c r="H56" s="16"/>
      <c r="I56" s="30"/>
      <c r="J56" s="30"/>
      <c r="K56" s="30"/>
      <c r="L56" s="42"/>
      <c r="M56" s="42"/>
      <c r="N56" s="48">
        <v>9120</v>
      </c>
      <c r="O56" s="48">
        <v>4940</v>
      </c>
      <c r="P56" s="62">
        <v>4180</v>
      </c>
      <c r="Q56" s="66">
        <v>45</v>
      </c>
      <c r="R56" s="42">
        <v>0</v>
      </c>
      <c r="S56" s="67">
        <f t="shared" si="1"/>
        <v>45</v>
      </c>
      <c r="T56" s="42" t="e">
        <f>S56=#REF!</f>
        <v>#REF!</v>
      </c>
      <c r="U56" s="174">
        <v>0</v>
      </c>
      <c r="V56" s="169">
        <v>8763</v>
      </c>
      <c r="W56" s="42">
        <f t="shared" si="3"/>
        <v>0</v>
      </c>
      <c r="X56" s="42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</row>
    <row r="57" spans="1:53" ht="35.1" customHeight="1" x14ac:dyDescent="0.25">
      <c r="A57" s="101" t="s">
        <v>81</v>
      </c>
      <c r="B57" s="106"/>
      <c r="C57" s="105" t="s">
        <v>82</v>
      </c>
      <c r="D57" s="106"/>
      <c r="E57" s="28">
        <v>40</v>
      </c>
      <c r="F57" s="16" t="e">
        <f>IF(#REF!&lt;0,#REF!*-1,0)</f>
        <v>#REF!</v>
      </c>
      <c r="G57" s="16" t="e">
        <f>IF(#REF!&gt;0,#REF!,0)</f>
        <v>#REF!</v>
      </c>
      <c r="H57" s="16"/>
      <c r="I57" s="30"/>
      <c r="J57" s="30"/>
      <c r="K57" s="30"/>
      <c r="L57" s="42"/>
      <c r="M57" s="42"/>
      <c r="N57" s="48">
        <v>26600</v>
      </c>
      <c r="O57" s="48">
        <v>17100</v>
      </c>
      <c r="P57" s="62">
        <v>9500</v>
      </c>
      <c r="Q57" s="66">
        <v>60</v>
      </c>
      <c r="R57" s="42">
        <v>0</v>
      </c>
      <c r="S57" s="67">
        <f t="shared" si="1"/>
        <v>60</v>
      </c>
      <c r="T57" s="42" t="e">
        <f>S57=#REF!</f>
        <v>#REF!</v>
      </c>
      <c r="U57" s="174">
        <v>5072</v>
      </c>
      <c r="V57" s="169">
        <v>334728</v>
      </c>
      <c r="W57" s="42">
        <f t="shared" si="3"/>
        <v>5072</v>
      </c>
    </row>
    <row r="58" spans="1:53" s="7" customFormat="1" ht="35.1" customHeight="1" x14ac:dyDescent="0.25">
      <c r="A58" s="101" t="s">
        <v>83</v>
      </c>
      <c r="B58" s="106"/>
      <c r="C58" s="105" t="s">
        <v>84</v>
      </c>
      <c r="D58" s="106"/>
      <c r="E58" s="28">
        <v>41</v>
      </c>
      <c r="F58" s="16" t="e">
        <f>IF(#REF!&lt;0,#REF!*-1,0)</f>
        <v>#REF!</v>
      </c>
      <c r="G58" s="16" t="e">
        <f>IF(#REF!&gt;0,#REF!,0)</f>
        <v>#REF!</v>
      </c>
      <c r="H58" s="16"/>
      <c r="I58" s="30"/>
      <c r="J58" s="30"/>
      <c r="K58" s="30"/>
      <c r="L58" s="42"/>
      <c r="M58" s="42"/>
      <c r="N58" s="48">
        <v>31920</v>
      </c>
      <c r="O58" s="48">
        <v>17480</v>
      </c>
      <c r="P58" s="62">
        <v>14440</v>
      </c>
      <c r="Q58" s="66">
        <v>46</v>
      </c>
      <c r="R58" s="42">
        <v>4</v>
      </c>
      <c r="S58" s="67">
        <f t="shared" si="1"/>
        <v>50</v>
      </c>
      <c r="T58" s="42" t="e">
        <f>S58=#REF!</f>
        <v>#REF!</v>
      </c>
      <c r="U58" s="174">
        <v>5000</v>
      </c>
      <c r="V58" s="169">
        <v>33297</v>
      </c>
      <c r="W58" s="42">
        <f t="shared" si="3"/>
        <v>5000</v>
      </c>
      <c r="X58" s="42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</row>
    <row r="59" spans="1:53" ht="35.1" customHeight="1" x14ac:dyDescent="0.25">
      <c r="A59" s="101" t="s">
        <v>85</v>
      </c>
      <c r="B59" s="106"/>
      <c r="C59" s="105" t="s">
        <v>86</v>
      </c>
      <c r="D59" s="106"/>
      <c r="E59" s="28">
        <v>42</v>
      </c>
      <c r="F59" s="16" t="e">
        <f>IF(#REF!&lt;0,#REF!*-1,0)</f>
        <v>#REF!</v>
      </c>
      <c r="G59" s="16" t="e">
        <f>IF(#REF!&gt;0,#REF!,0)</f>
        <v>#REF!</v>
      </c>
      <c r="H59" s="16"/>
      <c r="I59" s="30"/>
      <c r="J59" s="30"/>
      <c r="K59" s="30"/>
      <c r="L59" s="42"/>
      <c r="M59" s="42"/>
      <c r="N59" s="48">
        <v>26980</v>
      </c>
      <c r="O59" s="48">
        <v>14440</v>
      </c>
      <c r="P59" s="62">
        <v>12540</v>
      </c>
      <c r="Q59" s="66">
        <v>35</v>
      </c>
      <c r="R59" s="42">
        <v>0</v>
      </c>
      <c r="S59" s="67">
        <f t="shared" si="1"/>
        <v>35</v>
      </c>
      <c r="T59" s="42" t="e">
        <f>S59=#REF!</f>
        <v>#REF!</v>
      </c>
      <c r="U59" s="174">
        <v>7810</v>
      </c>
      <c r="V59" s="169">
        <v>8763</v>
      </c>
      <c r="W59" s="42">
        <f t="shared" si="3"/>
        <v>7810</v>
      </c>
    </row>
    <row r="60" spans="1:53" s="8" customFormat="1" ht="35.1" customHeight="1" x14ac:dyDescent="0.25">
      <c r="A60" s="114" t="s">
        <v>87</v>
      </c>
      <c r="B60" s="120"/>
      <c r="C60" s="116" t="s">
        <v>155</v>
      </c>
      <c r="D60" s="115"/>
      <c r="E60" s="75">
        <v>43</v>
      </c>
      <c r="F60" s="51" t="e">
        <f>IF(#REF!&lt;0,#REF!*-1,0)</f>
        <v>#REF!</v>
      </c>
      <c r="G60" s="51" t="e">
        <f>IF(#REF!&gt;0,#REF!,0)</f>
        <v>#REF!</v>
      </c>
      <c r="H60" s="51"/>
      <c r="I60" s="42"/>
      <c r="J60" s="42"/>
      <c r="K60" s="42"/>
      <c r="L60" s="42"/>
      <c r="M60" s="42"/>
      <c r="N60" s="48">
        <v>15960</v>
      </c>
      <c r="O60" s="48">
        <v>6840</v>
      </c>
      <c r="P60" s="62">
        <v>9120</v>
      </c>
      <c r="Q60" s="66">
        <v>58</v>
      </c>
      <c r="R60" s="42">
        <v>0</v>
      </c>
      <c r="S60" s="67">
        <f t="shared" si="1"/>
        <v>58</v>
      </c>
      <c r="T60" s="42" t="e">
        <f>S60=#REF!</f>
        <v>#REF!</v>
      </c>
      <c r="U60" s="174">
        <v>2260</v>
      </c>
      <c r="V60" s="169">
        <v>31545</v>
      </c>
      <c r="W60" s="42">
        <f>U60+U61</f>
        <v>6145</v>
      </c>
      <c r="X60" s="42"/>
    </row>
    <row r="61" spans="1:53" s="8" customFormat="1" ht="35.1" customHeight="1" x14ac:dyDescent="0.25">
      <c r="A61" s="121"/>
      <c r="B61" s="122"/>
      <c r="C61" s="116" t="s">
        <v>88</v>
      </c>
      <c r="D61" s="115"/>
      <c r="E61" s="75">
        <v>44</v>
      </c>
      <c r="F61" s="51" t="e">
        <f>IF(#REF!&lt;0,#REF!*-1,0)</f>
        <v>#REF!</v>
      </c>
      <c r="G61" s="51" t="e">
        <f>IF(#REF!&gt;0,#REF!,0)</f>
        <v>#REF!</v>
      </c>
      <c r="H61" s="51"/>
      <c r="I61" s="42"/>
      <c r="J61" s="42"/>
      <c r="K61" s="42"/>
      <c r="L61" s="42"/>
      <c r="M61" s="42"/>
      <c r="N61" s="48">
        <v>12540</v>
      </c>
      <c r="O61" s="48">
        <v>8740</v>
      </c>
      <c r="P61" s="62">
        <v>3800</v>
      </c>
      <c r="Q61" s="66">
        <v>60</v>
      </c>
      <c r="R61" s="42">
        <v>0</v>
      </c>
      <c r="S61" s="67">
        <f t="shared" si="1"/>
        <v>60</v>
      </c>
      <c r="T61" s="42" t="e">
        <f>S61=#REF!</f>
        <v>#REF!</v>
      </c>
      <c r="U61" s="174">
        <v>3885</v>
      </c>
      <c r="V61" s="169">
        <v>21030</v>
      </c>
      <c r="W61" s="42"/>
      <c r="X61" s="42"/>
    </row>
    <row r="62" spans="1:53" s="8" customFormat="1" ht="35.1" customHeight="1" x14ac:dyDescent="0.25">
      <c r="A62" s="114" t="s">
        <v>89</v>
      </c>
      <c r="B62" s="115"/>
      <c r="C62" s="116" t="s">
        <v>90</v>
      </c>
      <c r="D62" s="115"/>
      <c r="E62" s="75">
        <v>45</v>
      </c>
      <c r="F62" s="51" t="e">
        <f>IF(#REF!&lt;0,#REF!*-1,0)</f>
        <v>#REF!</v>
      </c>
      <c r="G62" s="51" t="e">
        <f>IF(#REF!&gt;0,#REF!,0)</f>
        <v>#REF!</v>
      </c>
      <c r="H62" s="51"/>
      <c r="I62" s="42"/>
      <c r="J62" s="42"/>
      <c r="K62" s="42"/>
      <c r="L62" s="42"/>
      <c r="M62" s="42"/>
      <c r="N62" s="48">
        <v>47500</v>
      </c>
      <c r="O62" s="48">
        <v>24700</v>
      </c>
      <c r="P62" s="62">
        <v>22800</v>
      </c>
      <c r="Q62" s="66">
        <v>45</v>
      </c>
      <c r="R62" s="42">
        <v>0</v>
      </c>
      <c r="S62" s="67">
        <f t="shared" si="1"/>
        <v>45</v>
      </c>
      <c r="T62" s="42" t="e">
        <f>S62=#REF!</f>
        <v>#REF!</v>
      </c>
      <c r="U62" s="174">
        <v>7495</v>
      </c>
      <c r="V62" s="169">
        <v>92882</v>
      </c>
      <c r="W62" s="42">
        <f>U62</f>
        <v>7495</v>
      </c>
      <c r="X62" s="42"/>
    </row>
    <row r="63" spans="1:53" s="8" customFormat="1" ht="35.1" customHeight="1" x14ac:dyDescent="0.25">
      <c r="A63" s="114" t="s">
        <v>91</v>
      </c>
      <c r="B63" s="115"/>
      <c r="C63" s="116" t="s">
        <v>92</v>
      </c>
      <c r="D63" s="115"/>
      <c r="E63" s="75">
        <v>46</v>
      </c>
      <c r="F63" s="51" t="e">
        <f>IF(#REF!&lt;0,#REF!*-1,0)</f>
        <v>#REF!</v>
      </c>
      <c r="G63" s="51" t="e">
        <f>IF(#REF!&gt;0,#REF!,0)</f>
        <v>#REF!</v>
      </c>
      <c r="H63" s="51"/>
      <c r="I63" s="42"/>
      <c r="J63" s="42"/>
      <c r="K63" s="42"/>
      <c r="L63" s="42"/>
      <c r="M63" s="42"/>
      <c r="N63" s="48">
        <v>34960</v>
      </c>
      <c r="O63" s="48">
        <v>19760</v>
      </c>
      <c r="P63" s="62">
        <v>15200</v>
      </c>
      <c r="Q63" s="66">
        <v>55</v>
      </c>
      <c r="R63" s="42">
        <v>4</v>
      </c>
      <c r="S63" s="67">
        <f t="shared" si="1"/>
        <v>59</v>
      </c>
      <c r="T63" s="42" t="e">
        <f>S63=#REF!</f>
        <v>#REF!</v>
      </c>
      <c r="U63" s="174">
        <v>9654</v>
      </c>
      <c r="V63" s="169">
        <v>103397</v>
      </c>
      <c r="W63" s="42">
        <f t="shared" ref="W63:W65" si="4">U63</f>
        <v>9654</v>
      </c>
      <c r="X63" s="42"/>
    </row>
    <row r="64" spans="1:53" s="8" customFormat="1" ht="35.1" customHeight="1" x14ac:dyDescent="0.25">
      <c r="A64" s="114" t="s">
        <v>93</v>
      </c>
      <c r="B64" s="115"/>
      <c r="C64" s="116" t="s">
        <v>94</v>
      </c>
      <c r="D64" s="115"/>
      <c r="E64" s="75">
        <v>47</v>
      </c>
      <c r="F64" s="51" t="e">
        <f>IF(#REF!&lt;0,#REF!*-1,0)</f>
        <v>#REF!</v>
      </c>
      <c r="G64" s="51" t="e">
        <f>IF(#REF!&gt;0,#REF!,0)</f>
        <v>#REF!</v>
      </c>
      <c r="H64" s="51"/>
      <c r="I64" s="42"/>
      <c r="J64" s="42"/>
      <c r="K64" s="42"/>
      <c r="L64" s="42"/>
      <c r="M64" s="42"/>
      <c r="N64" s="48">
        <v>4560</v>
      </c>
      <c r="O64" s="48">
        <v>2280</v>
      </c>
      <c r="P64" s="62">
        <v>2280</v>
      </c>
      <c r="Q64" s="66">
        <v>40</v>
      </c>
      <c r="R64" s="42">
        <v>0</v>
      </c>
      <c r="S64" s="67">
        <f t="shared" si="1"/>
        <v>40</v>
      </c>
      <c r="T64" s="42" t="e">
        <f>S64=#REF!</f>
        <v>#REF!</v>
      </c>
      <c r="U64" s="174">
        <v>3332</v>
      </c>
      <c r="V64" s="169">
        <v>73605</v>
      </c>
      <c r="W64" s="42">
        <f t="shared" si="4"/>
        <v>3332</v>
      </c>
      <c r="X64" s="42"/>
    </row>
    <row r="65" spans="1:53" s="8" customFormat="1" ht="35.1" customHeight="1" x14ac:dyDescent="0.25">
      <c r="A65" s="114" t="s">
        <v>154</v>
      </c>
      <c r="B65" s="115"/>
      <c r="C65" s="116" t="s">
        <v>95</v>
      </c>
      <c r="D65" s="115"/>
      <c r="E65" s="75">
        <v>48</v>
      </c>
      <c r="F65" s="51" t="e">
        <f>IF(#REF!&lt;0,#REF!*-1,0)</f>
        <v>#REF!</v>
      </c>
      <c r="G65" s="51" t="e">
        <f>IF(#REF!&gt;0,#REF!,0)</f>
        <v>#REF!</v>
      </c>
      <c r="H65" s="51"/>
      <c r="I65" s="42"/>
      <c r="J65" s="42"/>
      <c r="K65" s="42"/>
      <c r="L65" s="42"/>
      <c r="M65" s="42"/>
      <c r="N65" s="48">
        <v>5700</v>
      </c>
      <c r="O65" s="48">
        <v>3420</v>
      </c>
      <c r="P65" s="62">
        <v>2280</v>
      </c>
      <c r="Q65" s="66">
        <v>49</v>
      </c>
      <c r="R65" s="42">
        <v>0</v>
      </c>
      <c r="S65" s="67">
        <f t="shared" si="1"/>
        <v>49</v>
      </c>
      <c r="T65" s="42" t="e">
        <f>S65=#REF!</f>
        <v>#REF!</v>
      </c>
      <c r="U65" s="174">
        <v>1120</v>
      </c>
      <c r="V65" s="169">
        <v>0</v>
      </c>
      <c r="W65" s="42">
        <f t="shared" si="4"/>
        <v>1120</v>
      </c>
      <c r="X65" s="42"/>
    </row>
    <row r="66" spans="1:53" s="58" customFormat="1" ht="60" customHeight="1" x14ac:dyDescent="0.25">
      <c r="A66" s="117" t="s">
        <v>96</v>
      </c>
      <c r="B66" s="118"/>
      <c r="C66" s="118"/>
      <c r="D66" s="119"/>
      <c r="E66" s="76">
        <v>49</v>
      </c>
      <c r="F66" s="78" t="e">
        <f t="shared" ref="F66:P66" si="5">SUM(F67:F92)</f>
        <v>#REF!</v>
      </c>
      <c r="G66" s="78" t="e">
        <f t="shared" si="5"/>
        <v>#REF!</v>
      </c>
      <c r="H66" s="78" t="e">
        <f t="shared" si="5"/>
        <v>#REF!</v>
      </c>
      <c r="I66" s="78">
        <f t="shared" si="5"/>
        <v>0</v>
      </c>
      <c r="J66" s="78">
        <f t="shared" si="5"/>
        <v>0</v>
      </c>
      <c r="K66" s="78">
        <f t="shared" si="5"/>
        <v>0</v>
      </c>
      <c r="L66" s="78" t="e">
        <f t="shared" si="5"/>
        <v>#REF!</v>
      </c>
      <c r="M66" s="78" t="e">
        <f t="shared" si="5"/>
        <v>#REF!</v>
      </c>
      <c r="N66" s="77">
        <f t="shared" si="5"/>
        <v>1005480</v>
      </c>
      <c r="O66" s="77">
        <f t="shared" si="5"/>
        <v>599640</v>
      </c>
      <c r="P66" s="79">
        <f t="shared" si="5"/>
        <v>405840</v>
      </c>
      <c r="Q66" s="80"/>
      <c r="R66" s="42"/>
      <c r="S66" s="67"/>
      <c r="T66" s="42"/>
      <c r="U66" s="170">
        <f>SUM(U17:U65)</f>
        <v>363131</v>
      </c>
      <c r="V66" s="170">
        <f>SUM(V17:V65)</f>
        <v>1857197</v>
      </c>
      <c r="W66" s="69">
        <f>SUM(W17:W65)</f>
        <v>331369</v>
      </c>
      <c r="X66" s="69"/>
    </row>
    <row r="67" spans="1:53" s="8" customFormat="1" ht="35.1" customHeight="1" x14ac:dyDescent="0.25">
      <c r="A67" s="114" t="s">
        <v>97</v>
      </c>
      <c r="B67" s="115"/>
      <c r="C67" s="116" t="s">
        <v>98</v>
      </c>
      <c r="D67" s="115"/>
      <c r="E67" s="75">
        <v>50</v>
      </c>
      <c r="F67" s="51" t="e">
        <f>IF(#REF!&lt;0,#REF!*-1,0)</f>
        <v>#REF!</v>
      </c>
      <c r="G67" s="51" t="e">
        <f>IF(#REF!&gt;0,#REF!,0)</f>
        <v>#REF!</v>
      </c>
      <c r="H67" s="51"/>
      <c r="I67" s="42"/>
      <c r="J67" s="42"/>
      <c r="K67" s="42"/>
      <c r="L67" s="42"/>
      <c r="M67" s="42"/>
      <c r="N67" s="51">
        <v>22800</v>
      </c>
      <c r="O67" s="51">
        <v>14060</v>
      </c>
      <c r="P67" s="63">
        <v>8740</v>
      </c>
      <c r="Q67" s="67">
        <v>30</v>
      </c>
      <c r="R67" s="42">
        <v>0</v>
      </c>
      <c r="S67" s="67">
        <f t="shared" si="1"/>
        <v>30</v>
      </c>
      <c r="T67" s="42" t="e">
        <f>S67=#REF!</f>
        <v>#REF!</v>
      </c>
      <c r="U67" s="169">
        <v>7838</v>
      </c>
      <c r="V67" s="169">
        <v>0</v>
      </c>
      <c r="W67" s="42">
        <f>U67</f>
        <v>7838</v>
      </c>
      <c r="X67" s="42"/>
    </row>
    <row r="68" spans="1:53" s="7" customFormat="1" ht="35.1" customHeight="1" x14ac:dyDescent="0.25">
      <c r="A68" s="101" t="s">
        <v>99</v>
      </c>
      <c r="B68" s="106"/>
      <c r="C68" s="105" t="s">
        <v>100</v>
      </c>
      <c r="D68" s="106"/>
      <c r="E68" s="28">
        <v>51</v>
      </c>
      <c r="F68" s="20" t="e">
        <f>IF(#REF!&lt;0,#REF!*-1,0)</f>
        <v>#REF!</v>
      </c>
      <c r="G68" s="20" t="e">
        <f>IF(#REF!&gt;0,#REF!,0)</f>
        <v>#REF!</v>
      </c>
      <c r="H68" s="20"/>
      <c r="I68" s="30"/>
      <c r="J68" s="30"/>
      <c r="K68" s="30"/>
      <c r="L68" s="42"/>
      <c r="M68" s="42"/>
      <c r="N68" s="51">
        <v>0</v>
      </c>
      <c r="O68" s="51">
        <v>0</v>
      </c>
      <c r="P68" s="63">
        <v>0</v>
      </c>
      <c r="Q68" s="67">
        <v>37</v>
      </c>
      <c r="R68" s="42">
        <v>0</v>
      </c>
      <c r="S68" s="67">
        <f t="shared" si="1"/>
        <v>37</v>
      </c>
      <c r="T68" s="42" t="e">
        <f>S68=#REF!</f>
        <v>#REF!</v>
      </c>
      <c r="U68" s="169">
        <v>0</v>
      </c>
      <c r="V68" s="169">
        <v>3505</v>
      </c>
      <c r="W68" s="42">
        <f t="shared" ref="W68:W69" si="6">U68</f>
        <v>0</v>
      </c>
      <c r="X68" s="42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</row>
    <row r="69" spans="1:53" ht="35.1" customHeight="1" x14ac:dyDescent="0.25">
      <c r="A69" s="101" t="s">
        <v>101</v>
      </c>
      <c r="B69" s="106"/>
      <c r="C69" s="105" t="s">
        <v>102</v>
      </c>
      <c r="D69" s="106"/>
      <c r="E69" s="28">
        <v>52</v>
      </c>
      <c r="F69" s="20" t="e">
        <f>IF(#REF!&lt;0,#REF!*-1,0)</f>
        <v>#REF!</v>
      </c>
      <c r="G69" s="20" t="e">
        <f>IF(#REF!&gt;0,#REF!,0)</f>
        <v>#REF!</v>
      </c>
      <c r="H69" s="20"/>
      <c r="I69" s="30"/>
      <c r="J69" s="30"/>
      <c r="K69" s="30"/>
      <c r="L69" s="42"/>
      <c r="M69" s="42"/>
      <c r="N69" s="51">
        <v>41040</v>
      </c>
      <c r="O69" s="51">
        <v>25080</v>
      </c>
      <c r="P69" s="63">
        <v>15960</v>
      </c>
      <c r="Q69" s="67">
        <v>30</v>
      </c>
      <c r="R69" s="42">
        <v>0</v>
      </c>
      <c r="S69" s="67">
        <f t="shared" si="1"/>
        <v>30</v>
      </c>
      <c r="T69" s="42" t="e">
        <f>S69=#REF!</f>
        <v>#REF!</v>
      </c>
      <c r="U69" s="169">
        <v>11169</v>
      </c>
      <c r="V69" s="169">
        <v>0</v>
      </c>
      <c r="W69" s="42">
        <f t="shared" si="6"/>
        <v>11169</v>
      </c>
    </row>
    <row r="70" spans="1:53" s="7" customFormat="1" ht="35.1" customHeight="1" x14ac:dyDescent="0.25">
      <c r="A70" s="101" t="s">
        <v>103</v>
      </c>
      <c r="B70" s="102"/>
      <c r="C70" s="105" t="s">
        <v>104</v>
      </c>
      <c r="D70" s="106"/>
      <c r="E70" s="28">
        <v>53</v>
      </c>
      <c r="F70" s="20" t="e">
        <f>IF(#REF!&lt;0,#REF!*-1,0)</f>
        <v>#REF!</v>
      </c>
      <c r="G70" s="20" t="e">
        <f>IF(#REF!&gt;0,#REF!,0)</f>
        <v>#REF!</v>
      </c>
      <c r="H70" s="20"/>
      <c r="I70" s="30"/>
      <c r="J70" s="30"/>
      <c r="K70" s="30"/>
      <c r="L70" s="42"/>
      <c r="M70" s="42"/>
      <c r="N70" s="51">
        <v>53580</v>
      </c>
      <c r="O70" s="51">
        <v>30020</v>
      </c>
      <c r="P70" s="63">
        <v>23560</v>
      </c>
      <c r="Q70" s="67">
        <v>50</v>
      </c>
      <c r="R70" s="42">
        <v>0</v>
      </c>
      <c r="S70" s="67">
        <f t="shared" si="1"/>
        <v>50</v>
      </c>
      <c r="T70" s="42" t="e">
        <f>S70=#REF!</f>
        <v>#REF!</v>
      </c>
      <c r="U70" s="175">
        <v>-247</v>
      </c>
      <c r="V70" s="169">
        <v>61337</v>
      </c>
      <c r="W70" s="42">
        <f>U70+U71</f>
        <v>12998</v>
      </c>
      <c r="X70" s="42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</row>
    <row r="71" spans="1:53" ht="35.1" customHeight="1" x14ac:dyDescent="0.25">
      <c r="A71" s="110"/>
      <c r="B71" s="111"/>
      <c r="C71" s="105" t="s">
        <v>105</v>
      </c>
      <c r="D71" s="106"/>
      <c r="E71" s="28">
        <v>54</v>
      </c>
      <c r="F71" s="20" t="e">
        <f>IF(#REF!&lt;0,#REF!*-1,0)</f>
        <v>#REF!</v>
      </c>
      <c r="G71" s="20" t="e">
        <f>IF(#REF!&gt;0,#REF!,0)</f>
        <v>#REF!</v>
      </c>
      <c r="H71" s="20"/>
      <c r="I71" s="30"/>
      <c r="J71" s="30"/>
      <c r="K71" s="30"/>
      <c r="L71" s="42"/>
      <c r="M71" s="42"/>
      <c r="N71" s="51">
        <v>36480</v>
      </c>
      <c r="O71" s="51">
        <v>20140</v>
      </c>
      <c r="P71" s="63">
        <v>16340</v>
      </c>
      <c r="Q71" s="67">
        <v>40</v>
      </c>
      <c r="R71" s="42">
        <v>4</v>
      </c>
      <c r="S71" s="67">
        <f t="shared" si="1"/>
        <v>44</v>
      </c>
      <c r="T71" s="42" t="e">
        <f>S71=#REF!</f>
        <v>#REF!</v>
      </c>
      <c r="U71" s="169">
        <v>13245</v>
      </c>
      <c r="V71" s="169">
        <v>91130</v>
      </c>
    </row>
    <row r="72" spans="1:53" s="9" customFormat="1" ht="35.1" customHeight="1" x14ac:dyDescent="0.25">
      <c r="A72" s="101" t="s">
        <v>106</v>
      </c>
      <c r="B72" s="102"/>
      <c r="C72" s="105" t="s">
        <v>107</v>
      </c>
      <c r="D72" s="106"/>
      <c r="E72" s="28">
        <v>55</v>
      </c>
      <c r="F72" s="20" t="e">
        <f>IF(#REF!&lt;0,#REF!*-1,0)</f>
        <v>#REF!</v>
      </c>
      <c r="G72" s="20" t="e">
        <f>IF(#REF!&gt;0,#REF!,0)</f>
        <v>#REF!</v>
      </c>
      <c r="H72" s="20" t="e">
        <f>G72+G73</f>
        <v>#REF!</v>
      </c>
      <c r="I72" s="30"/>
      <c r="J72" s="30"/>
      <c r="K72" s="30"/>
      <c r="L72" s="42"/>
      <c r="M72" s="42"/>
      <c r="N72" s="51">
        <v>33820</v>
      </c>
      <c r="O72" s="51">
        <v>24320</v>
      </c>
      <c r="P72" s="63">
        <v>9500</v>
      </c>
      <c r="Q72" s="67">
        <v>33</v>
      </c>
      <c r="R72" s="42">
        <v>4</v>
      </c>
      <c r="S72" s="67">
        <f t="shared" si="1"/>
        <v>37</v>
      </c>
      <c r="T72" s="42" t="e">
        <f>S72=#REF!</f>
        <v>#REF!</v>
      </c>
      <c r="U72" s="169">
        <v>9422</v>
      </c>
      <c r="V72" s="169">
        <v>10515</v>
      </c>
      <c r="W72" s="42">
        <f>U72+U73</f>
        <v>17260</v>
      </c>
      <c r="X72" s="42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</row>
    <row r="73" spans="1:53" s="7" customFormat="1" ht="35.1" customHeight="1" x14ac:dyDescent="0.25">
      <c r="A73" s="110"/>
      <c r="B73" s="111"/>
      <c r="C73" s="105" t="s">
        <v>108</v>
      </c>
      <c r="D73" s="106"/>
      <c r="E73" s="28">
        <v>56</v>
      </c>
      <c r="F73" s="20" t="e">
        <f>IF(#REF!&lt;0,#REF!*-1,0)</f>
        <v>#REF!</v>
      </c>
      <c r="G73" s="20" t="e">
        <f>IF(#REF!&gt;0,#REF!,0)</f>
        <v>#REF!</v>
      </c>
      <c r="H73" s="20"/>
      <c r="I73" s="30"/>
      <c r="J73" s="30"/>
      <c r="K73" s="30"/>
      <c r="L73" s="42"/>
      <c r="M73" s="42"/>
      <c r="N73" s="51">
        <v>31920</v>
      </c>
      <c r="O73" s="51">
        <v>19760</v>
      </c>
      <c r="P73" s="63">
        <v>12160</v>
      </c>
      <c r="Q73" s="67">
        <v>40</v>
      </c>
      <c r="R73" s="42">
        <v>0</v>
      </c>
      <c r="S73" s="67">
        <f t="shared" si="1"/>
        <v>40</v>
      </c>
      <c r="T73" s="42" t="e">
        <f>S73=#REF!</f>
        <v>#REF!</v>
      </c>
      <c r="U73" s="169">
        <v>7838</v>
      </c>
      <c r="V73" s="169">
        <v>1753</v>
      </c>
      <c r="W73" s="42"/>
      <c r="X73" s="42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</row>
    <row r="74" spans="1:53" ht="35.1" customHeight="1" x14ac:dyDescent="0.25">
      <c r="A74" s="101" t="s">
        <v>109</v>
      </c>
      <c r="B74" s="106"/>
      <c r="C74" s="105" t="s">
        <v>110</v>
      </c>
      <c r="D74" s="106"/>
      <c r="E74" s="28">
        <v>57</v>
      </c>
      <c r="F74" s="20" t="e">
        <f>IF(#REF!&lt;0,#REF!*-1,0)</f>
        <v>#REF!</v>
      </c>
      <c r="G74" s="20" t="e">
        <f>IF(#REF!&gt;0,#REF!,0)</f>
        <v>#REF!</v>
      </c>
      <c r="H74" s="20"/>
      <c r="I74" s="30"/>
      <c r="J74" s="30"/>
      <c r="K74" s="30"/>
      <c r="L74" s="42"/>
      <c r="M74" s="42"/>
      <c r="N74" s="51">
        <v>59280</v>
      </c>
      <c r="O74" s="51">
        <v>36480</v>
      </c>
      <c r="P74" s="63">
        <v>22800</v>
      </c>
      <c r="Q74" s="67">
        <v>41</v>
      </c>
      <c r="R74" s="42">
        <v>0</v>
      </c>
      <c r="S74" s="67">
        <f t="shared" si="1"/>
        <v>41</v>
      </c>
      <c r="T74" s="42" t="e">
        <f>S74=#REF!</f>
        <v>#REF!</v>
      </c>
      <c r="U74" s="169">
        <v>10869</v>
      </c>
      <c r="V74" s="169">
        <v>0</v>
      </c>
      <c r="W74" s="42">
        <f>U74</f>
        <v>10869</v>
      </c>
    </row>
    <row r="75" spans="1:53" ht="69.95" customHeight="1" x14ac:dyDescent="0.25">
      <c r="A75" s="101" t="s">
        <v>111</v>
      </c>
      <c r="B75" s="106"/>
      <c r="C75" s="105" t="s">
        <v>112</v>
      </c>
      <c r="D75" s="106"/>
      <c r="E75" s="28">
        <v>58</v>
      </c>
      <c r="F75" s="20" t="e">
        <f>IF(#REF!&lt;0,#REF!*-1,0)</f>
        <v>#REF!</v>
      </c>
      <c r="G75" s="20" t="e">
        <f>IF(#REF!&gt;0,#REF!,0)</f>
        <v>#REF!</v>
      </c>
      <c r="H75" s="20"/>
      <c r="I75" s="30"/>
      <c r="J75" s="30"/>
      <c r="K75" s="30"/>
      <c r="L75" s="42"/>
      <c r="M75" s="42"/>
      <c r="N75" s="51">
        <v>18240</v>
      </c>
      <c r="O75" s="51">
        <v>11020</v>
      </c>
      <c r="P75" s="63">
        <v>7220</v>
      </c>
      <c r="Q75" s="67">
        <v>35</v>
      </c>
      <c r="R75" s="42">
        <v>0</v>
      </c>
      <c r="S75" s="67">
        <f t="shared" si="1"/>
        <v>35</v>
      </c>
      <c r="T75" s="42" t="e">
        <f>S75=#REF!</f>
        <v>#REF!</v>
      </c>
      <c r="U75" s="169">
        <v>4479</v>
      </c>
      <c r="V75" s="169">
        <v>0</v>
      </c>
      <c r="W75" s="42">
        <f>U75</f>
        <v>4479</v>
      </c>
    </row>
    <row r="76" spans="1:53" s="7" customFormat="1" ht="35.1" customHeight="1" x14ac:dyDescent="0.25">
      <c r="A76" s="101" t="s">
        <v>113</v>
      </c>
      <c r="B76" s="106"/>
      <c r="C76" s="105" t="s">
        <v>114</v>
      </c>
      <c r="D76" s="106"/>
      <c r="E76" s="28">
        <v>59</v>
      </c>
      <c r="F76" s="20" t="e">
        <f>IF(#REF!&lt;0,#REF!*-1,0)</f>
        <v>#REF!</v>
      </c>
      <c r="G76" s="20" t="e">
        <f>IF(#REF!&gt;0,#REF!,0)</f>
        <v>#REF!</v>
      </c>
      <c r="H76" s="20"/>
      <c r="I76" s="30"/>
      <c r="J76" s="30"/>
      <c r="K76" s="30"/>
      <c r="L76" s="42"/>
      <c r="M76" s="42"/>
      <c r="N76" s="51">
        <v>79420</v>
      </c>
      <c r="O76" s="51">
        <v>50160</v>
      </c>
      <c r="P76" s="63">
        <v>29260</v>
      </c>
      <c r="Q76" s="67">
        <v>60</v>
      </c>
      <c r="R76" s="42">
        <v>5</v>
      </c>
      <c r="S76" s="67">
        <f t="shared" si="1"/>
        <v>65</v>
      </c>
      <c r="T76" s="42" t="e">
        <f>S76=#REF!</f>
        <v>#REF!</v>
      </c>
      <c r="U76" s="169">
        <v>13148</v>
      </c>
      <c r="V76" s="169">
        <v>3505</v>
      </c>
      <c r="W76" s="42">
        <f>U76</f>
        <v>13148</v>
      </c>
      <c r="X76" s="42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</row>
    <row r="77" spans="1:53" ht="52.5" customHeight="1" x14ac:dyDescent="0.25">
      <c r="A77" s="101" t="s">
        <v>115</v>
      </c>
      <c r="B77" s="106"/>
      <c r="C77" s="105" t="s">
        <v>116</v>
      </c>
      <c r="D77" s="106"/>
      <c r="E77" s="28">
        <v>60</v>
      </c>
      <c r="F77" s="20" t="e">
        <f>IF(#REF!&lt;0,#REF!*-1,0)</f>
        <v>#REF!</v>
      </c>
      <c r="G77" s="20" t="e">
        <f>IF(#REF!&gt;0,#REF!,0)</f>
        <v>#REF!</v>
      </c>
      <c r="H77" s="20"/>
      <c r="I77" s="30"/>
      <c r="J77" s="30"/>
      <c r="K77" s="30"/>
      <c r="L77" s="42"/>
      <c r="M77" s="42"/>
      <c r="N77" s="51">
        <v>55100</v>
      </c>
      <c r="O77" s="51">
        <v>30020</v>
      </c>
      <c r="P77" s="63">
        <v>25080</v>
      </c>
      <c r="Q77" s="67">
        <v>43</v>
      </c>
      <c r="R77" s="42">
        <v>0</v>
      </c>
      <c r="S77" s="67">
        <f t="shared" si="1"/>
        <v>43</v>
      </c>
      <c r="T77" s="42" t="e">
        <f>S77=#REF!</f>
        <v>#REF!</v>
      </c>
      <c r="U77" s="169">
        <v>13504</v>
      </c>
      <c r="V77" s="169">
        <v>1752</v>
      </c>
      <c r="W77" s="42">
        <f>U77</f>
        <v>13504</v>
      </c>
    </row>
    <row r="78" spans="1:53" s="7" customFormat="1" ht="35.1" customHeight="1" x14ac:dyDescent="0.25">
      <c r="A78" s="101" t="s">
        <v>117</v>
      </c>
      <c r="B78" s="102"/>
      <c r="C78" s="105" t="s">
        <v>118</v>
      </c>
      <c r="D78" s="106"/>
      <c r="E78" s="28">
        <v>61</v>
      </c>
      <c r="F78" s="20" t="e">
        <f>IF(#REF!&lt;0,#REF!*-1,0)</f>
        <v>#REF!</v>
      </c>
      <c r="G78" s="20" t="e">
        <f>IF(#REF!&gt;0,#REF!,0)</f>
        <v>#REF!</v>
      </c>
      <c r="H78" s="20"/>
      <c r="I78" s="30"/>
      <c r="J78" s="30"/>
      <c r="K78" s="30"/>
      <c r="L78" s="46" t="e">
        <f>#REF!</f>
        <v>#REF!</v>
      </c>
      <c r="M78" s="42"/>
      <c r="N78" s="51">
        <v>0</v>
      </c>
      <c r="O78" s="51">
        <v>0</v>
      </c>
      <c r="P78" s="63">
        <v>0</v>
      </c>
      <c r="Q78" s="67">
        <v>60</v>
      </c>
      <c r="R78" s="42">
        <v>10</v>
      </c>
      <c r="S78" s="67">
        <f t="shared" si="1"/>
        <v>70</v>
      </c>
      <c r="T78" s="42" t="e">
        <f>S78=#REF!</f>
        <v>#REF!</v>
      </c>
      <c r="U78" s="169">
        <v>0</v>
      </c>
      <c r="V78" s="169">
        <v>0</v>
      </c>
      <c r="W78" s="42">
        <f>U78+U79+U80+U81+U82+U84+U85</f>
        <v>55144</v>
      </c>
      <c r="X78" s="42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</row>
    <row r="79" spans="1:53" s="7" customFormat="1" ht="35.1" customHeight="1" x14ac:dyDescent="0.25">
      <c r="A79" s="103"/>
      <c r="B79" s="104"/>
      <c r="C79" s="105" t="s">
        <v>119</v>
      </c>
      <c r="D79" s="106"/>
      <c r="E79" s="28">
        <v>62</v>
      </c>
      <c r="F79" s="20" t="e">
        <f>IF(#REF!&lt;0,#REF!*-1,0)</f>
        <v>#REF!</v>
      </c>
      <c r="G79" s="20" t="e">
        <f>IF(#REF!&gt;0,#REF!,0)</f>
        <v>#REF!</v>
      </c>
      <c r="H79" s="20"/>
      <c r="I79" s="30"/>
      <c r="J79" s="30"/>
      <c r="K79" s="30"/>
      <c r="L79" s="46" t="e">
        <f>#REF!</f>
        <v>#REF!</v>
      </c>
      <c r="M79" s="42"/>
      <c r="N79" s="51">
        <v>0</v>
      </c>
      <c r="O79" s="51">
        <v>0</v>
      </c>
      <c r="P79" s="63">
        <v>0</v>
      </c>
      <c r="Q79" s="67">
        <v>58</v>
      </c>
      <c r="R79" s="42">
        <v>0</v>
      </c>
      <c r="S79" s="67">
        <f t="shared" si="1"/>
        <v>58</v>
      </c>
      <c r="T79" s="42" t="e">
        <f>S79=#REF!</f>
        <v>#REF!</v>
      </c>
      <c r="U79" s="169">
        <v>0</v>
      </c>
      <c r="V79" s="169">
        <v>0</v>
      </c>
      <c r="W79" s="42"/>
      <c r="X79" s="42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</row>
    <row r="80" spans="1:53" s="7" customFormat="1" ht="35.1" customHeight="1" x14ac:dyDescent="0.25">
      <c r="A80" s="103"/>
      <c r="B80" s="104"/>
      <c r="C80" s="105" t="s">
        <v>120</v>
      </c>
      <c r="D80" s="106"/>
      <c r="E80" s="28">
        <v>63</v>
      </c>
      <c r="F80" s="20" t="e">
        <f>IF(#REF!&lt;0,#REF!*-1,0)</f>
        <v>#REF!</v>
      </c>
      <c r="G80" s="20" t="e">
        <f>IF(#REF!&gt;0,#REF!,0)</f>
        <v>#REF!</v>
      </c>
      <c r="H80" s="20"/>
      <c r="I80" s="30"/>
      <c r="J80" s="30"/>
      <c r="K80" s="30"/>
      <c r="L80" s="46" t="e">
        <f>#REF!</f>
        <v>#REF!</v>
      </c>
      <c r="M80" s="42"/>
      <c r="N80" s="51">
        <v>36480</v>
      </c>
      <c r="O80" s="51">
        <v>22040</v>
      </c>
      <c r="P80" s="63">
        <v>14440</v>
      </c>
      <c r="Q80" s="67">
        <v>60</v>
      </c>
      <c r="R80" s="42">
        <v>0</v>
      </c>
      <c r="S80" s="67">
        <f t="shared" si="1"/>
        <v>60</v>
      </c>
      <c r="T80" s="42" t="e">
        <f>S80=#REF!</f>
        <v>#REF!</v>
      </c>
      <c r="U80" s="169">
        <v>8957</v>
      </c>
      <c r="V80" s="169">
        <v>0</v>
      </c>
      <c r="W80" s="42"/>
      <c r="X80" s="42"/>
      <c r="Y80" s="8"/>
      <c r="Z80" s="8"/>
      <c r="AA80" s="72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</row>
    <row r="81" spans="1:53" s="7" customFormat="1" ht="35.1" customHeight="1" x14ac:dyDescent="0.25">
      <c r="A81" s="103"/>
      <c r="B81" s="104"/>
      <c r="C81" s="105" t="s">
        <v>121</v>
      </c>
      <c r="D81" s="106"/>
      <c r="E81" s="28">
        <v>64</v>
      </c>
      <c r="F81" s="20" t="e">
        <f>IF(#REF!&lt;0,#REF!*-1,0)</f>
        <v>#REF!</v>
      </c>
      <c r="G81" s="20" t="e">
        <f>IF(#REF!&gt;0,#REF!,0)</f>
        <v>#REF!</v>
      </c>
      <c r="H81" s="20"/>
      <c r="I81" s="30"/>
      <c r="J81" s="30"/>
      <c r="K81" s="30"/>
      <c r="L81" s="46" t="e">
        <f>#REF!</f>
        <v>#REF!</v>
      </c>
      <c r="M81" s="42"/>
      <c r="N81" s="51">
        <v>23180</v>
      </c>
      <c r="O81" s="51">
        <v>13680</v>
      </c>
      <c r="P81" s="63">
        <v>9500</v>
      </c>
      <c r="Q81" s="67">
        <v>60</v>
      </c>
      <c r="R81" s="42">
        <v>0</v>
      </c>
      <c r="S81" s="67">
        <f t="shared" si="1"/>
        <v>60</v>
      </c>
      <c r="T81" s="42" t="e">
        <f>S81=#REF!</f>
        <v>#REF!</v>
      </c>
      <c r="U81" s="169">
        <v>4568</v>
      </c>
      <c r="V81" s="169">
        <v>15772</v>
      </c>
      <c r="W81" s="42"/>
      <c r="X81" s="42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</row>
    <row r="82" spans="1:53" s="12" customFormat="1" ht="35.1" customHeight="1" x14ac:dyDescent="0.25">
      <c r="A82" s="103"/>
      <c r="B82" s="104"/>
      <c r="C82" s="105" t="s">
        <v>122</v>
      </c>
      <c r="D82" s="106"/>
      <c r="E82" s="28">
        <v>65</v>
      </c>
      <c r="F82" s="20" t="e">
        <f>IF(#REF!&lt;0,#REF!*-1,0)</f>
        <v>#REF!</v>
      </c>
      <c r="G82" s="20" t="e">
        <f>IF(#REF!&gt;0,#REF!,0)</f>
        <v>#REF!</v>
      </c>
      <c r="H82" s="20"/>
      <c r="I82" s="30"/>
      <c r="J82" s="30"/>
      <c r="K82" s="30"/>
      <c r="L82" s="46" t="e">
        <f>#REF!</f>
        <v>#REF!</v>
      </c>
      <c r="M82" s="42"/>
      <c r="N82" s="51">
        <v>163780</v>
      </c>
      <c r="O82" s="51">
        <v>96140</v>
      </c>
      <c r="P82" s="63">
        <v>67640</v>
      </c>
      <c r="Q82" s="67">
        <v>109</v>
      </c>
      <c r="R82" s="42">
        <v>0</v>
      </c>
      <c r="S82" s="67">
        <f t="shared" si="1"/>
        <v>109</v>
      </c>
      <c r="T82" s="42" t="e">
        <f>S82=#REF!</f>
        <v>#REF!</v>
      </c>
      <c r="U82" s="169">
        <v>23744</v>
      </c>
      <c r="V82" s="169">
        <v>7010</v>
      </c>
      <c r="W82" s="42"/>
      <c r="X82" s="42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</row>
    <row r="83" spans="1:53" s="12" customFormat="1" ht="35.1" customHeight="1" x14ac:dyDescent="0.25">
      <c r="A83" s="103"/>
      <c r="B83" s="104"/>
      <c r="C83" s="81"/>
      <c r="D83" s="82" t="s">
        <v>156</v>
      </c>
      <c r="E83" s="28"/>
      <c r="F83" s="20"/>
      <c r="G83" s="20"/>
      <c r="H83" s="20"/>
      <c r="I83" s="30"/>
      <c r="J83" s="30"/>
      <c r="K83" s="30"/>
      <c r="L83" s="46"/>
      <c r="M83" s="42"/>
      <c r="N83" s="51"/>
      <c r="O83" s="51"/>
      <c r="P83" s="63"/>
      <c r="Q83" s="67"/>
      <c r="R83" s="42"/>
      <c r="S83" s="67"/>
      <c r="T83" s="42"/>
      <c r="U83" s="169">
        <v>20537</v>
      </c>
      <c r="V83" s="169">
        <v>1753</v>
      </c>
      <c r="W83" s="42"/>
      <c r="X83" s="42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</row>
    <row r="84" spans="1:53" s="7" customFormat="1" ht="35.1" customHeight="1" x14ac:dyDescent="0.25">
      <c r="A84" s="103"/>
      <c r="B84" s="104"/>
      <c r="C84" s="105" t="s">
        <v>123</v>
      </c>
      <c r="D84" s="106"/>
      <c r="E84" s="28">
        <v>66</v>
      </c>
      <c r="F84" s="20" t="e">
        <f>IF(#REF!&lt;0,#REF!*-1,0)</f>
        <v>#REF!</v>
      </c>
      <c r="G84" s="20" t="e">
        <f>IF(#REF!&gt;0,#REF!,0)</f>
        <v>#REF!</v>
      </c>
      <c r="H84" s="20"/>
      <c r="I84" s="30"/>
      <c r="J84" s="30"/>
      <c r="K84" s="30"/>
      <c r="L84" s="46" t="e">
        <f>#REF!</f>
        <v>#REF!</v>
      </c>
      <c r="M84" s="42"/>
      <c r="N84" s="51">
        <v>18240</v>
      </c>
      <c r="O84" s="51">
        <v>11020</v>
      </c>
      <c r="P84" s="63">
        <v>7220</v>
      </c>
      <c r="Q84" s="67">
        <v>118</v>
      </c>
      <c r="R84" s="42">
        <v>0</v>
      </c>
      <c r="S84" s="67">
        <f t="shared" ref="S84:S93" si="7">R84+Q84</f>
        <v>118</v>
      </c>
      <c r="T84" s="42" t="e">
        <f>S84=#REF!</f>
        <v>#REF!</v>
      </c>
      <c r="U84" s="169">
        <v>17875</v>
      </c>
      <c r="V84" s="169">
        <v>0</v>
      </c>
      <c r="W84" s="42"/>
      <c r="X84" s="42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</row>
    <row r="85" spans="1:53" s="7" customFormat="1" ht="35.1" customHeight="1" x14ac:dyDescent="0.25">
      <c r="A85" s="103"/>
      <c r="B85" s="104"/>
      <c r="C85" s="105" t="s">
        <v>124</v>
      </c>
      <c r="D85" s="106"/>
      <c r="E85" s="28">
        <v>69</v>
      </c>
      <c r="F85" s="20" t="e">
        <f>IF(#REF!&lt;0,#REF!*-1,0)</f>
        <v>#REF!</v>
      </c>
      <c r="G85" s="20" t="e">
        <f>IF(#REF!&gt;0,#REF!,0)</f>
        <v>#REF!</v>
      </c>
      <c r="H85" s="20"/>
      <c r="I85" s="30"/>
      <c r="J85" s="30"/>
      <c r="K85" s="30"/>
      <c r="L85" s="42">
        <v>115</v>
      </c>
      <c r="M85" s="46" t="e">
        <f>#REF!-L85</f>
        <v>#REF!</v>
      </c>
      <c r="N85" s="51">
        <v>0</v>
      </c>
      <c r="O85" s="51">
        <v>0</v>
      </c>
      <c r="P85" s="63">
        <v>0</v>
      </c>
      <c r="Q85" s="67">
        <v>50</v>
      </c>
      <c r="R85" s="42">
        <v>0</v>
      </c>
      <c r="S85" s="67">
        <f t="shared" si="7"/>
        <v>50</v>
      </c>
      <c r="T85" s="42" t="e">
        <f>S85=#REF!</f>
        <v>#REF!</v>
      </c>
      <c r="U85" s="169">
        <v>0</v>
      </c>
      <c r="V85" s="169">
        <v>3505</v>
      </c>
      <c r="W85" s="42"/>
      <c r="X85" s="42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</row>
    <row r="86" spans="1:53" s="7" customFormat="1" ht="35.1" customHeight="1" x14ac:dyDescent="0.25">
      <c r="A86" s="101" t="s">
        <v>125</v>
      </c>
      <c r="B86" s="102"/>
      <c r="C86" s="105" t="s">
        <v>126</v>
      </c>
      <c r="D86" s="106"/>
      <c r="E86" s="28">
        <v>71</v>
      </c>
      <c r="F86" s="20" t="e">
        <f>IF(#REF!&lt;0,#REF!*-1,0)</f>
        <v>#REF!</v>
      </c>
      <c r="G86" s="20" t="e">
        <f>IF(#REF!&gt;0,#REF!,0)</f>
        <v>#REF!</v>
      </c>
      <c r="H86" s="20"/>
      <c r="I86" s="30"/>
      <c r="J86" s="30"/>
      <c r="K86" s="30"/>
      <c r="L86" s="42"/>
      <c r="M86" s="42"/>
      <c r="N86" s="51">
        <v>140220</v>
      </c>
      <c r="O86" s="51">
        <v>83600</v>
      </c>
      <c r="P86" s="63">
        <v>56620</v>
      </c>
      <c r="Q86" s="67">
        <v>40</v>
      </c>
      <c r="R86" s="42">
        <v>0</v>
      </c>
      <c r="S86" s="67">
        <f t="shared" si="7"/>
        <v>40</v>
      </c>
      <c r="T86" s="42" t="e">
        <f>S86=#REF!</f>
        <v>#REF!</v>
      </c>
      <c r="U86" s="169">
        <v>27417</v>
      </c>
      <c r="V86" s="169">
        <v>0</v>
      </c>
      <c r="W86" s="42">
        <f>U86+U87</f>
        <v>45332</v>
      </c>
      <c r="X86" s="42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</row>
    <row r="87" spans="1:53" s="7" customFormat="1" ht="35.1" customHeight="1" x14ac:dyDescent="0.25">
      <c r="A87" s="110"/>
      <c r="B87" s="111"/>
      <c r="C87" s="105" t="s">
        <v>127</v>
      </c>
      <c r="D87" s="106"/>
      <c r="E87" s="28">
        <v>72</v>
      </c>
      <c r="F87" s="20" t="e">
        <f>IF(#REF!&lt;0,#REF!*-1,0)</f>
        <v>#REF!</v>
      </c>
      <c r="G87" s="20" t="e">
        <f>IF(#REF!&gt;0,#REF!,0)</f>
        <v>#REF!</v>
      </c>
      <c r="H87" s="20"/>
      <c r="I87" s="30"/>
      <c r="J87" s="30"/>
      <c r="K87" s="30"/>
      <c r="L87" s="42"/>
      <c r="M87" s="42"/>
      <c r="N87" s="51">
        <v>58520</v>
      </c>
      <c r="O87" s="51">
        <v>35340</v>
      </c>
      <c r="P87" s="63">
        <v>23180</v>
      </c>
      <c r="Q87" s="67">
        <v>33</v>
      </c>
      <c r="R87" s="42">
        <v>0</v>
      </c>
      <c r="S87" s="67">
        <f t="shared" si="7"/>
        <v>33</v>
      </c>
      <c r="T87" s="42" t="e">
        <f>S87=#REF!</f>
        <v>#REF!</v>
      </c>
      <c r="U87" s="169">
        <v>17915</v>
      </c>
      <c r="V87" s="169">
        <v>0</v>
      </c>
      <c r="W87" s="42"/>
      <c r="X87" s="42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</row>
    <row r="88" spans="1:53" s="7" customFormat="1" ht="35.1" customHeight="1" x14ac:dyDescent="0.25">
      <c r="A88" s="101" t="s">
        <v>128</v>
      </c>
      <c r="B88" s="102"/>
      <c r="C88" s="105" t="s">
        <v>129</v>
      </c>
      <c r="D88" s="106"/>
      <c r="E88" s="28">
        <v>73</v>
      </c>
      <c r="F88" s="20" t="e">
        <f>IF(#REF!&lt;0,#REF!*-1,0)</f>
        <v>#REF!</v>
      </c>
      <c r="G88" s="20" t="e">
        <f>IF(#REF!&gt;0,#REF!,0)</f>
        <v>#REF!</v>
      </c>
      <c r="H88" s="20"/>
      <c r="I88" s="30"/>
      <c r="J88" s="30"/>
      <c r="K88" s="30"/>
      <c r="L88" s="42"/>
      <c r="M88" s="42"/>
      <c r="N88" s="51">
        <v>18240</v>
      </c>
      <c r="O88" s="51">
        <v>11020</v>
      </c>
      <c r="P88" s="63">
        <v>7220</v>
      </c>
      <c r="Q88" s="67">
        <v>45</v>
      </c>
      <c r="R88" s="42">
        <v>0</v>
      </c>
      <c r="S88" s="67">
        <f t="shared" si="7"/>
        <v>45</v>
      </c>
      <c r="T88" s="42" t="e">
        <f>S88=#REF!</f>
        <v>#REF!</v>
      </c>
      <c r="U88" s="169">
        <v>4472</v>
      </c>
      <c r="V88" s="169">
        <v>8763</v>
      </c>
      <c r="W88" s="42">
        <f>U88+U89</f>
        <v>4472</v>
      </c>
      <c r="X88" s="42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</row>
    <row r="89" spans="1:53" s="7" customFormat="1" ht="35.1" customHeight="1" x14ac:dyDescent="0.25">
      <c r="A89" s="110"/>
      <c r="B89" s="111"/>
      <c r="C89" s="105" t="s">
        <v>130</v>
      </c>
      <c r="D89" s="106"/>
      <c r="E89" s="28">
        <v>74</v>
      </c>
      <c r="F89" s="20" t="e">
        <f>IF(#REF!&lt;0,#REF!*-1,0)</f>
        <v>#REF!</v>
      </c>
      <c r="G89" s="20" t="e">
        <f>IF(#REF!&gt;0,#REF!,0)</f>
        <v>#REF!</v>
      </c>
      <c r="H89" s="20"/>
      <c r="I89" s="30"/>
      <c r="J89" s="30"/>
      <c r="K89" s="30"/>
      <c r="L89" s="42"/>
      <c r="M89" s="42"/>
      <c r="N89" s="51">
        <v>0</v>
      </c>
      <c r="O89" s="51">
        <v>0</v>
      </c>
      <c r="P89" s="63">
        <v>0</v>
      </c>
      <c r="Q89" s="67">
        <v>50</v>
      </c>
      <c r="R89" s="42">
        <v>0</v>
      </c>
      <c r="S89" s="67">
        <f t="shared" si="7"/>
        <v>50</v>
      </c>
      <c r="T89" s="42" t="e">
        <f>S89=#REF!</f>
        <v>#REF!</v>
      </c>
      <c r="U89" s="169">
        <v>0</v>
      </c>
      <c r="V89" s="169">
        <v>0</v>
      </c>
      <c r="W89" s="42"/>
      <c r="X89" s="42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</row>
    <row r="90" spans="1:53" ht="35.1" customHeight="1" x14ac:dyDescent="0.25">
      <c r="A90" s="101" t="s">
        <v>131</v>
      </c>
      <c r="B90" s="102"/>
      <c r="C90" s="105" t="s">
        <v>132</v>
      </c>
      <c r="D90" s="106"/>
      <c r="E90" s="28">
        <v>75</v>
      </c>
      <c r="F90" s="20" t="e">
        <f>IF(#REF!&lt;0,#REF!*-1,0)</f>
        <v>#REF!</v>
      </c>
      <c r="G90" s="20" t="e">
        <f>IF(#REF!&gt;0,#REF!,0)</f>
        <v>#REF!</v>
      </c>
      <c r="H90" s="20"/>
      <c r="I90" s="30"/>
      <c r="J90" s="30"/>
      <c r="K90" s="30"/>
      <c r="L90" s="42"/>
      <c r="M90" s="42"/>
      <c r="N90" s="51">
        <v>59280</v>
      </c>
      <c r="O90" s="51">
        <v>33440</v>
      </c>
      <c r="P90" s="63">
        <v>25840</v>
      </c>
      <c r="Q90" s="67">
        <v>69</v>
      </c>
      <c r="R90" s="42">
        <v>0</v>
      </c>
      <c r="S90" s="67">
        <f t="shared" si="7"/>
        <v>69</v>
      </c>
      <c r="T90" s="42" t="e">
        <f>S90=#REF!</f>
        <v>#REF!</v>
      </c>
      <c r="U90" s="169">
        <v>17185</v>
      </c>
      <c r="V90" s="169">
        <v>42060</v>
      </c>
      <c r="W90" s="42">
        <f>U90+U91</f>
        <v>23965</v>
      </c>
    </row>
    <row r="91" spans="1:53" ht="35.1" customHeight="1" x14ac:dyDescent="0.25">
      <c r="A91" s="103"/>
      <c r="B91" s="104"/>
      <c r="C91" s="105" t="s">
        <v>133</v>
      </c>
      <c r="D91" s="106"/>
      <c r="E91" s="28">
        <v>76</v>
      </c>
      <c r="F91" s="20" t="e">
        <f>IF(#REF!&lt;0,#REF!*-1,0)</f>
        <v>#REF!</v>
      </c>
      <c r="G91" s="20" t="e">
        <f>IF(#REF!&gt;0,#REF!,0)</f>
        <v>#REF!</v>
      </c>
      <c r="H91" s="20"/>
      <c r="I91" s="30"/>
      <c r="J91" s="30"/>
      <c r="K91" s="30"/>
      <c r="L91" s="42"/>
      <c r="M91" s="42"/>
      <c r="N91" s="51">
        <v>44080</v>
      </c>
      <c r="O91" s="51">
        <v>26600</v>
      </c>
      <c r="P91" s="63">
        <v>17480</v>
      </c>
      <c r="Q91" s="67">
        <v>60</v>
      </c>
      <c r="R91" s="42">
        <v>0</v>
      </c>
      <c r="S91" s="67">
        <f t="shared" si="7"/>
        <v>60</v>
      </c>
      <c r="T91" s="42" t="e">
        <f>S91=#REF!</f>
        <v>#REF!</v>
      </c>
      <c r="U91" s="169">
        <v>6780</v>
      </c>
      <c r="V91" s="169">
        <v>84120</v>
      </c>
    </row>
    <row r="92" spans="1:53" ht="35.1" customHeight="1" thickBot="1" x14ac:dyDescent="0.3">
      <c r="A92" s="107" t="s">
        <v>134</v>
      </c>
      <c r="B92" s="108"/>
      <c r="C92" s="109" t="s">
        <v>135</v>
      </c>
      <c r="D92" s="108"/>
      <c r="E92" s="29">
        <v>78</v>
      </c>
      <c r="F92" s="20" t="e">
        <f>IF(#REF!&lt;0,#REF!*-1,0)</f>
        <v>#REF!</v>
      </c>
      <c r="G92" s="20" t="e">
        <f>IF(#REF!&gt;0,#REF!,0)</f>
        <v>#REF!</v>
      </c>
      <c r="H92" s="20"/>
      <c r="I92" s="30"/>
      <c r="J92" s="30"/>
      <c r="K92" s="30"/>
      <c r="L92" s="42"/>
      <c r="M92" s="42"/>
      <c r="N92" s="51">
        <v>11780</v>
      </c>
      <c r="O92" s="51">
        <v>5700</v>
      </c>
      <c r="P92" s="63">
        <v>6080</v>
      </c>
      <c r="Q92" s="67">
        <v>34</v>
      </c>
      <c r="R92" s="42">
        <v>0</v>
      </c>
      <c r="S92" s="67">
        <f t="shared" si="7"/>
        <v>34</v>
      </c>
      <c r="T92" s="42" t="e">
        <f>S92=#REF!</f>
        <v>#REF!</v>
      </c>
      <c r="U92" s="169">
        <v>4493</v>
      </c>
      <c r="V92" s="169">
        <v>0</v>
      </c>
      <c r="W92" s="42">
        <f>U92</f>
        <v>4493</v>
      </c>
    </row>
    <row r="93" spans="1:53" s="55" customFormat="1" ht="35.1" customHeight="1" thickTop="1" x14ac:dyDescent="0.25">
      <c r="A93" s="25"/>
      <c r="B93" s="26"/>
      <c r="C93" s="25"/>
      <c r="D93" s="26"/>
      <c r="E93" s="27"/>
      <c r="F93" s="54" t="e">
        <f t="shared" ref="F93:P93" si="8">F16+F66</f>
        <v>#REF!</v>
      </c>
      <c r="G93" s="54" t="e">
        <f t="shared" si="8"/>
        <v>#REF!</v>
      </c>
      <c r="H93" s="54" t="e">
        <f t="shared" si="8"/>
        <v>#REF!</v>
      </c>
      <c r="I93" s="54">
        <f t="shared" si="8"/>
        <v>0</v>
      </c>
      <c r="J93" s="54">
        <f t="shared" si="8"/>
        <v>0</v>
      </c>
      <c r="K93" s="54">
        <f t="shared" si="8"/>
        <v>0</v>
      </c>
      <c r="L93" s="54" t="e">
        <f t="shared" si="8"/>
        <v>#REF!</v>
      </c>
      <c r="M93" s="54" t="e">
        <f t="shared" si="8"/>
        <v>#REF!</v>
      </c>
      <c r="N93" s="54">
        <f t="shared" si="8"/>
        <v>2439220</v>
      </c>
      <c r="O93" s="54">
        <f t="shared" si="8"/>
        <v>1355460</v>
      </c>
      <c r="P93" s="64">
        <f t="shared" si="8"/>
        <v>1083760</v>
      </c>
      <c r="Q93" s="54"/>
      <c r="R93" s="42"/>
      <c r="S93" s="67">
        <f t="shared" si="7"/>
        <v>0</v>
      </c>
      <c r="T93" s="42" t="e">
        <f>S93=#REF!</f>
        <v>#REF!</v>
      </c>
      <c r="U93" s="170">
        <f>SUM(U67:U92)</f>
        <v>245208</v>
      </c>
      <c r="V93" s="170">
        <f>SUM(V67:V92)</f>
        <v>336480</v>
      </c>
      <c r="W93" s="65">
        <f>SUM(W67:W92)</f>
        <v>224671</v>
      </c>
      <c r="X93" s="65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</row>
    <row r="94" spans="1:53" ht="25.5" x14ac:dyDescent="0.35">
      <c r="A94" s="13"/>
      <c r="B94" s="13"/>
      <c r="C94" s="13"/>
      <c r="D94" s="13"/>
      <c r="E94" s="13"/>
      <c r="F94" s="19"/>
      <c r="G94" s="21"/>
      <c r="H94" s="38"/>
      <c r="I94" s="148"/>
      <c r="J94" s="148"/>
      <c r="K94" s="148"/>
      <c r="S94" s="67"/>
      <c r="U94" s="171"/>
      <c r="V94" s="171"/>
      <c r="W94" s="84"/>
      <c r="X94" s="84"/>
    </row>
    <row r="95" spans="1:53" ht="23.25" x14ac:dyDescent="0.35">
      <c r="A95" s="13"/>
      <c r="B95" s="13"/>
      <c r="C95" s="13"/>
      <c r="D95" s="13"/>
      <c r="E95" s="13"/>
      <c r="F95" s="19"/>
      <c r="G95" s="22"/>
      <c r="H95" s="39"/>
      <c r="I95" s="149"/>
      <c r="J95" s="149"/>
      <c r="K95" s="149"/>
      <c r="S95" s="67"/>
      <c r="T95" s="83"/>
      <c r="U95" s="172"/>
      <c r="V95" s="172"/>
      <c r="W95" s="86"/>
      <c r="X95" s="86"/>
      <c r="Y95" s="86"/>
    </row>
    <row r="96" spans="1:53" ht="61.5" customHeight="1" x14ac:dyDescent="0.3">
      <c r="A96" s="13"/>
      <c r="B96" s="13"/>
      <c r="C96" s="13"/>
      <c r="D96" s="13"/>
      <c r="E96" s="13"/>
      <c r="F96" s="17"/>
      <c r="G96" s="23"/>
      <c r="H96" s="40"/>
      <c r="I96" s="149"/>
      <c r="J96" s="149"/>
      <c r="K96" s="149"/>
      <c r="S96" s="67"/>
      <c r="T96" s="83"/>
      <c r="U96" s="172"/>
      <c r="V96" s="172"/>
      <c r="W96" s="86"/>
      <c r="X96" s="86"/>
      <c r="Y96" s="86"/>
    </row>
    <row r="97" spans="1:26" ht="30.75" customHeight="1" x14ac:dyDescent="0.25">
      <c r="A97" s="13"/>
      <c r="B97" s="13"/>
      <c r="C97" s="13"/>
      <c r="D97" s="13"/>
      <c r="E97" s="13"/>
      <c r="F97" s="17"/>
      <c r="G97" s="14"/>
      <c r="H97" s="41"/>
      <c r="S97" s="67"/>
      <c r="U97" s="173"/>
      <c r="V97" s="173"/>
      <c r="W97" s="85"/>
      <c r="X97" s="85"/>
    </row>
    <row r="98" spans="1:26" x14ac:dyDescent="0.25">
      <c r="A98" s="13"/>
      <c r="B98" s="13"/>
      <c r="C98" s="13"/>
      <c r="D98" s="13"/>
      <c r="E98" s="13"/>
      <c r="F98" s="87"/>
      <c r="G98" s="88"/>
      <c r="H98" s="41"/>
      <c r="Q98" s="88"/>
      <c r="R98" s="84"/>
      <c r="S98" s="89"/>
      <c r="T98" s="84"/>
      <c r="U98" s="171"/>
      <c r="V98" s="171"/>
      <c r="W98" s="84"/>
      <c r="X98" s="84"/>
    </row>
    <row r="99" spans="1:26" ht="62.25" customHeight="1" x14ac:dyDescent="0.25">
      <c r="A99" s="112"/>
      <c r="B99" s="113"/>
      <c r="C99" s="113"/>
      <c r="D99" s="113"/>
      <c r="E99" s="113"/>
      <c r="F99" s="90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86"/>
      <c r="S99" s="91"/>
      <c r="T99" s="86"/>
      <c r="U99" s="172"/>
      <c r="V99" s="172"/>
      <c r="W99" s="86"/>
      <c r="X99" s="86"/>
      <c r="Y99" s="86"/>
      <c r="Z99" s="86"/>
    </row>
    <row r="100" spans="1:26" ht="17.45" customHeight="1" x14ac:dyDescent="0.25">
      <c r="A100" s="112"/>
      <c r="B100" s="113"/>
      <c r="C100" s="113"/>
      <c r="D100" s="112"/>
      <c r="E100" s="113"/>
      <c r="F100" s="90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86"/>
      <c r="S100" s="91"/>
      <c r="T100" s="86"/>
      <c r="U100" s="172"/>
      <c r="V100" s="172"/>
      <c r="W100" s="86"/>
      <c r="X100" s="86"/>
      <c r="Y100" s="86"/>
      <c r="Z100" s="86"/>
    </row>
    <row r="101" spans="1:26" ht="17.45" customHeight="1" x14ac:dyDescent="0.25">
      <c r="A101" s="112"/>
      <c r="B101" s="113"/>
      <c r="C101" s="113"/>
      <c r="D101" s="112"/>
      <c r="E101" s="113"/>
      <c r="F101" s="90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86"/>
      <c r="S101" s="91"/>
      <c r="T101" s="86"/>
      <c r="U101" s="172"/>
      <c r="V101" s="172"/>
      <c r="W101" s="86"/>
      <c r="X101" s="86"/>
      <c r="Y101" s="86"/>
      <c r="Z101" s="86"/>
    </row>
    <row r="102" spans="1:26" ht="17.45" customHeight="1" x14ac:dyDescent="0.25">
      <c r="A102" s="112"/>
      <c r="B102" s="113"/>
      <c r="C102" s="113"/>
      <c r="D102" s="112"/>
      <c r="E102" s="113"/>
      <c r="F102" s="90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86"/>
      <c r="S102" s="91"/>
      <c r="T102" s="86"/>
      <c r="U102" s="172"/>
      <c r="V102" s="172"/>
      <c r="W102" s="86"/>
      <c r="X102" s="86"/>
      <c r="Y102" s="86"/>
      <c r="Z102" s="86"/>
    </row>
    <row r="103" spans="1:26" ht="17.45" customHeight="1" x14ac:dyDescent="0.25">
      <c r="A103" s="112"/>
      <c r="B103" s="113"/>
      <c r="C103" s="113"/>
      <c r="D103" s="112"/>
      <c r="E103" s="113"/>
      <c r="F103" s="90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86"/>
      <c r="S103" s="91"/>
      <c r="T103" s="86"/>
      <c r="U103" s="172"/>
      <c r="V103" s="172"/>
      <c r="W103" s="86"/>
      <c r="X103" s="86"/>
      <c r="Y103" s="86"/>
      <c r="Z103" s="86"/>
    </row>
    <row r="104" spans="1:26" x14ac:dyDescent="0.25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86"/>
      <c r="S104" s="86"/>
      <c r="T104" s="86"/>
      <c r="U104" s="172"/>
      <c r="V104" s="172"/>
      <c r="W104" s="86"/>
      <c r="X104" s="86"/>
      <c r="Y104" s="86"/>
      <c r="Z104" s="86"/>
    </row>
    <row r="105" spans="1:26" x14ac:dyDescent="0.25">
      <c r="A105" s="41"/>
      <c r="B105" s="41"/>
      <c r="C105" s="41"/>
      <c r="D105" s="41"/>
      <c r="E105" s="41"/>
      <c r="F105" s="92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86"/>
      <c r="S105" s="86"/>
      <c r="T105" s="86"/>
      <c r="U105" s="172"/>
      <c r="V105" s="172"/>
      <c r="W105" s="86"/>
      <c r="X105" s="86"/>
      <c r="Y105" s="86"/>
      <c r="Z105" s="86"/>
    </row>
    <row r="106" spans="1:26" x14ac:dyDescent="0.25">
      <c r="A106" s="41"/>
      <c r="B106" s="41"/>
      <c r="C106" s="41"/>
      <c r="D106" s="41"/>
      <c r="E106" s="41"/>
      <c r="F106" s="92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86"/>
      <c r="S106" s="86"/>
      <c r="T106" s="86"/>
      <c r="U106" s="172"/>
      <c r="V106" s="172"/>
      <c r="W106" s="86"/>
      <c r="X106" s="86"/>
      <c r="Y106" s="86"/>
      <c r="Z106" s="86"/>
    </row>
    <row r="107" spans="1:26" x14ac:dyDescent="0.25">
      <c r="A107" s="41"/>
      <c r="B107" s="41"/>
      <c r="C107" s="41"/>
      <c r="D107" s="41"/>
      <c r="E107" s="41"/>
      <c r="F107" s="92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86"/>
      <c r="S107" s="86"/>
      <c r="T107" s="86"/>
      <c r="U107" s="172"/>
      <c r="V107" s="172"/>
      <c r="W107" s="86"/>
      <c r="X107" s="86"/>
      <c r="Y107" s="86"/>
      <c r="Z107" s="86"/>
    </row>
    <row r="108" spans="1:26" x14ac:dyDescent="0.25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86"/>
      <c r="S108" s="86"/>
      <c r="T108" s="86"/>
      <c r="U108" s="172"/>
      <c r="V108" s="172"/>
      <c r="W108" s="86"/>
      <c r="X108" s="86"/>
      <c r="Y108" s="86"/>
      <c r="Z108" s="86"/>
    </row>
    <row r="109" spans="1:26" x14ac:dyDescent="0.25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86"/>
      <c r="S109" s="86"/>
      <c r="T109" s="86"/>
      <c r="U109" s="172"/>
      <c r="V109" s="172"/>
      <c r="W109" s="86"/>
      <c r="X109" s="86"/>
      <c r="Y109" s="86"/>
      <c r="Z109" s="86"/>
    </row>
    <row r="110" spans="1:26" x14ac:dyDescent="0.25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86"/>
      <c r="S110" s="86"/>
      <c r="T110" s="86"/>
      <c r="U110" s="172"/>
      <c r="V110" s="172"/>
      <c r="W110" s="86"/>
      <c r="X110" s="86"/>
      <c r="Y110" s="86"/>
      <c r="Z110" s="86"/>
    </row>
    <row r="111" spans="1:26" x14ac:dyDescent="0.25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86"/>
      <c r="S111" s="86"/>
      <c r="T111" s="86"/>
      <c r="U111" s="172"/>
      <c r="V111" s="172"/>
      <c r="W111" s="86"/>
      <c r="X111" s="86"/>
      <c r="Y111" s="86"/>
      <c r="Z111" s="86"/>
    </row>
    <row r="112" spans="1:26" x14ac:dyDescent="0.25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86"/>
      <c r="S112" s="86"/>
      <c r="T112" s="86"/>
      <c r="U112" s="172"/>
      <c r="V112" s="172"/>
      <c r="W112" s="86"/>
      <c r="X112" s="86"/>
      <c r="Y112" s="86"/>
      <c r="Z112" s="86"/>
    </row>
    <row r="113" spans="1:26" x14ac:dyDescent="0.25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86"/>
      <c r="S113" s="86"/>
      <c r="T113" s="86"/>
      <c r="U113" s="172"/>
      <c r="V113" s="172"/>
      <c r="W113" s="86"/>
      <c r="X113" s="86"/>
      <c r="Y113" s="86"/>
      <c r="Z113" s="86"/>
    </row>
    <row r="114" spans="1:26" x14ac:dyDescent="0.25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86"/>
      <c r="S114" s="86"/>
      <c r="T114" s="86"/>
      <c r="U114" s="172"/>
      <c r="V114" s="172"/>
      <c r="W114" s="86"/>
      <c r="X114" s="86"/>
      <c r="Y114" s="86"/>
      <c r="Z114" s="86"/>
    </row>
    <row r="115" spans="1:26" x14ac:dyDescent="0.25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86"/>
      <c r="S115" s="86"/>
      <c r="T115" s="86"/>
      <c r="U115" s="172"/>
      <c r="V115" s="172"/>
      <c r="W115" s="86"/>
      <c r="X115" s="86"/>
      <c r="Y115" s="86"/>
      <c r="Z115" s="86"/>
    </row>
    <row r="116" spans="1:26" x14ac:dyDescent="0.25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86"/>
      <c r="S116" s="86"/>
      <c r="T116" s="86"/>
      <c r="U116" s="172"/>
      <c r="V116" s="172"/>
      <c r="W116" s="86"/>
      <c r="X116" s="86"/>
      <c r="Y116" s="86"/>
      <c r="Z116" s="86"/>
    </row>
    <row r="117" spans="1:26" x14ac:dyDescent="0.25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86"/>
      <c r="S117" s="86"/>
      <c r="T117" s="86"/>
      <c r="U117" s="172"/>
      <c r="V117" s="172"/>
      <c r="W117" s="86"/>
      <c r="X117" s="86"/>
      <c r="Y117" s="86"/>
      <c r="Z117" s="86"/>
    </row>
    <row r="118" spans="1:26" x14ac:dyDescent="0.25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86"/>
      <c r="S118" s="86"/>
      <c r="T118" s="86"/>
      <c r="U118" s="172"/>
      <c r="V118" s="172"/>
      <c r="W118" s="86"/>
      <c r="X118" s="86"/>
      <c r="Y118" s="86"/>
      <c r="Z118" s="86"/>
    </row>
    <row r="119" spans="1:26" x14ac:dyDescent="0.25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86"/>
      <c r="S119" s="86"/>
      <c r="T119" s="86"/>
      <c r="U119" s="172"/>
      <c r="V119" s="172"/>
      <c r="W119" s="86"/>
      <c r="X119" s="86"/>
      <c r="Y119" s="86"/>
      <c r="Z119" s="86"/>
    </row>
    <row r="120" spans="1:26" x14ac:dyDescent="0.25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86"/>
      <c r="S120" s="86"/>
      <c r="T120" s="86"/>
      <c r="U120" s="172"/>
      <c r="V120" s="172"/>
      <c r="W120" s="86"/>
      <c r="X120" s="86"/>
      <c r="Y120" s="86"/>
      <c r="Z120" s="86"/>
    </row>
    <row r="121" spans="1:26" x14ac:dyDescent="0.25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86"/>
      <c r="S121" s="86"/>
      <c r="T121" s="86"/>
      <c r="U121" s="172"/>
      <c r="V121" s="172"/>
      <c r="W121" s="86"/>
      <c r="X121" s="86"/>
      <c r="Y121" s="86"/>
      <c r="Z121" s="86"/>
    </row>
    <row r="122" spans="1:26" x14ac:dyDescent="0.25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86"/>
      <c r="S122" s="86"/>
      <c r="T122" s="86"/>
      <c r="U122" s="172"/>
      <c r="V122" s="172"/>
      <c r="W122" s="86"/>
      <c r="X122" s="86"/>
      <c r="Y122" s="86"/>
      <c r="Z122" s="86"/>
    </row>
    <row r="123" spans="1:26" x14ac:dyDescent="0.25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86"/>
      <c r="S123" s="86"/>
      <c r="T123" s="86"/>
      <c r="U123" s="172"/>
      <c r="V123" s="172"/>
      <c r="W123" s="86"/>
      <c r="X123" s="86"/>
      <c r="Y123" s="86"/>
      <c r="Z123" s="86"/>
    </row>
    <row r="124" spans="1:26" x14ac:dyDescent="0.25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86"/>
      <c r="S124" s="86"/>
      <c r="T124" s="86"/>
      <c r="U124" s="172"/>
      <c r="V124" s="172"/>
      <c r="W124" s="86"/>
      <c r="X124" s="86"/>
      <c r="Y124" s="86"/>
      <c r="Z124" s="86"/>
    </row>
    <row r="125" spans="1:26" x14ac:dyDescent="0.25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86"/>
      <c r="S125" s="86"/>
      <c r="T125" s="86"/>
      <c r="U125" s="172"/>
      <c r="V125" s="172"/>
      <c r="W125" s="86"/>
      <c r="X125" s="86"/>
      <c r="Y125" s="86"/>
      <c r="Z125" s="86"/>
    </row>
    <row r="126" spans="1:26" x14ac:dyDescent="0.25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86"/>
      <c r="S126" s="86"/>
      <c r="T126" s="86"/>
      <c r="U126" s="172"/>
      <c r="V126" s="172"/>
      <c r="W126" s="86"/>
      <c r="X126" s="86"/>
      <c r="Y126" s="86"/>
      <c r="Z126" s="86"/>
    </row>
    <row r="127" spans="1:26" x14ac:dyDescent="0.25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86"/>
      <c r="S127" s="86"/>
      <c r="T127" s="86"/>
      <c r="U127" s="172"/>
      <c r="V127" s="172"/>
      <c r="W127" s="86"/>
      <c r="X127" s="86"/>
      <c r="Y127" s="86"/>
      <c r="Z127" s="86"/>
    </row>
    <row r="128" spans="1:26" x14ac:dyDescent="0.25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86"/>
      <c r="S128" s="86"/>
      <c r="T128" s="86"/>
      <c r="U128" s="172"/>
      <c r="V128" s="172"/>
      <c r="W128" s="86"/>
      <c r="X128" s="86"/>
      <c r="Y128" s="86"/>
      <c r="Z128" s="86"/>
    </row>
    <row r="129" spans="1:26" x14ac:dyDescent="0.25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86"/>
      <c r="S129" s="86"/>
      <c r="T129" s="86"/>
      <c r="U129" s="172"/>
      <c r="V129" s="172"/>
      <c r="W129" s="86"/>
      <c r="X129" s="86"/>
      <c r="Y129" s="86"/>
      <c r="Z129" s="86"/>
    </row>
    <row r="130" spans="1:26" x14ac:dyDescent="0.25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86"/>
      <c r="S130" s="86"/>
      <c r="T130" s="86"/>
      <c r="U130" s="172"/>
      <c r="V130" s="172"/>
      <c r="W130" s="86"/>
      <c r="X130" s="86"/>
      <c r="Y130" s="86"/>
      <c r="Z130" s="86"/>
    </row>
    <row r="131" spans="1:26" x14ac:dyDescent="0.25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86"/>
      <c r="S131" s="86"/>
      <c r="T131" s="86"/>
      <c r="U131" s="172"/>
      <c r="V131" s="172"/>
      <c r="W131" s="86"/>
      <c r="X131" s="86"/>
      <c r="Y131" s="86"/>
      <c r="Z131" s="86"/>
    </row>
    <row r="132" spans="1:26" x14ac:dyDescent="0.25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86"/>
      <c r="S132" s="86"/>
      <c r="T132" s="86"/>
      <c r="U132" s="172"/>
      <c r="V132" s="172"/>
      <c r="W132" s="86"/>
      <c r="X132" s="86"/>
      <c r="Y132" s="86"/>
      <c r="Z132" s="86"/>
    </row>
    <row r="133" spans="1:26" x14ac:dyDescent="0.25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86"/>
      <c r="S133" s="86"/>
      <c r="T133" s="86"/>
      <c r="U133" s="172"/>
      <c r="V133" s="172"/>
      <c r="W133" s="86"/>
      <c r="X133" s="86"/>
      <c r="Y133" s="86"/>
      <c r="Z133" s="86"/>
    </row>
    <row r="134" spans="1:26" x14ac:dyDescent="0.25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86"/>
      <c r="S134" s="86"/>
      <c r="T134" s="86"/>
      <c r="U134" s="172"/>
      <c r="V134" s="172"/>
      <c r="W134" s="86"/>
      <c r="X134" s="86"/>
      <c r="Y134" s="86"/>
      <c r="Z134" s="86"/>
    </row>
    <row r="135" spans="1:26" x14ac:dyDescent="0.25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86"/>
      <c r="S135" s="86"/>
      <c r="T135" s="86"/>
      <c r="U135" s="172"/>
      <c r="V135" s="172"/>
      <c r="W135" s="86"/>
      <c r="X135" s="86"/>
      <c r="Y135" s="86"/>
      <c r="Z135" s="86"/>
    </row>
    <row r="136" spans="1:26" x14ac:dyDescent="0.25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86"/>
      <c r="S136" s="86"/>
      <c r="T136" s="86"/>
      <c r="U136" s="172"/>
      <c r="V136" s="172"/>
      <c r="W136" s="86"/>
      <c r="X136" s="86"/>
      <c r="Y136" s="86"/>
      <c r="Z136" s="86"/>
    </row>
    <row r="137" spans="1:26" x14ac:dyDescent="0.25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86"/>
      <c r="S137" s="86"/>
      <c r="T137" s="86"/>
      <c r="U137" s="172"/>
      <c r="V137" s="172"/>
      <c r="W137" s="86"/>
      <c r="X137" s="86"/>
      <c r="Y137" s="86"/>
      <c r="Z137" s="86"/>
    </row>
    <row r="138" spans="1:26" x14ac:dyDescent="0.25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86"/>
      <c r="S138" s="86"/>
      <c r="T138" s="86"/>
      <c r="U138" s="172"/>
      <c r="V138" s="172"/>
      <c r="W138" s="86"/>
      <c r="X138" s="86"/>
      <c r="Y138" s="86"/>
      <c r="Z138" s="86"/>
    </row>
    <row r="139" spans="1:26" x14ac:dyDescent="0.25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86"/>
      <c r="S139" s="86"/>
      <c r="T139" s="86"/>
      <c r="U139" s="172"/>
      <c r="V139" s="172"/>
      <c r="W139" s="86"/>
      <c r="X139" s="86"/>
      <c r="Y139" s="86"/>
      <c r="Z139" s="86"/>
    </row>
    <row r="140" spans="1:26" x14ac:dyDescent="0.25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86"/>
      <c r="S140" s="86"/>
      <c r="T140" s="86"/>
      <c r="U140" s="172"/>
      <c r="V140" s="172"/>
      <c r="W140" s="86"/>
      <c r="X140" s="86"/>
      <c r="Y140" s="86"/>
      <c r="Z140" s="86"/>
    </row>
    <row r="141" spans="1:26" x14ac:dyDescent="0.25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86"/>
      <c r="S141" s="86"/>
      <c r="T141" s="86"/>
      <c r="U141" s="172"/>
      <c r="V141" s="172"/>
      <c r="W141" s="86"/>
      <c r="X141" s="86"/>
      <c r="Y141" s="86"/>
      <c r="Z141" s="86"/>
    </row>
    <row r="142" spans="1:26" x14ac:dyDescent="0.25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86"/>
      <c r="S142" s="86"/>
      <c r="T142" s="86"/>
      <c r="U142" s="172"/>
      <c r="V142" s="172"/>
      <c r="W142" s="86"/>
      <c r="X142" s="86"/>
      <c r="Y142" s="86"/>
      <c r="Z142" s="86"/>
    </row>
    <row r="143" spans="1:26" x14ac:dyDescent="0.25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86"/>
      <c r="S143" s="86"/>
      <c r="T143" s="86"/>
      <c r="U143" s="172"/>
      <c r="V143" s="172"/>
      <c r="W143" s="86"/>
      <c r="X143" s="86"/>
      <c r="Y143" s="86"/>
      <c r="Z143" s="86"/>
    </row>
    <row r="144" spans="1:26" x14ac:dyDescent="0.25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86"/>
      <c r="S144" s="86"/>
      <c r="T144" s="86"/>
      <c r="U144" s="172"/>
      <c r="V144" s="172"/>
      <c r="W144" s="86"/>
      <c r="X144" s="86"/>
      <c r="Y144" s="86"/>
      <c r="Z144" s="86"/>
    </row>
    <row r="145" spans="1:26" x14ac:dyDescent="0.25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86"/>
      <c r="S145" s="86"/>
      <c r="T145" s="86"/>
      <c r="U145" s="172"/>
      <c r="V145" s="172"/>
      <c r="W145" s="86"/>
      <c r="X145" s="86"/>
      <c r="Y145" s="86"/>
      <c r="Z145" s="86"/>
    </row>
    <row r="146" spans="1:26" x14ac:dyDescent="0.25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86"/>
      <c r="S146" s="86"/>
      <c r="T146" s="86"/>
      <c r="U146" s="172"/>
      <c r="V146" s="172"/>
      <c r="W146" s="86"/>
      <c r="X146" s="86"/>
      <c r="Y146" s="86"/>
      <c r="Z146" s="86"/>
    </row>
    <row r="147" spans="1:26" x14ac:dyDescent="0.25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86"/>
      <c r="S147" s="86"/>
      <c r="T147" s="86"/>
      <c r="U147" s="172"/>
      <c r="V147" s="172"/>
      <c r="W147" s="86"/>
      <c r="X147" s="86"/>
      <c r="Y147" s="86"/>
      <c r="Z147" s="86"/>
    </row>
    <row r="148" spans="1:26" x14ac:dyDescent="0.25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86"/>
      <c r="S148" s="86"/>
      <c r="T148" s="86"/>
      <c r="U148" s="172"/>
      <c r="V148" s="172"/>
      <c r="W148" s="86"/>
      <c r="X148" s="86"/>
      <c r="Y148" s="86"/>
      <c r="Z148" s="86"/>
    </row>
    <row r="149" spans="1:26" x14ac:dyDescent="0.25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86"/>
      <c r="S149" s="86"/>
      <c r="T149" s="86"/>
      <c r="U149" s="172"/>
      <c r="V149" s="172"/>
      <c r="W149" s="86"/>
      <c r="X149" s="86"/>
      <c r="Y149" s="86"/>
      <c r="Z149" s="86"/>
    </row>
    <row r="150" spans="1:26" x14ac:dyDescent="0.25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86"/>
      <c r="S150" s="86"/>
      <c r="T150" s="86"/>
      <c r="U150" s="172"/>
      <c r="V150" s="172"/>
      <c r="W150" s="86"/>
      <c r="X150" s="86"/>
      <c r="Y150" s="86"/>
      <c r="Z150" s="86"/>
    </row>
    <row r="151" spans="1:26" x14ac:dyDescent="0.25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86"/>
      <c r="S151" s="86"/>
      <c r="T151" s="86"/>
      <c r="U151" s="172"/>
      <c r="V151" s="172"/>
      <c r="W151" s="86"/>
      <c r="X151" s="86"/>
      <c r="Y151" s="86"/>
      <c r="Z151" s="86"/>
    </row>
    <row r="152" spans="1:26" x14ac:dyDescent="0.25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86"/>
      <c r="S152" s="86"/>
      <c r="T152" s="86"/>
      <c r="U152" s="172"/>
      <c r="V152" s="172"/>
      <c r="W152" s="86"/>
      <c r="X152" s="86"/>
      <c r="Y152" s="86"/>
      <c r="Z152" s="86"/>
    </row>
    <row r="153" spans="1:26" x14ac:dyDescent="0.25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86"/>
      <c r="S153" s="86"/>
      <c r="T153" s="86"/>
      <c r="U153" s="172"/>
      <c r="V153" s="172"/>
      <c r="W153" s="86"/>
      <c r="X153" s="86"/>
      <c r="Y153" s="86"/>
      <c r="Z153" s="86"/>
    </row>
    <row r="154" spans="1:26" x14ac:dyDescent="0.25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86"/>
      <c r="S154" s="86"/>
      <c r="T154" s="86"/>
      <c r="U154" s="172"/>
      <c r="V154" s="172"/>
      <c r="W154" s="86"/>
      <c r="X154" s="86"/>
      <c r="Y154" s="86"/>
      <c r="Z154" s="86"/>
    </row>
    <row r="155" spans="1:26" x14ac:dyDescent="0.25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86"/>
      <c r="S155" s="86"/>
      <c r="T155" s="86"/>
      <c r="U155" s="172"/>
      <c r="V155" s="172"/>
      <c r="W155" s="86"/>
      <c r="X155" s="86"/>
      <c r="Y155" s="86"/>
      <c r="Z155" s="86"/>
    </row>
    <row r="156" spans="1:26" x14ac:dyDescent="0.25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86"/>
      <c r="S156" s="86"/>
      <c r="T156" s="86"/>
      <c r="U156" s="172"/>
      <c r="V156" s="172"/>
      <c r="W156" s="86"/>
      <c r="X156" s="86"/>
      <c r="Y156" s="86"/>
      <c r="Z156" s="86"/>
    </row>
    <row r="157" spans="1:26" x14ac:dyDescent="0.25">
      <c r="A157" s="41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86"/>
      <c r="S157" s="86"/>
      <c r="T157" s="86"/>
      <c r="U157" s="172"/>
      <c r="V157" s="172"/>
      <c r="W157" s="86"/>
      <c r="X157" s="86"/>
      <c r="Y157" s="86"/>
      <c r="Z157" s="86"/>
    </row>
    <row r="158" spans="1:26" x14ac:dyDescent="0.25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86"/>
      <c r="S158" s="86"/>
      <c r="T158" s="86"/>
      <c r="U158" s="172"/>
      <c r="V158" s="172"/>
      <c r="W158" s="86"/>
      <c r="X158" s="86"/>
      <c r="Y158" s="86"/>
      <c r="Z158" s="86"/>
    </row>
    <row r="159" spans="1:26" x14ac:dyDescent="0.25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86"/>
      <c r="S159" s="86"/>
      <c r="T159" s="86"/>
      <c r="U159" s="172"/>
      <c r="V159" s="172"/>
      <c r="W159" s="86"/>
      <c r="X159" s="86"/>
      <c r="Y159" s="86"/>
      <c r="Z159" s="86"/>
    </row>
    <row r="160" spans="1:26" x14ac:dyDescent="0.25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86"/>
      <c r="S160" s="86"/>
      <c r="T160" s="86"/>
      <c r="U160" s="172"/>
      <c r="V160" s="172"/>
      <c r="W160" s="86"/>
      <c r="X160" s="86"/>
      <c r="Y160" s="86"/>
      <c r="Z160" s="86"/>
    </row>
    <row r="161" spans="1:26" x14ac:dyDescent="0.25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86"/>
      <c r="S161" s="86"/>
      <c r="T161" s="86"/>
      <c r="U161" s="172"/>
      <c r="V161" s="172"/>
      <c r="W161" s="86"/>
      <c r="X161" s="86"/>
      <c r="Y161" s="86"/>
      <c r="Z161" s="86"/>
    </row>
    <row r="162" spans="1:26" x14ac:dyDescent="0.25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86"/>
      <c r="S162" s="86"/>
      <c r="T162" s="86"/>
      <c r="U162" s="172"/>
      <c r="V162" s="172"/>
      <c r="W162" s="86"/>
      <c r="X162" s="86"/>
      <c r="Y162" s="86"/>
      <c r="Z162" s="86"/>
    </row>
    <row r="163" spans="1:26" x14ac:dyDescent="0.25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86"/>
      <c r="S163" s="86"/>
      <c r="T163" s="86"/>
      <c r="U163" s="172"/>
      <c r="V163" s="172"/>
      <c r="W163" s="86"/>
      <c r="X163" s="86"/>
      <c r="Y163" s="86"/>
      <c r="Z163" s="86"/>
    </row>
    <row r="164" spans="1:26" x14ac:dyDescent="0.25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86"/>
      <c r="S164" s="86"/>
      <c r="T164" s="86"/>
      <c r="U164" s="172"/>
      <c r="V164" s="172"/>
      <c r="W164" s="86"/>
      <c r="X164" s="86"/>
      <c r="Y164" s="86"/>
      <c r="Z164" s="86"/>
    </row>
    <row r="165" spans="1:26" x14ac:dyDescent="0.25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86"/>
      <c r="S165" s="86"/>
      <c r="T165" s="86"/>
      <c r="U165" s="172"/>
      <c r="V165" s="172"/>
      <c r="W165" s="86"/>
      <c r="X165" s="86"/>
      <c r="Y165" s="86"/>
      <c r="Z165" s="86"/>
    </row>
    <row r="166" spans="1:26" x14ac:dyDescent="0.25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86"/>
      <c r="S166" s="86"/>
      <c r="T166" s="86"/>
      <c r="U166" s="172"/>
      <c r="V166" s="172"/>
      <c r="W166" s="86"/>
      <c r="X166" s="86"/>
      <c r="Y166" s="86"/>
      <c r="Z166" s="86"/>
    </row>
    <row r="167" spans="1:26" x14ac:dyDescent="0.25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86"/>
      <c r="S167" s="86"/>
      <c r="T167" s="86"/>
      <c r="U167" s="172"/>
      <c r="V167" s="172"/>
      <c r="W167" s="86"/>
      <c r="X167" s="86"/>
      <c r="Y167" s="86"/>
      <c r="Z167" s="86"/>
    </row>
    <row r="168" spans="1:26" x14ac:dyDescent="0.25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86"/>
      <c r="S168" s="86"/>
      <c r="T168" s="86"/>
      <c r="U168" s="172"/>
      <c r="V168" s="172"/>
      <c r="W168" s="86"/>
      <c r="X168" s="86"/>
      <c r="Y168" s="86"/>
      <c r="Z168" s="86"/>
    </row>
    <row r="169" spans="1:26" x14ac:dyDescent="0.25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86"/>
      <c r="S169" s="86"/>
      <c r="T169" s="86"/>
      <c r="U169" s="172"/>
      <c r="V169" s="172"/>
      <c r="W169" s="86"/>
      <c r="X169" s="86"/>
      <c r="Y169" s="86"/>
      <c r="Z169" s="86"/>
    </row>
    <row r="170" spans="1:26" x14ac:dyDescent="0.25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86"/>
      <c r="S170" s="86"/>
      <c r="T170" s="86"/>
      <c r="U170" s="172"/>
      <c r="V170" s="172"/>
      <c r="W170" s="86"/>
      <c r="X170" s="86"/>
      <c r="Y170" s="86"/>
      <c r="Z170" s="86"/>
    </row>
    <row r="171" spans="1:26" x14ac:dyDescent="0.25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86"/>
      <c r="S171" s="86"/>
      <c r="T171" s="86"/>
      <c r="U171" s="172"/>
      <c r="V171" s="172"/>
      <c r="W171" s="86"/>
      <c r="X171" s="86"/>
      <c r="Y171" s="86"/>
      <c r="Z171" s="86"/>
    </row>
    <row r="172" spans="1:26" x14ac:dyDescent="0.25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86"/>
      <c r="S172" s="86"/>
      <c r="T172" s="86"/>
      <c r="U172" s="172"/>
      <c r="V172" s="172"/>
      <c r="W172" s="86"/>
      <c r="X172" s="86"/>
      <c r="Y172" s="86"/>
      <c r="Z172" s="86"/>
    </row>
    <row r="173" spans="1:26" x14ac:dyDescent="0.25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86"/>
      <c r="S173" s="86"/>
      <c r="T173" s="86"/>
      <c r="U173" s="172"/>
      <c r="V173" s="172"/>
      <c r="W173" s="86"/>
      <c r="X173" s="86"/>
      <c r="Y173" s="86"/>
      <c r="Z173" s="86"/>
    </row>
    <row r="174" spans="1:26" x14ac:dyDescent="0.25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86"/>
      <c r="S174" s="86"/>
      <c r="T174" s="86"/>
      <c r="U174" s="172"/>
      <c r="V174" s="172"/>
      <c r="W174" s="86"/>
      <c r="X174" s="86"/>
      <c r="Y174" s="86"/>
      <c r="Z174" s="86"/>
    </row>
    <row r="175" spans="1:26" x14ac:dyDescent="0.25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86"/>
      <c r="S175" s="86"/>
      <c r="T175" s="86"/>
      <c r="U175" s="172"/>
      <c r="V175" s="172"/>
      <c r="W175" s="86"/>
      <c r="X175" s="86"/>
      <c r="Y175" s="86"/>
      <c r="Z175" s="86"/>
    </row>
    <row r="176" spans="1:26" x14ac:dyDescent="0.25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86"/>
      <c r="S176" s="86"/>
      <c r="T176" s="86"/>
      <c r="U176" s="172"/>
      <c r="V176" s="172"/>
      <c r="W176" s="86"/>
      <c r="X176" s="86"/>
      <c r="Y176" s="86"/>
      <c r="Z176" s="86"/>
    </row>
    <row r="177" spans="1:26" x14ac:dyDescent="0.25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86"/>
      <c r="S177" s="86"/>
      <c r="T177" s="86"/>
      <c r="U177" s="172"/>
      <c r="V177" s="172"/>
      <c r="W177" s="86"/>
      <c r="X177" s="86"/>
      <c r="Y177" s="86"/>
      <c r="Z177" s="86"/>
    </row>
    <row r="178" spans="1:26" x14ac:dyDescent="0.25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86"/>
      <c r="S178" s="86"/>
      <c r="T178" s="86"/>
      <c r="U178" s="172"/>
      <c r="V178" s="172"/>
      <c r="W178" s="86"/>
      <c r="X178" s="86"/>
      <c r="Y178" s="86"/>
      <c r="Z178" s="86"/>
    </row>
    <row r="179" spans="1:26" x14ac:dyDescent="0.25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86"/>
      <c r="S179" s="86"/>
      <c r="T179" s="86"/>
      <c r="U179" s="172"/>
      <c r="V179" s="172"/>
      <c r="W179" s="86"/>
      <c r="X179" s="86"/>
      <c r="Y179" s="86"/>
      <c r="Z179" s="86"/>
    </row>
    <row r="180" spans="1:26" x14ac:dyDescent="0.25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86"/>
      <c r="S180" s="86"/>
      <c r="T180" s="86"/>
      <c r="U180" s="172"/>
      <c r="V180" s="172"/>
      <c r="W180" s="86"/>
      <c r="X180" s="86"/>
      <c r="Y180" s="86"/>
      <c r="Z180" s="86"/>
    </row>
    <row r="181" spans="1:26" x14ac:dyDescent="0.25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86"/>
      <c r="S181" s="86"/>
      <c r="T181" s="86"/>
      <c r="U181" s="172"/>
      <c r="V181" s="172"/>
      <c r="W181" s="86"/>
      <c r="X181" s="86"/>
      <c r="Y181" s="86"/>
      <c r="Z181" s="86"/>
    </row>
    <row r="182" spans="1:26" x14ac:dyDescent="0.25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86"/>
      <c r="S182" s="86"/>
      <c r="T182" s="86"/>
      <c r="U182" s="172"/>
      <c r="V182" s="172"/>
      <c r="W182" s="86"/>
      <c r="X182" s="86"/>
      <c r="Y182" s="86"/>
      <c r="Z182" s="86"/>
    </row>
    <row r="183" spans="1:26" x14ac:dyDescent="0.25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86"/>
      <c r="S183" s="86"/>
      <c r="T183" s="86"/>
      <c r="U183" s="172"/>
      <c r="V183" s="172"/>
      <c r="W183" s="86"/>
      <c r="X183" s="86"/>
      <c r="Y183" s="86"/>
      <c r="Z183" s="86"/>
    </row>
    <row r="184" spans="1:26" x14ac:dyDescent="0.25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86"/>
      <c r="S184" s="86"/>
      <c r="T184" s="86"/>
      <c r="U184" s="172"/>
      <c r="V184" s="172"/>
      <c r="W184" s="86"/>
      <c r="X184" s="86"/>
      <c r="Y184" s="86"/>
      <c r="Z184" s="86"/>
    </row>
    <row r="185" spans="1:26" x14ac:dyDescent="0.25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86"/>
      <c r="S185" s="86"/>
      <c r="T185" s="86"/>
      <c r="U185" s="172"/>
      <c r="V185" s="172"/>
      <c r="W185" s="86"/>
      <c r="X185" s="86"/>
      <c r="Y185" s="86"/>
      <c r="Z185" s="86"/>
    </row>
    <row r="186" spans="1:26" x14ac:dyDescent="0.25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86"/>
      <c r="S186" s="86"/>
      <c r="T186" s="86"/>
      <c r="U186" s="172"/>
      <c r="V186" s="172"/>
      <c r="W186" s="86"/>
      <c r="X186" s="86"/>
      <c r="Y186" s="86"/>
      <c r="Z186" s="86"/>
    </row>
    <row r="187" spans="1:26" x14ac:dyDescent="0.25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86"/>
      <c r="S187" s="86"/>
      <c r="T187" s="86"/>
      <c r="U187" s="172"/>
      <c r="V187" s="172"/>
      <c r="W187" s="86"/>
      <c r="X187" s="86"/>
      <c r="Y187" s="86"/>
      <c r="Z187" s="86"/>
    </row>
    <row r="188" spans="1:26" x14ac:dyDescent="0.25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86"/>
      <c r="S188" s="86"/>
      <c r="T188" s="86"/>
      <c r="U188" s="172"/>
      <c r="V188" s="172"/>
      <c r="W188" s="86"/>
      <c r="X188" s="86"/>
      <c r="Y188" s="86"/>
      <c r="Z188" s="86"/>
    </row>
    <row r="189" spans="1:26" x14ac:dyDescent="0.25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86"/>
      <c r="S189" s="86"/>
      <c r="T189" s="86"/>
      <c r="U189" s="172"/>
      <c r="V189" s="172"/>
      <c r="W189" s="86"/>
      <c r="X189" s="86"/>
      <c r="Y189" s="86"/>
      <c r="Z189" s="86"/>
    </row>
    <row r="190" spans="1:26" x14ac:dyDescent="0.25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86"/>
      <c r="S190" s="86"/>
      <c r="T190" s="86"/>
      <c r="U190" s="172"/>
      <c r="V190" s="172"/>
      <c r="W190" s="86"/>
      <c r="X190" s="86"/>
      <c r="Y190" s="86"/>
      <c r="Z190" s="86"/>
    </row>
    <row r="191" spans="1:26" x14ac:dyDescent="0.25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86"/>
      <c r="S191" s="86"/>
      <c r="T191" s="86"/>
      <c r="U191" s="172"/>
      <c r="V191" s="172"/>
      <c r="W191" s="86"/>
      <c r="X191" s="86"/>
      <c r="Y191" s="86"/>
      <c r="Z191" s="86"/>
    </row>
    <row r="192" spans="1:26" x14ac:dyDescent="0.25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86"/>
      <c r="S192" s="86"/>
      <c r="T192" s="86"/>
      <c r="U192" s="172"/>
      <c r="V192" s="172"/>
      <c r="W192" s="86"/>
      <c r="X192" s="86"/>
      <c r="Y192" s="86"/>
      <c r="Z192" s="86"/>
    </row>
    <row r="193" spans="1:26" x14ac:dyDescent="0.25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86"/>
      <c r="S193" s="86"/>
      <c r="T193" s="86"/>
      <c r="U193" s="172"/>
      <c r="V193" s="172"/>
      <c r="W193" s="86"/>
      <c r="X193" s="86"/>
      <c r="Y193" s="86"/>
      <c r="Z193" s="86"/>
    </row>
    <row r="194" spans="1:26" x14ac:dyDescent="0.25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86"/>
      <c r="S194" s="86"/>
      <c r="T194" s="86"/>
      <c r="U194" s="172"/>
      <c r="V194" s="172"/>
      <c r="W194" s="86"/>
      <c r="X194" s="86"/>
      <c r="Y194" s="86"/>
      <c r="Z194" s="86"/>
    </row>
    <row r="195" spans="1:26" x14ac:dyDescent="0.25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86"/>
      <c r="S195" s="86"/>
      <c r="T195" s="86"/>
      <c r="U195" s="172"/>
      <c r="V195" s="172"/>
      <c r="W195" s="86"/>
      <c r="X195" s="86"/>
      <c r="Y195" s="86"/>
      <c r="Z195" s="86"/>
    </row>
    <row r="196" spans="1:26" x14ac:dyDescent="0.25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86"/>
      <c r="S196" s="86"/>
      <c r="T196" s="86"/>
      <c r="U196" s="172"/>
      <c r="V196" s="172"/>
      <c r="W196" s="86"/>
      <c r="X196" s="86"/>
      <c r="Y196" s="86"/>
      <c r="Z196" s="86"/>
    </row>
    <row r="197" spans="1:26" x14ac:dyDescent="0.25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86"/>
      <c r="S197" s="86"/>
      <c r="T197" s="86"/>
      <c r="U197" s="172"/>
      <c r="V197" s="172"/>
      <c r="W197" s="86"/>
      <c r="X197" s="86"/>
      <c r="Y197" s="86"/>
      <c r="Z197" s="86"/>
    </row>
    <row r="198" spans="1:26" x14ac:dyDescent="0.25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86"/>
      <c r="S198" s="86"/>
      <c r="T198" s="86"/>
      <c r="U198" s="172"/>
      <c r="V198" s="172"/>
      <c r="W198" s="86"/>
      <c r="X198" s="86"/>
      <c r="Y198" s="86"/>
      <c r="Z198" s="86"/>
    </row>
    <row r="199" spans="1:26" x14ac:dyDescent="0.25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86"/>
      <c r="S199" s="86"/>
      <c r="T199" s="86"/>
      <c r="U199" s="172"/>
      <c r="V199" s="172"/>
      <c r="W199" s="86"/>
      <c r="X199" s="86"/>
      <c r="Y199" s="86"/>
      <c r="Z199" s="86"/>
    </row>
    <row r="200" spans="1:26" x14ac:dyDescent="0.25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86"/>
      <c r="S200" s="86"/>
      <c r="T200" s="86"/>
      <c r="U200" s="172"/>
      <c r="V200" s="172"/>
      <c r="W200" s="86"/>
      <c r="X200" s="86"/>
      <c r="Y200" s="86"/>
      <c r="Z200" s="86"/>
    </row>
    <row r="201" spans="1:26" x14ac:dyDescent="0.25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86"/>
      <c r="S201" s="86"/>
      <c r="T201" s="86"/>
      <c r="U201" s="172"/>
      <c r="V201" s="172"/>
      <c r="W201" s="86"/>
      <c r="X201" s="86"/>
      <c r="Y201" s="86"/>
      <c r="Z201" s="86"/>
    </row>
    <row r="202" spans="1:26" x14ac:dyDescent="0.25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86"/>
      <c r="S202" s="86"/>
      <c r="T202" s="86"/>
      <c r="U202" s="172"/>
      <c r="V202" s="172"/>
      <c r="W202" s="86"/>
      <c r="X202" s="86"/>
      <c r="Y202" s="86"/>
      <c r="Z202" s="86"/>
    </row>
    <row r="203" spans="1:26" x14ac:dyDescent="0.25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86"/>
      <c r="S203" s="86"/>
      <c r="T203" s="86"/>
      <c r="U203" s="172"/>
      <c r="V203" s="172"/>
      <c r="W203" s="86"/>
      <c r="X203" s="86"/>
      <c r="Y203" s="86"/>
      <c r="Z203" s="86"/>
    </row>
    <row r="204" spans="1:26" x14ac:dyDescent="0.25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86"/>
      <c r="S204" s="86"/>
      <c r="T204" s="86"/>
      <c r="U204" s="172"/>
      <c r="V204" s="172"/>
      <c r="W204" s="86"/>
      <c r="X204" s="86"/>
      <c r="Y204" s="86"/>
      <c r="Z204" s="86"/>
    </row>
    <row r="205" spans="1:26" x14ac:dyDescent="0.25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86"/>
      <c r="S205" s="86"/>
      <c r="T205" s="86"/>
      <c r="U205" s="172"/>
      <c r="V205" s="172"/>
      <c r="W205" s="86"/>
      <c r="X205" s="86"/>
      <c r="Y205" s="86"/>
      <c r="Z205" s="86"/>
    </row>
    <row r="206" spans="1:26" x14ac:dyDescent="0.25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86"/>
      <c r="S206" s="86"/>
      <c r="T206" s="86"/>
      <c r="U206" s="172"/>
      <c r="V206" s="172"/>
      <c r="W206" s="86"/>
      <c r="X206" s="86"/>
      <c r="Y206" s="86"/>
      <c r="Z206" s="86"/>
    </row>
  </sheetData>
  <mergeCells count="154">
    <mergeCell ref="I94:K94"/>
    <mergeCell ref="I95:K95"/>
    <mergeCell ref="I96:K96"/>
    <mergeCell ref="A1:E1"/>
    <mergeCell ref="A2:E2"/>
    <mergeCell ref="A3:C3"/>
    <mergeCell ref="D3:E9"/>
    <mergeCell ref="B4:C4"/>
    <mergeCell ref="B5:C5"/>
    <mergeCell ref="B6:C6"/>
    <mergeCell ref="B7:C7"/>
    <mergeCell ref="B8:C8"/>
    <mergeCell ref="B9:C9"/>
    <mergeCell ref="A16:D16"/>
    <mergeCell ref="A17:B17"/>
    <mergeCell ref="C17:D17"/>
    <mergeCell ref="A11:E11"/>
    <mergeCell ref="A12:B15"/>
    <mergeCell ref="A28:B28"/>
    <mergeCell ref="C28:D28"/>
    <mergeCell ref="A29:B29"/>
    <mergeCell ref="C29:D29"/>
    <mergeCell ref="A30:B30"/>
    <mergeCell ref="C30:D30"/>
    <mergeCell ref="A24:B25"/>
    <mergeCell ref="C24:D24"/>
    <mergeCell ref="C25:D25"/>
    <mergeCell ref="A26:B26"/>
    <mergeCell ref="C26:D26"/>
    <mergeCell ref="A27:B27"/>
    <mergeCell ref="C27:D27"/>
    <mergeCell ref="C12:E15"/>
    <mergeCell ref="A18:B18"/>
    <mergeCell ref="C18:D18"/>
    <mergeCell ref="A19:B23"/>
    <mergeCell ref="C19:D19"/>
    <mergeCell ref="C20:D20"/>
    <mergeCell ref="C21:D21"/>
    <mergeCell ref="C22:D22"/>
    <mergeCell ref="C23:D23"/>
    <mergeCell ref="A34:B34"/>
    <mergeCell ref="C34:D34"/>
    <mergeCell ref="A37:B39"/>
    <mergeCell ref="C37:D37"/>
    <mergeCell ref="C39:D39"/>
    <mergeCell ref="A31:B31"/>
    <mergeCell ref="C31:D31"/>
    <mergeCell ref="A32:B32"/>
    <mergeCell ref="C32:D32"/>
    <mergeCell ref="A33:B33"/>
    <mergeCell ref="C33:D33"/>
    <mergeCell ref="C38:D38"/>
    <mergeCell ref="A35:B35"/>
    <mergeCell ref="A44:B44"/>
    <mergeCell ref="C44:D44"/>
    <mergeCell ref="A45:B45"/>
    <mergeCell ref="C45:D45"/>
    <mergeCell ref="A46:B46"/>
    <mergeCell ref="C46:D46"/>
    <mergeCell ref="A40:B40"/>
    <mergeCell ref="C40:D40"/>
    <mergeCell ref="A41:B41"/>
    <mergeCell ref="C41:D41"/>
    <mergeCell ref="A42:B43"/>
    <mergeCell ref="C42:D42"/>
    <mergeCell ref="C43:D43"/>
    <mergeCell ref="A51:B51"/>
    <mergeCell ref="C51:D51"/>
    <mergeCell ref="A52:B52"/>
    <mergeCell ref="C52:D52"/>
    <mergeCell ref="A53:B53"/>
    <mergeCell ref="C53:D53"/>
    <mergeCell ref="A47:B47"/>
    <mergeCell ref="C47:D47"/>
    <mergeCell ref="A48:B48"/>
    <mergeCell ref="C48:D48"/>
    <mergeCell ref="A49:B49"/>
    <mergeCell ref="C49:D49"/>
    <mergeCell ref="A50:B50"/>
    <mergeCell ref="C50:D50"/>
    <mergeCell ref="A57:B57"/>
    <mergeCell ref="C57:D57"/>
    <mergeCell ref="A58:B58"/>
    <mergeCell ref="C58:D58"/>
    <mergeCell ref="A59:B59"/>
    <mergeCell ref="C59:D59"/>
    <mergeCell ref="A54:B54"/>
    <mergeCell ref="C54:D54"/>
    <mergeCell ref="A55:B55"/>
    <mergeCell ref="C55:D55"/>
    <mergeCell ref="A56:B56"/>
    <mergeCell ref="C56:D56"/>
    <mergeCell ref="A64:B64"/>
    <mergeCell ref="C64:D64"/>
    <mergeCell ref="A65:B65"/>
    <mergeCell ref="C65:D65"/>
    <mergeCell ref="A66:D66"/>
    <mergeCell ref="A67:B67"/>
    <mergeCell ref="C67:D67"/>
    <mergeCell ref="A60:B61"/>
    <mergeCell ref="C60:D60"/>
    <mergeCell ref="C61:D61"/>
    <mergeCell ref="A62:B62"/>
    <mergeCell ref="C62:D62"/>
    <mergeCell ref="A63:B63"/>
    <mergeCell ref="C63:D63"/>
    <mergeCell ref="A72:B73"/>
    <mergeCell ref="C72:D72"/>
    <mergeCell ref="C73:D73"/>
    <mergeCell ref="A74:B74"/>
    <mergeCell ref="C74:D74"/>
    <mergeCell ref="A75:B75"/>
    <mergeCell ref="C75:D75"/>
    <mergeCell ref="A68:B68"/>
    <mergeCell ref="C68:D68"/>
    <mergeCell ref="A69:B69"/>
    <mergeCell ref="C69:D69"/>
    <mergeCell ref="A70:B71"/>
    <mergeCell ref="C70:D70"/>
    <mergeCell ref="C71:D71"/>
    <mergeCell ref="C82:D82"/>
    <mergeCell ref="A103:C103"/>
    <mergeCell ref="D103:E103"/>
    <mergeCell ref="A99:E99"/>
    <mergeCell ref="A100:C100"/>
    <mergeCell ref="D100:E100"/>
    <mergeCell ref="A101:C101"/>
    <mergeCell ref="D101:E101"/>
    <mergeCell ref="A102:C102"/>
    <mergeCell ref="D102:E102"/>
    <mergeCell ref="U13:V13"/>
    <mergeCell ref="N11:P12"/>
    <mergeCell ref="A90:B91"/>
    <mergeCell ref="C90:D90"/>
    <mergeCell ref="C91:D91"/>
    <mergeCell ref="A92:B92"/>
    <mergeCell ref="C92:D92"/>
    <mergeCell ref="C84:D84"/>
    <mergeCell ref="C85:D85"/>
    <mergeCell ref="A86:B87"/>
    <mergeCell ref="C86:D86"/>
    <mergeCell ref="C87:D87"/>
    <mergeCell ref="A88:B89"/>
    <mergeCell ref="C88:D88"/>
    <mergeCell ref="C89:D89"/>
    <mergeCell ref="A76:B76"/>
    <mergeCell ref="C76:D76"/>
    <mergeCell ref="A77:B77"/>
    <mergeCell ref="C77:D77"/>
    <mergeCell ref="A78:B85"/>
    <mergeCell ref="C78:D78"/>
    <mergeCell ref="C79:D79"/>
    <mergeCell ref="C80:D80"/>
    <mergeCell ref="C81:D81"/>
  </mergeCells>
  <pageMargins left="0.7" right="0.2" top="0.2" bottom="0.2" header="0.5" footer="0.5"/>
  <pageSetup scale="65" orientation="portrait" horizontalDpi="300" verticalDpi="300" r:id="rId1"/>
  <headerFooter alignWithMargins="0"/>
  <rowBreaks count="2" manualBreakCount="2">
    <brk id="9" max="16383" man="1"/>
    <brk id="1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ŚDS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Anioł-Orchowska</dc:creator>
  <cp:lastModifiedBy>Aneta Pepłowska-Dawid</cp:lastModifiedBy>
  <dcterms:created xsi:type="dcterms:W3CDTF">2018-08-23T08:08:19Z</dcterms:created>
  <dcterms:modified xsi:type="dcterms:W3CDTF">2019-10-16T07:59:03Z</dcterms:modified>
</cp:coreProperties>
</file>