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wnloads\"/>
    </mc:Choice>
  </mc:AlternateContent>
  <xr:revisionPtr revIDLastSave="0" documentId="13_ncr:1_{D7CCE11D-7DE8-45F6-99FB-5FD841062A0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j" sheetId="8" r:id="rId1"/>
  </sheets>
  <definedNames>
    <definedName name="_xlnm.Print_Area" localSheetId="0">Maj!$A$1:$H$170</definedName>
  </definedNames>
  <calcPr calcId="191029"/>
</workbook>
</file>

<file path=xl/calcChain.xml><?xml version="1.0" encoding="utf-8"?>
<calcChain xmlns="http://schemas.openxmlformats.org/spreadsheetml/2006/main">
  <c r="E120" i="8" l="1"/>
  <c r="D120" i="8"/>
  <c r="C120" i="8"/>
  <c r="G167" i="8" l="1"/>
  <c r="G166" i="8"/>
  <c r="G168" i="8" l="1"/>
  <c r="C128" i="8" l="1"/>
  <c r="D128" i="8" l="1"/>
  <c r="H108" i="8" l="1"/>
  <c r="G108" i="8" l="1"/>
  <c r="D66" i="8" l="1"/>
  <c r="D75" i="8" s="1"/>
  <c r="D83" i="8" s="1"/>
  <c r="D91" i="8" s="1"/>
  <c r="D104" i="8" s="1"/>
  <c r="D114" i="8" s="1"/>
  <c r="C66" i="8"/>
  <c r="C75" i="8" s="1"/>
  <c r="C83" i="8" s="1"/>
  <c r="C91" i="8" s="1"/>
  <c r="C104" i="8" s="1"/>
  <c r="C114" i="8" s="1"/>
  <c r="C164" i="8" l="1"/>
  <c r="H163" i="8" l="1"/>
  <c r="H162" i="8"/>
  <c r="H159" i="8"/>
  <c r="H155" i="8"/>
  <c r="H154" i="8"/>
  <c r="H151" i="8"/>
  <c r="H147" i="8"/>
  <c r="H146" i="8"/>
  <c r="H143" i="8"/>
  <c r="H139" i="8"/>
  <c r="H138" i="8"/>
  <c r="H135" i="8"/>
  <c r="H131" i="8"/>
  <c r="H130" i="8"/>
  <c r="H127" i="8"/>
  <c r="H123" i="8"/>
  <c r="H122" i="8"/>
  <c r="H119" i="8"/>
  <c r="H111" i="8"/>
  <c r="H110" i="8"/>
  <c r="H109" i="8"/>
  <c r="H100" i="8"/>
  <c r="H99" i="8"/>
  <c r="H96" i="8"/>
  <c r="H87" i="8"/>
  <c r="H86" i="8"/>
  <c r="H79" i="8"/>
  <c r="H70" i="8"/>
  <c r="H69" i="8"/>
  <c r="H62" i="8"/>
  <c r="H61" i="8"/>
  <c r="H160" i="8"/>
  <c r="G160" i="8"/>
  <c r="H158" i="8"/>
  <c r="C156" i="8"/>
  <c r="C152" i="8"/>
  <c r="C148" i="8"/>
  <c r="C144" i="8"/>
  <c r="H142" i="8"/>
  <c r="C140" i="8"/>
  <c r="C136" i="8"/>
  <c r="C132" i="8"/>
  <c r="C107" i="8"/>
  <c r="C101" i="8"/>
  <c r="C97" i="8"/>
  <c r="C88" i="8"/>
  <c r="C80" i="8"/>
  <c r="C71" i="8"/>
  <c r="H68" i="8"/>
  <c r="H77" i="8" s="1"/>
  <c r="H85" i="8" s="1"/>
  <c r="H93" i="8" s="1"/>
  <c r="H106" i="8" s="1"/>
  <c r="H116" i="8" s="1"/>
  <c r="G68" i="8"/>
  <c r="G77" i="8" s="1"/>
  <c r="G85" i="8" s="1"/>
  <c r="G93" i="8" s="1"/>
  <c r="G106" i="8" s="1"/>
  <c r="G116" i="8" s="1"/>
  <c r="F67" i="8"/>
  <c r="F76" i="8" s="1"/>
  <c r="F84" i="8" s="1"/>
  <c r="F92" i="8" s="1"/>
  <c r="F105" i="8" s="1"/>
  <c r="F115" i="8" s="1"/>
  <c r="E67" i="8"/>
  <c r="E76" i="8" s="1"/>
  <c r="E84" i="8" s="1"/>
  <c r="E92" i="8" s="1"/>
  <c r="E105" i="8" s="1"/>
  <c r="E115" i="8" s="1"/>
  <c r="D67" i="8"/>
  <c r="D76" i="8" s="1"/>
  <c r="D84" i="8" s="1"/>
  <c r="D92" i="8" s="1"/>
  <c r="D105" i="8" s="1"/>
  <c r="D115" i="8" s="1"/>
  <c r="C67" i="8"/>
  <c r="C76" i="8" s="1"/>
  <c r="C84" i="8" s="1"/>
  <c r="C92" i="8" s="1"/>
  <c r="C105" i="8" s="1"/>
  <c r="C115" i="8" s="1"/>
  <c r="G99" i="8" l="1"/>
  <c r="G162" i="8"/>
  <c r="G110" i="8"/>
  <c r="G154" i="8"/>
  <c r="G96" i="8"/>
  <c r="G127" i="8"/>
  <c r="D144" i="8"/>
  <c r="G151" i="8"/>
  <c r="G159" i="8"/>
  <c r="G135" i="8"/>
  <c r="G119" i="8"/>
  <c r="G79" i="8"/>
  <c r="E80" i="8"/>
  <c r="H80" i="8" s="1"/>
  <c r="H120" i="8"/>
  <c r="E128" i="8"/>
  <c r="H128" i="8" s="1"/>
  <c r="E136" i="8"/>
  <c r="H136" i="8" s="1"/>
  <c r="E152" i="8"/>
  <c r="H152" i="8" s="1"/>
  <c r="E144" i="8"/>
  <c r="H144" i="8" s="1"/>
  <c r="E97" i="8"/>
  <c r="H97" i="8" s="1"/>
  <c r="G62" i="8"/>
  <c r="D152" i="8"/>
  <c r="G143" i="8"/>
  <c r="D136" i="8"/>
  <c r="D97" i="8"/>
  <c r="D80" i="8"/>
  <c r="G95" i="8"/>
  <c r="H118" i="8"/>
  <c r="G147" i="8"/>
  <c r="H78" i="8"/>
  <c r="G134" i="8"/>
  <c r="G87" i="8"/>
  <c r="H126" i="8"/>
  <c r="G150" i="8"/>
  <c r="G69" i="8"/>
  <c r="E88" i="8"/>
  <c r="H88" i="8" s="1"/>
  <c r="E148" i="8"/>
  <c r="H148" i="8" s="1"/>
  <c r="E164" i="8"/>
  <c r="H164" i="8" s="1"/>
  <c r="G130" i="8"/>
  <c r="E132" i="8"/>
  <c r="H132" i="8" s="1"/>
  <c r="D71" i="8"/>
  <c r="D88" i="8"/>
  <c r="D101" i="8"/>
  <c r="D132" i="8"/>
  <c r="D148" i="8"/>
  <c r="D156" i="8"/>
  <c r="D164" i="8"/>
  <c r="G123" i="8"/>
  <c r="G163" i="8"/>
  <c r="G78" i="8"/>
  <c r="G126" i="8"/>
  <c r="G142" i="8"/>
  <c r="G158" i="8"/>
  <c r="G122" i="8"/>
  <c r="G86" i="8"/>
  <c r="G131" i="8"/>
  <c r="G146" i="8"/>
  <c r="E101" i="8"/>
  <c r="H101" i="8" s="1"/>
  <c r="G111" i="8"/>
  <c r="G61" i="8"/>
  <c r="G70" i="8"/>
  <c r="E71" i="8"/>
  <c r="H71" i="8" s="1"/>
  <c r="H95" i="8"/>
  <c r="G100" i="8"/>
  <c r="H134" i="8"/>
  <c r="H140" i="8"/>
  <c r="H150" i="8"/>
  <c r="G155" i="8"/>
  <c r="E156" i="8"/>
  <c r="H156" i="8" s="1"/>
  <c r="G118" i="8"/>
  <c r="E107" i="8"/>
  <c r="H107" i="8" s="1"/>
  <c r="G109" i="8"/>
  <c r="D107" i="8"/>
  <c r="G152" i="8" l="1"/>
  <c r="G144" i="8"/>
  <c r="G128" i="8"/>
  <c r="G120" i="8"/>
  <c r="G97" i="8"/>
  <c r="G80" i="8"/>
  <c r="G136" i="8"/>
  <c r="G132" i="8"/>
  <c r="G88" i="8"/>
  <c r="G164" i="8"/>
  <c r="G148" i="8"/>
  <c r="G101" i="8"/>
  <c r="G71" i="8"/>
  <c r="G156" i="8"/>
  <c r="G107" i="8"/>
  <c r="G124" i="8" l="1"/>
  <c r="H124" i="8"/>
  <c r="F71" i="8" l="1"/>
  <c r="F136" i="8" l="1"/>
  <c r="F156" i="8"/>
  <c r="F88" i="8"/>
  <c r="F132" i="8"/>
  <c r="F148" i="8"/>
  <c r="F164" i="8"/>
  <c r="F152" i="8"/>
  <c r="F107" i="8"/>
  <c r="F144" i="8"/>
  <c r="F128" i="8"/>
  <c r="F101" i="8"/>
  <c r="F80" i="8"/>
  <c r="F97" i="8"/>
</calcChain>
</file>

<file path=xl/sharedStrings.xml><?xml version="1.0" encoding="utf-8"?>
<sst xmlns="http://schemas.openxmlformats.org/spreadsheetml/2006/main" count="148" uniqueCount="92">
  <si>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</si>
  <si>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</si>
  <si>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</si>
  <si>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</si>
  <si>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</si>
  <si>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</si>
  <si>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</si>
  <si>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</si>
  <si>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</si>
  <si>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</si>
  <si>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</si>
  <si>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</si>
  <si>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</si>
  <si>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</si>
  <si>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</si>
  <si>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</si>
  <si>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</si>
  <si>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</si>
  <si>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</si>
  <si>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</si>
  <si>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</si>
  <si>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</si>
  <si>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</si>
  <si>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</si>
  <si>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</si>
  <si>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</si>
  <si>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</si>
  <si>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</si>
  <si>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</si>
  <si>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</si>
  <si>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</si>
  <si>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</si>
  <si>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</si>
  <si>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</si>
  <si>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</si>
  <si>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</si>
  <si>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</si>
  <si>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</si>
  <si>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</si>
  <si>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</si>
  <si>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</si>
  <si>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</si>
  <si>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</si>
  <si>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</si>
  <si>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</si>
  <si>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</si>
  <si>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</si>
  <si>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</si>
  <si>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</si>
  <si>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</si>
  <si>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</si>
  <si>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</si>
  <si>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</si>
  <si>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</si>
  <si>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</si>
  <si>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</si>
  <si>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</si>
  <si>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</si>
  <si>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</si>
  <si>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</si>
  <si>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</si>
  <si>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</si>
  <si>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</si>
  <si>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</si>
  <si>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</si>
  <si>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</si>
  <si>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</si>
  <si>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</si>
  <si>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</si>
  <si>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kwiecień</t>
  </si>
  <si>
    <t>TABELA 3. ZASIŁKI POGRZEBOWE WYPŁACANE Z FUNDUSZU EMERYTALNO - RENTOWEGO</t>
  </si>
  <si>
    <t xml:space="preserve">Wysokość świadczenia w zł </t>
  </si>
  <si>
    <t>maj</t>
  </si>
  <si>
    <t>Składka od emerytów i rencistów w  zł</t>
  </si>
  <si>
    <t xml:space="preserve">                          KASA ROLNICZEGO UBEZPIECZENIA SPOŁECZNEGO</t>
  </si>
  <si>
    <t>TABELA 6. PRZYPIS SKŁADEK NA UBEZPIECZENIE ZDROWOTNE</t>
  </si>
  <si>
    <t>Wysokość świadczenia w zł</t>
  </si>
  <si>
    <t>Narastajaco styczeń-maj</t>
  </si>
  <si>
    <t>Działy specjalne produkcji rolnej w zł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</si>
  <si>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</si>
  <si>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</si>
  <si>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</si>
  <si>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</si>
  <si>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</si>
  <si>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</si>
  <si>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</si>
  <si>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MAJ 2024 ROK</t>
  </si>
  <si>
    <t>Dane opracowane są na podstawie meldunków statystycznych opracowanych przez jednostki organizacyjne Kasy za maj 2024 r.</t>
  </si>
  <si>
    <t>maja 
2024 r. 
z kwietniem
2024 r.</t>
  </si>
  <si>
    <t>maja 
2024 r. 
z majem
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</si>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</sst>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"/>
    <numFmt numFmtId="165" formatCode="#,##0.00000"/>
    <numFmt numFmtId="166" formatCode="0.000"/>
    <numFmt numFmtId="167" formatCode="0.000%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3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167" fontId="5" fillId="0" borderId="1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2" fontId="2" fillId="0" borderId="0" xfId="4" applyNumberFormat="1" applyFont="1" applyAlignment="1">
      <alignment vertical="center"/>
    </xf>
    <xf numFmtId="4" fontId="2" fillId="0" borderId="0" xfId="4" applyNumberFormat="1" applyFont="1" applyBorder="1" applyAlignment="1">
      <alignment vertical="center"/>
    </xf>
    <xf numFmtId="4" fontId="2" fillId="0" borderId="0" xfId="4" applyNumberFormat="1" applyFont="1" applyAlignment="1">
      <alignment vertical="center"/>
    </xf>
    <xf numFmtId="10" fontId="2" fillId="0" borderId="0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10" fontId="3" fillId="0" borderId="0" xfId="4" applyNumberFormat="1" applyFont="1" applyBorder="1" applyAlignment="1">
      <alignment horizontal="right" vertical="center"/>
    </xf>
    <xf numFmtId="4" fontId="3" fillId="0" borderId="0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horizontal="right" vertical="center"/>
    </xf>
    <xf numFmtId="43" fontId="5" fillId="0" borderId="4" xfId="4" applyNumberFormat="1" applyFont="1" applyBorder="1" applyAlignment="1">
      <alignment vertical="center"/>
    </xf>
    <xf numFmtId="43" fontId="5" fillId="0" borderId="4" xfId="4" quotePrefix="1" applyNumberFormat="1" applyFont="1" applyFill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A5AC07-4168-420E-843F-933F93516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11907</xdr:colOff>
      <xdr:row>18</xdr:row>
      <xdr:rowOff>107155</xdr:rowOff>
    </xdr:from>
    <xdr:to>
      <xdr:col>8</xdr:col>
      <xdr:colOff>10545</xdr:colOff>
      <xdr:row>40</xdr:row>
      <xdr:rowOff>1531586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DDA118-A191-4EB8-AAC2-BD16EA17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7" y="6857999"/>
          <a:ext cx="9559357" cy="117114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1A26-E9A1-4812-963D-BD7B20FC4C1B}">
  <dimension ref="A1:N172"/>
  <sheetViews>
    <sheetView showGridLines="0" tabSelected="1" view="pageBreakPreview" zoomScale="80" zoomScaleNormal="100" zoomScaleSheetLayoutView="80" workbookViewId="0">
      <selection activeCell="B11" sqref="B11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6" width="18.28515625" style="9" customWidth="1"/>
    <col min="7" max="8" width="12.28515625" style="9" customWidth="1"/>
    <col min="9" max="9" width="15.5703125" style="9" customWidth="1"/>
    <col min="10" max="10" width="16" style="9" bestFit="1" customWidth="1"/>
    <col min="11" max="11" width="24.85546875" style="9" bestFit="1" customWidth="1"/>
    <col min="12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74" t="s">
        <v>74</v>
      </c>
      <c r="C8" s="74"/>
      <c r="D8" s="74"/>
      <c r="E8" s="74"/>
      <c r="F8" s="74"/>
      <c r="G8" s="74"/>
      <c r="H8" s="74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252.75" customHeight="1">
      <c r="B14" s="75" t="s">
        <v>30</v>
      </c>
      <c r="C14" s="75"/>
      <c r="D14" s="75"/>
      <c r="E14" s="75"/>
      <c r="F14" s="75"/>
      <c r="G14" s="75"/>
      <c r="H14" s="75"/>
    </row>
    <row r="15" spans="2:8" s="6" customFormat="1" ht="12.75"/>
    <row r="16" spans="2:8" s="6" customFormat="1" ht="12.75"/>
    <row r="17" spans="2:8" s="6" customFormat="1" ht="41.25" customHeight="1">
      <c r="B17" s="76" t="s">
        <v>86</v>
      </c>
      <c r="C17" s="76"/>
      <c r="D17" s="76"/>
      <c r="E17" s="76"/>
      <c r="F17" s="76"/>
      <c r="G17" s="76"/>
      <c r="H17" s="76"/>
    </row>
    <row r="18" spans="2:8" s="6" customFormat="1" ht="33" customHeight="1">
      <c r="B18" s="81"/>
      <c r="C18" s="81"/>
      <c r="D18" s="81"/>
      <c r="E18" s="81"/>
      <c r="F18" s="81"/>
      <c r="G18" s="81"/>
      <c r="H18" s="81"/>
    </row>
    <row r="19" spans="2:8" s="6" customFormat="1" ht="24" customHeight="1">
      <c r="B19" s="77"/>
      <c r="C19" s="77"/>
      <c r="D19" s="77"/>
      <c r="E19" s="77"/>
      <c r="F19" s="77"/>
      <c r="G19" s="77"/>
      <c r="H19" s="77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78" t="s">
        <v>85</v>
      </c>
      <c r="C35" s="78"/>
      <c r="D35" s="78"/>
      <c r="E35" s="78"/>
      <c r="F35" s="78"/>
      <c r="G35" s="78"/>
      <c r="H35" s="78"/>
    </row>
    <row r="36" spans="1:8" ht="31.5" customHeight="1">
      <c r="A36" s="79" t="s">
        <v>61</v>
      </c>
      <c r="B36" s="79"/>
      <c r="C36" s="79"/>
      <c r="D36" s="79"/>
      <c r="E36" s="79"/>
      <c r="F36" s="79"/>
      <c r="G36" s="79"/>
      <c r="H36" s="79"/>
    </row>
    <row r="37" spans="1:8" ht="40.5" customHeight="1">
      <c r="A37" s="49" t="s">
        <v>38</v>
      </c>
      <c r="B37" s="83" t="s">
        <v>46</v>
      </c>
      <c r="C37" s="83"/>
      <c r="D37" s="83"/>
      <c r="E37" s="83"/>
      <c r="F37" s="83"/>
      <c r="G37" s="83"/>
      <c r="H37" s="83"/>
    </row>
    <row r="38" spans="1:8" ht="25.5" customHeight="1">
      <c r="A38" s="49" t="s">
        <v>39</v>
      </c>
      <c r="B38" s="80" t="s">
        <v>87</v>
      </c>
      <c r="C38" s="80"/>
      <c r="D38" s="80"/>
      <c r="E38" s="80"/>
      <c r="F38" s="80"/>
      <c r="G38" s="80"/>
      <c r="H38" s="80"/>
    </row>
    <row r="39" spans="1:8" ht="27" customHeight="1">
      <c r="A39" s="49" t="s">
        <v>41</v>
      </c>
      <c r="B39" s="80" t="s">
        <v>40</v>
      </c>
      <c r="C39" s="80"/>
      <c r="D39" s="80"/>
      <c r="E39" s="80"/>
      <c r="F39" s="80"/>
      <c r="G39" s="80"/>
      <c r="H39" s="80"/>
    </row>
    <row r="40" spans="1:8" ht="53.25" customHeight="1">
      <c r="A40" s="49" t="s">
        <v>42</v>
      </c>
      <c r="B40" s="80" t="s">
        <v>68</v>
      </c>
      <c r="C40" s="80"/>
      <c r="D40" s="80"/>
      <c r="E40" s="80"/>
      <c r="F40" s="80"/>
      <c r="G40" s="80"/>
      <c r="H40" s="80"/>
    </row>
    <row r="41" spans="1:8" ht="132.75" customHeight="1">
      <c r="A41" s="49" t="s">
        <v>43</v>
      </c>
      <c r="B41" s="80" t="s">
        <v>50</v>
      </c>
      <c r="C41" s="80"/>
      <c r="D41" s="80"/>
      <c r="E41" s="80"/>
      <c r="F41" s="80"/>
      <c r="G41" s="80"/>
      <c r="H41" s="80"/>
    </row>
    <row r="42" spans="1:8" ht="27.75" customHeight="1">
      <c r="A42" s="49" t="s">
        <v>44</v>
      </c>
      <c r="B42" s="80" t="s">
        <v>45</v>
      </c>
      <c r="C42" s="80"/>
      <c r="D42" s="80"/>
      <c r="E42" s="80"/>
      <c r="F42" s="80"/>
      <c r="G42" s="80"/>
      <c r="H42" s="80"/>
    </row>
    <row r="43" spans="1:8" ht="71.25" customHeight="1">
      <c r="A43" s="49" t="s">
        <v>47</v>
      </c>
      <c r="B43" s="80" t="s">
        <v>63</v>
      </c>
      <c r="C43" s="80"/>
      <c r="D43" s="80"/>
      <c r="E43" s="80"/>
      <c r="F43" s="80"/>
      <c r="G43" s="80"/>
      <c r="H43" s="80"/>
    </row>
    <row r="44" spans="1:8" ht="42" customHeight="1">
      <c r="A44" s="49" t="s">
        <v>48</v>
      </c>
      <c r="B44" s="80" t="s">
        <v>62</v>
      </c>
      <c r="C44" s="80"/>
      <c r="D44" s="80"/>
      <c r="E44" s="80"/>
      <c r="F44" s="80"/>
      <c r="G44" s="80"/>
      <c r="H44" s="80"/>
    </row>
    <row r="45" spans="1:8" ht="21" customHeight="1">
      <c r="A45" s="49" t="s">
        <v>49</v>
      </c>
      <c r="B45" s="80" t="s">
        <v>55</v>
      </c>
      <c r="C45" s="80"/>
      <c r="D45" s="80"/>
      <c r="E45" s="80"/>
      <c r="F45" s="80"/>
      <c r="G45" s="80"/>
      <c r="H45" s="80"/>
    </row>
    <row r="46" spans="1:8" s="6" customFormat="1" ht="21" customHeight="1">
      <c r="B46" s="82" t="s">
        <v>57</v>
      </c>
      <c r="C46" s="82"/>
      <c r="D46" s="82"/>
      <c r="E46" s="82"/>
      <c r="F46" s="82"/>
      <c r="G46" s="82"/>
      <c r="H46" s="9"/>
    </row>
    <row r="47" spans="1:8" s="6" customFormat="1" ht="21" customHeight="1">
      <c r="B47" s="82" t="s">
        <v>56</v>
      </c>
      <c r="C47" s="82"/>
      <c r="D47" s="82"/>
      <c r="E47" s="82"/>
      <c r="F47" s="82"/>
      <c r="G47" s="82"/>
      <c r="H47" s="9"/>
    </row>
    <row r="48" spans="1:8" s="6" customFormat="1" ht="21" customHeight="1">
      <c r="B48" s="82" t="s">
        <v>59</v>
      </c>
      <c r="C48" s="82"/>
      <c r="D48" s="82"/>
      <c r="E48" s="82"/>
      <c r="F48" s="82"/>
      <c r="G48" s="82"/>
      <c r="H48" s="9"/>
    </row>
    <row r="49" spans="1:14" s="6" customFormat="1" ht="21" customHeight="1">
      <c r="B49" s="82" t="s">
        <v>58</v>
      </c>
      <c r="C49" s="82"/>
      <c r="D49" s="82"/>
      <c r="E49" s="82"/>
      <c r="F49" s="82"/>
      <c r="G49" s="82"/>
      <c r="H49" s="9"/>
    </row>
    <row r="50" spans="1:14" s="6" customFormat="1" ht="21" customHeight="1">
      <c r="B50" s="82" t="s">
        <v>33</v>
      </c>
      <c r="C50" s="82"/>
      <c r="D50" s="82"/>
      <c r="E50" s="82"/>
      <c r="F50" s="82"/>
      <c r="G50" s="82"/>
      <c r="H50" s="9"/>
    </row>
    <row r="51" spans="1:14" s="6" customFormat="1" ht="21" customHeight="1">
      <c r="B51" s="82" t="s">
        <v>83</v>
      </c>
      <c r="C51" s="82"/>
      <c r="D51" s="82"/>
      <c r="E51" s="82"/>
      <c r="F51" s="82"/>
      <c r="G51" s="82"/>
      <c r="H51" s="9"/>
    </row>
    <row r="52" spans="1:14" s="6" customFormat="1" ht="21" customHeight="1">
      <c r="B52" s="82" t="s">
        <v>82</v>
      </c>
      <c r="C52" s="82"/>
      <c r="D52" s="82"/>
      <c r="E52" s="82"/>
      <c r="F52" s="82"/>
      <c r="G52" s="82"/>
      <c r="H52" s="9"/>
    </row>
    <row r="53" spans="1:14" s="6" customFormat="1" ht="21" customHeight="1">
      <c r="B53" s="58"/>
      <c r="C53" s="58"/>
      <c r="D53" s="58"/>
      <c r="E53" s="58"/>
      <c r="F53" s="58"/>
      <c r="G53" s="58"/>
      <c r="H53" s="9"/>
    </row>
    <row r="54" spans="1:14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4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4" s="6" customFormat="1" ht="21.75" customHeight="1">
      <c r="B56" s="8" t="s">
        <v>60</v>
      </c>
      <c r="C56" s="8"/>
      <c r="D56" s="9"/>
      <c r="E56" s="9"/>
      <c r="F56" s="9"/>
      <c r="G56" s="9"/>
      <c r="H56" s="9"/>
    </row>
    <row r="57" spans="1:14" ht="31.5" customHeight="1">
      <c r="A57" s="84" t="s">
        <v>65</v>
      </c>
      <c r="B57" s="84"/>
      <c r="C57" s="84"/>
      <c r="D57" s="84"/>
      <c r="E57" s="84"/>
      <c r="F57" s="84"/>
      <c r="G57" s="84"/>
      <c r="H57" s="84"/>
      <c r="I57" s="14"/>
    </row>
    <row r="58" spans="1:14" ht="30.75" customHeight="1">
      <c r="A58" s="85" t="s">
        <v>0</v>
      </c>
      <c r="B58" s="86"/>
      <c r="C58" s="5" t="s">
        <v>80</v>
      </c>
      <c r="D58" s="91" t="s">
        <v>84</v>
      </c>
      <c r="E58" s="91"/>
      <c r="F58" s="91"/>
      <c r="G58" s="91"/>
      <c r="H58" s="92"/>
      <c r="I58" s="14"/>
    </row>
    <row r="59" spans="1:14" ht="33.75" customHeight="1">
      <c r="A59" s="87"/>
      <c r="B59" s="88"/>
      <c r="C59" s="93" t="s">
        <v>72</v>
      </c>
      <c r="D59" s="93" t="s">
        <v>69</v>
      </c>
      <c r="E59" s="93" t="s">
        <v>72</v>
      </c>
      <c r="F59" s="93" t="s">
        <v>77</v>
      </c>
      <c r="G59" s="98" t="s">
        <v>26</v>
      </c>
      <c r="H59" s="99"/>
      <c r="I59" s="14"/>
    </row>
    <row r="60" spans="1:14" ht="66.75" customHeight="1">
      <c r="A60" s="89"/>
      <c r="B60" s="90"/>
      <c r="C60" s="94"/>
      <c r="D60" s="94"/>
      <c r="E60" s="94"/>
      <c r="F60" s="94"/>
      <c r="G60" s="1" t="s">
        <v>88</v>
      </c>
      <c r="H60" s="1" t="s">
        <v>89</v>
      </c>
      <c r="I60" s="14"/>
    </row>
    <row r="61" spans="1:14" ht="30.75" customHeight="1">
      <c r="A61" s="100" t="s">
        <v>23</v>
      </c>
      <c r="B61" s="101"/>
      <c r="C61" s="31">
        <v>977875</v>
      </c>
      <c r="D61" s="12">
        <v>969462</v>
      </c>
      <c r="E61" s="12">
        <v>970001</v>
      </c>
      <c r="F61" s="12">
        <v>969837</v>
      </c>
      <c r="G61" s="28">
        <f>E61/D61-1</f>
        <v>5.5597847053312499E-4</v>
      </c>
      <c r="H61" s="29">
        <f>E61/C61-1</f>
        <v>-8.0521539051514601E-3</v>
      </c>
      <c r="I61" s="14"/>
      <c r="L61" s="14"/>
      <c r="N61" s="32"/>
    </row>
    <row r="62" spans="1:14" ht="30.75" customHeight="1">
      <c r="A62" s="102" t="s">
        <v>27</v>
      </c>
      <c r="B62" s="103"/>
      <c r="C62" s="33">
        <v>1863961563.6099999</v>
      </c>
      <c r="D62" s="20">
        <v>2086741822.95</v>
      </c>
      <c r="E62" s="20">
        <v>2072164543.28</v>
      </c>
      <c r="F62" s="20">
        <v>9953618575.4400005</v>
      </c>
      <c r="G62" s="30">
        <f>E62/D62-1</f>
        <v>-6.985665169346289E-3</v>
      </c>
      <c r="H62" s="27">
        <f>E62/C62-1</f>
        <v>0.11169918078501895</v>
      </c>
      <c r="I62" s="14"/>
      <c r="L62" s="14"/>
    </row>
    <row r="63" spans="1:14" ht="30.75" customHeight="1">
      <c r="A63" s="104" t="s">
        <v>64</v>
      </c>
      <c r="B63" s="104"/>
      <c r="C63" s="104"/>
      <c r="D63" s="104"/>
      <c r="E63" s="104"/>
      <c r="F63" s="104"/>
      <c r="G63" s="104"/>
      <c r="H63" s="104"/>
      <c r="I63" s="14"/>
    </row>
    <row r="64" spans="1:14" ht="27" customHeight="1">
      <c r="A64" s="50"/>
      <c r="B64" s="50"/>
      <c r="C64" s="34"/>
      <c r="D64" s="34"/>
      <c r="E64" s="34"/>
      <c r="F64" s="34"/>
      <c r="G64" s="35"/>
      <c r="H64" s="35"/>
      <c r="I64" s="14"/>
    </row>
    <row r="65" spans="1:11" ht="32.25" customHeight="1">
      <c r="A65" s="84" t="s">
        <v>53</v>
      </c>
      <c r="B65" s="84"/>
      <c r="C65" s="84"/>
      <c r="D65" s="84"/>
      <c r="E65" s="84"/>
      <c r="F65" s="84"/>
      <c r="G65" s="84"/>
      <c r="H65" s="84"/>
      <c r="I65" s="14"/>
    </row>
    <row r="66" spans="1:11" ht="30" customHeight="1">
      <c r="A66" s="85" t="s">
        <v>0</v>
      </c>
      <c r="B66" s="86"/>
      <c r="C66" s="59" t="str">
        <f>C58</f>
        <v>2023 rok</v>
      </c>
      <c r="D66" s="95" t="str">
        <f>D58</f>
        <v>2024 rok</v>
      </c>
      <c r="E66" s="96"/>
      <c r="F66" s="96"/>
      <c r="G66" s="96"/>
      <c r="H66" s="97"/>
      <c r="I66" s="14"/>
    </row>
    <row r="67" spans="1:11" ht="30" customHeight="1">
      <c r="A67" s="87"/>
      <c r="B67" s="88"/>
      <c r="C67" s="93" t="str">
        <f>C59</f>
        <v>maj</v>
      </c>
      <c r="D67" s="93" t="str">
        <f t="shared" ref="D67:F67" si="0">D59</f>
        <v>kwiecień</v>
      </c>
      <c r="E67" s="93" t="str">
        <f t="shared" si="0"/>
        <v>maj</v>
      </c>
      <c r="F67" s="93" t="str">
        <f t="shared" si="0"/>
        <v>Narastajaco styczeń-maj</v>
      </c>
      <c r="G67" s="98" t="s">
        <v>26</v>
      </c>
      <c r="H67" s="99"/>
      <c r="I67" s="14"/>
    </row>
    <row r="68" spans="1:11" ht="73.5" customHeight="1">
      <c r="A68" s="89"/>
      <c r="B68" s="90"/>
      <c r="C68" s="94"/>
      <c r="D68" s="94"/>
      <c r="E68" s="94"/>
      <c r="F68" s="94"/>
      <c r="G68" s="10" t="str">
        <f>G60</f>
        <v>maja 
2024 r. 
z kwietniem
2024 r.</v>
      </c>
      <c r="H68" s="10" t="str">
        <f>H60</f>
        <v>maja 
2024 r. 
z majem
2023 r.</v>
      </c>
      <c r="I68" s="14"/>
    </row>
    <row r="69" spans="1:11" ht="30" customHeight="1">
      <c r="A69" s="100" t="s">
        <v>21</v>
      </c>
      <c r="B69" s="101"/>
      <c r="C69" s="11">
        <v>976509</v>
      </c>
      <c r="D69" s="12">
        <v>968046</v>
      </c>
      <c r="E69" s="12">
        <v>968579</v>
      </c>
      <c r="F69" s="12">
        <v>968422</v>
      </c>
      <c r="G69" s="13">
        <f>E69/D69-1</f>
        <v>5.5059367013554628E-4</v>
      </c>
      <c r="H69" s="3">
        <f>E69/C69-1</f>
        <v>-8.1207648879836336E-3</v>
      </c>
      <c r="I69" s="14"/>
      <c r="J69" s="15"/>
      <c r="K69" s="14"/>
    </row>
    <row r="70" spans="1:11" ht="31.5" customHeight="1">
      <c r="A70" s="105" t="s">
        <v>27</v>
      </c>
      <c r="B70" s="106"/>
      <c r="C70" s="16">
        <v>1739020269.6800001</v>
      </c>
      <c r="D70" s="17">
        <v>1958325971.98</v>
      </c>
      <c r="E70" s="17">
        <v>1945688237.72</v>
      </c>
      <c r="F70" s="17">
        <v>9335872262.4499989</v>
      </c>
      <c r="G70" s="13">
        <f t="shared" ref="G70:G71" si="1">E70/D70-1</f>
        <v>-6.4533353695056528E-3</v>
      </c>
      <c r="H70" s="3">
        <f t="shared" ref="H70:H71" si="2">E70/C70-1</f>
        <v>0.11884160963691892</v>
      </c>
      <c r="I70" s="14"/>
      <c r="K70" s="18"/>
    </row>
    <row r="71" spans="1:11" ht="31.5" customHeight="1">
      <c r="A71" s="102" t="s">
        <v>10</v>
      </c>
      <c r="B71" s="103"/>
      <c r="C71" s="19">
        <f>ROUND(C70/C69,2)</f>
        <v>1780.85</v>
      </c>
      <c r="D71" s="20">
        <f>ROUND(D70/D69,2)</f>
        <v>2022.97</v>
      </c>
      <c r="E71" s="20">
        <f>ROUND(E70/E69,2)</f>
        <v>2008.81</v>
      </c>
      <c r="F71" s="20">
        <f>ROUND(F70/F69/5,2)</f>
        <v>1928.06</v>
      </c>
      <c r="G71" s="21">
        <f t="shared" si="1"/>
        <v>-6.9996094850640622E-3</v>
      </c>
      <c r="H71" s="4">
        <f t="shared" si="2"/>
        <v>0.12800628913159451</v>
      </c>
      <c r="I71" s="14"/>
      <c r="K71" s="22"/>
    </row>
    <row r="72" spans="1:11" ht="45" customHeight="1">
      <c r="A72" s="107" t="s">
        <v>67</v>
      </c>
      <c r="B72" s="107"/>
      <c r="C72" s="107"/>
      <c r="D72" s="107"/>
      <c r="E72" s="107"/>
      <c r="F72" s="107"/>
      <c r="G72" s="107"/>
      <c r="H72" s="107"/>
      <c r="I72" s="14"/>
    </row>
    <row r="73" spans="1:11" ht="27" customHeight="1">
      <c r="A73" s="51"/>
      <c r="B73" s="51"/>
      <c r="C73" s="51"/>
      <c r="D73" s="51"/>
      <c r="E73" s="51"/>
      <c r="F73" s="51"/>
      <c r="G73" s="51"/>
      <c r="H73" s="51"/>
      <c r="I73" s="14"/>
    </row>
    <row r="74" spans="1:11" ht="31.5" customHeight="1">
      <c r="A74" s="84" t="s">
        <v>70</v>
      </c>
      <c r="B74" s="84"/>
      <c r="C74" s="84"/>
      <c r="D74" s="84"/>
      <c r="E74" s="84"/>
      <c r="F74" s="84"/>
      <c r="G74" s="84"/>
      <c r="H74" s="84"/>
      <c r="I74" s="14"/>
    </row>
    <row r="75" spans="1:11" ht="30" customHeight="1">
      <c r="A75" s="85" t="s">
        <v>0</v>
      </c>
      <c r="B75" s="86"/>
      <c r="C75" s="59" t="str">
        <f>C66</f>
        <v>2023 rok</v>
      </c>
      <c r="D75" s="96" t="str">
        <f>D66</f>
        <v>2024 rok</v>
      </c>
      <c r="E75" s="96"/>
      <c r="F75" s="96"/>
      <c r="G75" s="96"/>
      <c r="H75" s="97"/>
      <c r="I75" s="14"/>
      <c r="K75" s="23"/>
    </row>
    <row r="76" spans="1:11" ht="30" customHeight="1">
      <c r="A76" s="87"/>
      <c r="B76" s="88"/>
      <c r="C76" s="93" t="str">
        <f>C67</f>
        <v>maj</v>
      </c>
      <c r="D76" s="93" t="str">
        <f t="shared" ref="D76:F76" si="3">D67</f>
        <v>kwiecień</v>
      </c>
      <c r="E76" s="93" t="str">
        <f t="shared" si="3"/>
        <v>maj</v>
      </c>
      <c r="F76" s="93" t="str">
        <f t="shared" si="3"/>
        <v>Narastajaco styczeń-maj</v>
      </c>
      <c r="G76" s="98" t="s">
        <v>26</v>
      </c>
      <c r="H76" s="99"/>
      <c r="I76" s="14"/>
      <c r="K76" s="23"/>
    </row>
    <row r="77" spans="1:11" ht="65.25" customHeight="1">
      <c r="A77" s="89"/>
      <c r="B77" s="90"/>
      <c r="C77" s="94"/>
      <c r="D77" s="94"/>
      <c r="E77" s="94"/>
      <c r="F77" s="94"/>
      <c r="G77" s="10" t="str">
        <f>G68</f>
        <v>maja 
2024 r. 
z kwietniem
2024 r.</v>
      </c>
      <c r="H77" s="10" t="str">
        <f>H68</f>
        <v>maja 
2024 r. 
z majem
2023 r.</v>
      </c>
      <c r="I77" s="14"/>
    </row>
    <row r="78" spans="1:11" ht="25.5" customHeight="1">
      <c r="A78" s="105" t="s">
        <v>11</v>
      </c>
      <c r="B78" s="106"/>
      <c r="C78" s="11">
        <v>3363</v>
      </c>
      <c r="D78" s="12">
        <v>3313</v>
      </c>
      <c r="E78" s="12">
        <v>3171</v>
      </c>
      <c r="F78" s="12">
        <v>17986</v>
      </c>
      <c r="G78" s="13">
        <f>E78/D78-1</f>
        <v>-4.2861454874735916E-2</v>
      </c>
      <c r="H78" s="13">
        <f>E78/C78-1</f>
        <v>-5.7091882247992887E-2</v>
      </c>
      <c r="I78" s="14"/>
      <c r="J78" s="23"/>
      <c r="K78" s="23"/>
    </row>
    <row r="79" spans="1:11" ht="25.5" customHeight="1">
      <c r="A79" s="105" t="s">
        <v>24</v>
      </c>
      <c r="B79" s="106"/>
      <c r="C79" s="16">
        <v>13451926</v>
      </c>
      <c r="D79" s="17">
        <v>13248384.15</v>
      </c>
      <c r="E79" s="17">
        <v>12684000.140000001</v>
      </c>
      <c r="F79" s="60">
        <v>71937821.689999998</v>
      </c>
      <c r="G79" s="13">
        <f t="shared" ref="G79:G80" si="4">E79/D79-1</f>
        <v>-4.2600214759020205E-2</v>
      </c>
      <c r="H79" s="13">
        <f t="shared" ref="H79:H80" si="5">E79/C79-1</f>
        <v>-5.7086684836059831E-2</v>
      </c>
      <c r="I79" s="14"/>
      <c r="J79" s="23"/>
    </row>
    <row r="80" spans="1:11" ht="25.5" customHeight="1">
      <c r="A80" s="102" t="s">
        <v>12</v>
      </c>
      <c r="B80" s="103"/>
      <c r="C80" s="24">
        <f>ROUND(C79/C78,2)</f>
        <v>3999.98</v>
      </c>
      <c r="D80" s="25">
        <f t="shared" ref="D80:F80" si="6">ROUND(D79/D78,2)</f>
        <v>3998.91</v>
      </c>
      <c r="E80" s="26">
        <f t="shared" si="6"/>
        <v>4000</v>
      </c>
      <c r="F80" s="26">
        <f t="shared" si="6"/>
        <v>3999.66</v>
      </c>
      <c r="G80" s="21">
        <f t="shared" si="4"/>
        <v>2.7257427649041155E-4</v>
      </c>
      <c r="H80" s="61">
        <f t="shared" si="5"/>
        <v>5.0000250000348245E-6</v>
      </c>
      <c r="I80" s="14"/>
      <c r="J80" s="23"/>
    </row>
    <row r="81" spans="1:10" ht="25.5" customHeight="1">
      <c r="A81" s="52"/>
      <c r="B81" s="52"/>
      <c r="C81" s="53"/>
      <c r="D81" s="53"/>
      <c r="E81" s="53"/>
      <c r="F81" s="53"/>
      <c r="G81" s="54"/>
      <c r="H81" s="54"/>
      <c r="I81" s="14"/>
      <c r="J81" s="23"/>
    </row>
    <row r="82" spans="1:10" ht="31.5" customHeight="1">
      <c r="A82" s="84" t="s">
        <v>54</v>
      </c>
      <c r="B82" s="84"/>
      <c r="C82" s="84"/>
      <c r="D82" s="84"/>
      <c r="E82" s="84"/>
      <c r="F82" s="84"/>
      <c r="G82" s="84"/>
      <c r="H82" s="84"/>
      <c r="I82" s="14"/>
    </row>
    <row r="83" spans="1:10" ht="30" customHeight="1">
      <c r="A83" s="85" t="s">
        <v>0</v>
      </c>
      <c r="B83" s="86"/>
      <c r="C83" s="59" t="str">
        <f>C75</f>
        <v>2023 rok</v>
      </c>
      <c r="D83" s="96" t="str">
        <f>D75</f>
        <v>2024 rok</v>
      </c>
      <c r="E83" s="96"/>
      <c r="F83" s="96"/>
      <c r="G83" s="96"/>
      <c r="H83" s="97"/>
      <c r="I83" s="14"/>
    </row>
    <row r="84" spans="1:10" ht="37.5" customHeight="1">
      <c r="A84" s="87"/>
      <c r="B84" s="88"/>
      <c r="C84" s="93" t="str">
        <f>C76</f>
        <v>maj</v>
      </c>
      <c r="D84" s="93" t="str">
        <f t="shared" ref="D84:F84" si="7">D76</f>
        <v>kwiecień</v>
      </c>
      <c r="E84" s="93" t="str">
        <f t="shared" si="7"/>
        <v>maj</v>
      </c>
      <c r="F84" s="93" t="str">
        <f t="shared" si="7"/>
        <v>Narastajaco styczeń-maj</v>
      </c>
      <c r="G84" s="98" t="s">
        <v>26</v>
      </c>
      <c r="H84" s="99"/>
      <c r="I84" s="14"/>
    </row>
    <row r="85" spans="1:10" ht="66" customHeight="1">
      <c r="A85" s="89"/>
      <c r="B85" s="90"/>
      <c r="C85" s="94"/>
      <c r="D85" s="94"/>
      <c r="E85" s="94"/>
      <c r="F85" s="94"/>
      <c r="G85" s="10" t="str">
        <f>G77</f>
        <v>maja 
2024 r. 
z kwietniem
2024 r.</v>
      </c>
      <c r="H85" s="10" t="str">
        <f>H77</f>
        <v>maja 
2024 r. 
z majem
2023 r.</v>
      </c>
      <c r="I85" s="14"/>
    </row>
    <row r="86" spans="1:10" ht="25.5" customHeight="1">
      <c r="A86" s="100" t="s">
        <v>15</v>
      </c>
      <c r="B86" s="101"/>
      <c r="C86" s="12">
        <v>9975</v>
      </c>
      <c r="D86" s="12">
        <v>8904</v>
      </c>
      <c r="E86" s="12">
        <v>8896</v>
      </c>
      <c r="F86" s="12">
        <v>45178</v>
      </c>
      <c r="G86" s="28">
        <f>E86/D86-1</f>
        <v>-8.9847259658581979E-4</v>
      </c>
      <c r="H86" s="29">
        <f>E86/C86-1</f>
        <v>-0.10817042606516292</v>
      </c>
      <c r="I86" s="14"/>
    </row>
    <row r="87" spans="1:10" ht="25.5" customHeight="1">
      <c r="A87" s="105" t="s">
        <v>24</v>
      </c>
      <c r="B87" s="106"/>
      <c r="C87" s="17">
        <v>9848308.4399999995</v>
      </c>
      <c r="D87" s="17">
        <v>8878047.6799999997</v>
      </c>
      <c r="E87" s="17">
        <v>8830170.2100000009</v>
      </c>
      <c r="F87" s="17">
        <v>44928287.68</v>
      </c>
      <c r="G87" s="28">
        <f t="shared" ref="G87:G88" si="8">E87/D87-1</f>
        <v>-5.3927926190185937E-3</v>
      </c>
      <c r="H87" s="29">
        <f t="shared" ref="H87:H88" si="9">E87/C87-1</f>
        <v>-0.10338204131226403</v>
      </c>
      <c r="I87" s="14"/>
    </row>
    <row r="88" spans="1:10" ht="25.5" customHeight="1">
      <c r="A88" s="102" t="s">
        <v>1</v>
      </c>
      <c r="B88" s="103"/>
      <c r="C88" s="20">
        <f>ROUND(C87/C86,2)</f>
        <v>987.3</v>
      </c>
      <c r="D88" s="20">
        <f t="shared" ref="D88:F88" si="10">ROUND(D87/D86,2)</f>
        <v>997.09</v>
      </c>
      <c r="E88" s="20">
        <f t="shared" si="10"/>
        <v>992.6</v>
      </c>
      <c r="F88" s="20">
        <f t="shared" si="10"/>
        <v>994.47</v>
      </c>
      <c r="G88" s="30">
        <f t="shared" si="8"/>
        <v>-4.503104032735239E-3</v>
      </c>
      <c r="H88" s="27">
        <f t="shared" si="9"/>
        <v>5.3681758330801355E-3</v>
      </c>
      <c r="I88" s="14"/>
    </row>
    <row r="89" spans="1:10" ht="27" customHeight="1">
      <c r="I89" s="14"/>
    </row>
    <row r="90" spans="1:10" ht="31.5" customHeight="1">
      <c r="A90" s="84" t="s">
        <v>34</v>
      </c>
      <c r="B90" s="84"/>
      <c r="C90" s="84"/>
      <c r="D90" s="84"/>
      <c r="E90" s="84"/>
      <c r="F90" s="84"/>
      <c r="G90" s="84"/>
      <c r="H90" s="84"/>
      <c r="I90" s="14"/>
    </row>
    <row r="91" spans="1:10" ht="30" customHeight="1">
      <c r="A91" s="85" t="s">
        <v>0</v>
      </c>
      <c r="B91" s="86"/>
      <c r="C91" s="59" t="str">
        <f>C83</f>
        <v>2023 rok</v>
      </c>
      <c r="D91" s="96" t="str">
        <f>D83</f>
        <v>2024 rok</v>
      </c>
      <c r="E91" s="96"/>
      <c r="F91" s="96"/>
      <c r="G91" s="96"/>
      <c r="H91" s="97"/>
      <c r="I91" s="14"/>
    </row>
    <row r="92" spans="1:10" ht="39.75" customHeight="1">
      <c r="A92" s="87"/>
      <c r="B92" s="88"/>
      <c r="C92" s="93" t="str">
        <f>C84</f>
        <v>maj</v>
      </c>
      <c r="D92" s="93" t="str">
        <f t="shared" ref="D92:F92" si="11">D84</f>
        <v>kwiecień</v>
      </c>
      <c r="E92" s="93" t="str">
        <f t="shared" si="11"/>
        <v>maj</v>
      </c>
      <c r="F92" s="93" t="str">
        <f t="shared" si="11"/>
        <v>Narastajaco styczeń-maj</v>
      </c>
      <c r="G92" s="98" t="s">
        <v>26</v>
      </c>
      <c r="H92" s="99"/>
      <c r="I92" s="14"/>
    </row>
    <row r="93" spans="1:10" ht="57" customHeight="1">
      <c r="A93" s="89"/>
      <c r="B93" s="90"/>
      <c r="C93" s="94"/>
      <c r="D93" s="94"/>
      <c r="E93" s="94"/>
      <c r="F93" s="94"/>
      <c r="G93" s="10" t="str">
        <f>G85</f>
        <v>maja 
2024 r. 
z kwietniem
2024 r.</v>
      </c>
      <c r="H93" s="10" t="str">
        <f>H85</f>
        <v>maja 
2024 r. 
z majem
2023 r.</v>
      </c>
      <c r="I93" s="14"/>
    </row>
    <row r="94" spans="1:10" ht="15.75">
      <c r="A94" s="108" t="s">
        <v>25</v>
      </c>
      <c r="B94" s="109"/>
      <c r="C94" s="109"/>
      <c r="D94" s="109"/>
      <c r="E94" s="109"/>
      <c r="F94" s="109"/>
      <c r="G94" s="109"/>
      <c r="H94" s="110"/>
      <c r="I94" s="14"/>
    </row>
    <row r="95" spans="1:10" ht="21" customHeight="1">
      <c r="A95" s="105" t="s">
        <v>3</v>
      </c>
      <c r="B95" s="106"/>
      <c r="C95" s="12">
        <v>715</v>
      </c>
      <c r="D95" s="12">
        <v>724</v>
      </c>
      <c r="E95" s="12">
        <v>777</v>
      </c>
      <c r="F95" s="12">
        <v>3507</v>
      </c>
      <c r="G95" s="28">
        <f t="shared" ref="G95:G97" si="12">E95/D95-1</f>
        <v>7.320441988950277E-2</v>
      </c>
      <c r="H95" s="29">
        <f t="shared" ref="H95:H97" si="13">E95/C95-1</f>
        <v>8.6713286713286708E-2</v>
      </c>
      <c r="I95" s="14"/>
    </row>
    <row r="96" spans="1:10" ht="21" customHeight="1">
      <c r="A96" s="105" t="s">
        <v>22</v>
      </c>
      <c r="B96" s="106"/>
      <c r="C96" s="17">
        <v>5523036</v>
      </c>
      <c r="D96" s="17">
        <v>5659292</v>
      </c>
      <c r="E96" s="17">
        <v>5857029</v>
      </c>
      <c r="F96" s="17">
        <v>26874354</v>
      </c>
      <c r="G96" s="28">
        <f t="shared" si="12"/>
        <v>3.4940236340517572E-2</v>
      </c>
      <c r="H96" s="29">
        <f t="shared" si="13"/>
        <v>6.0472718265823344E-2</v>
      </c>
      <c r="I96" s="14"/>
    </row>
    <row r="97" spans="1:14" ht="21" customHeight="1">
      <c r="A97" s="105" t="s">
        <v>1</v>
      </c>
      <c r="B97" s="106"/>
      <c r="C97" s="17">
        <f>ROUND(C96/C95,2)</f>
        <v>7724.53</v>
      </c>
      <c r="D97" s="17">
        <f t="shared" ref="D97:F97" si="14">ROUND(D96/D95,2)</f>
        <v>7816.7</v>
      </c>
      <c r="E97" s="17">
        <f t="shared" si="14"/>
        <v>7538</v>
      </c>
      <c r="F97" s="17">
        <f t="shared" si="14"/>
        <v>7663.06</v>
      </c>
      <c r="G97" s="28">
        <f t="shared" si="12"/>
        <v>-3.5654432177261497E-2</v>
      </c>
      <c r="H97" s="29">
        <f t="shared" si="13"/>
        <v>-2.4147747500495198E-2</v>
      </c>
      <c r="I97" s="14"/>
    </row>
    <row r="98" spans="1:14" ht="21" customHeight="1">
      <c r="A98" s="111" t="s">
        <v>7</v>
      </c>
      <c r="B98" s="112"/>
      <c r="C98" s="112"/>
      <c r="D98" s="112"/>
      <c r="E98" s="112"/>
      <c r="F98" s="112"/>
      <c r="G98" s="112"/>
      <c r="H98" s="113"/>
      <c r="I98" s="14"/>
    </row>
    <row r="99" spans="1:14" ht="21" customHeight="1">
      <c r="A99" s="105" t="s">
        <v>8</v>
      </c>
      <c r="B99" s="106"/>
      <c r="C99" s="12">
        <v>2104532</v>
      </c>
      <c r="D99" s="12">
        <v>2185742</v>
      </c>
      <c r="E99" s="12">
        <v>2088627</v>
      </c>
      <c r="F99" s="12">
        <v>10585069</v>
      </c>
      <c r="G99" s="28">
        <f t="shared" ref="G99:G101" si="15">E99/D99-1</f>
        <v>-4.4431135971217062E-2</v>
      </c>
      <c r="H99" s="29">
        <f t="shared" ref="H99:H101" si="16">E99/C99-1</f>
        <v>-7.5574997196525828E-3</v>
      </c>
      <c r="I99" s="14"/>
    </row>
    <row r="100" spans="1:14" ht="21" customHeight="1">
      <c r="A100" s="105" t="s">
        <v>24</v>
      </c>
      <c r="B100" s="106"/>
      <c r="C100" s="17">
        <v>42095623</v>
      </c>
      <c r="D100" s="17">
        <v>43714682</v>
      </c>
      <c r="E100" s="17">
        <v>41772615</v>
      </c>
      <c r="F100" s="17">
        <v>211702522.88</v>
      </c>
      <c r="G100" s="28">
        <f t="shared" si="15"/>
        <v>-4.4425966543688911E-2</v>
      </c>
      <c r="H100" s="29">
        <f t="shared" si="16"/>
        <v>-7.67319680718348E-3</v>
      </c>
      <c r="I100" s="14"/>
      <c r="J100" s="23"/>
    </row>
    <row r="101" spans="1:14" ht="21" customHeight="1">
      <c r="A101" s="102" t="s">
        <v>9</v>
      </c>
      <c r="B101" s="103"/>
      <c r="C101" s="20">
        <f>ROUND(C100/C99,2)</f>
        <v>20</v>
      </c>
      <c r="D101" s="20">
        <f t="shared" ref="D101:F101" si="17">ROUND(D100/D99,2)</f>
        <v>20</v>
      </c>
      <c r="E101" s="20">
        <f t="shared" si="17"/>
        <v>20</v>
      </c>
      <c r="F101" s="20">
        <f t="shared" si="17"/>
        <v>20</v>
      </c>
      <c r="G101" s="30">
        <f t="shared" si="15"/>
        <v>0</v>
      </c>
      <c r="H101" s="27">
        <f t="shared" si="16"/>
        <v>0</v>
      </c>
      <c r="I101" s="14"/>
      <c r="J101" s="23"/>
      <c r="K101" s="2"/>
    </row>
    <row r="102" spans="1:14" ht="27.75" customHeight="1">
      <c r="A102" s="55"/>
      <c r="B102" s="55"/>
      <c r="C102" s="56"/>
      <c r="D102" s="56"/>
      <c r="E102" s="56"/>
      <c r="F102" s="56"/>
      <c r="G102" s="48"/>
      <c r="H102" s="54"/>
      <c r="I102" s="14"/>
      <c r="J102" s="23"/>
      <c r="K102" s="2"/>
    </row>
    <row r="103" spans="1:14" ht="35.25" customHeight="1">
      <c r="A103" s="118" t="s">
        <v>75</v>
      </c>
      <c r="B103" s="118"/>
      <c r="C103" s="118"/>
      <c r="D103" s="118"/>
      <c r="E103" s="118"/>
      <c r="F103" s="118"/>
      <c r="G103" s="118"/>
      <c r="H103" s="118"/>
      <c r="I103" s="14"/>
    </row>
    <row r="104" spans="1:14" ht="30" customHeight="1">
      <c r="A104" s="85" t="s">
        <v>0</v>
      </c>
      <c r="B104" s="86"/>
      <c r="C104" s="59" t="str">
        <f>C91</f>
        <v>2023 rok</v>
      </c>
      <c r="D104" s="96" t="str">
        <f>D91</f>
        <v>2024 rok</v>
      </c>
      <c r="E104" s="96"/>
      <c r="F104" s="96"/>
      <c r="G104" s="96"/>
      <c r="H104" s="97"/>
      <c r="I104" s="14"/>
    </row>
    <row r="105" spans="1:14" ht="33" customHeight="1">
      <c r="A105" s="87"/>
      <c r="B105" s="88"/>
      <c r="C105" s="93" t="str">
        <f>C92</f>
        <v>maj</v>
      </c>
      <c r="D105" s="93" t="str">
        <f t="shared" ref="D105:F105" si="18">D92</f>
        <v>kwiecień</v>
      </c>
      <c r="E105" s="93" t="str">
        <f t="shared" si="18"/>
        <v>maj</v>
      </c>
      <c r="F105" s="93" t="str">
        <f t="shared" si="18"/>
        <v>Narastajaco styczeń-maj</v>
      </c>
      <c r="G105" s="98" t="s">
        <v>26</v>
      </c>
      <c r="H105" s="99"/>
      <c r="I105" s="14"/>
    </row>
    <row r="106" spans="1:14" ht="65.25" customHeight="1">
      <c r="A106" s="89"/>
      <c r="B106" s="90"/>
      <c r="C106" s="94"/>
      <c r="D106" s="94"/>
      <c r="E106" s="94"/>
      <c r="F106" s="94"/>
      <c r="G106" s="10" t="str">
        <f>G93</f>
        <v>maja 
2024 r. 
z kwietniem
2024 r.</v>
      </c>
      <c r="H106" s="10" t="str">
        <f>H93</f>
        <v>maja 
2024 r. 
z majem
2023 r.</v>
      </c>
      <c r="I106" s="14"/>
    </row>
    <row r="107" spans="1:14" ht="30" customHeight="1">
      <c r="A107" s="114" t="s">
        <v>66</v>
      </c>
      <c r="B107" s="115"/>
      <c r="C107" s="17">
        <f>SUM(C108:C111)</f>
        <v>315483484.88999999</v>
      </c>
      <c r="D107" s="36">
        <f>SUM(D108:D111)</f>
        <v>457490536.59999996</v>
      </c>
      <c r="E107" s="37">
        <f>SUM(E108:E111)</f>
        <v>334039239.28000003</v>
      </c>
      <c r="F107" s="37">
        <f>SUM(F108:F111)</f>
        <v>1755979849.3199999</v>
      </c>
      <c r="G107" s="28">
        <f>E107/D107-1</f>
        <v>-0.26984448298640484</v>
      </c>
      <c r="H107" s="29">
        <f>E107/C107-1</f>
        <v>5.881688037163002E-2</v>
      </c>
      <c r="I107" s="14"/>
    </row>
    <row r="108" spans="1:14" s="8" customFormat="1" ht="30" customHeight="1">
      <c r="A108" s="105" t="s">
        <v>73</v>
      </c>
      <c r="B108" s="106"/>
      <c r="C108" s="37">
        <v>155235379</v>
      </c>
      <c r="D108" s="36">
        <v>296101957</v>
      </c>
      <c r="E108" s="37">
        <v>172892727</v>
      </c>
      <c r="F108" s="37">
        <v>949940235</v>
      </c>
      <c r="G108" s="28">
        <f t="shared" ref="G108:G111" si="19">E108/D108-1</f>
        <v>-0.41610407188224019</v>
      </c>
      <c r="H108" s="29">
        <f t="shared" ref="H108:H111" si="20">E108/C108-1</f>
        <v>0.11374564299546686</v>
      </c>
      <c r="I108" s="14"/>
      <c r="J108" s="64"/>
      <c r="K108" s="65"/>
      <c r="L108" s="66"/>
      <c r="M108" s="66"/>
      <c r="N108" s="66"/>
    </row>
    <row r="109" spans="1:14" s="8" customFormat="1" ht="30" customHeight="1">
      <c r="A109" s="105" t="s">
        <v>28</v>
      </c>
      <c r="B109" s="106"/>
      <c r="C109" s="17">
        <v>155167000</v>
      </c>
      <c r="D109" s="62">
        <v>155167000</v>
      </c>
      <c r="E109" s="17">
        <v>155167000</v>
      </c>
      <c r="F109" s="17">
        <v>775835000</v>
      </c>
      <c r="G109" s="28">
        <f t="shared" si="19"/>
        <v>0</v>
      </c>
      <c r="H109" s="29">
        <f t="shared" si="20"/>
        <v>0</v>
      </c>
      <c r="I109" s="14"/>
      <c r="J109" s="64"/>
      <c r="K109" s="65"/>
      <c r="L109" s="67"/>
      <c r="M109" s="68"/>
      <c r="N109" s="65"/>
    </row>
    <row r="110" spans="1:14" s="8" customFormat="1" ht="30" customHeight="1">
      <c r="A110" s="116" t="s">
        <v>29</v>
      </c>
      <c r="B110" s="117"/>
      <c r="C110" s="17">
        <v>1408499.87</v>
      </c>
      <c r="D110" s="62">
        <v>1247133.32</v>
      </c>
      <c r="E110" s="17">
        <v>1481673.81</v>
      </c>
      <c r="F110" s="17">
        <v>4630283.58</v>
      </c>
      <c r="G110" s="28">
        <f t="shared" si="19"/>
        <v>0.18806368672757445</v>
      </c>
      <c r="H110" s="29">
        <f t="shared" si="20"/>
        <v>5.1951683886204414E-2</v>
      </c>
      <c r="I110" s="14"/>
      <c r="J110" s="64"/>
      <c r="K110" s="65"/>
      <c r="L110" s="69"/>
      <c r="M110" s="65"/>
      <c r="N110" s="65"/>
    </row>
    <row r="111" spans="1:14" s="8" customFormat="1" ht="30" customHeight="1">
      <c r="A111" s="102" t="s">
        <v>78</v>
      </c>
      <c r="B111" s="103"/>
      <c r="C111" s="20">
        <v>3672606.02</v>
      </c>
      <c r="D111" s="63">
        <v>4974446.28</v>
      </c>
      <c r="E111" s="20">
        <v>4497838.4700000007</v>
      </c>
      <c r="F111" s="20">
        <v>25574330.740000002</v>
      </c>
      <c r="G111" s="30">
        <f t="shared" si="19"/>
        <v>-9.5811228662016967E-2</v>
      </c>
      <c r="H111" s="27">
        <f t="shared" si="20"/>
        <v>0.22469942201968096</v>
      </c>
      <c r="I111" s="14"/>
      <c r="J111" s="64"/>
      <c r="K111" s="65"/>
      <c r="L111" s="70"/>
      <c r="M111" s="65"/>
      <c r="N111" s="65"/>
    </row>
    <row r="112" spans="1:14" ht="27.75" customHeight="1">
      <c r="A112" s="57"/>
      <c r="B112" s="57"/>
      <c r="C112" s="57"/>
      <c r="D112" s="57"/>
      <c r="E112" s="57"/>
      <c r="F112" s="57"/>
      <c r="G112" s="57"/>
      <c r="H112" s="57"/>
      <c r="I112" s="14"/>
      <c r="J112" s="41"/>
      <c r="K112" s="41"/>
      <c r="L112" s="42"/>
      <c r="M112" s="42"/>
      <c r="N112" s="40"/>
    </row>
    <row r="113" spans="1:13" ht="31.5" customHeight="1">
      <c r="A113" s="84" t="s">
        <v>81</v>
      </c>
      <c r="B113" s="84"/>
      <c r="C113" s="84"/>
      <c r="D113" s="84"/>
      <c r="E113" s="84"/>
      <c r="F113" s="84"/>
      <c r="G113" s="84"/>
      <c r="H113" s="84"/>
      <c r="I113" s="14"/>
    </row>
    <row r="114" spans="1:13" ht="24.75" customHeight="1">
      <c r="A114" s="85" t="s">
        <v>0</v>
      </c>
      <c r="B114" s="86"/>
      <c r="C114" s="59" t="str">
        <f>C104</f>
        <v>2023 rok</v>
      </c>
      <c r="D114" s="95" t="str">
        <f>D104</f>
        <v>2024 rok</v>
      </c>
      <c r="E114" s="96"/>
      <c r="F114" s="96"/>
      <c r="G114" s="96"/>
      <c r="H114" s="97"/>
      <c r="I114" s="14"/>
    </row>
    <row r="115" spans="1:13" ht="34.5" customHeight="1">
      <c r="A115" s="87"/>
      <c r="B115" s="88"/>
      <c r="C115" s="93" t="str">
        <f>C105</f>
        <v>maj</v>
      </c>
      <c r="D115" s="93" t="str">
        <f>D105</f>
        <v>kwiecień</v>
      </c>
      <c r="E115" s="93" t="str">
        <f>E105</f>
        <v>maj</v>
      </c>
      <c r="F115" s="93" t="str">
        <f>F105</f>
        <v>Narastajaco styczeń-maj</v>
      </c>
      <c r="G115" s="98" t="s">
        <v>26</v>
      </c>
      <c r="H115" s="99"/>
      <c r="I115" s="14"/>
    </row>
    <row r="116" spans="1:13" ht="63" customHeight="1">
      <c r="A116" s="89"/>
      <c r="B116" s="90"/>
      <c r="C116" s="94"/>
      <c r="D116" s="94"/>
      <c r="E116" s="94"/>
      <c r="F116" s="94"/>
      <c r="G116" s="10" t="str">
        <f>G106</f>
        <v>maja 
2024 r. 
z kwietniem
2024 r.</v>
      </c>
      <c r="H116" s="10" t="str">
        <f>H106</f>
        <v>maja 
2024 r. 
z majem
2023 r.</v>
      </c>
      <c r="I116" s="14"/>
    </row>
    <row r="117" spans="1:13" ht="18.75" customHeight="1">
      <c r="A117" s="119" t="s">
        <v>16</v>
      </c>
      <c r="B117" s="120"/>
      <c r="C117" s="120"/>
      <c r="D117" s="120"/>
      <c r="E117" s="120"/>
      <c r="F117" s="120"/>
      <c r="G117" s="120"/>
      <c r="H117" s="121"/>
      <c r="I117" s="14"/>
    </row>
    <row r="118" spans="1:13" ht="18" customHeight="1">
      <c r="A118" s="105" t="s">
        <v>79</v>
      </c>
      <c r="B118" s="106"/>
      <c r="C118" s="12">
        <v>2539</v>
      </c>
      <c r="D118" s="12">
        <v>2233</v>
      </c>
      <c r="E118" s="12">
        <v>2214</v>
      </c>
      <c r="F118" s="12">
        <v>2270</v>
      </c>
      <c r="G118" s="28">
        <f>E118/D118-1</f>
        <v>-8.5087326466636304E-3</v>
      </c>
      <c r="H118" s="29">
        <f>E118/C118-1</f>
        <v>-0.12800315084679004</v>
      </c>
      <c r="I118" s="14"/>
    </row>
    <row r="119" spans="1:13" ht="18" customHeight="1">
      <c r="A119" s="105" t="s">
        <v>22</v>
      </c>
      <c r="B119" s="106"/>
      <c r="C119" s="17">
        <v>7684822.4199999999</v>
      </c>
      <c r="D119" s="17">
        <v>7550804.6900000004</v>
      </c>
      <c r="E119" s="17">
        <v>7462592.7000000002</v>
      </c>
      <c r="F119" s="17">
        <v>36567978.100000001</v>
      </c>
      <c r="G119" s="28">
        <f t="shared" ref="G119:G120" si="21">E119/D119-1</f>
        <v>-1.1682462150931383E-2</v>
      </c>
      <c r="H119" s="29">
        <f t="shared" ref="H119:H120" si="22">E119/C119-1</f>
        <v>-2.8918003286795502E-2</v>
      </c>
      <c r="I119" s="14"/>
    </row>
    <row r="120" spans="1:13" ht="18" customHeight="1">
      <c r="A120" s="105" t="s">
        <v>1</v>
      </c>
      <c r="B120" s="106"/>
      <c r="C120" s="17">
        <f t="shared" ref="C120:E120" si="23">ROUND(C119/C118,2)</f>
        <v>3026.71</v>
      </c>
      <c r="D120" s="17">
        <f t="shared" si="23"/>
        <v>3381.46</v>
      </c>
      <c r="E120" s="17">
        <f t="shared" si="23"/>
        <v>3370.64</v>
      </c>
      <c r="F120" s="17">
        <v>3222.42</v>
      </c>
      <c r="G120" s="28">
        <f t="shared" si="21"/>
        <v>-3.1998012692742162E-3</v>
      </c>
      <c r="H120" s="29">
        <f t="shared" si="22"/>
        <v>0.11363163302728041</v>
      </c>
      <c r="I120" s="14"/>
      <c r="K120" s="23"/>
      <c r="M120" s="23"/>
    </row>
    <row r="121" spans="1:13" ht="18.75" customHeight="1">
      <c r="A121" s="111" t="s">
        <v>20</v>
      </c>
      <c r="B121" s="112"/>
      <c r="C121" s="112"/>
      <c r="D121" s="112"/>
      <c r="E121" s="112"/>
      <c r="F121" s="112"/>
      <c r="G121" s="112"/>
      <c r="H121" s="113"/>
      <c r="I121" s="14"/>
    </row>
    <row r="122" spans="1:13" ht="17.25" customHeight="1">
      <c r="A122" s="105" t="s">
        <v>3</v>
      </c>
      <c r="B122" s="106"/>
      <c r="C122" s="43">
        <v>83</v>
      </c>
      <c r="D122" s="12">
        <v>63</v>
      </c>
      <c r="E122" s="12">
        <v>63</v>
      </c>
      <c r="F122" s="12">
        <v>331</v>
      </c>
      <c r="G122" s="28">
        <f t="shared" ref="G122:G124" si="24">E122/D122-1</f>
        <v>0</v>
      </c>
      <c r="H122" s="29">
        <f t="shared" ref="H122:H124" si="25">E122/C122-1</f>
        <v>-0.24096385542168675</v>
      </c>
      <c r="I122" s="14"/>
    </row>
    <row r="123" spans="1:13" ht="18" customHeight="1">
      <c r="A123" s="105" t="s">
        <v>22</v>
      </c>
      <c r="B123" s="106"/>
      <c r="C123" s="44">
        <v>93550.96</v>
      </c>
      <c r="D123" s="17">
        <v>79614.990000000005</v>
      </c>
      <c r="E123" s="17">
        <v>79614.990000000005</v>
      </c>
      <c r="F123" s="17">
        <v>398042.11</v>
      </c>
      <c r="G123" s="28">
        <f t="shared" si="24"/>
        <v>0</v>
      </c>
      <c r="H123" s="29">
        <f t="shared" si="25"/>
        <v>-0.14896661669746625</v>
      </c>
      <c r="I123" s="14"/>
    </row>
    <row r="124" spans="1:13" ht="18" customHeight="1">
      <c r="A124" s="105" t="s">
        <v>71</v>
      </c>
      <c r="B124" s="106"/>
      <c r="C124" s="44">
        <v>1127.1199999999999</v>
      </c>
      <c r="D124" s="17">
        <v>1263.73</v>
      </c>
      <c r="E124" s="17">
        <v>1263.73</v>
      </c>
      <c r="F124" s="17">
        <v>1263.73</v>
      </c>
      <c r="G124" s="28">
        <f t="shared" si="24"/>
        <v>0</v>
      </c>
      <c r="H124" s="29">
        <f t="shared" si="25"/>
        <v>0.1212027113350842</v>
      </c>
      <c r="I124" s="14"/>
    </row>
    <row r="125" spans="1:13" ht="18" customHeight="1">
      <c r="A125" s="111" t="s">
        <v>2</v>
      </c>
      <c r="B125" s="112"/>
      <c r="C125" s="112"/>
      <c r="D125" s="112"/>
      <c r="E125" s="112"/>
      <c r="F125" s="112"/>
      <c r="G125" s="112"/>
      <c r="H125" s="113"/>
      <c r="I125" s="14"/>
    </row>
    <row r="126" spans="1:13" ht="17.25" customHeight="1">
      <c r="A126" s="105" t="s">
        <v>3</v>
      </c>
      <c r="B126" s="106"/>
      <c r="C126" s="12">
        <v>25432</v>
      </c>
      <c r="D126" s="12">
        <v>22145</v>
      </c>
      <c r="E126" s="12">
        <v>21885</v>
      </c>
      <c r="F126" s="12">
        <v>112343</v>
      </c>
      <c r="G126" s="28">
        <f t="shared" ref="G126:G128" si="26">E126/D126-1</f>
        <v>-1.1740799277489278E-2</v>
      </c>
      <c r="H126" s="29">
        <f t="shared" ref="H126:H128" si="27">E126/C126-1</f>
        <v>-0.13946995910663729</v>
      </c>
      <c r="I126" s="14"/>
    </row>
    <row r="127" spans="1:13" ht="18" customHeight="1">
      <c r="A127" s="105" t="s">
        <v>22</v>
      </c>
      <c r="B127" s="106"/>
      <c r="C127" s="17">
        <v>6476817.5899999999</v>
      </c>
      <c r="D127" s="17">
        <v>6613486.8300000001</v>
      </c>
      <c r="E127" s="17">
        <v>6532794.8200000003</v>
      </c>
      <c r="F127" s="17">
        <v>31498237.149999999</v>
      </c>
      <c r="G127" s="28">
        <f t="shared" si="26"/>
        <v>-1.220112961198716E-2</v>
      </c>
      <c r="H127" s="29">
        <f t="shared" si="27"/>
        <v>8.6427059620186597E-3</v>
      </c>
      <c r="I127" s="14"/>
      <c r="M127" s="23"/>
    </row>
    <row r="128" spans="1:13" ht="18" customHeight="1">
      <c r="A128" s="105" t="s">
        <v>1</v>
      </c>
      <c r="B128" s="106"/>
      <c r="C128" s="17">
        <f>ROUND(C127/C126,2)</f>
        <v>254.67</v>
      </c>
      <c r="D128" s="17">
        <f t="shared" ref="D128:F128" si="28">ROUND(D127/D126,2)</f>
        <v>298.64</v>
      </c>
      <c r="E128" s="17">
        <f t="shared" si="28"/>
        <v>298.51</v>
      </c>
      <c r="F128" s="17">
        <f t="shared" si="28"/>
        <v>280.38</v>
      </c>
      <c r="G128" s="28">
        <f t="shared" si="26"/>
        <v>-4.3530672381464353E-4</v>
      </c>
      <c r="H128" s="29">
        <f t="shared" si="27"/>
        <v>0.1721443436604233</v>
      </c>
      <c r="I128" s="14"/>
    </row>
    <row r="129" spans="1:14" ht="18" customHeight="1">
      <c r="A129" s="111" t="s">
        <v>4</v>
      </c>
      <c r="B129" s="112"/>
      <c r="C129" s="112"/>
      <c r="D129" s="112"/>
      <c r="E129" s="112"/>
      <c r="F129" s="112"/>
      <c r="G129" s="112"/>
      <c r="H129" s="113"/>
      <c r="I129" s="14"/>
    </row>
    <row r="130" spans="1:14" ht="16.5" customHeight="1">
      <c r="A130" s="105" t="s">
        <v>3</v>
      </c>
      <c r="B130" s="106"/>
      <c r="C130" s="12">
        <v>7224</v>
      </c>
      <c r="D130" s="12">
        <v>6256</v>
      </c>
      <c r="E130" s="12">
        <v>6175</v>
      </c>
      <c r="F130" s="12">
        <v>31788</v>
      </c>
      <c r="G130" s="28">
        <f t="shared" ref="G130:G132" si="29">E130/D130-1</f>
        <v>-1.294757033248084E-2</v>
      </c>
      <c r="H130" s="29">
        <f t="shared" ref="H130:H132" si="30">E130/C130-1</f>
        <v>-0.14521040974529342</v>
      </c>
      <c r="I130" s="14"/>
    </row>
    <row r="131" spans="1:14" ht="18" customHeight="1">
      <c r="A131" s="105" t="s">
        <v>22</v>
      </c>
      <c r="B131" s="106"/>
      <c r="C131" s="17">
        <v>2118161.62</v>
      </c>
      <c r="D131" s="17">
        <v>2052222.15</v>
      </c>
      <c r="E131" s="17">
        <v>2026478.15</v>
      </c>
      <c r="F131" s="17">
        <v>9965929.290000001</v>
      </c>
      <c r="G131" s="28">
        <f t="shared" si="29"/>
        <v>-1.2544450901672555E-2</v>
      </c>
      <c r="H131" s="29">
        <f t="shared" si="30"/>
        <v>-4.3284454375110526E-2</v>
      </c>
      <c r="I131" s="14"/>
    </row>
    <row r="132" spans="1:14" ht="18" customHeight="1">
      <c r="A132" s="105" t="s">
        <v>1</v>
      </c>
      <c r="B132" s="106"/>
      <c r="C132" s="17">
        <f>ROUND(C131/C130,2)</f>
        <v>293.20999999999998</v>
      </c>
      <c r="D132" s="17">
        <f t="shared" ref="D132:F132" si="31">ROUND(D131/D130,2)</f>
        <v>328.04</v>
      </c>
      <c r="E132" s="17">
        <f t="shared" si="31"/>
        <v>328.17</v>
      </c>
      <c r="F132" s="17">
        <f t="shared" si="31"/>
        <v>313.51</v>
      </c>
      <c r="G132" s="28">
        <f t="shared" si="29"/>
        <v>3.9629313498346086E-4</v>
      </c>
      <c r="H132" s="29">
        <f t="shared" si="30"/>
        <v>0.11923194979707397</v>
      </c>
      <c r="I132" s="14"/>
    </row>
    <row r="133" spans="1:14" ht="18" customHeight="1">
      <c r="A133" s="111" t="s">
        <v>17</v>
      </c>
      <c r="B133" s="112"/>
      <c r="C133" s="112"/>
      <c r="D133" s="112"/>
      <c r="E133" s="112"/>
      <c r="F133" s="112"/>
      <c r="G133" s="112"/>
      <c r="H133" s="113"/>
      <c r="I133" s="14"/>
    </row>
    <row r="134" spans="1:14" ht="20.25" customHeight="1">
      <c r="A134" s="105" t="s">
        <v>3</v>
      </c>
      <c r="B134" s="106"/>
      <c r="C134" s="12">
        <v>25</v>
      </c>
      <c r="D134" s="12">
        <v>8</v>
      </c>
      <c r="E134" s="12">
        <v>4</v>
      </c>
      <c r="F134" s="12">
        <v>40</v>
      </c>
      <c r="G134" s="28">
        <f t="shared" ref="G134:G136" si="32">E134/D134-1</f>
        <v>-0.5</v>
      </c>
      <c r="H134" s="29">
        <f t="shared" ref="H134:H136" si="33">E134/C134-1</f>
        <v>-0.84</v>
      </c>
      <c r="I134" s="14"/>
    </row>
    <row r="135" spans="1:14" ht="18" customHeight="1">
      <c r="A135" s="105" t="s">
        <v>22</v>
      </c>
      <c r="B135" s="106"/>
      <c r="C135" s="17">
        <v>100000</v>
      </c>
      <c r="D135" s="17">
        <v>32000</v>
      </c>
      <c r="E135" s="17">
        <v>16000</v>
      </c>
      <c r="F135" s="17">
        <v>160000</v>
      </c>
      <c r="G135" s="28">
        <f t="shared" si="32"/>
        <v>-0.5</v>
      </c>
      <c r="H135" s="29">
        <f t="shared" si="33"/>
        <v>-0.84</v>
      </c>
      <c r="I135" s="14"/>
    </row>
    <row r="136" spans="1:14" ht="18" customHeight="1">
      <c r="A136" s="105" t="s">
        <v>1</v>
      </c>
      <c r="B136" s="106"/>
      <c r="C136" s="46">
        <f>ROUND(C135/C134,2)</f>
        <v>4000</v>
      </c>
      <c r="D136" s="46">
        <f t="shared" ref="D136:F136" si="34">ROUND(D135/D134,2)</f>
        <v>4000</v>
      </c>
      <c r="E136" s="46">
        <f t="shared" si="34"/>
        <v>4000</v>
      </c>
      <c r="F136" s="46">
        <f t="shared" si="34"/>
        <v>4000</v>
      </c>
      <c r="G136" s="28">
        <f t="shared" si="32"/>
        <v>0</v>
      </c>
      <c r="H136" s="29">
        <f t="shared" si="33"/>
        <v>0</v>
      </c>
      <c r="I136" s="14"/>
      <c r="J136" s="45"/>
    </row>
    <row r="137" spans="1:14" ht="18" customHeight="1">
      <c r="A137" s="122" t="s">
        <v>18</v>
      </c>
      <c r="B137" s="123"/>
      <c r="C137" s="123"/>
      <c r="D137" s="123"/>
      <c r="E137" s="123"/>
      <c r="F137" s="123"/>
      <c r="G137" s="123"/>
      <c r="H137" s="124"/>
      <c r="I137" s="14"/>
    </row>
    <row r="138" spans="1:14" ht="20.25" customHeight="1">
      <c r="A138" s="105" t="s">
        <v>3</v>
      </c>
      <c r="B138" s="106"/>
      <c r="C138" s="43">
        <v>1</v>
      </c>
      <c r="D138" s="72">
        <v>0</v>
      </c>
      <c r="E138" s="72">
        <v>0</v>
      </c>
      <c r="F138" s="72">
        <v>0</v>
      </c>
      <c r="G138" s="72">
        <v>0</v>
      </c>
      <c r="H138" s="29">
        <f t="shared" ref="H138:H140" si="35">E138/C138-1</f>
        <v>-1</v>
      </c>
      <c r="I138" s="14"/>
    </row>
    <row r="139" spans="1:14" ht="18" customHeight="1">
      <c r="A139" s="105" t="s">
        <v>22</v>
      </c>
      <c r="B139" s="106"/>
      <c r="C139" s="44">
        <v>158.84</v>
      </c>
      <c r="D139" s="72">
        <v>0</v>
      </c>
      <c r="E139" s="72">
        <v>0</v>
      </c>
      <c r="F139" s="72">
        <v>0</v>
      </c>
      <c r="G139" s="72">
        <v>0</v>
      </c>
      <c r="H139" s="29">
        <f t="shared" si="35"/>
        <v>-1</v>
      </c>
      <c r="I139" s="14"/>
    </row>
    <row r="140" spans="1:14" ht="18" customHeight="1">
      <c r="A140" s="105" t="s">
        <v>1</v>
      </c>
      <c r="B140" s="106"/>
      <c r="C140" s="47">
        <f>ROUND(C139/C138,2)</f>
        <v>158.84</v>
      </c>
      <c r="D140" s="73">
        <v>0</v>
      </c>
      <c r="E140" s="73">
        <v>0</v>
      </c>
      <c r="F140" s="73">
        <v>0</v>
      </c>
      <c r="G140" s="73">
        <v>0</v>
      </c>
      <c r="H140" s="29">
        <f t="shared" si="35"/>
        <v>-1</v>
      </c>
      <c r="I140" s="14"/>
      <c r="N140" s="38"/>
    </row>
    <row r="141" spans="1:14" ht="18" customHeight="1">
      <c r="A141" s="111" t="s">
        <v>13</v>
      </c>
      <c r="B141" s="112"/>
      <c r="C141" s="112"/>
      <c r="D141" s="112"/>
      <c r="E141" s="112"/>
      <c r="F141" s="112"/>
      <c r="G141" s="112"/>
      <c r="H141" s="113"/>
      <c r="I141" s="14"/>
    </row>
    <row r="142" spans="1:14" ht="17.25" customHeight="1">
      <c r="A142" s="105" t="s">
        <v>3</v>
      </c>
      <c r="B142" s="106"/>
      <c r="C142" s="12">
        <v>1741</v>
      </c>
      <c r="D142" s="12">
        <v>1423</v>
      </c>
      <c r="E142" s="12">
        <v>1399</v>
      </c>
      <c r="F142" s="12">
        <v>7268</v>
      </c>
      <c r="G142" s="28">
        <f t="shared" ref="G142:G144" si="36">E142/D142-1</f>
        <v>-1.6865776528460996E-2</v>
      </c>
      <c r="H142" s="29">
        <f t="shared" ref="H142:H144" si="37">E142/C142-1</f>
        <v>-0.19643882825962089</v>
      </c>
      <c r="I142" s="14"/>
    </row>
    <row r="143" spans="1:14" ht="18" customHeight="1">
      <c r="A143" s="105" t="s">
        <v>22</v>
      </c>
      <c r="B143" s="106"/>
      <c r="C143" s="17">
        <v>511355.68</v>
      </c>
      <c r="D143" s="17">
        <v>465692.56</v>
      </c>
      <c r="E143" s="17">
        <v>459163.56</v>
      </c>
      <c r="F143" s="17">
        <v>2277260.7200000002</v>
      </c>
      <c r="G143" s="28">
        <f t="shared" si="36"/>
        <v>-1.401997918970399E-2</v>
      </c>
      <c r="H143" s="29">
        <f t="shared" si="37"/>
        <v>-0.10206617828123077</v>
      </c>
      <c r="I143" s="14"/>
    </row>
    <row r="144" spans="1:14" ht="18" customHeight="1">
      <c r="A144" s="105" t="s">
        <v>1</v>
      </c>
      <c r="B144" s="106"/>
      <c r="C144" s="17">
        <f>ROUND(C143/C142,2)</f>
        <v>293.70999999999998</v>
      </c>
      <c r="D144" s="17">
        <f t="shared" ref="D144:F144" si="38">ROUND(D143/D142,2)</f>
        <v>327.26</v>
      </c>
      <c r="E144" s="17">
        <f t="shared" si="38"/>
        <v>328.21</v>
      </c>
      <c r="F144" s="17">
        <f t="shared" si="38"/>
        <v>313.33</v>
      </c>
      <c r="G144" s="28">
        <f t="shared" si="36"/>
        <v>2.902890667970448E-3</v>
      </c>
      <c r="H144" s="29">
        <f t="shared" si="37"/>
        <v>0.11746280344557558</v>
      </c>
      <c r="I144" s="14"/>
    </row>
    <row r="145" spans="1:9" ht="18" customHeight="1">
      <c r="A145" s="111" t="s">
        <v>5</v>
      </c>
      <c r="B145" s="112"/>
      <c r="C145" s="112"/>
      <c r="D145" s="112"/>
      <c r="E145" s="112"/>
      <c r="F145" s="112"/>
      <c r="G145" s="112"/>
      <c r="H145" s="113"/>
      <c r="I145" s="14"/>
    </row>
    <row r="146" spans="1:9" ht="17.25" customHeight="1">
      <c r="A146" s="105" t="s">
        <v>3</v>
      </c>
      <c r="B146" s="106"/>
      <c r="C146" s="12">
        <v>4808</v>
      </c>
      <c r="D146" s="12">
        <v>4155</v>
      </c>
      <c r="E146" s="12">
        <v>4104</v>
      </c>
      <c r="F146" s="12">
        <v>21077</v>
      </c>
      <c r="G146" s="28">
        <f t="shared" ref="G146:G148" si="39">E146/D146-1</f>
        <v>-1.2274368231046884E-2</v>
      </c>
      <c r="H146" s="29">
        <f t="shared" ref="H146:H148" si="40">E146/C146-1</f>
        <v>-0.14642262895174707</v>
      </c>
      <c r="I146" s="14"/>
    </row>
    <row r="147" spans="1:9" ht="18" customHeight="1">
      <c r="A147" s="105" t="s">
        <v>22</v>
      </c>
      <c r="B147" s="106"/>
      <c r="C147" s="17">
        <v>1249427.6200000001</v>
      </c>
      <c r="D147" s="17">
        <v>1201092.8999999999</v>
      </c>
      <c r="E147" s="17">
        <v>1187251.8999999999</v>
      </c>
      <c r="F147" s="17">
        <v>5827654.2699999996</v>
      </c>
      <c r="G147" s="28">
        <f t="shared" si="39"/>
        <v>-1.1523671482863596E-2</v>
      </c>
      <c r="H147" s="29">
        <f t="shared" si="40"/>
        <v>-4.9763362842899395E-2</v>
      </c>
      <c r="I147" s="14"/>
    </row>
    <row r="148" spans="1:9" ht="18" customHeight="1">
      <c r="A148" s="105" t="s">
        <v>1</v>
      </c>
      <c r="B148" s="106"/>
      <c r="C148" s="17">
        <f>ROUND(C147/C146,2)</f>
        <v>259.86</v>
      </c>
      <c r="D148" s="17">
        <f t="shared" ref="D148:F148" si="41">ROUND(D147/D146,2)</f>
        <v>289.07</v>
      </c>
      <c r="E148" s="17">
        <f t="shared" si="41"/>
        <v>289.29000000000002</v>
      </c>
      <c r="F148" s="17">
        <f t="shared" si="41"/>
        <v>276.49</v>
      </c>
      <c r="G148" s="28">
        <f t="shared" si="39"/>
        <v>7.6106133462494618E-4</v>
      </c>
      <c r="H148" s="29">
        <f t="shared" si="40"/>
        <v>0.11325329023320241</v>
      </c>
      <c r="I148" s="14"/>
    </row>
    <row r="149" spans="1:9" ht="18" customHeight="1">
      <c r="A149" s="111" t="s">
        <v>6</v>
      </c>
      <c r="B149" s="112"/>
      <c r="C149" s="112"/>
      <c r="D149" s="112"/>
      <c r="E149" s="112"/>
      <c r="F149" s="112"/>
      <c r="G149" s="112"/>
      <c r="H149" s="113"/>
      <c r="I149" s="14"/>
    </row>
    <row r="150" spans="1:9" ht="17.25" customHeight="1">
      <c r="A150" s="105" t="s">
        <v>3</v>
      </c>
      <c r="B150" s="106"/>
      <c r="C150" s="12">
        <v>20342</v>
      </c>
      <c r="D150" s="12">
        <v>17413</v>
      </c>
      <c r="E150" s="12">
        <v>17174</v>
      </c>
      <c r="F150" s="12">
        <v>88483</v>
      </c>
      <c r="G150" s="28">
        <f t="shared" ref="G150:G152" si="42">E150/D150-1</f>
        <v>-1.3725377591454646E-2</v>
      </c>
      <c r="H150" s="29">
        <f t="shared" ref="H150:H152" si="43">E150/C150-1</f>
        <v>-0.15573689902664434</v>
      </c>
      <c r="I150" s="14"/>
    </row>
    <row r="151" spans="1:9" ht="18" customHeight="1">
      <c r="A151" s="105" t="s">
        <v>22</v>
      </c>
      <c r="B151" s="106"/>
      <c r="C151" s="17">
        <v>896344.85</v>
      </c>
      <c r="D151" s="17">
        <v>857709.01</v>
      </c>
      <c r="E151" s="17">
        <v>846224.01</v>
      </c>
      <c r="F151" s="17">
        <v>4165171.5699999994</v>
      </c>
      <c r="G151" s="28">
        <f t="shared" si="42"/>
        <v>-1.3390322202631366E-2</v>
      </c>
      <c r="H151" s="29">
        <f t="shared" si="43"/>
        <v>-5.5916916352004464E-2</v>
      </c>
      <c r="I151" s="14"/>
    </row>
    <row r="152" spans="1:9" ht="18" customHeight="1">
      <c r="A152" s="105" t="s">
        <v>1</v>
      </c>
      <c r="B152" s="106"/>
      <c r="C152" s="17">
        <f>ROUND(C151/C150,2)</f>
        <v>44.06</v>
      </c>
      <c r="D152" s="17">
        <f t="shared" ref="D152:F152" si="44">ROUND(D151/D150,2)</f>
        <v>49.26</v>
      </c>
      <c r="E152" s="17">
        <f t="shared" si="44"/>
        <v>49.27</v>
      </c>
      <c r="F152" s="17">
        <f t="shared" si="44"/>
        <v>47.07</v>
      </c>
      <c r="G152" s="28">
        <f t="shared" si="42"/>
        <v>2.0300446609833322E-4</v>
      </c>
      <c r="H152" s="29">
        <f t="shared" si="43"/>
        <v>0.11824784384929643</v>
      </c>
      <c r="I152" s="14"/>
    </row>
    <row r="153" spans="1:9" ht="18" customHeight="1">
      <c r="A153" s="111" t="s">
        <v>14</v>
      </c>
      <c r="B153" s="112"/>
      <c r="C153" s="112"/>
      <c r="D153" s="112"/>
      <c r="E153" s="112"/>
      <c r="F153" s="112"/>
      <c r="G153" s="112"/>
      <c r="H153" s="113"/>
      <c r="I153" s="14"/>
    </row>
    <row r="154" spans="1:9" ht="18" customHeight="1">
      <c r="A154" s="105" t="s">
        <v>3</v>
      </c>
      <c r="B154" s="106"/>
      <c r="C154" s="12">
        <v>6</v>
      </c>
      <c r="D154" s="12">
        <v>5</v>
      </c>
      <c r="E154" s="12">
        <v>5</v>
      </c>
      <c r="F154" s="12">
        <v>25</v>
      </c>
      <c r="G154" s="28">
        <f t="shared" ref="G154:G156" si="45">E154/D154-1</f>
        <v>0</v>
      </c>
      <c r="H154" s="29">
        <f t="shared" ref="H154:H156" si="46">E154/C154-1</f>
        <v>-0.16666666666666663</v>
      </c>
      <c r="I154" s="14"/>
    </row>
    <row r="155" spans="1:9" ht="18" customHeight="1">
      <c r="A155" s="105" t="s">
        <v>22</v>
      </c>
      <c r="B155" s="106"/>
      <c r="C155" s="17">
        <v>7414.86</v>
      </c>
      <c r="D155" s="17">
        <v>6927.95</v>
      </c>
      <c r="E155" s="17">
        <v>6927.95</v>
      </c>
      <c r="F155" s="17">
        <v>33141.949999999997</v>
      </c>
      <c r="G155" s="28">
        <f t="shared" si="45"/>
        <v>0</v>
      </c>
      <c r="H155" s="29">
        <f t="shared" si="46"/>
        <v>-6.566678264997583E-2</v>
      </c>
      <c r="I155" s="14"/>
    </row>
    <row r="156" spans="1:9" ht="18" customHeight="1">
      <c r="A156" s="105" t="s">
        <v>1</v>
      </c>
      <c r="B156" s="106"/>
      <c r="C156" s="17">
        <f>ROUND(C155/C154,2)</f>
        <v>1235.81</v>
      </c>
      <c r="D156" s="17">
        <f t="shared" ref="D156:F156" si="47">ROUND(D155/D154,2)</f>
        <v>1385.59</v>
      </c>
      <c r="E156" s="17">
        <f t="shared" si="47"/>
        <v>1385.59</v>
      </c>
      <c r="F156" s="17">
        <f t="shared" si="47"/>
        <v>1325.68</v>
      </c>
      <c r="G156" s="28">
        <f t="shared" si="45"/>
        <v>0</v>
      </c>
      <c r="H156" s="29">
        <f t="shared" si="46"/>
        <v>0.12119986082002887</v>
      </c>
      <c r="I156" s="14"/>
    </row>
    <row r="157" spans="1:9" ht="18.75" customHeight="1">
      <c r="A157" s="111" t="s">
        <v>19</v>
      </c>
      <c r="B157" s="112"/>
      <c r="C157" s="112"/>
      <c r="D157" s="112"/>
      <c r="E157" s="112"/>
      <c r="F157" s="112"/>
      <c r="G157" s="112"/>
      <c r="H157" s="113"/>
      <c r="I157" s="14"/>
    </row>
    <row r="158" spans="1:9" ht="18" customHeight="1">
      <c r="A158" s="105" t="s">
        <v>79</v>
      </c>
      <c r="B158" s="106"/>
      <c r="C158" s="12">
        <v>1366</v>
      </c>
      <c r="D158" s="12">
        <v>1416</v>
      </c>
      <c r="E158" s="12">
        <v>1422</v>
      </c>
      <c r="F158" s="12">
        <v>1414</v>
      </c>
      <c r="G158" s="28">
        <f t="shared" ref="G158:G160" si="48">E158/D158-1</f>
        <v>4.237288135593209E-3</v>
      </c>
      <c r="H158" s="29">
        <f t="shared" ref="H158:H164" si="49">E158/C158-1</f>
        <v>4.0995607613469875E-2</v>
      </c>
      <c r="I158" s="14"/>
    </row>
    <row r="159" spans="1:9" ht="18" customHeight="1">
      <c r="A159" s="105" t="s">
        <v>35</v>
      </c>
      <c r="B159" s="106"/>
      <c r="C159" s="17">
        <v>2234509.88</v>
      </c>
      <c r="D159" s="17">
        <v>2560569.04</v>
      </c>
      <c r="E159" s="17">
        <v>2569075.21</v>
      </c>
      <c r="F159" s="17">
        <v>12270511.100000001</v>
      </c>
      <c r="G159" s="28">
        <f t="shared" si="48"/>
        <v>3.3219842414402567E-3</v>
      </c>
      <c r="H159" s="29">
        <f t="shared" si="49"/>
        <v>0.14972649393700599</v>
      </c>
      <c r="I159" s="14"/>
    </row>
    <row r="160" spans="1:9" ht="18" customHeight="1">
      <c r="A160" s="105" t="s">
        <v>36</v>
      </c>
      <c r="B160" s="106"/>
      <c r="C160" s="17">
        <v>1588.44</v>
      </c>
      <c r="D160" s="17">
        <v>1780.96</v>
      </c>
      <c r="E160" s="17">
        <v>1780.96</v>
      </c>
      <c r="F160" s="17">
        <v>1780.96</v>
      </c>
      <c r="G160" s="28">
        <f t="shared" si="48"/>
        <v>0</v>
      </c>
      <c r="H160" s="29">
        <f t="shared" si="49"/>
        <v>0.12120067487597885</v>
      </c>
      <c r="I160" s="14"/>
    </row>
    <row r="161" spans="1:9" ht="32.25" customHeight="1">
      <c r="A161" s="127" t="s">
        <v>37</v>
      </c>
      <c r="B161" s="128"/>
      <c r="C161" s="128"/>
      <c r="D161" s="128"/>
      <c r="E161" s="128"/>
      <c r="F161" s="128"/>
      <c r="G161" s="128"/>
      <c r="H161" s="129"/>
      <c r="I161" s="14"/>
    </row>
    <row r="162" spans="1:9" ht="18" customHeight="1">
      <c r="A162" s="105" t="s">
        <v>3</v>
      </c>
      <c r="B162" s="106"/>
      <c r="C162" s="12">
        <v>306</v>
      </c>
      <c r="D162" s="12">
        <v>315</v>
      </c>
      <c r="E162" s="12">
        <v>321</v>
      </c>
      <c r="F162" s="12">
        <v>1578</v>
      </c>
      <c r="G162" s="28">
        <f t="shared" ref="G162:G164" si="50">E162/D162-1</f>
        <v>1.904761904761898E-2</v>
      </c>
      <c r="H162" s="29">
        <f t="shared" si="49"/>
        <v>4.9019607843137303E-2</v>
      </c>
      <c r="I162" s="14"/>
    </row>
    <row r="163" spans="1:9" ht="18" customHeight="1">
      <c r="A163" s="105" t="s">
        <v>24</v>
      </c>
      <c r="B163" s="106"/>
      <c r="C163" s="17">
        <v>394733.86</v>
      </c>
      <c r="D163" s="17">
        <v>450304.13</v>
      </c>
      <c r="E163" s="17">
        <v>459845.15</v>
      </c>
      <c r="F163" s="17">
        <v>2141620.48</v>
      </c>
      <c r="G163" s="28">
        <f t="shared" si="50"/>
        <v>2.1187946910458111E-2</v>
      </c>
      <c r="H163" s="29">
        <f t="shared" si="49"/>
        <v>0.16494984747444774</v>
      </c>
      <c r="I163" s="14"/>
    </row>
    <row r="164" spans="1:9" ht="18" customHeight="1">
      <c r="A164" s="105" t="s">
        <v>1</v>
      </c>
      <c r="B164" s="106"/>
      <c r="C164" s="17">
        <f t="shared" ref="C164" si="51">ROUND(C163/C162,2)</f>
        <v>1289.98</v>
      </c>
      <c r="D164" s="17">
        <f t="shared" ref="D164:F164" si="52">ROUND(D163/D162,2)</f>
        <v>1429.54</v>
      </c>
      <c r="E164" s="17">
        <f t="shared" si="52"/>
        <v>1432.54</v>
      </c>
      <c r="F164" s="17">
        <f t="shared" si="52"/>
        <v>1357.17</v>
      </c>
      <c r="G164" s="28">
        <f t="shared" si="50"/>
        <v>2.0985771646824247E-3</v>
      </c>
      <c r="H164" s="29">
        <f t="shared" si="49"/>
        <v>0.1105133412921131</v>
      </c>
      <c r="I164" s="14"/>
    </row>
    <row r="165" spans="1:9" ht="18.75" customHeight="1">
      <c r="A165" s="127" t="s">
        <v>90</v>
      </c>
      <c r="B165" s="128"/>
      <c r="C165" s="128"/>
      <c r="D165" s="128"/>
      <c r="E165" s="128"/>
      <c r="F165" s="128"/>
      <c r="G165" s="128"/>
      <c r="H165" s="129"/>
      <c r="I165" s="14"/>
    </row>
    <row r="166" spans="1:9" ht="18" customHeight="1">
      <c r="A166" s="105" t="s">
        <v>3</v>
      </c>
      <c r="B166" s="106"/>
      <c r="C166" s="71" t="s">
        <v>91</v>
      </c>
      <c r="D166" s="12">
        <v>32028</v>
      </c>
      <c r="E166" s="12">
        <v>32245</v>
      </c>
      <c r="F166" s="12">
        <v>159182</v>
      </c>
      <c r="G166" s="28">
        <f t="shared" ref="G166:G168" si="53">E166/D166-1</f>
        <v>6.7753215936054989E-3</v>
      </c>
      <c r="H166" s="71" t="s">
        <v>91</v>
      </c>
      <c r="I166" s="14"/>
    </row>
    <row r="167" spans="1:9" ht="18" customHeight="1">
      <c r="A167" s="105" t="s">
        <v>24</v>
      </c>
      <c r="B167" s="106"/>
      <c r="C167" s="37" t="s">
        <v>91</v>
      </c>
      <c r="D167" s="17">
        <v>10915436.52</v>
      </c>
      <c r="E167" s="17">
        <v>10969563.24</v>
      </c>
      <c r="F167" s="17">
        <v>51869265.240000002</v>
      </c>
      <c r="G167" s="28">
        <f t="shared" si="53"/>
        <v>4.9587316000441195E-3</v>
      </c>
      <c r="H167" s="37" t="s">
        <v>91</v>
      </c>
      <c r="I167" s="14"/>
    </row>
    <row r="168" spans="1:9" ht="18" customHeight="1">
      <c r="A168" s="105" t="s">
        <v>76</v>
      </c>
      <c r="B168" s="106"/>
      <c r="C168" s="25" t="s">
        <v>91</v>
      </c>
      <c r="D168" s="17">
        <v>336.36</v>
      </c>
      <c r="E168" s="17">
        <v>336.36</v>
      </c>
      <c r="F168" s="17">
        <v>336.36</v>
      </c>
      <c r="G168" s="30">
        <f t="shared" si="53"/>
        <v>0</v>
      </c>
      <c r="H168" s="25" t="s">
        <v>91</v>
      </c>
      <c r="I168" s="14"/>
    </row>
    <row r="169" spans="1:9" ht="26.25" customHeight="1">
      <c r="A169" s="125" t="s">
        <v>51</v>
      </c>
      <c r="B169" s="125"/>
      <c r="C169" s="125"/>
      <c r="D169" s="125"/>
      <c r="E169" s="125"/>
      <c r="F169" s="125"/>
      <c r="G169" s="125"/>
      <c r="H169" s="125"/>
    </row>
    <row r="170" spans="1:9" ht="14.25" customHeight="1">
      <c r="A170" s="126" t="s">
        <v>52</v>
      </c>
      <c r="B170" s="126"/>
      <c r="C170" s="126"/>
      <c r="D170" s="126"/>
      <c r="E170" s="126"/>
      <c r="F170" s="126"/>
      <c r="G170" s="126"/>
      <c r="H170" s="126"/>
    </row>
    <row r="171" spans="1:9" ht="14.25" customHeight="1">
      <c r="D171" s="40"/>
      <c r="E171" s="40"/>
      <c r="F171" s="40"/>
      <c r="G171" s="40"/>
      <c r="H171" s="40"/>
    </row>
    <row r="172" spans="1:9">
      <c r="D172" s="39"/>
      <c r="E172" s="39"/>
      <c r="F172" s="39"/>
      <c r="G172" s="48"/>
      <c r="H172" s="40"/>
    </row>
  </sheetData>
  <mergeCells count="159">
    <mergeCell ref="A163:B163"/>
    <mergeCell ref="A164:B164"/>
    <mergeCell ref="A169:H169"/>
    <mergeCell ref="A170:H170"/>
    <mergeCell ref="A157:H157"/>
    <mergeCell ref="A158:B158"/>
    <mergeCell ref="A159:B159"/>
    <mergeCell ref="A160:B160"/>
    <mergeCell ref="A161:H161"/>
    <mergeCell ref="A162:B162"/>
    <mergeCell ref="A165:H165"/>
    <mergeCell ref="A166:B166"/>
    <mergeCell ref="A167:B167"/>
    <mergeCell ref="A168:B16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4:H14"/>
    <mergeCell ref="B17:H17"/>
    <mergeCell ref="B19:H19"/>
    <mergeCell ref="B35:H35"/>
    <mergeCell ref="A36:H36"/>
    <mergeCell ref="B43:H43"/>
    <mergeCell ref="B44:H44"/>
    <mergeCell ref="B45:H45"/>
    <mergeCell ref="B18:H1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2024-10-10T09:10:38Z</cp:lastPrinted>
  <dcterms:created xsi:type="dcterms:W3CDTF">2008-02-15T13:23:15Z</dcterms:created>
  <dcterms:modified xsi:type="dcterms:W3CDTF">2024-10-10T10:10:12Z</dcterms:modified>
</cp:coreProperties>
</file>