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822"/>
  <workbookPr defaultThemeVersion="166925"/>
  <mc:AlternateContent xmlns:mc="http://schemas.openxmlformats.org/markup-compatibility/2006">
    <mc:Choice Requires="x15">
      <x15ac:absPath xmlns:x15ac="http://schemas.microsoft.com/office/spreadsheetml/2010/11/ac" url="C:\Users\natalia.leczycka\Documents\Dotacja 2026 r\"/>
    </mc:Choice>
  </mc:AlternateContent>
  <xr:revisionPtr revIDLastSave="0" documentId="8_{3CDD24F4-D6BA-4F66-B0CD-02D0F1D107AB}" xr6:coauthVersionLast="47" xr6:coauthVersionMax="47" xr10:uidLastSave="{00000000-0000-0000-0000-000000000000}"/>
  <bookViews>
    <workbookView xWindow="-108" yWindow="-108" windowWidth="23256" windowHeight="12456" xr2:uid="{CB58AB81-6782-4429-B440-5C0412AA374A}"/>
  </bookViews>
  <sheets>
    <sheet name="Arkusz1" sheetId="1" r:id="rId1"/>
    <sheet name="Arkusz2" sheetId="2" state="hidden" r:id="rId2"/>
  </sheets>
  <definedNames>
    <definedName name="_ftn1" localSheetId="0">Arkusz1!$C$29</definedName>
    <definedName name="_ftnref1" localSheetId="0">Arkusz1!$C$26</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G81" i="1" l="1"/>
  <c r="G64" i="1"/>
  <c r="I32" i="1"/>
  <c r="K32" i="1"/>
  <c r="K30" i="1"/>
  <c r="K28" i="1"/>
  <c r="K33" i="1" s="1"/>
  <c r="C47" i="2" l="1"/>
  <c r="C52" i="2" s="1"/>
  <c r="D47" i="2"/>
  <c r="D52" i="2" s="1"/>
  <c r="E47" i="2"/>
  <c r="E52" i="2" s="1"/>
  <c r="F47" i="2"/>
  <c r="F54" i="2" s="1"/>
  <c r="G47" i="2"/>
  <c r="G54" i="2" s="1"/>
  <c r="H47" i="2"/>
  <c r="H54" i="2" s="1"/>
  <c r="I47" i="2"/>
  <c r="I54" i="2" s="1"/>
  <c r="J47" i="2"/>
  <c r="J54" i="2" s="1"/>
  <c r="C48" i="2"/>
  <c r="C55" i="2" s="1"/>
  <c r="D48" i="2"/>
  <c r="D55" i="2" s="1"/>
  <c r="E48" i="2"/>
  <c r="E55" i="2" s="1"/>
  <c r="F48" i="2"/>
  <c r="F55" i="2" s="1"/>
  <c r="G48" i="2"/>
  <c r="G55" i="2" s="1"/>
  <c r="H48" i="2"/>
  <c r="H55" i="2" s="1"/>
  <c r="I48" i="2"/>
  <c r="I55" i="2" s="1"/>
  <c r="J48" i="2"/>
  <c r="J55" i="2" s="1"/>
  <c r="C49" i="2"/>
  <c r="C56" i="2" s="1"/>
  <c r="D49" i="2"/>
  <c r="D56" i="2" s="1"/>
  <c r="E49" i="2"/>
  <c r="E56" i="2" s="1"/>
  <c r="F49" i="2"/>
  <c r="F56" i="2" s="1"/>
  <c r="G49" i="2"/>
  <c r="G56" i="2" s="1"/>
  <c r="H49" i="2"/>
  <c r="H56" i="2" s="1"/>
  <c r="I49" i="2"/>
  <c r="I56" i="2" s="1"/>
  <c r="J49" i="2"/>
  <c r="J56" i="2" s="1"/>
  <c r="F50" i="2"/>
  <c r="F57" i="2" s="1"/>
  <c r="G50" i="2"/>
  <c r="G57" i="2" s="1"/>
  <c r="I50" i="2"/>
  <c r="I57" i="2" s="1"/>
  <c r="J50" i="2"/>
  <c r="J57" i="2" s="1"/>
  <c r="D46" i="2"/>
  <c r="D51" i="2" s="1"/>
  <c r="E46" i="2"/>
  <c r="E51" i="2" s="1"/>
  <c r="F46" i="2"/>
  <c r="F53" i="2" s="1"/>
  <c r="G46" i="2"/>
  <c r="G53" i="2" s="1"/>
  <c r="H46" i="2"/>
  <c r="H53" i="2" s="1"/>
  <c r="I46" i="2"/>
  <c r="I53" i="2" s="1"/>
  <c r="J46" i="2"/>
  <c r="J53" i="2" s="1"/>
  <c r="C46" i="2"/>
  <c r="C51" i="2" s="1"/>
  <c r="D43" i="2"/>
  <c r="D44" i="2" s="1"/>
  <c r="E43" i="2"/>
  <c r="E44" i="2" s="1"/>
  <c r="F43" i="2"/>
  <c r="F44" i="2" s="1"/>
  <c r="G43" i="2"/>
  <c r="G44" i="2" s="1"/>
  <c r="H43" i="2"/>
  <c r="H44" i="2" s="1"/>
  <c r="I43" i="2"/>
  <c r="I44" i="2" s="1"/>
  <c r="J43" i="2"/>
  <c r="J44" i="2" s="1"/>
  <c r="C43" i="2"/>
  <c r="C44" i="2" s="1"/>
  <c r="D31" i="2"/>
  <c r="D36" i="2" s="1"/>
  <c r="E31" i="2"/>
  <c r="E36" i="2" s="1"/>
  <c r="G31" i="2"/>
  <c r="G37" i="2" s="1"/>
  <c r="H31" i="2"/>
  <c r="H37" i="2" s="1"/>
  <c r="J31" i="2"/>
  <c r="J37" i="2" s="1"/>
  <c r="D32" i="2"/>
  <c r="D38" i="2" s="1"/>
  <c r="E32" i="2"/>
  <c r="E38" i="2" s="1"/>
  <c r="G32" i="2"/>
  <c r="G39" i="2" s="1"/>
  <c r="H32" i="2"/>
  <c r="H39" i="2" s="1"/>
  <c r="J32" i="2"/>
  <c r="J39" i="2" s="1"/>
  <c r="D33" i="2"/>
  <c r="D40" i="2" s="1"/>
  <c r="E33" i="2"/>
  <c r="E40" i="2" s="1"/>
  <c r="G33" i="2"/>
  <c r="G41" i="2" s="1"/>
  <c r="H33" i="2"/>
  <c r="H41" i="2" s="1"/>
  <c r="J33" i="2"/>
  <c r="J41" i="2" s="1"/>
  <c r="F30" i="2"/>
  <c r="F35" i="2" s="1"/>
  <c r="I30" i="2"/>
  <c r="I35" i="2" s="1"/>
  <c r="C30" i="2"/>
  <c r="C34" i="2" s="1"/>
  <c r="K68" i="1" l="1"/>
  <c r="J68" i="1"/>
  <c r="H68" i="1"/>
  <c r="G68" i="1"/>
  <c r="H67" i="1"/>
  <c r="I67" i="1"/>
  <c r="J67" i="1"/>
  <c r="K67" i="1"/>
  <c r="G67" i="1"/>
  <c r="E67" i="1"/>
  <c r="F67" i="1"/>
  <c r="D67" i="1"/>
  <c r="H66" i="1"/>
  <c r="I66" i="1"/>
  <c r="J66" i="1"/>
  <c r="K66" i="1"/>
  <c r="G66" i="1"/>
  <c r="E66" i="1"/>
  <c r="F66" i="1"/>
  <c r="D66" i="1"/>
  <c r="K65" i="1"/>
  <c r="J65" i="1"/>
  <c r="I65" i="1"/>
  <c r="H65" i="1"/>
  <c r="G65" i="1"/>
  <c r="J64" i="1"/>
  <c r="I64" i="1"/>
  <c r="H64" i="1"/>
  <c r="K64" i="1"/>
  <c r="E63" i="1"/>
  <c r="F63" i="1"/>
  <c r="D63" i="1"/>
  <c r="F62" i="1"/>
  <c r="F69" i="1" s="1"/>
  <c r="E62" i="1"/>
  <c r="D62" i="1"/>
  <c r="K48" i="1"/>
  <c r="H48" i="1"/>
  <c r="I48" i="1"/>
  <c r="J48" i="1"/>
  <c r="G48" i="1"/>
  <c r="F48" i="1"/>
  <c r="E48" i="1"/>
  <c r="D48" i="1"/>
  <c r="L48" i="1" s="1"/>
  <c r="J26" i="1"/>
  <c r="J33" i="1" s="1"/>
  <c r="H32" i="1"/>
  <c r="I30" i="1"/>
  <c r="I33" i="1" s="1"/>
  <c r="H30" i="1"/>
  <c r="I28" i="1"/>
  <c r="H28" i="1"/>
  <c r="G26" i="1"/>
  <c r="G33" i="1" s="1"/>
  <c r="F31" i="1"/>
  <c r="F29" i="1"/>
  <c r="F27" i="1"/>
  <c r="E31" i="1"/>
  <c r="E29" i="1"/>
  <c r="E27" i="1"/>
  <c r="D25" i="1"/>
  <c r="D33" i="1" s="1"/>
  <c r="L67" i="1" l="1"/>
  <c r="G69" i="1"/>
  <c r="E69" i="1"/>
  <c r="L66" i="1"/>
  <c r="L63" i="1"/>
  <c r="I69" i="1"/>
  <c r="L65" i="1"/>
  <c r="J69" i="1"/>
  <c r="K69" i="1"/>
  <c r="H69" i="1"/>
  <c r="L64" i="1"/>
  <c r="L62" i="1"/>
  <c r="D69" i="1"/>
  <c r="E33" i="1"/>
  <c r="F33" i="1"/>
  <c r="H33" i="1"/>
  <c r="L68" i="1"/>
  <c r="L32" i="1"/>
  <c r="L31" i="1"/>
  <c r="L30" i="1"/>
  <c r="L29" i="1"/>
  <c r="L28" i="1"/>
  <c r="L27" i="1"/>
  <c r="L26" i="1"/>
  <c r="L25" i="1"/>
  <c r="L69" i="1" l="1"/>
  <c r="L33" i="1"/>
  <c r="I35" i="1" s="1"/>
  <c r="C19" i="2" l="1"/>
  <c r="C20" i="2"/>
  <c r="C21" i="2"/>
  <c r="C22" i="2"/>
  <c r="C23" i="2"/>
  <c r="C24" i="2"/>
  <c r="C25" i="2"/>
  <c r="C26" i="2"/>
  <c r="C18" i="2"/>
  <c r="S26" i="2" l="1"/>
  <c r="R26" i="2"/>
  <c r="Q26" i="2"/>
  <c r="P26" i="2"/>
  <c r="O26" i="2"/>
  <c r="N26" i="2"/>
  <c r="M26" i="2"/>
  <c r="L26" i="2"/>
  <c r="K26" i="2"/>
  <c r="J26" i="2"/>
  <c r="I26" i="2"/>
  <c r="H26" i="2"/>
  <c r="G26" i="2"/>
  <c r="F26" i="2"/>
  <c r="E26" i="2"/>
  <c r="D26" i="2"/>
  <c r="S25" i="2"/>
  <c r="R25" i="2"/>
  <c r="Q25" i="2"/>
  <c r="P25" i="2"/>
  <c r="O25" i="2"/>
  <c r="N25" i="2"/>
  <c r="M25" i="2"/>
  <c r="L25" i="2"/>
  <c r="K25" i="2"/>
  <c r="J25" i="2"/>
  <c r="I25" i="2"/>
  <c r="H25" i="2"/>
  <c r="G25" i="2"/>
  <c r="F25" i="2"/>
  <c r="E25" i="2"/>
  <c r="D25" i="2"/>
  <c r="S24" i="2"/>
  <c r="R24" i="2"/>
  <c r="Q24" i="2"/>
  <c r="P24" i="2"/>
  <c r="O24" i="2"/>
  <c r="N24" i="2"/>
  <c r="M24" i="2"/>
  <c r="L24" i="2"/>
  <c r="K24" i="2"/>
  <c r="J24" i="2"/>
  <c r="I24" i="2"/>
  <c r="H24" i="2"/>
  <c r="G24" i="2"/>
  <c r="F24" i="2"/>
  <c r="E24" i="2"/>
  <c r="D24" i="2"/>
  <c r="S23" i="2"/>
  <c r="R23" i="2"/>
  <c r="Q23" i="2"/>
  <c r="P23" i="2"/>
  <c r="O23" i="2"/>
  <c r="N23" i="2"/>
  <c r="M23" i="2"/>
  <c r="L23" i="2"/>
  <c r="K23" i="2"/>
  <c r="J23" i="2"/>
  <c r="I23" i="2"/>
  <c r="H23" i="2"/>
  <c r="G23" i="2"/>
  <c r="F23" i="2"/>
  <c r="E23" i="2"/>
  <c r="D23" i="2"/>
  <c r="S22" i="2"/>
  <c r="R22" i="2"/>
  <c r="Q22" i="2"/>
  <c r="P22" i="2"/>
  <c r="O22" i="2"/>
  <c r="N22" i="2"/>
  <c r="M22" i="2"/>
  <c r="L22" i="2"/>
  <c r="K22" i="2"/>
  <c r="J22" i="2"/>
  <c r="I22" i="2"/>
  <c r="H22" i="2"/>
  <c r="G22" i="2"/>
  <c r="F22" i="2"/>
  <c r="E22" i="2"/>
  <c r="D22" i="2"/>
  <c r="S21" i="2"/>
  <c r="R21" i="2"/>
  <c r="Q21" i="2"/>
  <c r="P21" i="2"/>
  <c r="O21" i="2"/>
  <c r="N21" i="2"/>
  <c r="M21" i="2"/>
  <c r="L21" i="2"/>
  <c r="K21" i="2"/>
  <c r="J21" i="2"/>
  <c r="I21" i="2"/>
  <c r="H21" i="2"/>
  <c r="G21" i="2"/>
  <c r="F21" i="2"/>
  <c r="E21" i="2"/>
  <c r="D21" i="2"/>
  <c r="S20" i="2"/>
  <c r="R20" i="2"/>
  <c r="Q20" i="2"/>
  <c r="P20" i="2"/>
  <c r="O20" i="2"/>
  <c r="N20" i="2"/>
  <c r="M20" i="2"/>
  <c r="L20" i="2"/>
  <c r="K20" i="2"/>
  <c r="J20" i="2"/>
  <c r="I20" i="2"/>
  <c r="H20" i="2"/>
  <c r="G20" i="2"/>
  <c r="F20" i="2"/>
  <c r="E20" i="2"/>
  <c r="D20" i="2"/>
  <c r="S19" i="2"/>
  <c r="R19" i="2"/>
  <c r="Q19" i="2"/>
  <c r="P19" i="2"/>
  <c r="O19" i="2"/>
  <c r="N19" i="2"/>
  <c r="M19" i="2"/>
  <c r="L19" i="2"/>
  <c r="K19" i="2"/>
  <c r="J19" i="2"/>
  <c r="I19" i="2"/>
  <c r="H19" i="2"/>
  <c r="G19" i="2"/>
  <c r="F19" i="2"/>
  <c r="E19" i="2"/>
  <c r="D19" i="2"/>
  <c r="S18" i="2"/>
  <c r="R18" i="2"/>
  <c r="Q18" i="2"/>
  <c r="P18" i="2"/>
  <c r="O18" i="2"/>
  <c r="N18" i="2"/>
  <c r="M18" i="2"/>
  <c r="L18" i="2"/>
  <c r="K18" i="2"/>
  <c r="J18" i="2"/>
  <c r="I18" i="2"/>
  <c r="H18" i="2"/>
  <c r="G18" i="2"/>
  <c r="F18" i="2"/>
  <c r="E18" i="2"/>
  <c r="D18" i="2"/>
  <c r="I50" i="1" l="1"/>
</calcChain>
</file>

<file path=xl/sharedStrings.xml><?xml version="1.0" encoding="utf-8"?>
<sst xmlns="http://schemas.openxmlformats.org/spreadsheetml/2006/main" count="168" uniqueCount="106">
  <si>
    <t>Załącznik nr 1</t>
  </si>
  <si>
    <t>Nazwa szkoły składającej (zespołu szkół składającego) informację</t>
  </si>
  <si>
    <t>Nazwa jednostki samorządu terytorialnego</t>
  </si>
  <si>
    <t>Adres</t>
  </si>
  <si>
    <t>Kod TERYT</t>
  </si>
  <si>
    <t>REGON</t>
  </si>
  <si>
    <t>(należy wybrać właściwy wiersz z listy rozwijanej)</t>
  </si>
  <si>
    <t>I. Dotacja celowa na wyposażenie szkoły w podręczniki lub materiały edukacyjne</t>
  </si>
  <si>
    <t>Poz.</t>
  </si>
  <si>
    <t>Szkoła podstawowa</t>
  </si>
  <si>
    <t>Razem</t>
  </si>
  <si>
    <t>klasa I</t>
  </si>
  <si>
    <t>klasa II</t>
  </si>
  <si>
    <t>klasa III</t>
  </si>
  <si>
    <t>klasa IV</t>
  </si>
  <si>
    <t>klasa V</t>
  </si>
  <si>
    <t>klasa VI</t>
  </si>
  <si>
    <t>klasa VII</t>
  </si>
  <si>
    <t>klasa VIII</t>
  </si>
  <si>
    <t>7</t>
  </si>
  <si>
    <t>9</t>
  </si>
  <si>
    <t>11</t>
  </si>
  <si>
    <t>13</t>
  </si>
  <si>
    <t xml:space="preserve">Łączna kwota dotacji celowej na wyposażenie szkoły w podręczniki lub materiały edukacyjne (poz. 13, kol. 11) wynosi </t>
  </si>
  <si>
    <t>II. Dotacja celowa na wyposażenie szkoły w materiały ćwiczeniowe</t>
  </si>
  <si>
    <t xml:space="preserve">Łączna kwota dotacji celowej na wyposażenie szkoły w materiały ćwiczeniowe (poz. 2, kol. 11) wynosi </t>
  </si>
  <si>
    <t>IV. Kwota dotacji celowej na wyposażenie szkoły (zespołu szkół) w podręczniki, materiały edukacyjne lub materiały ćwiczeniowe uwzględniająca kwoty refundacji</t>
  </si>
  <si>
    <t>, z tego:</t>
  </si>
  <si>
    <t>- wydatki bieżące</t>
  </si>
  <si>
    <t>- wydatki majątkowe</t>
  </si>
  <si>
    <t>data sporządzenia</t>
  </si>
  <si>
    <t>….......................................................................</t>
  </si>
  <si>
    <t>informacja składana po raz pierwszy</t>
  </si>
  <si>
    <t>aktualizacja informacji</t>
  </si>
  <si>
    <t>Szkoła artystyczna realizująca kształcenie ogólne w zakresie szkoły podstawowej</t>
  </si>
  <si>
    <t>klasa  VIII</t>
  </si>
  <si>
    <t>j. obcy zaawansowany</t>
  </si>
  <si>
    <t>podr</t>
  </si>
  <si>
    <t>ćw</t>
  </si>
  <si>
    <t>lekki</t>
  </si>
  <si>
    <t>umiarkowany</t>
  </si>
  <si>
    <t>niesłyszący</t>
  </si>
  <si>
    <t>słabosłyszący</t>
  </si>
  <si>
    <t>autyzm</t>
  </si>
  <si>
    <t>słabowidzący 1</t>
  </si>
  <si>
    <t>słabowidzący 2</t>
  </si>
  <si>
    <t>niewidomi 1</t>
  </si>
  <si>
    <t>niewidomi 2</t>
  </si>
  <si>
    <t>ref</t>
  </si>
  <si>
    <t>WSKAŹNIKI</t>
  </si>
  <si>
    <t>KWOTY</t>
  </si>
  <si>
    <t>Ilekroć w wyszczególnieniu jest mowa o szkole podstawowej – należy przez to rozumieć także szkołę artystyczną realizującą kształcenie ogólne w zakresie szkoły podstawowej prowadzoną przez jednostkę samorządu terytorialnego.</t>
  </si>
  <si>
    <r>
      <t>Wyszczególnienie</t>
    </r>
    <r>
      <rPr>
        <vertAlign val="superscript"/>
        <sz val="11"/>
        <color theme="1"/>
        <rFont val="Times New Roman"/>
        <family val="1"/>
        <charset val="238"/>
      </rPr>
      <t>[1]</t>
    </r>
  </si>
  <si>
    <t>[1]</t>
  </si>
  <si>
    <t>[3]</t>
  </si>
  <si>
    <t>[4]</t>
  </si>
  <si>
    <t>[5]</t>
  </si>
  <si>
    <t>Środki niezbędne na wyposażenie szkoły podstawowej w podręczniki do zajęć z zakresu edukacji: polonistycznej, matematycznej, przyrodniczej i społecznej, podręczniki do zajęć z zakresu danego języka obcego nowożytnego lub materiały edukacyjne dla liczby uczniów wskazanej w poz. 1 (kwota nie może być wyższa od iloczynu liczby uczniów wskazanej odpowiednio w poz. 1, kol. 3–5 oraz kwoty 98,01 zł na ucznia)</t>
  </si>
  <si>
    <t>[6]</t>
  </si>
  <si>
    <t>[7]</t>
  </si>
  <si>
    <t>[8]</t>
  </si>
  <si>
    <r>
      <t>Wyszczególnienie</t>
    </r>
    <r>
      <rPr>
        <vertAlign val="superscript"/>
        <sz val="11"/>
        <color rgb="FF000000"/>
        <rFont val="Times New Roman"/>
        <family val="1"/>
        <charset val="238"/>
      </rPr>
      <t>[1]</t>
    </r>
  </si>
  <si>
    <t>*W przypadku informacji przekazywanej w postaci:
1) elektronicznej opatrzonej kwalifikowanym podpisem elektronicznym, podpisem osobistym lub podpisem zaufanym umieszcza się ten podpis;
2) papierowej i elektronicznej w:
    a) informacji w postaci papierowej umieszcza się pieczęć i podpis dyrektora szkoły,
    b) informacji w postaci elektronicznej nie umieszcza się pieczęci i podpisu dyrektora szkoły.</t>
  </si>
  <si>
    <t>pieczęć i podpis dyrektora szkoły*</t>
  </si>
  <si>
    <t>Należy wypełnić poz. 1 w przypadku, gdy w roku szkolnym 2025/2026 szkoła podstawowa oraz szkoła artystyczna realizująca kształcenie ogólne w zakresie szkoły podstawowej zapewniły uczniom podręczniki lub materiały edukacyjne na rok szkolny 2025/2026, które zostały zakupione w 2025 r. oraz od dnia 1 stycznia 2026 r. do dnia 31 marca 2026 r. zgodnie z art. 57 ust. 5 ustawy z dnia 27 października 2017 r. o finansowaniu zadań oświatowych (Dz. U. z 2025 r. poz. 439 i 1792 oraz z 2026 r. poz. 34 i 319), zwanej dalej „ustawą”, podlegające refundacji z dotacji celowej w 2026 r. w kwotach obowiązujących do dnia 31 marca 2026 r.</t>
  </si>
  <si>
    <t>Prognozowana liczba uczniów danych klas w roku szkolnym 2026/2027 powiększona o liczbę uczniów równą liczbie oddziałów danej klasy</t>
  </si>
  <si>
    <t>Środki niezbędne na wyposażenie szkoły podstawowej w podręczniki do zajęć z zakresu edukacji: polonistycznej, matematycznej, przyrodniczej i społecznej, podręczniki do zajęć z zakresu danego języka obcego nowożytnego lub materiały edukacyjne dla liczby uczniów wskazanej w poz. 1 (kwota nie może być wyższa od iloczynu liczby uczniów wskazanej w poz. 1, kol. 3 oraz kwoty 117,81 zł na ucznia)</t>
  </si>
  <si>
    <t>Środki niezbędne na wyposażenie szkoły podstawowej w podręczniki lub materiały edukacyjne dla liczby uczniów wskazanej w poz. 1 (kwota nie może być wyższa od iloczynu liczby uczniów wskazanej odpowiednio w:
- poz. 1, kol. 6 oraz kwoty 219,78 zł na ucznia,
- poz. 1, kol. 9 oraz kwoty 392,04 zł na ucznia)</t>
  </si>
  <si>
    <t>Środki niezbędne na wyposażenie szkoły podstawowej w podręczniki do zajęć z zakresu edukacji: polonistycznej, matematycznej, przyrodniczej i społecznej, podręczniki do zajęć z zakresu danego języka obcego nowożytnego lub materiały edukacyjne dla liczby uczniów wskazanej w poz. 2 (kwota nie może być wyższa od iloczynu liczby uczniów wskazanej odpowiednio w poz. 2, kol. 4 i 5 oraz kwoty 117,81 zł na ucznia)</t>
  </si>
  <si>
    <t>Środki niezbędne na wyposażenie szkoły podstawowej w podręczniki lub materiały edukacyjne dla liczby uczniów wskazanej w poz. 2 (kwota nie może być wyższa od iloczynu liczby uczniów wskazanej odpowiednio w:
- poz. 2, kol. 7 i 8 oraz kwoty 283,14 zł na ucznia,
- poz. 2, kol. 10 oraz kwoty 392,04 zł na ucznia)</t>
  </si>
  <si>
    <t>Środki niezbędne na wyposażenie szkoły podstawowej w podręczniki do zajęć z zakresu edukacji: polonistycznej, matematycznej, przyrodniczej i społecznej, podręczniki do zajęć z zakresu danego języka obcego nowożytnego lub materiały edukacyjne dla liczby uczniów wskazanej w poz. 3 (kwota nie może być wyższa od iloczynu liczby uczniów wskazanej odpowiednio w poz. 3, kol. 4 i 5 oraz kwoty 117,81 zł na ucznia)</t>
  </si>
  <si>
    <t>Środki niezbędne na wyposażenie szkoły podstawowej w podręczniki lub materiały edukacyjne dla liczby uczniów wskazanej w poz. 3 (kwota nie może być wyższa od iloczynu liczby uczniów wskazanej odpowiednio w:
- poz. 3, kol. 7 i 8 oraz kwoty 283,14 zł na ucznia,
- poz. 3, kol. 10 oraz kwoty 392,04 zł na ucznia)</t>
  </si>
  <si>
    <t>Środki niezbędne na wyposażenie szkoły podstawowej w podręczniki do zajęć z zakresu edukacji: polonistycznej, matematycznej, przyrodniczej i społecznej, podręczniki do zajęć z zakresu danego języka obcego nowożytnego lub materiały edukacyjne dla liczby uczniów wskazanej w poz. 4 (kwota nie może być wyższa od iloczynu liczby uczniów wskazanej odpowiednio w poz. 4, kol. 4 i 5 oraz kwoty 117,81 zł na ucznia)</t>
  </si>
  <si>
    <t>Środki niezbędne na wyposażenie szkoły podstawowej w podręczniki lub materiały edukacyjne dla liczby uczniów wskazanej w poz. 4 (kwota nie może być wyższa od iloczynu liczby uczniów wskazanej odpowiednio w:
- poz. 4, kol. 7 i 8 oraz kwoty 283,14 zł na ucznia,
- poz. 4, kol. 10 oraz kwoty 392,04 zł na ucznia)</t>
  </si>
  <si>
    <t>Środki niezbędne na wyposażenie szkoły podstawowej w podręczniki lub materiały edukacyjne (suma kwot wskazanych w poz. 5–12)</t>
  </si>
  <si>
    <t>Prognozowana liczba uczniów danych klas w roku szkolnym 2026/2027</t>
  </si>
  <si>
    <t>Środki niezbędne na wyposażenie szkoły podstawowej w materiały ćwiczeniowe dla liczby uczniów wskazanej w poz. 1 (kwota nie może być wyższa od iloczynu liczby uczniów wskazanej odpowiednio w:
- poz. 1, kol. 3–5 oraz kwoty 65,34 zł na ucznia,
- poz. 1, kol. 6–10 oraz kwoty 32,67 zł na ucznia)</t>
  </si>
  <si>
    <t>Środki niezbędne na wyposażenie szkoły podstawowej w podręczniki do zajęć z zakresu edukacji: polonistycznej, matematycznej, przyrodniczej i społecznej, podręczniki do zajęć z zakresu danego języka obcego nowożytnego lub materiały edukacyjne dla liczby uczniów wskazanej w poz. 2 (kwota nie może być wyższa od iloczynu liczby uczniów wskazanej odpowiednio w poz. 2, kol. 3–5 oraz kwoty 117,81 zł na ucznia)</t>
  </si>
  <si>
    <t>Środki niezbędne na wyposażenie szkoły podstawowej w podręczniki lub materiały edukacyjne dla liczby uczniów wskazanej w poz. 1 (kwota nie może być wyższa od iloczynu liczby uczniów wskazanej odpowiednio w:
- poz. 1, kol. 6 oraz kwoty 183,15 zł na ucznia,
- poz. 1, kol. 7 i 8 oraz kwoty 235,62 zł na ucznia,
- poz. 1, kol. 9 i 10 oraz kwoty 326,70 zł na ucznia)</t>
  </si>
  <si>
    <t>Środki niezbędne na wyposażenie szkoły podstawowej w podręczniki lub materiały edukacyjne dla liczby uczniów wskazanej w poz. 2 (kwota nie może być wyższa od iloczynu liczby uczniów wskazanej odpowiednio w:
- poz. 2, kol. 6 oraz kwoty 219,78 zł na ucznia,
- poz. 2, kol. 7 i 8 oraz kwoty 283,14 zł na ucznia,
- poz. 2, kol. 9 i 10 oraz kwoty 392,04 zł na ucznia)</t>
  </si>
  <si>
    <t>Środki niezbędne na wyposażenie szkoły podstawowej w materiały ćwiczeniowe dla liczby uczniów wskazanej w poz. 3 (kwota nie może być wyższa od iloczynu liczby uczniów wskazanej odpowiednio w:
- poz. 3, kol. 3–5 oraz kwoty 54,45 zł na ucznia,
- poz. 3, kol. 6–10 oraz kwoty 27,23 zł na ucznia)</t>
  </si>
  <si>
    <t>Środki niezbędne na wyposażenie szkoły podstawowej w materiały ćwiczeniowe dla liczby uczniów wskazanej w poz. 4 (kwota nie może być wyższa od iloczynu liczby uczniów wskazanej odpowiednio w:
- poz. 4, kol. 3–5 oraz kwoty 65,34 zł na ucznia,
- poz. 4, kol. 6–10 oraz kwoty 32,67 zł na ucznia)</t>
  </si>
  <si>
    <t>Środki niezbędne na wyposażenie szkoły podstawowej w podręczniki do danego języka obcego nowożytnego lub materiały edukacyjne do danego języka obcego nowożytnego ze względu na zdiagnozowany stopień zaawansowania znajomości danego języka obcego nowożytnego dla liczby uczniów wskazanej w poz. 5 (kwota nie może być wyższa od iloczynu liczby uczniów wskazanej odpowiednio w poz. 5, kol. 6, 7, 9 i 10 oraz kwoty 24,75 zł na ucznia)</t>
  </si>
  <si>
    <t>Środki podlegające refundacji (suma kwot wskazanych w poz. 6–12)</t>
  </si>
  <si>
    <t>Informacje niezbędne dla ustalenia wysokości dotacji celowej na wyposażenie szkoły w podręczniki, materiały edukacyjne lub materiały ćwiczeniowe w 2026 r.</t>
  </si>
  <si>
    <t>III. Dotacja celowa na refundację kosztów poniesionych w roku szkolnym 2025/2026 na zapewnienie podręczników, materiałów edukacyjnych lub materiałów ćwiczeniowych</t>
  </si>
  <si>
    <t>Należy wypełnić poz. 2 w przypadku, gdy w roku szkolnym 2026/2027 liczba uczniów:
1) klas II, V i VIII szkoły podstawowej oraz klas szkoły artystycznej realizującej kształcenie ogólne w zakresie klas II, V i VIII szkoły podstawowej ulegnie zwiększeniu w stosunku do liczby uczniów tych klas w roku szkolnym 2024/2025 i 2025/2026 lub
2) klas III i VI szkoły podstawowej oraz klas szkoły artystycznej realizującej kształcenie ogólne w zakresie klas III i VI szkoły podstawowej ulegnie zwiększeniu w stosunku do liczby uczniów tych klas w roku szkolnym 2025/2026.</t>
  </si>
  <si>
    <t>Należy wypełnić poz. 3 w przypadku, gdy w roku szkolnym:
1) 2024/2025 nie funkcjonowały klasy II, V i VIII szkoły podstawowej oraz klasy szkoły artystycznej realizującej kształcenie ogólne w zakresie klas II, V i VIII szkoły podstawowej lub nie uczęszczali do tych klas uczniowie lub
2) 2025/2026 nie funkcjonowały klasy II, III, V, VI i VIII szkoły podstawowej oraz klasy szkoły artystycznej realizującej kształcenie ogólne w zakresie klas II, III, V, VI i VIII szkoły podstawowej lub nie uczęszczali do tych klas uczniowie.</t>
  </si>
  <si>
    <t>Należy wypełnić poz. 4 w przypadku, gdy liczba uczniów danych klas w roku szkolnym 2026/2027 nie ulegnie zwiększeniu w stosunku do liczby uczniów danych klas w roku szkolnym 2024/2025 lub 2025/2026, a istnieje konieczność zakupu podręczników lub materiałów edukacyjnych z powodu niedokonania takiego zakupu ze środków ostatniej dotacji celowej na wszystkich uczniów tej klasy udzielonej odpowiednio w 2024 r. lub 2025 r.</t>
  </si>
  <si>
    <t>Należy wypełnić poz. 2 w przypadku, gdy w roku szkolnym 2025/2026 szkoła podstawowa oraz szkoła artystyczna realizująca kształcenie ogólne w zakresie szkoły podstawowej zapewniły uczniom podręczniki lub materiały edukacyjne na rok szkolny 2025/2026, które zostały zakupione od dnia 1 kwietnia 2026 r. zgodnie z art. 57 ust. 5 ustawy, podlegające refundacji z dotacji celowej w 2026 r. w kwotach obowiązujących od dnia 1 kwietnia 2026 r.</t>
  </si>
  <si>
    <t>Należy wypełnić poz. 3 w przypadku, gdy w roku szkolnym 2025/2026 szkoła podstawowa oraz szkoła artystyczna realizująca kształcenie ogólne w zakresie szkoły podstawowej zapewniły uczniom materiały ćwiczeniowe na rok szkolny 2025/2026, które zostały zakupione w 2025 r. oraz od dnia 1 stycznia 2026 r. do dnia 31 marca 2026 r. zgodnie z art. 57 ust. 5 ustawy, podlegające refundacji z dotacji celowej w 2026 r. w kwotach obowiązujących do dnia 31 marca 2026 r.</t>
  </si>
  <si>
    <t>Należy wypełnić poz. 4 w przypadku, gdy w roku szkolnym 2025/2026 szkoła podstawowa oraz szkoła artystyczna realizująca kształcenie ogólne w zakresie szkoły podstawowej zapewniły uczniom materiały ćwiczeniowe na rok szkolny 2025/2026, które zostały zakupione od dnia 1 kwietnia 2026 r. zgodnie z art. 57 ust. 5 ustawy, podlegające refundacji z dotacji celowej w 2026 r. w kwotach obowiązujących od dnia 1 kwietnia 2026 r.</t>
  </si>
  <si>
    <t>[9]</t>
  </si>
  <si>
    <t>[10]</t>
  </si>
  <si>
    <t>W poz. 5, kol. 9 i 10 należy podać liczbę uczniów równą liczbie podręczników do danego języka obcego nowożytnego lub materiałów edukacyjnych do danego języka obcego nowożytnego zakupionych ze względu na zdiagnozowany stopień zaawansowania znajomości danego języka obcego nowożytnego, z tym że jeżeli dla danego ucznia zakupiono podręczniki lub materiały edukacyjne do dwóch języków obcych nowożytnych – należy podać podwójną liczbę tych uczniów.</t>
  </si>
  <si>
    <t xml:space="preserve">Suma kwot wskazanych w pkt I (poz. 13, kol. 11), pkt II (poz. 2, kol. 11) i pkt III (poz.13, kol. 11) wynosi </t>
  </si>
  <si>
    <r>
      <t>Prognozowany wzrost liczby uczniów klas II, III, V, VI i VIII w roku szkolnym 2026/2027 w stosunku do odpowiednio:
- liczby uczniów klasy II szkoły podstawowej, którym w roku szkolnym 2024/2025 i 2025/2026 szkoła ta zapewniła podręczniki do zajęć z zakresu edukacji: polonistycznej, matematycznej, przyrodniczej i społecznej, podręczniki do zajęć z zakresu danego języka obcego nowożytnego lub materiały edukacyjne,
- liczby uczniów klasy III szkoły podstawowej, którym w roku szkolnym 2025/2026 szkoła ta zapewniła podręczniki do zajęć z zakresu edukacji: polonistycznej, matematycznej, przyrodniczej i społecznej, podręczniki do zajęć z zakresu danego języka obcego nowożytnego lub materiały edukacyjne,
- liczby uczniów klas V i VIII szkoły podstawowej, którym w roku szkolnym 2024/2025 i 2025/2026 szkoła ta zapewniła podręczniki lub materiały edukacyjne,
- liczby uczniów klas VI szkoły podstawowej, którym w roku szkolnym 2025/2026 szkoła ta zapewniła podręczniki lub materiały edukacyjne</t>
    </r>
    <r>
      <rPr>
        <vertAlign val="superscript"/>
        <sz val="9"/>
        <color rgb="FF000000"/>
        <rFont val="Times New Roman"/>
        <family val="1"/>
        <charset val="238"/>
      </rPr>
      <t>[3]</t>
    </r>
  </si>
  <si>
    <r>
      <t>Prognozowana liczba uczniów danych klas w roku szkolnym 2026/2027 powiększona o liczbę uczniów równą liczbie oddziałów danej klasy</t>
    </r>
    <r>
      <rPr>
        <vertAlign val="superscript"/>
        <sz val="9"/>
        <color rgb="FF000000"/>
        <rFont val="Times New Roman"/>
        <family val="1"/>
        <charset val="238"/>
      </rPr>
      <t>[4]</t>
    </r>
  </si>
  <si>
    <r>
      <t>Liczba uczniów danych klas w roku szkolnym 2026/2027, dla których istnieje konieczność zapewnienia przez szkołę podstawową:
- podręczników do zajęć z zakresu edukacji: polonistycznej, matematycznej, przyrodniczej i społecznej, podręczników do zajęć z zakresu danego języka obcego nowożytnego lub materiałów edukacyjnych, w przypadku uczniów klas II i III,
- podręczników lub materiałów edukacyjnych, w przypadku uczniów klas V, VI i VIII</t>
    </r>
    <r>
      <rPr>
        <vertAlign val="superscript"/>
        <sz val="9"/>
        <color rgb="FF000000"/>
        <rFont val="Times New Roman"/>
        <family val="1"/>
        <charset val="238"/>
      </rPr>
      <t>[5]</t>
    </r>
  </si>
  <si>
    <r>
      <t>Liczba uczniów danych klas w roku szkolnym 2025/2026, którym szkoła podstawowa ze środków dotacji celowej zapewniła podręczniki do danego języka obcego nowożytnego lub materiały edukacyjne do danego języka obcego nowożytnego ze względu na zdiagnozowany stopień zaawansowania znajomości danego języka obcego nowożytnego</t>
    </r>
    <r>
      <rPr>
        <vertAlign val="superscript"/>
        <sz val="9"/>
        <color rgb="FF000000"/>
        <rFont val="Times New Roman"/>
        <family val="1"/>
        <charset val="238"/>
      </rPr>
      <t>[10]</t>
    </r>
  </si>
  <si>
    <t>Kwota bazowa do 31 marca 2026 r.</t>
  </si>
  <si>
    <t>Kwota bazowa od 1 kwietnia 2026 r.</t>
  </si>
  <si>
    <r>
      <t>Wzrost liczby uczniów danych klas w ciągu roku szkolnego 2025/2026 w stosunku do liczby uczniów tych klas, którym w 2025 r. szkoła podstawowa ze środków dotacji celowej zapewniła:
- podręczniki do zajęć z zakresu edukacji: polonistycznej, matematycznej, przyrodniczej i społecznej, podręczniki do zajęć z zakresu danego języka obcego nowożytnego lub materiały edukacyjne, w przypadku uczniów klas I–III,
- podręczniki lub materiały edukacyjne, w przypadku uczniów klas IV–VIII</t>
    </r>
    <r>
      <rPr>
        <vertAlign val="superscript"/>
        <sz val="9"/>
        <color rgb="FF000000"/>
        <rFont val="Times New Roman"/>
        <family val="1"/>
        <charset val="238"/>
      </rPr>
      <t>[6]</t>
    </r>
  </si>
  <si>
    <r>
      <t>Wzrost liczby uczniów danych klas w ciągu roku szkolnego 2025/2026 w stosunku do liczby uczniów tych klas, którym w 2025 r. szkoła podstawowa ze środków dotacji celowej zapewniła:
- podręczniki do zajęć z zakresu edukacji: polonistycznej, matematycznej, przyrodniczej i społecznej, podręczniki do zajęć z zakresu danego języka obcego nowożytnego lub materiały edukacyjne, w przypadku uczniów klas I–III,
- podręczniki lub materiały edukacyjne, w przypadku uczniów klas IV–VIII</t>
    </r>
    <r>
      <rPr>
        <vertAlign val="superscript"/>
        <sz val="9"/>
        <color rgb="FF000000"/>
        <rFont val="Times New Roman"/>
        <family val="1"/>
        <charset val="238"/>
      </rPr>
      <t>[7]</t>
    </r>
  </si>
  <si>
    <r>
      <t>Wzrost liczby uczniów danych klas w ciągu roku szkolnego 2025/2026 w stosunku do liczby uczniów tych klas, którym w 2025 r. szkoła podstawowa ze środków dotacji celowej zapewniła materiały ćwiczeniowe</t>
    </r>
    <r>
      <rPr>
        <vertAlign val="superscript"/>
        <sz val="9"/>
        <color rgb="FF000000"/>
        <rFont val="Times New Roman"/>
        <family val="1"/>
        <charset val="238"/>
      </rPr>
      <t>[8]</t>
    </r>
  </si>
  <si>
    <r>
      <t>Wzrost liczby uczniów danych klas w ciągu roku szkolnego 2025/2026 w stosunku do liczby uczniów tych klas, którym w 2025 r. szkoła podstawowa ze środków dotacji celowej zapewniła materiały ćwiczeniowe</t>
    </r>
    <r>
      <rPr>
        <vertAlign val="superscript"/>
        <sz val="9"/>
        <color rgb="FF000000"/>
        <rFont val="Times New Roman"/>
        <family val="1"/>
        <charset val="238"/>
      </rPr>
      <t>[9]</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</si>
</sst>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44" formatCode="_-* #,##0.00\ &quot;zł&quot;_-;\-* #,##0.00\ &quot;zł&quot;_-;_-* &quot;-&quot;??\ &quot;zł&quot;_-;_-@_-"/>
  </numFmts>
  <fonts count="20" x14ac:knownFonts="1">
    <font>
      <sz val="11"/>
      <color theme="1"/>
      <name val="Times New Roman"/>
      <family val="2"/>
      <charset val="238"/>
    </font>
    <font>
      <b/>
      <sz val="11"/>
      <color theme="1"/>
      <name val="Calibri"/>
      <family val="2"/>
      <charset val="238"/>
      <scheme val="minor"/>
    </font>
    <font>
      <b/>
      <sz val="14"/>
      <color theme="1"/>
      <name val="Calibri"/>
      <family val="2"/>
      <charset val="238"/>
      <scheme val="minor"/>
    </font>
    <font>
      <sz val="8"/>
      <color theme="1"/>
      <name val="Calibri"/>
      <family val="2"/>
      <charset val="238"/>
      <scheme val="minor"/>
    </font>
    <font>
      <b/>
      <sz val="12"/>
      <color theme="1"/>
      <name val="Calibri"/>
      <family val="2"/>
      <charset val="238"/>
      <scheme val="minor"/>
    </font>
    <font>
      <sz val="9"/>
      <color rgb="FF000000"/>
      <name val="Times New Roman"/>
      <family val="1"/>
      <charset val="238"/>
    </font>
    <font>
      <b/>
      <sz val="9"/>
      <color rgb="FF000000"/>
      <name val="Times New Roman"/>
      <family val="1"/>
      <charset val="238"/>
    </font>
    <font>
      <vertAlign val="superscript"/>
      <sz val="8"/>
      <color rgb="FF000000"/>
      <name val="Times New Roman"/>
      <family val="1"/>
      <charset val="238"/>
    </font>
    <font>
      <sz val="9"/>
      <color theme="1"/>
      <name val="Calibri"/>
      <family val="2"/>
      <charset val="238"/>
      <scheme val="minor"/>
    </font>
    <font>
      <sz val="11"/>
      <color theme="1"/>
      <name val="Calibri"/>
      <family val="2"/>
      <charset val="238"/>
      <scheme val="minor"/>
    </font>
    <font>
      <sz val="9"/>
      <color theme="1"/>
      <name val="Bahnschrift Light"/>
      <family val="2"/>
      <charset val="238"/>
    </font>
    <font>
      <b/>
      <sz val="11"/>
      <color theme="1"/>
      <name val="Times New Roman"/>
      <family val="1"/>
      <charset val="238"/>
    </font>
    <font>
      <sz val="11"/>
      <color theme="1"/>
      <name val="Times New Roman"/>
      <family val="2"/>
      <charset val="238"/>
    </font>
    <font>
      <sz val="11"/>
      <color theme="1"/>
      <name val="Times New Roman"/>
      <family val="1"/>
      <charset val="238"/>
    </font>
    <font>
      <vertAlign val="superscript"/>
      <sz val="11"/>
      <color theme="1"/>
      <name val="Times New Roman"/>
      <family val="1"/>
      <charset val="238"/>
    </font>
    <font>
      <sz val="9"/>
      <color rgb="FF000000"/>
      <name val="Calibri"/>
      <family val="2"/>
      <charset val="238"/>
      <scheme val="minor"/>
    </font>
    <font>
      <sz val="11"/>
      <color rgb="FF000000"/>
      <name val="Times New Roman"/>
      <family val="1"/>
      <charset val="238"/>
    </font>
    <font>
      <vertAlign val="superscript"/>
      <sz val="11"/>
      <color rgb="FF000000"/>
      <name val="Times New Roman"/>
      <family val="1"/>
      <charset val="238"/>
    </font>
    <font>
      <sz val="10"/>
      <color theme="1"/>
      <name val="Times New Roman"/>
      <family val="2"/>
      <charset val="238"/>
    </font>
    <font>
      <vertAlign val="superscript"/>
      <sz val="9"/>
      <color rgb="FF000000"/>
      <name val="Times New Roman"/>
      <family val="1"/>
      <charset val="238"/>
    </font>
  </fonts>
  <fills count="10">
    <fill>
      <patternFill patternType="none"/>
    </fill>
    <fill>
      <patternFill patternType="gray125"/>
    </fill>
    <fill>
      <patternFill patternType="solid">
        <fgColor theme="0"/>
        <bgColor indexed="64"/>
      </patternFill>
    </fill>
    <fill>
      <patternFill patternType="solid">
        <fgColor theme="8" tint="0.79998168889431442"/>
        <bgColor indexed="64"/>
      </patternFill>
    </fill>
    <fill>
      <patternFill patternType="solid">
        <fgColor rgb="FFFFFFFF"/>
        <bgColor indexed="64"/>
      </patternFill>
    </fill>
    <fill>
      <patternFill patternType="solid">
        <fgColor theme="0" tint="-0.14999847407452621"/>
        <bgColor indexed="64"/>
      </patternFill>
    </fill>
    <fill>
      <patternFill patternType="solid">
        <fgColor theme="4" tint="0.79998168889431442"/>
        <bgColor indexed="64"/>
      </patternFill>
    </fill>
    <fill>
      <patternFill patternType="solid">
        <fgColor theme="7" tint="0.79998168889431442"/>
        <bgColor indexed="64"/>
      </patternFill>
    </fill>
    <fill>
      <patternFill patternType="solid">
        <fgColor theme="0" tint="-0.249977111117893"/>
        <bgColor indexed="64"/>
      </patternFill>
    </fill>
    <fill>
      <patternFill patternType="solid">
        <fgColor theme="0" tint="-0.34998626667073579"/>
        <bgColor indexed="64"/>
      </patternFill>
    </fill>
  </fills>
  <borders count="17">
    <border>
      <left/>
      <right/>
      <top/>
      <bottom/>
      <diagonal/>
    </border>
    <border>
      <left style="hair">
        <color indexed="64"/>
      </left>
      <right/>
      <top style="hair">
        <color indexed="64"/>
      </top>
      <bottom style="hair">
        <color indexed="64"/>
      </bottom>
      <diagonal/>
    </border>
    <border>
      <left/>
      <right/>
      <top style="hair">
        <color indexed="64"/>
      </top>
      <bottom style="hair">
        <color indexed="64"/>
      </bottom>
      <diagonal/>
    </border>
    <border>
      <left/>
      <right style="hair">
        <color indexed="64"/>
      </right>
      <top style="hair">
        <color indexed="64"/>
      </top>
      <bottom style="hair">
        <color indexed="64"/>
      </bottom>
      <diagonal/>
    </border>
    <border>
      <left/>
      <right style="medium">
        <color indexed="64"/>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diagonalUp="1" diagonalDown="1">
      <left style="thin">
        <color indexed="64"/>
      </left>
      <right style="thin">
        <color indexed="64"/>
      </right>
      <top style="thin">
        <color indexed="64"/>
      </top>
      <bottom style="thin">
        <color indexed="64"/>
      </bottom>
      <diagonal style="thin">
        <color indexed="64"/>
      </diagonal>
    </border>
  </borders>
  <cellStyleXfs count="2">
    <xf numFmtId="0" fontId="0" fillId="0" borderId="0"/>
    <xf numFmtId="44" fontId="12" fillId="0" borderId="0" applyFont="0" applyFill="0" applyBorder="0" applyAlignment="0" applyProtection="0"/>
  </cellStyleXfs>
  <cellXfs count="102">
    <xf numFmtId="0" fontId="0" fillId="0" borderId="0" xfId="0"/>
    <xf numFmtId="0" fontId="0" fillId="2" borderId="0" xfId="0" applyFill="1"/>
    <xf numFmtId="0" fontId="1" fillId="2" borderId="0" xfId="0" applyFont="1" applyFill="1"/>
    <xf numFmtId="0" fontId="0" fillId="2" borderId="0" xfId="0" applyFill="1" applyAlignment="1">
      <alignment wrapText="1"/>
    </xf>
    <xf numFmtId="0" fontId="1" fillId="0" borderId="0" xfId="0" applyFont="1"/>
    <xf numFmtId="0" fontId="2" fillId="2" borderId="0" xfId="0" applyFont="1" applyFill="1"/>
    <xf numFmtId="0" fontId="4" fillId="0" borderId="0" xfId="0" applyFont="1"/>
    <xf numFmtId="0" fontId="7" fillId="2" borderId="0" xfId="0" applyFont="1" applyFill="1" applyAlignment="1">
      <alignment horizontal="justify" vertical="center"/>
    </xf>
    <xf numFmtId="0" fontId="0" fillId="5" borderId="0" xfId="0" applyFill="1"/>
    <xf numFmtId="0" fontId="6" fillId="5" borderId="0" xfId="0" applyFont="1" applyFill="1" applyAlignment="1">
      <alignment horizontal="right"/>
    </xf>
    <xf numFmtId="0" fontId="8" fillId="2" borderId="0" xfId="0" applyFont="1" applyFill="1"/>
    <xf numFmtId="0" fontId="8" fillId="0" borderId="0" xfId="0" applyFont="1"/>
    <xf numFmtId="0" fontId="1" fillId="5" borderId="0" xfId="0" applyFont="1" applyFill="1" applyAlignment="1">
      <alignment horizontal="right"/>
    </xf>
    <xf numFmtId="0" fontId="4" fillId="2" borderId="0" xfId="0" applyFont="1" applyFill="1"/>
    <xf numFmtId="0" fontId="0" fillId="2" borderId="0" xfId="0" applyFill="1" applyAlignment="1">
      <alignment horizontal="right"/>
    </xf>
    <xf numFmtId="14" fontId="0" fillId="3" borderId="0" xfId="0" applyNumberFormat="1" applyFill="1" applyAlignment="1">
      <alignment horizontal="center"/>
    </xf>
    <xf numFmtId="0" fontId="0" fillId="2" borderId="0" xfId="0" applyFill="1" applyAlignment="1">
      <alignment horizontal="center"/>
    </xf>
    <xf numFmtId="0" fontId="0" fillId="2" borderId="0" xfId="0" applyFill="1" applyAlignment="1">
      <alignment horizontal="center" vertical="center"/>
    </xf>
    <xf numFmtId="0" fontId="10" fillId="6" borderId="5" xfId="0" applyFont="1" applyFill="1" applyBorder="1" applyAlignment="1">
      <alignment horizontal="center" vertical="center"/>
    </xf>
    <xf numFmtId="0" fontId="10" fillId="7" borderId="5" xfId="0" applyFont="1" applyFill="1" applyBorder="1" applyAlignment="1">
      <alignment horizontal="center" vertical="center"/>
    </xf>
    <xf numFmtId="0" fontId="9" fillId="0" borderId="0" xfId="0" applyFont="1"/>
    <xf numFmtId="0" fontId="8" fillId="0" borderId="0" xfId="0" applyFont="1" applyAlignment="1">
      <alignment horizontal="center" vertical="center"/>
    </xf>
    <xf numFmtId="0" fontId="8" fillId="6" borderId="5" xfId="0" applyFont="1" applyFill="1" applyBorder="1" applyAlignment="1">
      <alignment horizontal="center" vertical="center"/>
    </xf>
    <xf numFmtId="0" fontId="8" fillId="7" borderId="5" xfId="0" applyFont="1" applyFill="1" applyBorder="1" applyAlignment="1">
      <alignment horizontal="center" vertical="center"/>
    </xf>
    <xf numFmtId="0" fontId="8" fillId="2" borderId="5" xfId="0" applyFont="1" applyFill="1" applyBorder="1" applyAlignment="1">
      <alignment horizontal="center" vertical="center"/>
    </xf>
    <xf numFmtId="0" fontId="8" fillId="6" borderId="6" xfId="0" applyFont="1" applyFill="1" applyBorder="1" applyAlignment="1">
      <alignment horizontal="center" vertical="center"/>
    </xf>
    <xf numFmtId="0" fontId="8" fillId="7" borderId="6" xfId="0" applyFont="1" applyFill="1" applyBorder="1" applyAlignment="1">
      <alignment horizontal="center" vertical="center"/>
    </xf>
    <xf numFmtId="0" fontId="8" fillId="2" borderId="5" xfId="0" applyFont="1" applyFill="1" applyBorder="1" applyAlignment="1">
      <alignment horizontal="center" vertical="center" wrapText="1"/>
    </xf>
    <xf numFmtId="0" fontId="8" fillId="6" borderId="7" xfId="0" applyFont="1" applyFill="1" applyBorder="1" applyAlignment="1">
      <alignment horizontal="center" vertical="center"/>
    </xf>
    <xf numFmtId="0" fontId="8" fillId="7" borderId="7" xfId="0" applyFont="1" applyFill="1" applyBorder="1" applyAlignment="1">
      <alignment horizontal="center" vertical="center"/>
    </xf>
    <xf numFmtId="4" fontId="8" fillId="6" borderId="5" xfId="0" applyNumberFormat="1" applyFont="1" applyFill="1" applyBorder="1" applyAlignment="1">
      <alignment horizontal="center" vertical="center"/>
    </xf>
    <xf numFmtId="4" fontId="8" fillId="7" borderId="5" xfId="0" applyNumberFormat="1" applyFont="1" applyFill="1" applyBorder="1" applyAlignment="1">
      <alignment horizontal="center" vertical="center"/>
    </xf>
    <xf numFmtId="0" fontId="8" fillId="2" borderId="7" xfId="0" applyFont="1" applyFill="1" applyBorder="1" applyAlignment="1">
      <alignment horizontal="center" vertical="center" wrapText="1"/>
    </xf>
    <xf numFmtId="0" fontId="8" fillId="2" borderId="8" xfId="0" applyFont="1" applyFill="1" applyBorder="1" applyAlignment="1">
      <alignment horizontal="center" vertical="center"/>
    </xf>
    <xf numFmtId="0" fontId="8" fillId="2" borderId="11" xfId="0" applyFont="1" applyFill="1" applyBorder="1" applyAlignment="1">
      <alignment horizontal="center" vertical="center"/>
    </xf>
    <xf numFmtId="0" fontId="8" fillId="2" borderId="13" xfId="0" applyFont="1" applyFill="1" applyBorder="1" applyAlignment="1">
      <alignment horizontal="center" vertical="center"/>
    </xf>
    <xf numFmtId="0" fontId="10" fillId="2" borderId="8" xfId="0" applyFont="1" applyFill="1" applyBorder="1" applyAlignment="1">
      <alignment horizontal="center" vertical="center"/>
    </xf>
    <xf numFmtId="0" fontId="10" fillId="2" borderId="10" xfId="0" applyFont="1" applyFill="1" applyBorder="1" applyAlignment="1">
      <alignment horizontal="center" vertical="center"/>
    </xf>
    <xf numFmtId="0" fontId="10" fillId="2" borderId="11" xfId="0" applyFont="1" applyFill="1" applyBorder="1" applyAlignment="1">
      <alignment horizontal="center" vertical="center"/>
    </xf>
    <xf numFmtId="0" fontId="10" fillId="2" borderId="12" xfId="0" applyFont="1" applyFill="1" applyBorder="1" applyAlignment="1">
      <alignment horizontal="center" vertical="center"/>
    </xf>
    <xf numFmtId="0" fontId="10" fillId="2" borderId="13" xfId="0" applyFont="1" applyFill="1" applyBorder="1" applyAlignment="1">
      <alignment horizontal="center" vertical="center"/>
    </xf>
    <xf numFmtId="0" fontId="10" fillId="2" borderId="15" xfId="0" applyFont="1" applyFill="1" applyBorder="1" applyAlignment="1">
      <alignment horizontal="center" vertical="center"/>
    </xf>
    <xf numFmtId="4" fontId="8" fillId="6" borderId="9" xfId="0" applyNumberFormat="1" applyFont="1" applyFill="1" applyBorder="1" applyAlignment="1">
      <alignment horizontal="center" vertical="center"/>
    </xf>
    <xf numFmtId="4" fontId="8" fillId="7" borderId="9" xfId="0" applyNumberFormat="1" applyFont="1" applyFill="1" applyBorder="1" applyAlignment="1">
      <alignment horizontal="center" vertical="center"/>
    </xf>
    <xf numFmtId="4" fontId="8" fillId="0" borderId="10" xfId="0" applyNumberFormat="1" applyFont="1" applyBorder="1" applyAlignment="1">
      <alignment horizontal="center" vertical="center"/>
    </xf>
    <xf numFmtId="4" fontId="8" fillId="0" borderId="12" xfId="0" applyNumberFormat="1" applyFont="1" applyBorder="1" applyAlignment="1">
      <alignment horizontal="center" vertical="center"/>
    </xf>
    <xf numFmtId="4" fontId="8" fillId="6" borderId="14" xfId="0" applyNumberFormat="1" applyFont="1" applyFill="1" applyBorder="1" applyAlignment="1">
      <alignment horizontal="center" vertical="center"/>
    </xf>
    <xf numFmtId="4" fontId="8" fillId="7" borderId="14" xfId="0" applyNumberFormat="1" applyFont="1" applyFill="1" applyBorder="1" applyAlignment="1">
      <alignment horizontal="center" vertical="center"/>
    </xf>
    <xf numFmtId="4" fontId="8" fillId="0" borderId="15" xfId="0" applyNumberFormat="1" applyFont="1" applyBorder="1" applyAlignment="1">
      <alignment horizontal="center" vertical="center"/>
    </xf>
    <xf numFmtId="0" fontId="10" fillId="6" borderId="9" xfId="0" applyFont="1" applyFill="1" applyBorder="1" applyAlignment="1">
      <alignment horizontal="center" vertical="center"/>
    </xf>
    <xf numFmtId="0" fontId="10" fillId="6" borderId="14" xfId="0" applyFont="1" applyFill="1" applyBorder="1" applyAlignment="1">
      <alignment horizontal="center" vertical="center"/>
    </xf>
    <xf numFmtId="0" fontId="10" fillId="7" borderId="9" xfId="0" applyFont="1" applyFill="1" applyBorder="1" applyAlignment="1">
      <alignment horizontal="center" vertical="center"/>
    </xf>
    <xf numFmtId="0" fontId="10" fillId="7" borderId="14" xfId="0" applyFont="1" applyFill="1" applyBorder="1" applyAlignment="1">
      <alignment horizontal="center" vertical="center"/>
    </xf>
    <xf numFmtId="0" fontId="5" fillId="0" borderId="5" xfId="0" applyFont="1" applyBorder="1" applyAlignment="1">
      <alignment horizontal="center" vertical="center" wrapText="1"/>
    </xf>
    <xf numFmtId="0" fontId="5" fillId="0" borderId="5" xfId="0" applyFont="1" applyBorder="1" applyAlignment="1">
      <alignment horizontal="justify" vertical="center" wrapText="1"/>
    </xf>
    <xf numFmtId="44" fontId="6" fillId="0" borderId="5" xfId="0" applyNumberFormat="1" applyFont="1" applyBorder="1" applyAlignment="1">
      <alignment horizontal="center" vertical="center" wrapText="1"/>
    </xf>
    <xf numFmtId="44" fontId="6" fillId="4" borderId="5" xfId="0" applyNumberFormat="1" applyFont="1" applyFill="1" applyBorder="1" applyAlignment="1">
      <alignment horizontal="center" vertical="center" wrapText="1"/>
    </xf>
    <xf numFmtId="0" fontId="1" fillId="2" borderId="0" xfId="0" applyFont="1" applyFill="1" applyAlignment="1">
      <alignment wrapText="1"/>
    </xf>
    <xf numFmtId="0" fontId="2" fillId="0" borderId="0" xfId="0" applyFont="1"/>
    <xf numFmtId="0" fontId="0" fillId="2" borderId="0" xfId="0" applyFill="1" applyAlignment="1">
      <alignment vertical="top" wrapText="1"/>
    </xf>
    <xf numFmtId="0" fontId="0" fillId="0" borderId="0" xfId="0" applyAlignment="1">
      <alignment vertical="top" wrapText="1"/>
    </xf>
    <xf numFmtId="44" fontId="6" fillId="2" borderId="5" xfId="0" applyNumberFormat="1" applyFont="1" applyFill="1" applyBorder="1" applyAlignment="1">
      <alignment horizontal="center" vertical="center" wrapText="1"/>
    </xf>
    <xf numFmtId="3" fontId="6" fillId="2" borderId="5" xfId="0" applyNumberFormat="1" applyFont="1" applyFill="1" applyBorder="1" applyAlignment="1">
      <alignment horizontal="center" vertical="center" wrapText="1"/>
    </xf>
    <xf numFmtId="0" fontId="6" fillId="2" borderId="0" xfId="0" applyFont="1" applyFill="1" applyAlignment="1">
      <alignment horizontal="right"/>
    </xf>
    <xf numFmtId="44" fontId="0" fillId="2" borderId="0" xfId="0" applyNumberFormat="1" applyFill="1"/>
    <xf numFmtId="44" fontId="11" fillId="0" borderId="5" xfId="0" applyNumberFormat="1" applyFont="1" applyBorder="1"/>
    <xf numFmtId="44" fontId="11" fillId="3" borderId="5" xfId="0" applyNumberFormat="1" applyFont="1" applyFill="1" applyBorder="1"/>
    <xf numFmtId="0" fontId="8" fillId="2" borderId="0" xfId="0" applyFont="1" applyFill="1" applyAlignment="1">
      <alignment horizontal="right" vertical="top"/>
    </xf>
    <xf numFmtId="0" fontId="8" fillId="2" borderId="0" xfId="0" applyFont="1" applyFill="1" applyAlignment="1">
      <alignment horizontal="right" vertical="top" wrapText="1"/>
    </xf>
    <xf numFmtId="49" fontId="0" fillId="2" borderId="0" xfId="0" applyNumberFormat="1" applyFill="1" applyAlignment="1">
      <alignment horizontal="left"/>
    </xf>
    <xf numFmtId="0" fontId="3" fillId="2" borderId="0" xfId="0" applyFont="1" applyFill="1"/>
    <xf numFmtId="44" fontId="11" fillId="2" borderId="5" xfId="0" applyNumberFormat="1" applyFont="1" applyFill="1" applyBorder="1"/>
    <xf numFmtId="3" fontId="6" fillId="8" borderId="16" xfId="0" applyNumberFormat="1" applyFont="1" applyFill="1" applyBorder="1" applyAlignment="1">
      <alignment horizontal="center" vertical="center" wrapText="1"/>
    </xf>
    <xf numFmtId="0" fontId="6" fillId="8" borderId="16" xfId="0" applyFont="1" applyFill="1" applyBorder="1" applyAlignment="1">
      <alignment horizontal="center" vertical="center" wrapText="1"/>
    </xf>
    <xf numFmtId="44" fontId="6" fillId="8" borderId="16" xfId="0" applyNumberFormat="1" applyFont="1" applyFill="1" applyBorder="1" applyAlignment="1">
      <alignment horizontal="center" vertical="center" wrapText="1"/>
    </xf>
    <xf numFmtId="3" fontId="6" fillId="0" borderId="5" xfId="0" applyNumberFormat="1" applyFont="1" applyBorder="1" applyAlignment="1">
      <alignment horizontal="center" vertical="center" wrapText="1"/>
    </xf>
    <xf numFmtId="44" fontId="6" fillId="8" borderId="16" xfId="1" applyFont="1" applyFill="1" applyBorder="1" applyAlignment="1">
      <alignment horizontal="center" vertical="center" wrapText="1"/>
    </xf>
    <xf numFmtId="0" fontId="5" fillId="0" borderId="6" xfId="0" applyFont="1" applyBorder="1" applyAlignment="1">
      <alignment horizontal="justify" vertical="center"/>
    </xf>
    <xf numFmtId="44" fontId="6" fillId="9" borderId="16" xfId="0" applyNumberFormat="1" applyFont="1" applyFill="1" applyBorder="1" applyAlignment="1">
      <alignment horizontal="center" vertical="center" wrapText="1"/>
    </xf>
    <xf numFmtId="3" fontId="6" fillId="9" borderId="16" xfId="0" applyNumberFormat="1" applyFont="1" applyFill="1" applyBorder="1" applyAlignment="1">
      <alignment horizontal="center" vertical="center" wrapText="1"/>
    </xf>
    <xf numFmtId="44" fontId="9" fillId="0" borderId="0" xfId="0" applyNumberFormat="1" applyFont="1"/>
    <xf numFmtId="0" fontId="15" fillId="2" borderId="1" xfId="0" applyFont="1" applyFill="1" applyBorder="1" applyAlignment="1">
      <alignment vertical="top" wrapText="1"/>
    </xf>
    <xf numFmtId="0" fontId="15" fillId="2" borderId="2" xfId="0" applyFont="1" applyFill="1" applyBorder="1" applyAlignment="1">
      <alignment vertical="top" wrapText="1"/>
    </xf>
    <xf numFmtId="0" fontId="15" fillId="2" borderId="3" xfId="0" applyFont="1" applyFill="1" applyBorder="1" applyAlignment="1">
      <alignment vertical="top" wrapText="1"/>
    </xf>
    <xf numFmtId="0" fontId="18" fillId="2" borderId="0" xfId="0" applyFont="1" applyFill="1" applyAlignment="1">
      <alignment horizontal="left" vertical="top" wrapText="1"/>
    </xf>
    <xf numFmtId="0" fontId="0" fillId="2" borderId="0" xfId="0" applyFill="1" applyAlignment="1">
      <alignment horizontal="center"/>
    </xf>
    <xf numFmtId="0" fontId="0" fillId="2" borderId="5" xfId="0" applyFill="1" applyBorder="1" applyAlignment="1">
      <alignment horizontal="left" vertical="center" wrapText="1"/>
    </xf>
    <xf numFmtId="0" fontId="5" fillId="0" borderId="5" xfId="0" applyFont="1" applyBorder="1" applyAlignment="1">
      <alignment horizontal="center" vertical="center" wrapText="1"/>
    </xf>
    <xf numFmtId="0" fontId="16" fillId="0" borderId="5" xfId="0" applyFont="1" applyBorder="1" applyAlignment="1">
      <alignment horizontal="center" vertical="center" wrapText="1"/>
    </xf>
    <xf numFmtId="0" fontId="0" fillId="3" borderId="5" xfId="0" applyFill="1" applyBorder="1" applyAlignment="1">
      <alignment horizontal="center" vertical="center" wrapText="1"/>
    </xf>
    <xf numFmtId="0" fontId="8" fillId="2" borderId="1" xfId="0" applyFont="1" applyFill="1" applyBorder="1" applyAlignment="1">
      <alignment horizontal="left" vertical="top" wrapText="1"/>
    </xf>
    <xf numFmtId="0" fontId="8" fillId="2" borderId="2" xfId="0" applyFont="1" applyFill="1" applyBorder="1" applyAlignment="1">
      <alignment horizontal="left" vertical="top" wrapText="1"/>
    </xf>
    <xf numFmtId="0" fontId="8" fillId="2" borderId="3" xfId="0" applyFont="1" applyFill="1" applyBorder="1" applyAlignment="1">
      <alignment horizontal="left" vertical="top" wrapText="1"/>
    </xf>
    <xf numFmtId="49" fontId="0" fillId="3" borderId="5" xfId="0" applyNumberFormat="1" applyFill="1" applyBorder="1" applyAlignment="1">
      <alignment horizontal="left" wrapText="1"/>
    </xf>
    <xf numFmtId="49" fontId="0" fillId="3" borderId="5" xfId="0" applyNumberFormat="1" applyFill="1" applyBorder="1" applyAlignment="1">
      <alignment horizontal="left"/>
    </xf>
    <xf numFmtId="0" fontId="2" fillId="0" borderId="1" xfId="0" applyFont="1" applyBorder="1" applyAlignment="1">
      <alignment horizontal="center"/>
    </xf>
    <xf numFmtId="0" fontId="2" fillId="0" borderId="2" xfId="0" applyFont="1" applyBorder="1" applyAlignment="1">
      <alignment horizontal="center"/>
    </xf>
    <xf numFmtId="0" fontId="2" fillId="0" borderId="3" xfId="0" applyFont="1" applyBorder="1" applyAlignment="1">
      <alignment horizontal="center"/>
    </xf>
    <xf numFmtId="0" fontId="9" fillId="3" borderId="5" xfId="0" applyFont="1" applyFill="1" applyBorder="1" applyAlignment="1">
      <alignment horizontal="center"/>
    </xf>
    <xf numFmtId="0" fontId="0" fillId="0" borderId="5" xfId="0" applyBorder="1" applyAlignment="1">
      <alignment horizontal="center" vertical="center"/>
    </xf>
    <xf numFmtId="0" fontId="13" fillId="2" borderId="5" xfId="0" applyFont="1" applyFill="1" applyBorder="1" applyAlignment="1">
      <alignment horizontal="left" vertical="center" wrapText="1"/>
    </xf>
    <xf numFmtId="0" fontId="1" fillId="0" borderId="4" xfId="0" applyFont="1" applyBorder="1" applyAlignment="1">
      <alignment horizontal="right" vertical="center" textRotation="255"/>
    </xf>
  </cellXfs>
  <cellStyles count="2">
    <cellStyle name="Normalny" xfId="0" builtinId="0"/>
    <cellStyle name="Walutowy" xfId="1" builtinId="4"/>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Motyw pakietu Office 2013–2022">
  <a:themeElements>
    <a:clrScheme name="Pakiet Office 2013–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Pakiet Office 2013–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Pakiet Office 2013–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EA8D411-8C2A-4439-9407-2255B2381DEF}">
  <sheetPr>
    <pageSetUpPr fitToPage="1"/>
  </sheetPr>
  <dimension ref="A1:U392"/>
  <sheetViews>
    <sheetView tabSelected="1" topLeftCell="B71" zoomScale="90" zoomScaleNormal="90" workbookViewId="0">
      <selection activeCell="G82" sqref="G82"/>
    </sheetView>
  </sheetViews>
  <sheetFormatPr defaultRowHeight="13.8" x14ac:dyDescent="0.25"/>
  <cols>
    <col min="1" max="1" width="9.109375" style="1"/>
    <col min="3" max="3" width="62.6640625" customWidth="1"/>
    <col min="4" max="4" width="19.109375" customWidth="1"/>
    <col min="5" max="12" width="16.44140625" customWidth="1"/>
    <col min="13" max="16" width="9.109375" style="1"/>
    <col min="17" max="26" width="9.109375"/>
  </cols>
  <sheetData>
    <row r="1" spans="2:21" ht="14.4" x14ac:dyDescent="0.3">
      <c r="B1" s="1"/>
      <c r="C1" s="1"/>
      <c r="D1" s="1"/>
      <c r="E1" s="1"/>
      <c r="F1" s="1"/>
      <c r="G1" s="1"/>
      <c r="H1" s="1"/>
      <c r="I1" s="1"/>
      <c r="J1" s="1"/>
      <c r="K1" s="1"/>
      <c r="L1" s="2" t="s">
        <v>0</v>
      </c>
    </row>
    <row r="2" spans="2:21" x14ac:dyDescent="0.25">
      <c r="B2" s="93"/>
      <c r="C2" s="93"/>
      <c r="D2" s="93"/>
      <c r="E2" s="3"/>
      <c r="F2" s="94"/>
      <c r="G2" s="94"/>
      <c r="H2" s="94"/>
      <c r="I2" s="94"/>
      <c r="J2" s="94"/>
      <c r="K2" s="94"/>
      <c r="L2" s="94"/>
    </row>
    <row r="3" spans="2:21" ht="14.4" x14ac:dyDescent="0.3">
      <c r="B3" s="2" t="s">
        <v>1</v>
      </c>
      <c r="C3" s="1"/>
      <c r="D3" s="1"/>
      <c r="E3" s="1"/>
      <c r="F3" s="2" t="s">
        <v>2</v>
      </c>
      <c r="G3" s="1"/>
      <c r="H3" s="1"/>
      <c r="I3" s="1"/>
      <c r="J3" s="1"/>
      <c r="K3" s="1"/>
      <c r="L3" s="1"/>
    </row>
    <row r="4" spans="2:21" x14ac:dyDescent="0.25">
      <c r="B4" s="93"/>
      <c r="C4" s="93"/>
      <c r="D4" s="93"/>
      <c r="E4" s="3"/>
      <c r="F4" s="94"/>
      <c r="G4" s="94"/>
      <c r="H4" s="94"/>
      <c r="I4" s="94"/>
      <c r="J4" s="94"/>
      <c r="K4" s="1"/>
      <c r="L4" s="1"/>
    </row>
    <row r="5" spans="2:21" ht="14.4" x14ac:dyDescent="0.3">
      <c r="B5" s="57" t="s">
        <v>3</v>
      </c>
      <c r="C5" s="1"/>
      <c r="D5" s="1"/>
      <c r="E5" s="1"/>
      <c r="F5" s="2" t="s">
        <v>4</v>
      </c>
      <c r="G5" s="1"/>
      <c r="H5" s="1"/>
      <c r="I5" s="1"/>
      <c r="J5" s="1"/>
      <c r="K5" s="1"/>
      <c r="L5" s="1"/>
    </row>
    <row r="6" spans="2:21" x14ac:dyDescent="0.25">
      <c r="B6" s="93"/>
      <c r="C6" s="93"/>
      <c r="D6" s="93"/>
      <c r="E6" s="1"/>
      <c r="F6" s="1"/>
      <c r="G6" s="1"/>
      <c r="H6" s="1"/>
      <c r="I6" s="1"/>
      <c r="J6" s="1"/>
      <c r="K6" s="1"/>
      <c r="L6" s="1"/>
    </row>
    <row r="7" spans="2:21" ht="14.4" x14ac:dyDescent="0.3">
      <c r="B7" s="2" t="s">
        <v>5</v>
      </c>
      <c r="C7" s="1"/>
      <c r="D7" s="1"/>
      <c r="E7" s="1"/>
      <c r="F7" s="1"/>
      <c r="G7" s="1"/>
      <c r="H7" s="1"/>
      <c r="I7" s="1"/>
      <c r="J7" s="1"/>
      <c r="K7" s="1"/>
      <c r="L7" s="1"/>
    </row>
    <row r="8" spans="2:21" x14ac:dyDescent="0.25">
      <c r="B8" s="1"/>
      <c r="C8" s="1"/>
      <c r="D8" s="1"/>
      <c r="E8" s="1"/>
      <c r="F8" s="1"/>
      <c r="G8" s="1"/>
      <c r="H8" s="1"/>
      <c r="I8" s="1"/>
      <c r="J8" s="1"/>
      <c r="K8" s="1"/>
      <c r="L8" s="1"/>
    </row>
    <row r="9" spans="2:21" ht="18" x14ac:dyDescent="0.35">
      <c r="B9" s="95" t="s">
        <v>84</v>
      </c>
      <c r="C9" s="96"/>
      <c r="D9" s="96"/>
      <c r="E9" s="96"/>
      <c r="F9" s="96"/>
      <c r="G9" s="96"/>
      <c r="H9" s="96"/>
      <c r="I9" s="96"/>
      <c r="J9" s="96"/>
      <c r="K9" s="96"/>
      <c r="L9" s="97"/>
      <c r="M9" s="5"/>
      <c r="N9" s="5"/>
      <c r="O9" s="5"/>
      <c r="P9" s="5"/>
      <c r="Q9" s="58"/>
      <c r="R9" s="58"/>
      <c r="S9" s="58"/>
      <c r="T9" s="58"/>
      <c r="U9" s="58"/>
    </row>
    <row r="10" spans="2:21" x14ac:dyDescent="0.25">
      <c r="B10" s="1"/>
      <c r="C10" s="1"/>
      <c r="D10" s="1"/>
      <c r="E10" s="1"/>
      <c r="F10" s="1"/>
      <c r="G10" s="1"/>
      <c r="H10" s="1"/>
      <c r="I10" s="1"/>
      <c r="J10" s="1"/>
      <c r="K10" s="1"/>
      <c r="L10" s="1"/>
    </row>
    <row r="11" spans="2:21" x14ac:dyDescent="0.25">
      <c r="B11" s="1"/>
      <c r="C11" s="1"/>
      <c r="D11" s="1"/>
      <c r="E11" s="1"/>
      <c r="F11" s="1"/>
      <c r="G11" s="1"/>
      <c r="H11" s="1"/>
      <c r="I11" s="1"/>
      <c r="J11" s="1"/>
      <c r="K11" s="1"/>
      <c r="L11" s="1"/>
    </row>
    <row r="12" spans="2:21" ht="14.4" x14ac:dyDescent="0.3">
      <c r="B12" s="98"/>
      <c r="C12" s="98"/>
      <c r="D12" s="98"/>
      <c r="E12" s="98"/>
      <c r="F12" s="98"/>
      <c r="G12" s="4" t="s">
        <v>6</v>
      </c>
      <c r="J12" s="1"/>
      <c r="K12" s="1"/>
    </row>
    <row r="13" spans="2:21" x14ac:dyDescent="0.25">
      <c r="B13" s="1"/>
      <c r="C13" s="70"/>
      <c r="D13" s="1"/>
      <c r="E13" s="1"/>
      <c r="F13" s="1"/>
      <c r="G13" s="1"/>
      <c r="H13" s="1"/>
      <c r="I13" s="1"/>
      <c r="J13" s="1"/>
      <c r="K13" s="1"/>
      <c r="L13" s="1"/>
    </row>
    <row r="14" spans="2:21" x14ac:dyDescent="0.25">
      <c r="B14" s="1"/>
      <c r="C14" s="1"/>
      <c r="D14" s="1"/>
      <c r="E14" s="1"/>
      <c r="F14" s="1"/>
      <c r="G14" s="1"/>
      <c r="H14" s="1"/>
      <c r="I14" s="1"/>
      <c r="J14" s="1"/>
      <c r="K14" s="1"/>
      <c r="L14" s="1"/>
    </row>
    <row r="15" spans="2:21" x14ac:dyDescent="0.25">
      <c r="B15" s="1"/>
      <c r="C15" s="1"/>
      <c r="D15" s="1"/>
      <c r="E15" s="1"/>
      <c r="F15" s="1"/>
      <c r="G15" s="1"/>
      <c r="H15" s="1"/>
      <c r="I15" s="1"/>
      <c r="J15" s="1"/>
      <c r="K15" s="1"/>
      <c r="L15" s="1"/>
    </row>
    <row r="16" spans="2:21" ht="15.6" x14ac:dyDescent="0.3">
      <c r="B16" s="6" t="s">
        <v>7</v>
      </c>
      <c r="E16" s="1"/>
      <c r="F16" s="1"/>
      <c r="G16" s="1"/>
      <c r="H16" s="1"/>
      <c r="I16" s="1"/>
      <c r="J16" s="1"/>
      <c r="K16" s="1"/>
      <c r="L16" s="1"/>
    </row>
    <row r="17" spans="2:12" x14ac:dyDescent="0.25">
      <c r="B17" s="1"/>
      <c r="C17" s="1"/>
      <c r="D17" s="1"/>
      <c r="E17" s="1"/>
      <c r="F17" s="1"/>
      <c r="G17" s="1"/>
      <c r="H17" s="1"/>
      <c r="I17" s="1"/>
      <c r="J17" s="1"/>
      <c r="K17" s="1"/>
      <c r="L17" s="1"/>
    </row>
    <row r="18" spans="2:12" ht="31.5" customHeight="1" x14ac:dyDescent="0.25">
      <c r="B18" s="87" t="s">
        <v>8</v>
      </c>
      <c r="C18" s="99" t="s">
        <v>52</v>
      </c>
      <c r="D18" s="89"/>
      <c r="E18" s="89"/>
      <c r="F18" s="89"/>
      <c r="G18" s="89"/>
      <c r="H18" s="100" t="s">
        <v>6</v>
      </c>
      <c r="I18" s="100"/>
      <c r="J18" s="100"/>
      <c r="K18" s="100"/>
      <c r="L18" s="87" t="s">
        <v>10</v>
      </c>
    </row>
    <row r="19" spans="2:12" ht="17.25" customHeight="1" x14ac:dyDescent="0.25">
      <c r="B19" s="87"/>
      <c r="C19" s="99"/>
      <c r="D19" s="53" t="s">
        <v>11</v>
      </c>
      <c r="E19" s="53" t="s">
        <v>12</v>
      </c>
      <c r="F19" s="53" t="s">
        <v>13</v>
      </c>
      <c r="G19" s="53" t="s">
        <v>14</v>
      </c>
      <c r="H19" s="53" t="s">
        <v>15</v>
      </c>
      <c r="I19" s="53" t="s">
        <v>16</v>
      </c>
      <c r="J19" s="53" t="s">
        <v>17</v>
      </c>
      <c r="K19" s="53" t="s">
        <v>18</v>
      </c>
      <c r="L19" s="87"/>
    </row>
    <row r="20" spans="2:12" x14ac:dyDescent="0.25">
      <c r="B20" s="53">
        <v>1</v>
      </c>
      <c r="C20" s="53">
        <v>2</v>
      </c>
      <c r="D20" s="53">
        <v>3</v>
      </c>
      <c r="E20" s="53">
        <v>4</v>
      </c>
      <c r="F20" s="53">
        <v>5</v>
      </c>
      <c r="G20" s="53">
        <v>6</v>
      </c>
      <c r="H20" s="53">
        <v>7</v>
      </c>
      <c r="I20" s="53">
        <v>8</v>
      </c>
      <c r="J20" s="53">
        <v>9</v>
      </c>
      <c r="K20" s="53">
        <v>10</v>
      </c>
      <c r="L20" s="53">
        <v>11</v>
      </c>
    </row>
    <row r="21" spans="2:12" ht="24" x14ac:dyDescent="0.25">
      <c r="B21" s="53">
        <v>1</v>
      </c>
      <c r="C21" s="54" t="s">
        <v>65</v>
      </c>
      <c r="D21" s="75"/>
      <c r="E21" s="72"/>
      <c r="F21" s="72"/>
      <c r="G21" s="75"/>
      <c r="H21" s="72"/>
      <c r="I21" s="72"/>
      <c r="J21" s="75"/>
      <c r="K21" s="72"/>
      <c r="L21" s="72"/>
    </row>
    <row r="22" spans="2:12" ht="170.4" x14ac:dyDescent="0.25">
      <c r="B22" s="53">
        <v>2</v>
      </c>
      <c r="C22" s="54" t="s">
        <v>96</v>
      </c>
      <c r="D22" s="72"/>
      <c r="E22" s="75"/>
      <c r="F22" s="75"/>
      <c r="G22" s="72"/>
      <c r="H22" s="75"/>
      <c r="I22" s="75"/>
      <c r="J22" s="72"/>
      <c r="K22" s="75"/>
      <c r="L22" s="72"/>
    </row>
    <row r="23" spans="2:12" ht="26.4" x14ac:dyDescent="0.25">
      <c r="B23" s="53">
        <v>3</v>
      </c>
      <c r="C23" s="77" t="s">
        <v>97</v>
      </c>
      <c r="D23" s="72"/>
      <c r="E23" s="75"/>
      <c r="F23" s="75"/>
      <c r="G23" s="72"/>
      <c r="H23" s="75"/>
      <c r="I23" s="75"/>
      <c r="J23" s="72"/>
      <c r="K23" s="75"/>
      <c r="L23" s="72"/>
    </row>
    <row r="24" spans="2:12" ht="74.400000000000006" x14ac:dyDescent="0.25">
      <c r="B24" s="53">
        <v>4</v>
      </c>
      <c r="C24" s="54" t="s">
        <v>98</v>
      </c>
      <c r="D24" s="72"/>
      <c r="E24" s="75"/>
      <c r="F24" s="75"/>
      <c r="G24" s="72"/>
      <c r="H24" s="75"/>
      <c r="I24" s="75"/>
      <c r="J24" s="72"/>
      <c r="K24" s="75"/>
      <c r="L24" s="72"/>
    </row>
    <row r="25" spans="2:12" ht="60" x14ac:dyDescent="0.25">
      <c r="B25" s="53">
        <v>5</v>
      </c>
      <c r="C25" s="54" t="s">
        <v>66</v>
      </c>
      <c r="D25" s="55">
        <f>D21*117.81</f>
        <v>0</v>
      </c>
      <c r="E25" s="76"/>
      <c r="F25" s="74"/>
      <c r="G25" s="74"/>
      <c r="H25" s="74"/>
      <c r="I25" s="74"/>
      <c r="J25" s="74"/>
      <c r="K25" s="74"/>
      <c r="L25" s="55">
        <f>D25</f>
        <v>0</v>
      </c>
    </row>
    <row r="26" spans="2:12" ht="60" x14ac:dyDescent="0.25">
      <c r="B26" s="53">
        <v>6</v>
      </c>
      <c r="C26" s="54" t="s">
        <v>67</v>
      </c>
      <c r="D26" s="74"/>
      <c r="E26" s="74"/>
      <c r="F26" s="74"/>
      <c r="G26" s="55">
        <f>G21*219.78</f>
        <v>0</v>
      </c>
      <c r="H26" s="74"/>
      <c r="I26" s="74"/>
      <c r="J26" s="55">
        <f>J21*392.04</f>
        <v>0</v>
      </c>
      <c r="K26" s="74"/>
      <c r="L26" s="55">
        <f>G26+J26</f>
        <v>0</v>
      </c>
    </row>
    <row r="27" spans="2:12" ht="60" x14ac:dyDescent="0.25">
      <c r="B27" s="53" t="s">
        <v>19</v>
      </c>
      <c r="C27" s="54" t="s">
        <v>68</v>
      </c>
      <c r="D27" s="74"/>
      <c r="E27" s="55">
        <f>E22*117.81</f>
        <v>0</v>
      </c>
      <c r="F27" s="55">
        <f>F22*117.81</f>
        <v>0</v>
      </c>
      <c r="G27" s="74"/>
      <c r="H27" s="74"/>
      <c r="I27" s="74"/>
      <c r="J27" s="74"/>
      <c r="K27" s="74"/>
      <c r="L27" s="55">
        <f>E27+F27</f>
        <v>0</v>
      </c>
    </row>
    <row r="28" spans="2:12" ht="60" x14ac:dyDescent="0.25">
      <c r="B28" s="53">
        <v>8</v>
      </c>
      <c r="C28" s="54" t="s">
        <v>69</v>
      </c>
      <c r="D28" s="74"/>
      <c r="E28" s="74"/>
      <c r="F28" s="74"/>
      <c r="G28" s="74"/>
      <c r="H28" s="55">
        <f>H22*283.14</f>
        <v>0</v>
      </c>
      <c r="I28" s="55">
        <f>I22*283.14</f>
        <v>0</v>
      </c>
      <c r="J28" s="74"/>
      <c r="K28" s="55">
        <f>K22*392.04</f>
        <v>0</v>
      </c>
      <c r="L28" s="55">
        <f>H28+I28+K28</f>
        <v>0</v>
      </c>
    </row>
    <row r="29" spans="2:12" ht="60" x14ac:dyDescent="0.25">
      <c r="B29" s="53" t="s">
        <v>20</v>
      </c>
      <c r="C29" s="54" t="s">
        <v>70</v>
      </c>
      <c r="D29" s="74"/>
      <c r="E29" s="55">
        <f>E23*117.81</f>
        <v>0</v>
      </c>
      <c r="F29" s="55">
        <f>F23*117.81</f>
        <v>0</v>
      </c>
      <c r="G29" s="74"/>
      <c r="H29" s="74"/>
      <c r="I29" s="74"/>
      <c r="J29" s="74"/>
      <c r="K29" s="74"/>
      <c r="L29" s="55">
        <f>E29+F29</f>
        <v>0</v>
      </c>
    </row>
    <row r="30" spans="2:12" ht="60" x14ac:dyDescent="0.25">
      <c r="B30" s="53">
        <v>10</v>
      </c>
      <c r="C30" s="54" t="s">
        <v>71</v>
      </c>
      <c r="D30" s="74"/>
      <c r="E30" s="74"/>
      <c r="F30" s="74"/>
      <c r="G30" s="74"/>
      <c r="H30" s="55">
        <f>H23*283.14</f>
        <v>0</v>
      </c>
      <c r="I30" s="55">
        <f>I23*283.14</f>
        <v>0</v>
      </c>
      <c r="J30" s="74"/>
      <c r="K30" s="55">
        <f>K23*392.04</f>
        <v>0</v>
      </c>
      <c r="L30" s="55">
        <f>H30+I30+K30</f>
        <v>0</v>
      </c>
    </row>
    <row r="31" spans="2:12" ht="60" x14ac:dyDescent="0.25">
      <c r="B31" s="53" t="s">
        <v>21</v>
      </c>
      <c r="C31" s="54" t="s">
        <v>72</v>
      </c>
      <c r="D31" s="74"/>
      <c r="E31" s="55">
        <f>E24*117.81</f>
        <v>0</v>
      </c>
      <c r="F31" s="55">
        <f>F24*117.81</f>
        <v>0</v>
      </c>
      <c r="G31" s="74"/>
      <c r="H31" s="74"/>
      <c r="I31" s="74"/>
      <c r="J31" s="74"/>
      <c r="K31" s="74"/>
      <c r="L31" s="55">
        <f>E31+F31</f>
        <v>0</v>
      </c>
    </row>
    <row r="32" spans="2:12" ht="60" x14ac:dyDescent="0.25">
      <c r="B32" s="53">
        <v>12</v>
      </c>
      <c r="C32" s="54" t="s">
        <v>73</v>
      </c>
      <c r="D32" s="74"/>
      <c r="E32" s="74"/>
      <c r="F32" s="74"/>
      <c r="G32" s="74"/>
      <c r="H32" s="55">
        <f>H24*283.14</f>
        <v>0</v>
      </c>
      <c r="I32" s="55">
        <f>I24*283.14</f>
        <v>0</v>
      </c>
      <c r="J32" s="74"/>
      <c r="K32" s="55">
        <f>K24*392.04</f>
        <v>0</v>
      </c>
      <c r="L32" s="55">
        <f>H32+I32+K32</f>
        <v>0</v>
      </c>
    </row>
    <row r="33" spans="2:12" ht="24" x14ac:dyDescent="0.25">
      <c r="B33" s="53" t="s">
        <v>22</v>
      </c>
      <c r="C33" s="54" t="s">
        <v>74</v>
      </c>
      <c r="D33" s="56">
        <f>D25</f>
        <v>0</v>
      </c>
      <c r="E33" s="56">
        <f>E27+E29+E31</f>
        <v>0</v>
      </c>
      <c r="F33" s="56">
        <f>F27+F29+F31</f>
        <v>0</v>
      </c>
      <c r="G33" s="56">
        <f>G26</f>
        <v>0</v>
      </c>
      <c r="H33" s="56">
        <f>H28+H30+H32</f>
        <v>0</v>
      </c>
      <c r="I33" s="56">
        <f>I28+I30+I32</f>
        <v>0</v>
      </c>
      <c r="J33" s="56">
        <f>J26</f>
        <v>0</v>
      </c>
      <c r="K33" s="56">
        <f>K28+K30+K32</f>
        <v>0</v>
      </c>
      <c r="L33" s="56">
        <f>SUM(L25:L32)</f>
        <v>0</v>
      </c>
    </row>
    <row r="34" spans="2:12" x14ac:dyDescent="0.25">
      <c r="B34" s="1"/>
      <c r="C34" s="1"/>
      <c r="D34" s="1"/>
      <c r="E34" s="1"/>
      <c r="F34" s="1"/>
      <c r="G34" s="1"/>
      <c r="H34" s="1"/>
      <c r="I34" s="1"/>
      <c r="J34" s="1"/>
      <c r="K34" s="1"/>
      <c r="L34" s="1"/>
    </row>
    <row r="35" spans="2:12" x14ac:dyDescent="0.25">
      <c r="B35" s="7"/>
      <c r="C35" s="8"/>
      <c r="D35" s="8"/>
      <c r="E35" s="8"/>
      <c r="F35" s="8"/>
      <c r="G35" s="8"/>
      <c r="H35" s="9" t="s">
        <v>23</v>
      </c>
      <c r="I35" s="65">
        <f>L33</f>
        <v>0</v>
      </c>
      <c r="J35" s="1"/>
      <c r="K35" s="1"/>
      <c r="L35" s="1"/>
    </row>
    <row r="36" spans="2:12" x14ac:dyDescent="0.25">
      <c r="B36" s="7"/>
      <c r="C36" s="1"/>
      <c r="D36" s="1"/>
      <c r="E36" s="1"/>
      <c r="F36" s="1"/>
      <c r="G36" s="1"/>
      <c r="H36" s="63"/>
      <c r="I36" s="64"/>
      <c r="J36" s="1"/>
      <c r="K36" s="1"/>
      <c r="L36" s="1"/>
    </row>
    <row r="37" spans="2:12" ht="19.5" customHeight="1" x14ac:dyDescent="0.25">
      <c r="B37" s="67" t="s">
        <v>53</v>
      </c>
      <c r="C37" s="90" t="s">
        <v>51</v>
      </c>
      <c r="D37" s="91"/>
      <c r="E37" s="91"/>
      <c r="F37" s="91"/>
      <c r="G37" s="91"/>
      <c r="H37" s="91"/>
      <c r="I37" s="91"/>
      <c r="J37" s="91"/>
      <c r="K37" s="91"/>
      <c r="L37" s="92"/>
    </row>
    <row r="38" spans="2:12" ht="42.75" customHeight="1" x14ac:dyDescent="0.25">
      <c r="B38" s="67" t="s">
        <v>54</v>
      </c>
      <c r="C38" s="90" t="s">
        <v>86</v>
      </c>
      <c r="D38" s="91"/>
      <c r="E38" s="91"/>
      <c r="F38" s="91"/>
      <c r="G38" s="91"/>
      <c r="H38" s="91"/>
      <c r="I38" s="91"/>
      <c r="J38" s="91"/>
      <c r="K38" s="91"/>
      <c r="L38" s="92"/>
    </row>
    <row r="39" spans="2:12" ht="40.5" customHeight="1" x14ac:dyDescent="0.25">
      <c r="B39" s="67" t="s">
        <v>55</v>
      </c>
      <c r="C39" s="90" t="s">
        <v>87</v>
      </c>
      <c r="D39" s="91"/>
      <c r="E39" s="91"/>
      <c r="F39" s="91"/>
      <c r="G39" s="91"/>
      <c r="H39" s="91"/>
      <c r="I39" s="91"/>
      <c r="J39" s="91"/>
      <c r="K39" s="91"/>
      <c r="L39" s="92"/>
    </row>
    <row r="40" spans="2:12" ht="29.25" customHeight="1" x14ac:dyDescent="0.25">
      <c r="B40" s="67" t="s">
        <v>56</v>
      </c>
      <c r="C40" s="90" t="s">
        <v>88</v>
      </c>
      <c r="D40" s="91"/>
      <c r="E40" s="91"/>
      <c r="F40" s="91"/>
      <c r="G40" s="91"/>
      <c r="H40" s="91"/>
      <c r="I40" s="91"/>
      <c r="J40" s="91"/>
      <c r="K40" s="91"/>
      <c r="L40" s="92"/>
    </row>
    <row r="41" spans="2:12" x14ac:dyDescent="0.25">
      <c r="B41" s="1"/>
      <c r="C41" s="10"/>
      <c r="D41" s="10"/>
      <c r="E41" s="1"/>
      <c r="F41" s="1"/>
      <c r="G41" s="1"/>
      <c r="H41" s="1"/>
      <c r="I41" s="1"/>
      <c r="J41" s="1"/>
      <c r="K41" s="1"/>
      <c r="L41" s="1"/>
    </row>
    <row r="42" spans="2:12" ht="15.6" x14ac:dyDescent="0.3">
      <c r="B42" s="13" t="s">
        <v>24</v>
      </c>
      <c r="C42" s="11"/>
      <c r="D42" s="10"/>
      <c r="E42" s="1"/>
      <c r="F42" s="1"/>
      <c r="G42" s="1"/>
      <c r="H42" s="1"/>
      <c r="I42" s="1"/>
      <c r="J42" s="1"/>
      <c r="K42" s="1"/>
      <c r="L42" s="1"/>
    </row>
    <row r="43" spans="2:12" x14ac:dyDescent="0.25">
      <c r="B43" s="11"/>
      <c r="C43" s="10"/>
      <c r="D43" s="10"/>
      <c r="E43" s="1"/>
      <c r="F43" s="1"/>
      <c r="G43" s="1"/>
      <c r="H43" s="1"/>
      <c r="I43" s="1"/>
      <c r="J43" s="1"/>
      <c r="K43" s="1"/>
      <c r="L43" s="1"/>
    </row>
    <row r="44" spans="2:12" ht="28.5" customHeight="1" x14ac:dyDescent="0.25">
      <c r="B44" s="87" t="s">
        <v>8</v>
      </c>
      <c r="C44" s="88" t="s">
        <v>61</v>
      </c>
      <c r="D44" s="89"/>
      <c r="E44" s="89"/>
      <c r="F44" s="89"/>
      <c r="G44" s="89"/>
      <c r="H44" s="86" t="s">
        <v>6</v>
      </c>
      <c r="I44" s="86"/>
      <c r="J44" s="86"/>
      <c r="K44" s="86"/>
      <c r="L44" s="87" t="s">
        <v>10</v>
      </c>
    </row>
    <row r="45" spans="2:12" ht="16.5" customHeight="1" x14ac:dyDescent="0.25">
      <c r="B45" s="87"/>
      <c r="C45" s="88"/>
      <c r="D45" s="53" t="s">
        <v>11</v>
      </c>
      <c r="E45" s="53" t="s">
        <v>12</v>
      </c>
      <c r="F45" s="53" t="s">
        <v>13</v>
      </c>
      <c r="G45" s="53" t="s">
        <v>14</v>
      </c>
      <c r="H45" s="53" t="s">
        <v>15</v>
      </c>
      <c r="I45" s="53" t="s">
        <v>16</v>
      </c>
      <c r="J45" s="53" t="s">
        <v>17</v>
      </c>
      <c r="K45" s="53" t="s">
        <v>18</v>
      </c>
      <c r="L45" s="87"/>
    </row>
    <row r="46" spans="2:12" x14ac:dyDescent="0.25">
      <c r="B46" s="53">
        <v>1</v>
      </c>
      <c r="C46" s="53">
        <v>2</v>
      </c>
      <c r="D46" s="53">
        <v>3</v>
      </c>
      <c r="E46" s="53">
        <v>4</v>
      </c>
      <c r="F46" s="53">
        <v>5</v>
      </c>
      <c r="G46" s="53">
        <v>6</v>
      </c>
      <c r="H46" s="53">
        <v>7</v>
      </c>
      <c r="I46" s="53">
        <v>8</v>
      </c>
      <c r="J46" s="53">
        <v>9</v>
      </c>
      <c r="K46" s="53">
        <v>10</v>
      </c>
      <c r="L46" s="53">
        <v>11</v>
      </c>
    </row>
    <row r="47" spans="2:12" x14ac:dyDescent="0.25">
      <c r="B47" s="53">
        <v>1</v>
      </c>
      <c r="C47" s="54" t="s">
        <v>75</v>
      </c>
      <c r="D47" s="62"/>
      <c r="E47" s="62"/>
      <c r="F47" s="62"/>
      <c r="G47" s="62"/>
      <c r="H47" s="62"/>
      <c r="I47" s="62"/>
      <c r="J47" s="62"/>
      <c r="K47" s="62"/>
      <c r="L47" s="73"/>
    </row>
    <row r="48" spans="2:12" ht="60" x14ac:dyDescent="0.25">
      <c r="B48" s="53">
        <v>2</v>
      </c>
      <c r="C48" s="54" t="s">
        <v>76</v>
      </c>
      <c r="D48" s="61">
        <f>D47*65.34</f>
        <v>0</v>
      </c>
      <c r="E48" s="61">
        <f>E47*65.34</f>
        <v>0</v>
      </c>
      <c r="F48" s="61">
        <f>F47*65.34</f>
        <v>0</v>
      </c>
      <c r="G48" s="61">
        <f>G47*32.67</f>
        <v>0</v>
      </c>
      <c r="H48" s="61">
        <f t="shared" ref="H48:J48" si="0">H47*32.67</f>
        <v>0</v>
      </c>
      <c r="I48" s="61">
        <f t="shared" si="0"/>
        <v>0</v>
      </c>
      <c r="J48" s="61">
        <f t="shared" si="0"/>
        <v>0</v>
      </c>
      <c r="K48" s="61">
        <f>K47*32.67</f>
        <v>0</v>
      </c>
      <c r="L48" s="55">
        <f>SUM(D48:K48)</f>
        <v>0</v>
      </c>
    </row>
    <row r="49" spans="2:12" x14ac:dyDescent="0.25">
      <c r="B49" s="1"/>
      <c r="C49" s="1"/>
      <c r="D49" s="1"/>
      <c r="E49" s="1"/>
      <c r="F49" s="1"/>
      <c r="G49" s="1"/>
      <c r="H49" s="1"/>
      <c r="J49" s="1"/>
      <c r="K49" s="1"/>
      <c r="L49" s="1"/>
    </row>
    <row r="50" spans="2:12" ht="14.4" x14ac:dyDescent="0.3">
      <c r="B50" s="1"/>
      <c r="C50" s="8"/>
      <c r="D50" s="8"/>
      <c r="E50" s="8"/>
      <c r="F50" s="8"/>
      <c r="G50" s="8"/>
      <c r="H50" s="12" t="s">
        <v>25</v>
      </c>
      <c r="I50" s="65">
        <f>L48</f>
        <v>0</v>
      </c>
      <c r="J50" s="1"/>
      <c r="K50" s="1"/>
      <c r="L50" s="1"/>
    </row>
    <row r="51" spans="2:12" x14ac:dyDescent="0.25">
      <c r="B51" s="1"/>
      <c r="C51" s="1"/>
      <c r="D51" s="1"/>
      <c r="E51" s="1"/>
      <c r="F51" s="1"/>
      <c r="G51" s="1"/>
      <c r="H51" s="1"/>
      <c r="I51" s="1"/>
      <c r="J51" s="1"/>
      <c r="K51" s="1"/>
      <c r="L51" s="1"/>
    </row>
    <row r="52" spans="2:12" ht="15.6" x14ac:dyDescent="0.3">
      <c r="B52" s="6" t="s">
        <v>85</v>
      </c>
      <c r="J52" s="1"/>
      <c r="K52" s="1"/>
      <c r="L52" s="1"/>
    </row>
    <row r="53" spans="2:12" x14ac:dyDescent="0.25">
      <c r="B53" s="1"/>
      <c r="C53" s="1"/>
      <c r="D53" s="1"/>
      <c r="E53" s="1"/>
      <c r="F53" s="1"/>
      <c r="G53" s="1"/>
      <c r="H53" s="1"/>
      <c r="I53" s="1"/>
      <c r="J53" s="1"/>
      <c r="K53" s="1"/>
      <c r="L53" s="1"/>
    </row>
    <row r="54" spans="2:12" ht="30" customHeight="1" x14ac:dyDescent="0.25">
      <c r="B54" s="87" t="s">
        <v>8</v>
      </c>
      <c r="C54" s="88" t="s">
        <v>61</v>
      </c>
      <c r="D54" s="89"/>
      <c r="E54" s="89"/>
      <c r="F54" s="89"/>
      <c r="G54" s="89"/>
      <c r="H54" s="86" t="s">
        <v>6</v>
      </c>
      <c r="I54" s="86"/>
      <c r="J54" s="86"/>
      <c r="K54" s="86"/>
      <c r="L54" s="87" t="s">
        <v>10</v>
      </c>
    </row>
    <row r="55" spans="2:12" ht="16.5" customHeight="1" x14ac:dyDescent="0.25">
      <c r="B55" s="87"/>
      <c r="C55" s="88"/>
      <c r="D55" s="53" t="s">
        <v>11</v>
      </c>
      <c r="E55" s="53" t="s">
        <v>12</v>
      </c>
      <c r="F55" s="53" t="s">
        <v>13</v>
      </c>
      <c r="G55" s="53" t="s">
        <v>14</v>
      </c>
      <c r="H55" s="53" t="s">
        <v>15</v>
      </c>
      <c r="I55" s="53" t="s">
        <v>16</v>
      </c>
      <c r="J55" s="53" t="s">
        <v>17</v>
      </c>
      <c r="K55" s="53" t="s">
        <v>18</v>
      </c>
      <c r="L55" s="87"/>
    </row>
    <row r="56" spans="2:12" ht="16.5" customHeight="1" x14ac:dyDescent="0.25">
      <c r="B56" s="53">
        <v>1</v>
      </c>
      <c r="C56" s="53">
        <v>2</v>
      </c>
      <c r="D56" s="53">
        <v>3</v>
      </c>
      <c r="E56" s="53">
        <v>4</v>
      </c>
      <c r="F56" s="53">
        <v>5</v>
      </c>
      <c r="G56" s="53">
        <v>6</v>
      </c>
      <c r="H56" s="53">
        <v>7</v>
      </c>
      <c r="I56" s="53">
        <v>8</v>
      </c>
      <c r="J56" s="53">
        <v>9</v>
      </c>
      <c r="K56" s="53">
        <v>10</v>
      </c>
      <c r="L56" s="53">
        <v>11</v>
      </c>
    </row>
    <row r="57" spans="2:12" ht="103.8" customHeight="1" x14ac:dyDescent="0.25">
      <c r="B57" s="53">
        <v>1</v>
      </c>
      <c r="C57" s="54" t="s">
        <v>102</v>
      </c>
      <c r="D57" s="75"/>
      <c r="E57" s="75"/>
      <c r="F57" s="75"/>
      <c r="G57" s="75"/>
      <c r="H57" s="75"/>
      <c r="I57" s="75"/>
      <c r="J57" s="75"/>
      <c r="K57" s="75"/>
      <c r="L57" s="73"/>
    </row>
    <row r="58" spans="2:12" ht="96.75" customHeight="1" x14ac:dyDescent="0.25">
      <c r="B58" s="53">
        <v>2</v>
      </c>
      <c r="C58" s="54" t="s">
        <v>103</v>
      </c>
      <c r="D58" s="75"/>
      <c r="E58" s="75"/>
      <c r="F58" s="75"/>
      <c r="G58" s="75"/>
      <c r="H58" s="75"/>
      <c r="I58" s="75"/>
      <c r="J58" s="75"/>
      <c r="K58" s="75"/>
      <c r="L58" s="73"/>
    </row>
    <row r="59" spans="2:12" ht="51" customHeight="1" x14ac:dyDescent="0.25">
      <c r="B59" s="53">
        <v>3</v>
      </c>
      <c r="C59" s="54" t="s">
        <v>104</v>
      </c>
      <c r="D59" s="75"/>
      <c r="E59" s="75"/>
      <c r="F59" s="75"/>
      <c r="G59" s="75"/>
      <c r="H59" s="75"/>
      <c r="I59" s="75"/>
      <c r="J59" s="75"/>
      <c r="K59" s="75"/>
      <c r="L59" s="73"/>
    </row>
    <row r="60" spans="2:12" ht="38.4" x14ac:dyDescent="0.25">
      <c r="B60" s="53">
        <v>4</v>
      </c>
      <c r="C60" s="54" t="s">
        <v>105</v>
      </c>
      <c r="D60" s="75"/>
      <c r="E60" s="75"/>
      <c r="F60" s="75"/>
      <c r="G60" s="75"/>
      <c r="H60" s="75"/>
      <c r="I60" s="75"/>
      <c r="J60" s="75"/>
      <c r="K60" s="75"/>
      <c r="L60" s="73"/>
    </row>
    <row r="61" spans="2:12" ht="66.599999999999994" customHeight="1" x14ac:dyDescent="0.25">
      <c r="B61" s="53">
        <v>5</v>
      </c>
      <c r="C61" s="54" t="s">
        <v>99</v>
      </c>
      <c r="D61" s="72"/>
      <c r="E61" s="72"/>
      <c r="F61" s="72"/>
      <c r="G61" s="75"/>
      <c r="H61" s="75"/>
      <c r="I61" s="72"/>
      <c r="J61" s="75"/>
      <c r="K61" s="75"/>
      <c r="L61" s="73"/>
    </row>
    <row r="62" spans="2:12" ht="60" x14ac:dyDescent="0.25">
      <c r="B62" s="53">
        <v>6</v>
      </c>
      <c r="C62" s="54" t="s">
        <v>57</v>
      </c>
      <c r="D62" s="55">
        <f>D57*98.01</f>
        <v>0</v>
      </c>
      <c r="E62" s="55">
        <f t="shared" ref="E62" si="1">E57*98.01</f>
        <v>0</v>
      </c>
      <c r="F62" s="55">
        <f>F57*98.01</f>
        <v>0</v>
      </c>
      <c r="G62" s="74"/>
      <c r="H62" s="74"/>
      <c r="I62" s="74"/>
      <c r="J62" s="74"/>
      <c r="K62" s="74"/>
      <c r="L62" s="55">
        <f>D62+E62+F62</f>
        <v>0</v>
      </c>
    </row>
    <row r="63" spans="2:12" ht="60" x14ac:dyDescent="0.25">
      <c r="B63" s="53">
        <v>7</v>
      </c>
      <c r="C63" s="54" t="s">
        <v>77</v>
      </c>
      <c r="D63" s="55">
        <f>D58*117.81</f>
        <v>0</v>
      </c>
      <c r="E63" s="55">
        <f t="shared" ref="E63:F63" si="2">E58*117.81</f>
        <v>0</v>
      </c>
      <c r="F63" s="55">
        <f t="shared" si="2"/>
        <v>0</v>
      </c>
      <c r="G63" s="74"/>
      <c r="H63" s="74"/>
      <c r="I63" s="74"/>
      <c r="J63" s="74"/>
      <c r="K63" s="74"/>
      <c r="L63" s="55">
        <f>D63+E63+F63</f>
        <v>0</v>
      </c>
    </row>
    <row r="64" spans="2:12" ht="72" x14ac:dyDescent="0.25">
      <c r="B64" s="53">
        <v>8</v>
      </c>
      <c r="C64" s="54" t="s">
        <v>78</v>
      </c>
      <c r="D64" s="74"/>
      <c r="E64" s="74"/>
      <c r="F64" s="74"/>
      <c r="G64" s="55">
        <f>G57*183.15</f>
        <v>0</v>
      </c>
      <c r="H64" s="55">
        <f>H57*235.62</f>
        <v>0</v>
      </c>
      <c r="I64" s="55">
        <f>I57*235.62</f>
        <v>0</v>
      </c>
      <c r="J64" s="55">
        <f>J57*326.7</f>
        <v>0</v>
      </c>
      <c r="K64" s="55">
        <f>K57*326.7</f>
        <v>0</v>
      </c>
      <c r="L64" s="55">
        <f>G64+H64+I64+J64+K64</f>
        <v>0</v>
      </c>
    </row>
    <row r="65" spans="1:16" ht="72" x14ac:dyDescent="0.25">
      <c r="B65" s="53">
        <v>9</v>
      </c>
      <c r="C65" s="54" t="s">
        <v>79</v>
      </c>
      <c r="D65" s="74"/>
      <c r="E65" s="74"/>
      <c r="F65" s="74"/>
      <c r="G65" s="55">
        <f>G58*219.78</f>
        <v>0</v>
      </c>
      <c r="H65" s="55">
        <f>H58*283.14</f>
        <v>0</v>
      </c>
      <c r="I65" s="55">
        <f>I58*283.14</f>
        <v>0</v>
      </c>
      <c r="J65" s="55">
        <f>J58*392.04</f>
        <v>0</v>
      </c>
      <c r="K65" s="55">
        <f>K58*392.04</f>
        <v>0</v>
      </c>
      <c r="L65" s="55">
        <f>G65+H65+I65+J65+K65</f>
        <v>0</v>
      </c>
    </row>
    <row r="66" spans="1:16" ht="60" x14ac:dyDescent="0.25">
      <c r="B66" s="53">
        <v>10</v>
      </c>
      <c r="C66" s="54" t="s">
        <v>80</v>
      </c>
      <c r="D66" s="55">
        <f>D59*54.45</f>
        <v>0</v>
      </c>
      <c r="E66" s="55">
        <f t="shared" ref="E66:F66" si="3">E59*54.45</f>
        <v>0</v>
      </c>
      <c r="F66" s="55">
        <f t="shared" si="3"/>
        <v>0</v>
      </c>
      <c r="G66" s="55">
        <f>G59*27.23</f>
        <v>0</v>
      </c>
      <c r="H66" s="55">
        <f t="shared" ref="H66:K66" si="4">H59*27.23</f>
        <v>0</v>
      </c>
      <c r="I66" s="55">
        <f t="shared" si="4"/>
        <v>0</v>
      </c>
      <c r="J66" s="55">
        <f t="shared" si="4"/>
        <v>0</v>
      </c>
      <c r="K66" s="55">
        <f t="shared" si="4"/>
        <v>0</v>
      </c>
      <c r="L66" s="55">
        <f>D66+E66+F66+G66+H66+I66+J66+K66</f>
        <v>0</v>
      </c>
    </row>
    <row r="67" spans="1:16" ht="60" x14ac:dyDescent="0.25">
      <c r="B67" s="53">
        <v>11</v>
      </c>
      <c r="C67" s="54" t="s">
        <v>81</v>
      </c>
      <c r="D67" s="55">
        <f>D60*65.34</f>
        <v>0</v>
      </c>
      <c r="E67" s="55">
        <f t="shared" ref="E67:F67" si="5">E60*65.34</f>
        <v>0</v>
      </c>
      <c r="F67" s="55">
        <f t="shared" si="5"/>
        <v>0</v>
      </c>
      <c r="G67" s="55">
        <f>G60*32.67</f>
        <v>0</v>
      </c>
      <c r="H67" s="55">
        <f t="shared" ref="H67:K67" si="6">H60*32.67</f>
        <v>0</v>
      </c>
      <c r="I67" s="55">
        <f t="shared" si="6"/>
        <v>0</v>
      </c>
      <c r="J67" s="55">
        <f t="shared" si="6"/>
        <v>0</v>
      </c>
      <c r="K67" s="55">
        <f t="shared" si="6"/>
        <v>0</v>
      </c>
      <c r="L67" s="55">
        <f>D67+E67+F67+G67+H67+I67+J67+K67</f>
        <v>0</v>
      </c>
    </row>
    <row r="68" spans="1:16" ht="72" x14ac:dyDescent="0.25">
      <c r="B68" s="53">
        <v>12</v>
      </c>
      <c r="C68" s="54" t="s">
        <v>82</v>
      </c>
      <c r="D68" s="74"/>
      <c r="E68" s="74"/>
      <c r="F68" s="74"/>
      <c r="G68" s="55">
        <f>G61*24.75</f>
        <v>0</v>
      </c>
      <c r="H68" s="55">
        <f>H61*24.75</f>
        <v>0</v>
      </c>
      <c r="I68" s="74"/>
      <c r="J68" s="55">
        <f>J61*24.75</f>
        <v>0</v>
      </c>
      <c r="K68" s="55">
        <f>K61*24.75</f>
        <v>0</v>
      </c>
      <c r="L68" s="55">
        <f>G68+H68+J68+K68</f>
        <v>0</v>
      </c>
    </row>
    <row r="69" spans="1:16" ht="21" customHeight="1" x14ac:dyDescent="0.25">
      <c r="B69" s="53">
        <v>13</v>
      </c>
      <c r="C69" s="54" t="s">
        <v>83</v>
      </c>
      <c r="D69" s="55">
        <f>D62+D63+D66+D67</f>
        <v>0</v>
      </c>
      <c r="E69" s="55">
        <f>E62+E63+E66+E67</f>
        <v>0</v>
      </c>
      <c r="F69" s="55">
        <f>F62+F63+F66+F67</f>
        <v>0</v>
      </c>
      <c r="G69" s="55">
        <f>G64+G65+G66+G67+G68</f>
        <v>0</v>
      </c>
      <c r="H69" s="55">
        <f>H64+H65+H66+H67+H68</f>
        <v>0</v>
      </c>
      <c r="I69" s="55">
        <f>I64+I65+I66+I67</f>
        <v>0</v>
      </c>
      <c r="J69" s="55">
        <f>J64+J65+J66+J67+J68</f>
        <v>0</v>
      </c>
      <c r="K69" s="55">
        <f>K64+K65+K66+K67+K68</f>
        <v>0</v>
      </c>
      <c r="L69" s="55">
        <f>SUM(L62:L68)</f>
        <v>0</v>
      </c>
    </row>
    <row r="70" spans="1:16" x14ac:dyDescent="0.25">
      <c r="B70" s="1"/>
      <c r="C70" s="1"/>
      <c r="D70" s="1"/>
      <c r="E70" s="1"/>
      <c r="F70" s="1"/>
      <c r="G70" s="1"/>
      <c r="H70" s="1"/>
      <c r="I70" s="1"/>
      <c r="J70" s="1"/>
      <c r="K70" s="1"/>
      <c r="L70" s="1"/>
    </row>
    <row r="71" spans="1:16" x14ac:dyDescent="0.25">
      <c r="B71" s="7"/>
      <c r="C71" s="1"/>
      <c r="D71" s="1"/>
      <c r="E71" s="1"/>
      <c r="F71" s="1"/>
      <c r="G71" s="1"/>
      <c r="H71" s="1"/>
      <c r="I71" s="1"/>
      <c r="J71" s="1"/>
      <c r="K71" s="1"/>
      <c r="L71" s="1"/>
    </row>
    <row r="72" spans="1:16" s="60" customFormat="1" ht="37.5" customHeight="1" x14ac:dyDescent="0.25">
      <c r="A72" s="59"/>
      <c r="B72" s="68" t="s">
        <v>58</v>
      </c>
      <c r="C72" s="81" t="s">
        <v>64</v>
      </c>
      <c r="D72" s="82"/>
      <c r="E72" s="82"/>
      <c r="F72" s="82"/>
      <c r="G72" s="82"/>
      <c r="H72" s="82"/>
      <c r="I72" s="82"/>
      <c r="J72" s="82"/>
      <c r="K72" s="82"/>
      <c r="L72" s="83"/>
      <c r="M72" s="59"/>
      <c r="N72" s="59"/>
      <c r="O72" s="59"/>
      <c r="P72" s="59"/>
    </row>
    <row r="73" spans="1:16" s="60" customFormat="1" ht="26.25" customHeight="1" x14ac:dyDescent="0.25">
      <c r="A73" s="59"/>
      <c r="B73" s="68" t="s">
        <v>59</v>
      </c>
      <c r="C73" s="81" t="s">
        <v>89</v>
      </c>
      <c r="D73" s="82"/>
      <c r="E73" s="82"/>
      <c r="F73" s="82"/>
      <c r="G73" s="82"/>
      <c r="H73" s="82"/>
      <c r="I73" s="82"/>
      <c r="J73" s="82"/>
      <c r="K73" s="82"/>
      <c r="L73" s="83"/>
      <c r="M73" s="59"/>
      <c r="N73" s="59"/>
      <c r="O73" s="59"/>
      <c r="P73" s="59"/>
    </row>
    <row r="74" spans="1:16" s="60" customFormat="1" ht="26.25" customHeight="1" x14ac:dyDescent="0.25">
      <c r="A74" s="59"/>
      <c r="B74" s="68" t="s">
        <v>60</v>
      </c>
      <c r="C74" s="81" t="s">
        <v>90</v>
      </c>
      <c r="D74" s="82"/>
      <c r="E74" s="82"/>
      <c r="F74" s="82"/>
      <c r="G74" s="82"/>
      <c r="H74" s="82"/>
      <c r="I74" s="82"/>
      <c r="J74" s="82"/>
      <c r="K74" s="82"/>
      <c r="L74" s="83"/>
      <c r="M74" s="59"/>
      <c r="N74" s="59"/>
      <c r="O74" s="59"/>
      <c r="P74" s="59"/>
    </row>
    <row r="75" spans="1:16" s="60" customFormat="1" ht="24.75" customHeight="1" x14ac:dyDescent="0.25">
      <c r="A75" s="59"/>
      <c r="B75" s="68" t="s">
        <v>92</v>
      </c>
      <c r="C75" s="81" t="s">
        <v>91</v>
      </c>
      <c r="D75" s="82"/>
      <c r="E75" s="82"/>
      <c r="F75" s="82"/>
      <c r="G75" s="82"/>
      <c r="H75" s="82"/>
      <c r="I75" s="82"/>
      <c r="J75" s="82"/>
      <c r="K75" s="82"/>
      <c r="L75" s="83"/>
      <c r="M75" s="59"/>
      <c r="N75" s="59"/>
      <c r="O75" s="59"/>
      <c r="P75" s="59"/>
    </row>
    <row r="76" spans="1:16" s="60" customFormat="1" ht="28.5" customHeight="1" x14ac:dyDescent="0.25">
      <c r="A76" s="59"/>
      <c r="B76" s="68" t="s">
        <v>93</v>
      </c>
      <c r="C76" s="81" t="s">
        <v>94</v>
      </c>
      <c r="D76" s="82"/>
      <c r="E76" s="82"/>
      <c r="F76" s="82"/>
      <c r="G76" s="82"/>
      <c r="H76" s="82"/>
      <c r="I76" s="82"/>
      <c r="J76" s="82"/>
      <c r="K76" s="82"/>
      <c r="L76" s="83"/>
      <c r="M76" s="59"/>
      <c r="N76" s="59"/>
      <c r="O76" s="59"/>
      <c r="P76" s="59"/>
    </row>
    <row r="77" spans="1:16" x14ac:dyDescent="0.25">
      <c r="B77" s="1"/>
      <c r="C77" s="1"/>
      <c r="D77" s="1"/>
      <c r="E77" s="1"/>
      <c r="F77" s="1"/>
      <c r="G77" s="1"/>
      <c r="H77" s="1"/>
      <c r="I77" s="1"/>
      <c r="J77" s="1"/>
      <c r="K77" s="1"/>
      <c r="L77" s="1"/>
    </row>
    <row r="78" spans="1:16" x14ac:dyDescent="0.25">
      <c r="B78" s="1"/>
      <c r="C78" s="1"/>
      <c r="D78" s="1"/>
      <c r="E78" s="1"/>
      <c r="F78" s="1"/>
      <c r="G78" s="1"/>
      <c r="H78" s="1"/>
      <c r="I78" s="1"/>
      <c r="J78" s="1"/>
      <c r="K78" s="1"/>
      <c r="L78" s="1"/>
    </row>
    <row r="79" spans="1:16" ht="15.6" x14ac:dyDescent="0.3">
      <c r="B79" s="13" t="s">
        <v>26</v>
      </c>
      <c r="C79" s="1"/>
      <c r="D79" s="1"/>
      <c r="E79" s="1"/>
      <c r="F79" s="1"/>
      <c r="G79" s="1"/>
      <c r="H79" s="1"/>
      <c r="I79" s="1"/>
      <c r="J79" s="1"/>
      <c r="K79" s="1"/>
      <c r="L79" s="1"/>
    </row>
    <row r="80" spans="1:16" x14ac:dyDescent="0.25">
      <c r="B80" s="1"/>
      <c r="C80" s="1"/>
      <c r="D80" s="1"/>
      <c r="E80" s="1"/>
      <c r="F80" s="1"/>
      <c r="G80" s="1"/>
      <c r="H80" s="1"/>
      <c r="I80" s="1"/>
      <c r="J80" s="1"/>
      <c r="K80" s="1"/>
      <c r="L80" s="1"/>
    </row>
    <row r="81" spans="2:12" x14ac:dyDescent="0.25">
      <c r="B81" s="1"/>
      <c r="C81" s="1"/>
      <c r="D81" s="1"/>
      <c r="E81" s="1"/>
      <c r="F81" s="14" t="s">
        <v>95</v>
      </c>
      <c r="G81" s="71">
        <f>SUM(L33,L48,L69)</f>
        <v>0</v>
      </c>
      <c r="H81" s="1" t="s">
        <v>27</v>
      </c>
      <c r="I81" s="1"/>
      <c r="J81" s="1"/>
      <c r="K81" s="1"/>
      <c r="L81" s="1"/>
    </row>
    <row r="82" spans="2:12" x14ac:dyDescent="0.25">
      <c r="B82" s="1"/>
      <c r="C82" s="1"/>
      <c r="D82" s="1"/>
      <c r="E82" s="1"/>
      <c r="F82" s="1"/>
      <c r="G82" s="1"/>
      <c r="H82" s="1"/>
      <c r="I82" s="1"/>
      <c r="J82" s="1"/>
      <c r="K82" s="1"/>
      <c r="L82" s="1"/>
    </row>
    <row r="83" spans="2:12" x14ac:dyDescent="0.25">
      <c r="B83" s="1"/>
      <c r="C83" s="1"/>
      <c r="D83" s="69" t="s">
        <v>28</v>
      </c>
      <c r="E83" s="66"/>
      <c r="F83" s="1"/>
      <c r="G83" s="1"/>
      <c r="H83" s="1"/>
      <c r="I83" s="1"/>
      <c r="J83" s="1"/>
      <c r="K83" s="1"/>
      <c r="L83" s="1"/>
    </row>
    <row r="84" spans="2:12" x14ac:dyDescent="0.25">
      <c r="B84" s="1"/>
      <c r="C84" s="1"/>
      <c r="D84" s="69" t="s">
        <v>29</v>
      </c>
      <c r="E84" s="66"/>
      <c r="F84" s="1"/>
      <c r="G84" s="1"/>
      <c r="H84" s="1"/>
      <c r="I84" s="1"/>
      <c r="J84" s="1"/>
      <c r="K84" s="1"/>
      <c r="L84" s="1"/>
    </row>
    <row r="85" spans="2:12" x14ac:dyDescent="0.25">
      <c r="B85" s="1"/>
      <c r="C85" s="1"/>
      <c r="D85" s="1"/>
      <c r="E85" s="1"/>
      <c r="F85" s="1"/>
      <c r="G85" s="1"/>
      <c r="H85" s="1"/>
      <c r="I85" s="1"/>
      <c r="J85" s="1"/>
      <c r="K85" s="1"/>
      <c r="L85" s="1"/>
    </row>
    <row r="86" spans="2:12" x14ac:dyDescent="0.25">
      <c r="B86" s="1"/>
      <c r="C86" s="1"/>
      <c r="D86" s="1"/>
      <c r="E86" s="1"/>
      <c r="F86" s="1"/>
      <c r="G86" s="1"/>
      <c r="H86" s="1"/>
      <c r="I86" s="1"/>
      <c r="J86" s="1"/>
      <c r="K86" s="1"/>
      <c r="L86" s="1"/>
    </row>
    <row r="87" spans="2:12" x14ac:dyDescent="0.25">
      <c r="B87" s="1"/>
      <c r="C87" s="1"/>
      <c r="D87" s="1"/>
      <c r="E87" s="1"/>
      <c r="F87" s="1"/>
      <c r="G87" s="1"/>
      <c r="H87" s="1"/>
      <c r="I87" s="1"/>
      <c r="J87" s="1"/>
      <c r="K87" s="1"/>
      <c r="L87" s="1"/>
    </row>
    <row r="88" spans="2:12" x14ac:dyDescent="0.25">
      <c r="B88" s="1"/>
      <c r="C88" s="1"/>
      <c r="D88" s="1"/>
      <c r="E88" s="1"/>
      <c r="F88" s="1"/>
      <c r="G88" s="1"/>
      <c r="H88" s="1"/>
      <c r="I88" s="1"/>
      <c r="J88" s="1"/>
      <c r="K88" s="1"/>
      <c r="L88" s="1"/>
    </row>
    <row r="89" spans="2:12" x14ac:dyDescent="0.25">
      <c r="B89" s="1"/>
      <c r="C89" s="15"/>
      <c r="D89" s="1"/>
      <c r="E89" s="1"/>
      <c r="F89" s="1"/>
      <c r="G89" s="1"/>
      <c r="H89" s="1"/>
      <c r="I89" s="1"/>
      <c r="J89" s="1"/>
      <c r="K89" s="1"/>
      <c r="L89" s="1"/>
    </row>
    <row r="90" spans="2:12" x14ac:dyDescent="0.25">
      <c r="B90" s="1"/>
      <c r="C90" s="16" t="s">
        <v>30</v>
      </c>
      <c r="D90" s="1"/>
      <c r="E90" s="1"/>
      <c r="F90" s="1"/>
      <c r="G90" s="1"/>
      <c r="H90" s="1"/>
      <c r="I90" s="1"/>
      <c r="J90" s="1"/>
      <c r="K90" s="1"/>
      <c r="L90" s="1"/>
    </row>
    <row r="91" spans="2:12" x14ac:dyDescent="0.25">
      <c r="B91" s="1"/>
      <c r="C91" s="1"/>
      <c r="D91" s="1"/>
      <c r="E91" s="85" t="s">
        <v>31</v>
      </c>
      <c r="F91" s="85"/>
      <c r="G91" s="85"/>
      <c r="H91" s="1"/>
      <c r="I91" s="1"/>
      <c r="J91" s="1"/>
      <c r="K91" s="1"/>
      <c r="L91" s="1"/>
    </row>
    <row r="92" spans="2:12" x14ac:dyDescent="0.25">
      <c r="B92" s="1"/>
      <c r="C92" s="1"/>
      <c r="D92" s="1"/>
      <c r="E92" s="1"/>
      <c r="F92" s="17" t="s">
        <v>63</v>
      </c>
      <c r="G92" s="1"/>
      <c r="H92" s="1"/>
      <c r="I92" s="1"/>
      <c r="J92" s="1"/>
      <c r="K92" s="1"/>
      <c r="L92" s="1"/>
    </row>
    <row r="93" spans="2:12" x14ac:dyDescent="0.25">
      <c r="B93" s="1"/>
      <c r="C93" s="1"/>
      <c r="D93" s="1"/>
      <c r="E93" s="1"/>
      <c r="F93" s="1"/>
      <c r="G93" s="1"/>
      <c r="H93" s="1"/>
      <c r="I93" s="1"/>
      <c r="J93" s="1"/>
      <c r="K93" s="1"/>
      <c r="L93" s="1"/>
    </row>
    <row r="94" spans="2:12" x14ac:dyDescent="0.25">
      <c r="B94" s="1"/>
      <c r="C94" s="1"/>
      <c r="D94" s="1"/>
      <c r="E94" s="1"/>
      <c r="F94" s="1"/>
      <c r="G94" s="1"/>
      <c r="H94" s="1"/>
      <c r="I94" s="1"/>
      <c r="J94" s="1"/>
      <c r="K94" s="1"/>
      <c r="L94" s="1"/>
    </row>
    <row r="95" spans="2:12" x14ac:dyDescent="0.25">
      <c r="B95" s="1"/>
      <c r="C95" s="1"/>
      <c r="D95" s="1"/>
      <c r="E95" s="1"/>
      <c r="F95" s="1"/>
      <c r="G95" s="1"/>
      <c r="H95" s="1"/>
      <c r="I95" s="1"/>
      <c r="J95" s="1"/>
      <c r="K95" s="1"/>
      <c r="L95" s="1"/>
    </row>
    <row r="96" spans="2:12" x14ac:dyDescent="0.25">
      <c r="B96" s="1"/>
      <c r="C96" s="1"/>
      <c r="D96" s="1"/>
      <c r="E96" s="1"/>
      <c r="F96" s="1"/>
      <c r="G96" s="1"/>
      <c r="H96" s="1"/>
      <c r="I96" s="1"/>
      <c r="J96" s="1"/>
      <c r="K96" s="1"/>
      <c r="L96" s="1"/>
    </row>
    <row r="97" spans="2:16" ht="69.75" customHeight="1" x14ac:dyDescent="0.25">
      <c r="B97" s="1"/>
      <c r="C97" s="84" t="s">
        <v>62</v>
      </c>
      <c r="D97" s="84"/>
      <c r="E97" s="84"/>
      <c r="F97" s="84"/>
      <c r="G97" s="84"/>
      <c r="H97" s="1"/>
      <c r="I97" s="1"/>
      <c r="J97" s="1"/>
      <c r="K97" s="1"/>
      <c r="L97" s="1"/>
    </row>
    <row r="98" spans="2:16" x14ac:dyDescent="0.25">
      <c r="B98" s="1"/>
      <c r="C98" s="1"/>
      <c r="D98" s="1"/>
      <c r="E98" s="1"/>
      <c r="F98" s="1"/>
      <c r="G98" s="1"/>
      <c r="H98" s="1"/>
      <c r="I98" s="1"/>
      <c r="J98" s="1"/>
      <c r="K98" s="1"/>
      <c r="L98" s="1"/>
    </row>
    <row r="99" spans="2:16" customFormat="1" x14ac:dyDescent="0.25">
      <c r="O99" s="1"/>
      <c r="P99" s="1"/>
    </row>
    <row r="100" spans="2:16" customFormat="1" x14ac:dyDescent="0.25"/>
    <row r="101" spans="2:16" customFormat="1" x14ac:dyDescent="0.25"/>
    <row r="102" spans="2:16" customFormat="1" x14ac:dyDescent="0.25"/>
    <row r="103" spans="2:16" customFormat="1" x14ac:dyDescent="0.25"/>
    <row r="104" spans="2:16" customFormat="1" x14ac:dyDescent="0.25"/>
    <row r="105" spans="2:16" customFormat="1" x14ac:dyDescent="0.25"/>
    <row r="106" spans="2:16" customFormat="1" x14ac:dyDescent="0.25"/>
    <row r="107" spans="2:16" customFormat="1" x14ac:dyDescent="0.25"/>
    <row r="108" spans="2:16" customFormat="1" x14ac:dyDescent="0.25"/>
    <row r="109" spans="2:16" customFormat="1" x14ac:dyDescent="0.25"/>
    <row r="110" spans="2:16" customFormat="1" x14ac:dyDescent="0.25"/>
    <row r="111" spans="2:16" customFormat="1" x14ac:dyDescent="0.25"/>
    <row r="112" spans="2:16" customFormat="1" x14ac:dyDescent="0.25"/>
    <row r="113" customFormat="1" x14ac:dyDescent="0.25"/>
    <row r="114" customFormat="1" x14ac:dyDescent="0.25"/>
    <row r="115" customFormat="1" x14ac:dyDescent="0.25"/>
    <row r="116" customFormat="1" x14ac:dyDescent="0.25"/>
    <row r="117" customFormat="1" x14ac:dyDescent="0.25"/>
    <row r="118" customFormat="1" x14ac:dyDescent="0.25"/>
    <row r="119" customFormat="1" x14ac:dyDescent="0.25"/>
    <row r="120" customFormat="1" x14ac:dyDescent="0.25"/>
    <row r="121" customFormat="1" x14ac:dyDescent="0.25"/>
    <row r="122" customFormat="1" x14ac:dyDescent="0.25"/>
    <row r="123" customFormat="1" x14ac:dyDescent="0.25"/>
    <row r="124" customFormat="1" x14ac:dyDescent="0.25"/>
    <row r="125" customFormat="1" x14ac:dyDescent="0.25"/>
    <row r="126" customFormat="1" x14ac:dyDescent="0.25"/>
    <row r="127" customFormat="1" x14ac:dyDescent="0.25"/>
    <row r="128" customFormat="1" x14ac:dyDescent="0.25"/>
    <row r="129" customFormat="1" x14ac:dyDescent="0.25"/>
    <row r="130" customFormat="1" x14ac:dyDescent="0.25"/>
    <row r="131" customFormat="1" x14ac:dyDescent="0.25"/>
    <row r="132" customFormat="1" x14ac:dyDescent="0.25"/>
    <row r="133" customFormat="1" x14ac:dyDescent="0.25"/>
    <row r="134" customFormat="1" x14ac:dyDescent="0.25"/>
    <row r="135" customFormat="1" x14ac:dyDescent="0.25"/>
    <row r="136" customFormat="1" x14ac:dyDescent="0.25"/>
    <row r="137" customFormat="1" x14ac:dyDescent="0.25"/>
    <row r="138" customFormat="1" x14ac:dyDescent="0.25"/>
    <row r="139" customFormat="1" x14ac:dyDescent="0.25"/>
    <row r="140" customFormat="1" x14ac:dyDescent="0.25"/>
    <row r="141" customFormat="1" x14ac:dyDescent="0.25"/>
    <row r="142" customFormat="1" x14ac:dyDescent="0.25"/>
    <row r="143" customFormat="1" x14ac:dyDescent="0.25"/>
    <row r="144" customFormat="1" x14ac:dyDescent="0.25"/>
    <row r="145" spans="13:16" customFormat="1" x14ac:dyDescent="0.25"/>
    <row r="146" spans="13:16" customFormat="1" x14ac:dyDescent="0.25"/>
    <row r="147" spans="13:16" customFormat="1" x14ac:dyDescent="0.25"/>
    <row r="148" spans="13:16" x14ac:dyDescent="0.25">
      <c r="M148"/>
      <c r="N148"/>
      <c r="O148"/>
      <c r="P148"/>
    </row>
    <row r="149" spans="13:16" x14ac:dyDescent="0.25">
      <c r="M149"/>
      <c r="N149"/>
      <c r="O149"/>
      <c r="P149"/>
    </row>
    <row r="150" spans="13:16" x14ac:dyDescent="0.25">
      <c r="M150"/>
      <c r="N150"/>
      <c r="O150"/>
      <c r="P150"/>
    </row>
    <row r="151" spans="13:16" x14ac:dyDescent="0.25">
      <c r="M151"/>
      <c r="N151"/>
      <c r="O151"/>
      <c r="P151"/>
    </row>
    <row r="152" spans="13:16" x14ac:dyDescent="0.25">
      <c r="M152"/>
      <c r="N152"/>
      <c r="O152"/>
      <c r="P152"/>
    </row>
    <row r="153" spans="13:16" x14ac:dyDescent="0.25">
      <c r="M153"/>
      <c r="N153"/>
      <c r="O153"/>
      <c r="P153"/>
    </row>
    <row r="154" spans="13:16" x14ac:dyDescent="0.25">
      <c r="M154"/>
      <c r="N154"/>
      <c r="O154"/>
      <c r="P154"/>
    </row>
    <row r="155" spans="13:16" x14ac:dyDescent="0.25">
      <c r="M155"/>
      <c r="N155"/>
      <c r="O155"/>
      <c r="P155"/>
    </row>
    <row r="156" spans="13:16" x14ac:dyDescent="0.25">
      <c r="M156"/>
      <c r="N156"/>
      <c r="O156"/>
      <c r="P156"/>
    </row>
    <row r="157" spans="13:16" x14ac:dyDescent="0.25">
      <c r="M157"/>
      <c r="N157"/>
      <c r="O157"/>
      <c r="P157"/>
    </row>
    <row r="158" spans="13:16" x14ac:dyDescent="0.25">
      <c r="M158"/>
      <c r="N158"/>
      <c r="O158"/>
      <c r="P158"/>
    </row>
    <row r="159" spans="13:16" x14ac:dyDescent="0.25">
      <c r="M159"/>
      <c r="N159"/>
      <c r="O159"/>
      <c r="P159"/>
    </row>
    <row r="160" spans="13:16" x14ac:dyDescent="0.25">
      <c r="M160"/>
      <c r="N160"/>
      <c r="O160"/>
      <c r="P160"/>
    </row>
    <row r="161" spans="13:16" x14ac:dyDescent="0.25">
      <c r="M161"/>
      <c r="N161"/>
      <c r="O161"/>
      <c r="P161"/>
    </row>
    <row r="162" spans="13:16" x14ac:dyDescent="0.25">
      <c r="M162"/>
      <c r="N162"/>
      <c r="O162"/>
      <c r="P162"/>
    </row>
    <row r="163" spans="13:16" x14ac:dyDescent="0.25">
      <c r="M163"/>
      <c r="N163"/>
      <c r="O163"/>
      <c r="P163"/>
    </row>
    <row r="164" spans="13:16" x14ac:dyDescent="0.25">
      <c r="M164"/>
      <c r="N164"/>
      <c r="O164"/>
      <c r="P164"/>
    </row>
    <row r="165" spans="13:16" x14ac:dyDescent="0.25">
      <c r="M165"/>
      <c r="N165"/>
      <c r="O165"/>
      <c r="P165"/>
    </row>
    <row r="166" spans="13:16" x14ac:dyDescent="0.25">
      <c r="M166"/>
      <c r="N166"/>
      <c r="O166"/>
      <c r="P166"/>
    </row>
    <row r="167" spans="13:16" x14ac:dyDescent="0.25">
      <c r="M167"/>
      <c r="N167"/>
      <c r="O167"/>
      <c r="P167"/>
    </row>
    <row r="168" spans="13:16" x14ac:dyDescent="0.25">
      <c r="M168"/>
      <c r="N168"/>
      <c r="O168"/>
      <c r="P168"/>
    </row>
    <row r="169" spans="13:16" x14ac:dyDescent="0.25">
      <c r="M169"/>
      <c r="N169"/>
      <c r="O169"/>
      <c r="P169"/>
    </row>
    <row r="170" spans="13:16" x14ac:dyDescent="0.25">
      <c r="M170"/>
      <c r="N170"/>
      <c r="O170"/>
      <c r="P170"/>
    </row>
    <row r="171" spans="13:16" x14ac:dyDescent="0.25">
      <c r="M171"/>
      <c r="N171"/>
      <c r="O171"/>
      <c r="P171"/>
    </row>
    <row r="172" spans="13:16" x14ac:dyDescent="0.25">
      <c r="M172"/>
      <c r="N172"/>
      <c r="O172"/>
      <c r="P172"/>
    </row>
    <row r="173" spans="13:16" x14ac:dyDescent="0.25">
      <c r="M173"/>
      <c r="N173"/>
      <c r="O173"/>
      <c r="P173"/>
    </row>
    <row r="174" spans="13:16" x14ac:dyDescent="0.25">
      <c r="M174"/>
      <c r="N174"/>
      <c r="O174"/>
      <c r="P174"/>
    </row>
    <row r="175" spans="13:16" x14ac:dyDescent="0.25">
      <c r="M175"/>
      <c r="N175"/>
      <c r="O175"/>
      <c r="P175"/>
    </row>
    <row r="176" spans="13:16" x14ac:dyDescent="0.25">
      <c r="M176"/>
      <c r="N176"/>
      <c r="O176"/>
      <c r="P176"/>
    </row>
    <row r="177" spans="13:16" x14ac:dyDescent="0.25">
      <c r="M177"/>
      <c r="N177"/>
      <c r="O177"/>
      <c r="P177"/>
    </row>
    <row r="178" spans="13:16" x14ac:dyDescent="0.25">
      <c r="M178"/>
      <c r="N178"/>
      <c r="O178"/>
      <c r="P178"/>
    </row>
    <row r="179" spans="13:16" x14ac:dyDescent="0.25">
      <c r="M179"/>
      <c r="N179"/>
      <c r="O179"/>
      <c r="P179"/>
    </row>
    <row r="180" spans="13:16" x14ac:dyDescent="0.25">
      <c r="M180"/>
      <c r="N180"/>
      <c r="O180"/>
      <c r="P180"/>
    </row>
    <row r="181" spans="13:16" x14ac:dyDescent="0.25">
      <c r="M181"/>
      <c r="N181"/>
      <c r="O181"/>
      <c r="P181"/>
    </row>
    <row r="182" spans="13:16" x14ac:dyDescent="0.25">
      <c r="M182"/>
      <c r="N182"/>
      <c r="O182"/>
      <c r="P182"/>
    </row>
    <row r="183" spans="13:16" x14ac:dyDescent="0.25">
      <c r="M183"/>
      <c r="N183"/>
      <c r="O183"/>
      <c r="P183"/>
    </row>
    <row r="184" spans="13:16" x14ac:dyDescent="0.25">
      <c r="M184"/>
      <c r="N184"/>
      <c r="O184"/>
      <c r="P184"/>
    </row>
    <row r="185" spans="13:16" x14ac:dyDescent="0.25">
      <c r="M185"/>
      <c r="N185"/>
      <c r="O185"/>
      <c r="P185"/>
    </row>
    <row r="186" spans="13:16" x14ac:dyDescent="0.25">
      <c r="M186"/>
      <c r="N186"/>
      <c r="O186"/>
      <c r="P186"/>
    </row>
    <row r="187" spans="13:16" x14ac:dyDescent="0.25">
      <c r="M187"/>
      <c r="N187"/>
      <c r="O187"/>
      <c r="P187"/>
    </row>
    <row r="188" spans="13:16" x14ac:dyDescent="0.25">
      <c r="M188"/>
      <c r="N188"/>
      <c r="O188"/>
      <c r="P188"/>
    </row>
    <row r="189" spans="13:16" x14ac:dyDescent="0.25">
      <c r="M189"/>
      <c r="N189"/>
      <c r="O189"/>
      <c r="P189"/>
    </row>
    <row r="190" spans="13:16" x14ac:dyDescent="0.25">
      <c r="M190"/>
      <c r="N190"/>
      <c r="O190"/>
      <c r="P190"/>
    </row>
    <row r="191" spans="13:16" x14ac:dyDescent="0.25">
      <c r="M191"/>
      <c r="N191"/>
      <c r="O191"/>
      <c r="P191"/>
    </row>
    <row r="192" spans="13:16" x14ac:dyDescent="0.25">
      <c r="M192"/>
      <c r="N192"/>
      <c r="O192"/>
      <c r="P192"/>
    </row>
    <row r="193" spans="13:16" x14ac:dyDescent="0.25">
      <c r="M193"/>
      <c r="N193"/>
      <c r="O193"/>
      <c r="P193"/>
    </row>
    <row r="194" spans="13:16" x14ac:dyDescent="0.25">
      <c r="M194"/>
      <c r="N194"/>
      <c r="O194"/>
      <c r="P194"/>
    </row>
    <row r="195" spans="13:16" x14ac:dyDescent="0.25">
      <c r="M195"/>
      <c r="N195"/>
      <c r="O195"/>
      <c r="P195"/>
    </row>
    <row r="196" spans="13:16" x14ac:dyDescent="0.25">
      <c r="M196"/>
      <c r="N196"/>
      <c r="O196"/>
      <c r="P196"/>
    </row>
    <row r="197" spans="13:16" x14ac:dyDescent="0.25">
      <c r="M197"/>
      <c r="N197"/>
      <c r="O197"/>
      <c r="P197"/>
    </row>
    <row r="198" spans="13:16" x14ac:dyDescent="0.25">
      <c r="M198"/>
      <c r="N198"/>
      <c r="O198"/>
      <c r="P198"/>
    </row>
    <row r="199" spans="13:16" x14ac:dyDescent="0.25">
      <c r="M199"/>
      <c r="N199"/>
      <c r="O199"/>
      <c r="P199"/>
    </row>
    <row r="200" spans="13:16" x14ac:dyDescent="0.25">
      <c r="M200"/>
      <c r="N200"/>
      <c r="O200"/>
      <c r="P200"/>
    </row>
    <row r="201" spans="13:16" x14ac:dyDescent="0.25">
      <c r="M201"/>
      <c r="N201"/>
      <c r="O201"/>
      <c r="P201"/>
    </row>
    <row r="202" spans="13:16" x14ac:dyDescent="0.25">
      <c r="M202"/>
      <c r="N202"/>
      <c r="O202"/>
      <c r="P202"/>
    </row>
    <row r="203" spans="13:16" x14ac:dyDescent="0.25">
      <c r="M203"/>
      <c r="N203"/>
      <c r="O203"/>
      <c r="P203"/>
    </row>
    <row r="204" spans="13:16" x14ac:dyDescent="0.25">
      <c r="M204"/>
      <c r="N204"/>
      <c r="O204"/>
      <c r="P204"/>
    </row>
    <row r="205" spans="13:16" x14ac:dyDescent="0.25">
      <c r="M205"/>
      <c r="N205"/>
      <c r="O205"/>
      <c r="P205"/>
    </row>
    <row r="206" spans="13:16" x14ac:dyDescent="0.25">
      <c r="M206"/>
      <c r="N206"/>
      <c r="O206"/>
      <c r="P206"/>
    </row>
    <row r="207" spans="13:16" x14ac:dyDescent="0.25">
      <c r="M207"/>
      <c r="N207"/>
      <c r="O207"/>
      <c r="P207"/>
    </row>
    <row r="208" spans="13:16" x14ac:dyDescent="0.25">
      <c r="M208"/>
      <c r="N208"/>
      <c r="O208"/>
      <c r="P208"/>
    </row>
    <row r="209" spans="13:16" x14ac:dyDescent="0.25">
      <c r="M209"/>
      <c r="N209"/>
      <c r="O209"/>
      <c r="P209"/>
    </row>
    <row r="210" spans="13:16" x14ac:dyDescent="0.25">
      <c r="M210"/>
      <c r="N210"/>
      <c r="O210"/>
      <c r="P210"/>
    </row>
    <row r="211" spans="13:16" x14ac:dyDescent="0.25">
      <c r="M211"/>
      <c r="N211"/>
      <c r="O211"/>
      <c r="P211"/>
    </row>
    <row r="212" spans="13:16" x14ac:dyDescent="0.25">
      <c r="M212"/>
      <c r="N212"/>
      <c r="O212"/>
      <c r="P212"/>
    </row>
    <row r="213" spans="13:16" x14ac:dyDescent="0.25">
      <c r="M213"/>
      <c r="N213"/>
      <c r="O213"/>
      <c r="P213"/>
    </row>
    <row r="214" spans="13:16" x14ac:dyDescent="0.25">
      <c r="M214"/>
      <c r="N214"/>
      <c r="O214"/>
      <c r="P214"/>
    </row>
    <row r="215" spans="13:16" x14ac:dyDescent="0.25">
      <c r="M215"/>
      <c r="N215"/>
      <c r="O215"/>
      <c r="P215"/>
    </row>
    <row r="216" spans="13:16" x14ac:dyDescent="0.25">
      <c r="M216"/>
      <c r="N216"/>
      <c r="O216"/>
      <c r="P216"/>
    </row>
    <row r="217" spans="13:16" x14ac:dyDescent="0.25">
      <c r="M217"/>
      <c r="N217"/>
      <c r="O217"/>
      <c r="P217"/>
    </row>
    <row r="218" spans="13:16" x14ac:dyDescent="0.25">
      <c r="M218"/>
      <c r="N218"/>
      <c r="O218"/>
      <c r="P218"/>
    </row>
    <row r="219" spans="13:16" x14ac:dyDescent="0.25">
      <c r="M219"/>
      <c r="N219"/>
      <c r="O219"/>
      <c r="P219"/>
    </row>
    <row r="220" spans="13:16" x14ac:dyDescent="0.25">
      <c r="M220"/>
      <c r="N220"/>
      <c r="O220"/>
      <c r="P220"/>
    </row>
    <row r="221" spans="13:16" x14ac:dyDescent="0.25">
      <c r="M221"/>
      <c r="N221"/>
      <c r="O221"/>
      <c r="P221"/>
    </row>
    <row r="222" spans="13:16" x14ac:dyDescent="0.25">
      <c r="M222"/>
      <c r="N222"/>
      <c r="O222"/>
      <c r="P222"/>
    </row>
    <row r="223" spans="13:16" x14ac:dyDescent="0.25">
      <c r="M223"/>
      <c r="N223"/>
      <c r="O223"/>
      <c r="P223"/>
    </row>
    <row r="224" spans="13:16" x14ac:dyDescent="0.25">
      <c r="M224"/>
      <c r="N224"/>
      <c r="O224"/>
      <c r="P224"/>
    </row>
    <row r="225" spans="13:16" x14ac:dyDescent="0.25">
      <c r="M225"/>
      <c r="N225"/>
      <c r="O225"/>
      <c r="P225"/>
    </row>
    <row r="226" spans="13:16" x14ac:dyDescent="0.25">
      <c r="M226"/>
      <c r="N226"/>
      <c r="O226"/>
      <c r="P226"/>
    </row>
    <row r="227" spans="13:16" x14ac:dyDescent="0.25">
      <c r="M227"/>
      <c r="N227"/>
      <c r="O227"/>
      <c r="P227"/>
    </row>
    <row r="228" spans="13:16" x14ac:dyDescent="0.25">
      <c r="M228"/>
      <c r="N228"/>
      <c r="O228"/>
      <c r="P228"/>
    </row>
    <row r="229" spans="13:16" x14ac:dyDescent="0.25">
      <c r="M229"/>
      <c r="N229"/>
      <c r="O229"/>
      <c r="P229"/>
    </row>
    <row r="230" spans="13:16" x14ac:dyDescent="0.25">
      <c r="M230"/>
      <c r="N230"/>
      <c r="O230"/>
      <c r="P230"/>
    </row>
    <row r="231" spans="13:16" x14ac:dyDescent="0.25">
      <c r="M231"/>
      <c r="N231"/>
      <c r="O231"/>
      <c r="P231"/>
    </row>
    <row r="232" spans="13:16" x14ac:dyDescent="0.25">
      <c r="M232"/>
      <c r="N232"/>
      <c r="O232"/>
      <c r="P232"/>
    </row>
    <row r="233" spans="13:16" x14ac:dyDescent="0.25">
      <c r="M233"/>
      <c r="N233"/>
      <c r="O233"/>
      <c r="P233"/>
    </row>
    <row r="234" spans="13:16" x14ac:dyDescent="0.25">
      <c r="M234"/>
      <c r="N234"/>
      <c r="O234"/>
      <c r="P234"/>
    </row>
    <row r="235" spans="13:16" x14ac:dyDescent="0.25">
      <c r="M235"/>
      <c r="N235"/>
      <c r="O235"/>
      <c r="P235"/>
    </row>
    <row r="236" spans="13:16" x14ac:dyDescent="0.25">
      <c r="M236"/>
      <c r="N236"/>
      <c r="O236"/>
      <c r="P236"/>
    </row>
    <row r="237" spans="13:16" x14ac:dyDescent="0.25">
      <c r="M237"/>
      <c r="N237"/>
      <c r="O237"/>
      <c r="P237"/>
    </row>
    <row r="238" spans="13:16" x14ac:dyDescent="0.25">
      <c r="M238"/>
      <c r="N238"/>
      <c r="O238"/>
      <c r="P238"/>
    </row>
    <row r="239" spans="13:16" x14ac:dyDescent="0.25">
      <c r="M239"/>
      <c r="N239"/>
      <c r="O239"/>
      <c r="P239"/>
    </row>
    <row r="240" spans="13:16" x14ac:dyDescent="0.25">
      <c r="M240"/>
      <c r="N240"/>
      <c r="O240"/>
      <c r="P240"/>
    </row>
    <row r="241" spans="13:16" x14ac:dyDescent="0.25">
      <c r="M241"/>
      <c r="N241"/>
      <c r="O241"/>
      <c r="P241"/>
    </row>
    <row r="242" spans="13:16" x14ac:dyDescent="0.25">
      <c r="M242"/>
      <c r="N242"/>
      <c r="O242"/>
      <c r="P242"/>
    </row>
    <row r="243" spans="13:16" x14ac:dyDescent="0.25">
      <c r="M243"/>
      <c r="N243"/>
      <c r="O243"/>
      <c r="P243"/>
    </row>
    <row r="244" spans="13:16" x14ac:dyDescent="0.25">
      <c r="M244"/>
      <c r="N244"/>
      <c r="O244"/>
      <c r="P244"/>
    </row>
    <row r="245" spans="13:16" x14ac:dyDescent="0.25">
      <c r="M245"/>
      <c r="N245"/>
      <c r="O245"/>
      <c r="P245"/>
    </row>
    <row r="246" spans="13:16" x14ac:dyDescent="0.25">
      <c r="M246"/>
      <c r="N246"/>
      <c r="O246"/>
      <c r="P246"/>
    </row>
    <row r="247" spans="13:16" x14ac:dyDescent="0.25">
      <c r="M247"/>
      <c r="N247"/>
      <c r="O247"/>
      <c r="P247"/>
    </row>
    <row r="248" spans="13:16" x14ac:dyDescent="0.25">
      <c r="M248"/>
      <c r="N248"/>
      <c r="O248"/>
      <c r="P248"/>
    </row>
    <row r="249" spans="13:16" x14ac:dyDescent="0.25">
      <c r="M249"/>
      <c r="N249"/>
      <c r="O249"/>
      <c r="P249"/>
    </row>
    <row r="250" spans="13:16" x14ac:dyDescent="0.25">
      <c r="M250"/>
      <c r="N250"/>
      <c r="O250"/>
      <c r="P250"/>
    </row>
    <row r="251" spans="13:16" x14ac:dyDescent="0.25">
      <c r="M251"/>
      <c r="N251"/>
      <c r="O251"/>
      <c r="P251"/>
    </row>
    <row r="252" spans="13:16" x14ac:dyDescent="0.25">
      <c r="M252"/>
      <c r="N252"/>
      <c r="O252"/>
      <c r="P252"/>
    </row>
    <row r="253" spans="13:16" x14ac:dyDescent="0.25">
      <c r="M253"/>
      <c r="N253"/>
      <c r="O253"/>
      <c r="P253"/>
    </row>
    <row r="254" spans="13:16" x14ac:dyDescent="0.25">
      <c r="M254"/>
      <c r="N254"/>
      <c r="O254"/>
      <c r="P254"/>
    </row>
    <row r="255" spans="13:16" x14ac:dyDescent="0.25">
      <c r="M255"/>
      <c r="N255"/>
      <c r="O255"/>
      <c r="P255"/>
    </row>
    <row r="256" spans="13:16" x14ac:dyDescent="0.25">
      <c r="M256"/>
      <c r="N256"/>
      <c r="O256"/>
      <c r="P256"/>
    </row>
    <row r="257" spans="13:16" x14ac:dyDescent="0.25">
      <c r="M257"/>
      <c r="N257"/>
      <c r="O257"/>
      <c r="P257"/>
    </row>
    <row r="258" spans="13:16" x14ac:dyDescent="0.25">
      <c r="M258"/>
      <c r="N258"/>
      <c r="O258"/>
      <c r="P258"/>
    </row>
    <row r="259" spans="13:16" x14ac:dyDescent="0.25">
      <c r="M259"/>
      <c r="N259"/>
      <c r="O259"/>
      <c r="P259"/>
    </row>
    <row r="260" spans="13:16" x14ac:dyDescent="0.25">
      <c r="M260"/>
      <c r="N260"/>
      <c r="O260"/>
      <c r="P260"/>
    </row>
    <row r="261" spans="13:16" x14ac:dyDescent="0.25">
      <c r="M261"/>
      <c r="N261"/>
      <c r="O261"/>
      <c r="P261"/>
    </row>
    <row r="262" spans="13:16" x14ac:dyDescent="0.25">
      <c r="M262"/>
      <c r="N262"/>
      <c r="O262"/>
      <c r="P262"/>
    </row>
    <row r="263" spans="13:16" x14ac:dyDescent="0.25">
      <c r="M263"/>
      <c r="N263"/>
      <c r="O263"/>
      <c r="P263"/>
    </row>
    <row r="264" spans="13:16" x14ac:dyDescent="0.25">
      <c r="M264"/>
      <c r="N264"/>
      <c r="O264"/>
      <c r="P264"/>
    </row>
    <row r="265" spans="13:16" x14ac:dyDescent="0.25">
      <c r="M265"/>
      <c r="N265"/>
      <c r="O265"/>
      <c r="P265"/>
    </row>
    <row r="266" spans="13:16" x14ac:dyDescent="0.25">
      <c r="M266"/>
      <c r="N266"/>
      <c r="O266"/>
      <c r="P266"/>
    </row>
    <row r="267" spans="13:16" x14ac:dyDescent="0.25">
      <c r="M267"/>
      <c r="N267"/>
      <c r="O267"/>
      <c r="P267"/>
    </row>
    <row r="268" spans="13:16" x14ac:dyDescent="0.25">
      <c r="M268"/>
      <c r="N268"/>
      <c r="O268"/>
      <c r="P268"/>
    </row>
    <row r="269" spans="13:16" x14ac:dyDescent="0.25">
      <c r="M269"/>
      <c r="N269"/>
      <c r="O269"/>
      <c r="P269"/>
    </row>
    <row r="270" spans="13:16" x14ac:dyDescent="0.25">
      <c r="M270"/>
      <c r="N270"/>
      <c r="O270"/>
      <c r="P270"/>
    </row>
    <row r="271" spans="13:16" x14ac:dyDescent="0.25">
      <c r="M271"/>
      <c r="N271"/>
      <c r="O271"/>
      <c r="P271"/>
    </row>
    <row r="272" spans="13:16" x14ac:dyDescent="0.25">
      <c r="M272"/>
      <c r="N272"/>
      <c r="O272"/>
      <c r="P272"/>
    </row>
    <row r="273" spans="13:16" x14ac:dyDescent="0.25">
      <c r="M273"/>
      <c r="N273"/>
      <c r="O273"/>
      <c r="P273"/>
    </row>
    <row r="274" spans="13:16" x14ac:dyDescent="0.25">
      <c r="M274"/>
      <c r="N274"/>
      <c r="O274"/>
      <c r="P274"/>
    </row>
    <row r="275" spans="13:16" x14ac:dyDescent="0.25">
      <c r="M275"/>
      <c r="N275"/>
      <c r="O275"/>
      <c r="P275"/>
    </row>
    <row r="276" spans="13:16" x14ac:dyDescent="0.25">
      <c r="M276"/>
      <c r="N276"/>
      <c r="O276"/>
      <c r="P276"/>
    </row>
    <row r="277" spans="13:16" x14ac:dyDescent="0.25">
      <c r="M277"/>
      <c r="N277"/>
      <c r="O277"/>
      <c r="P277"/>
    </row>
    <row r="278" spans="13:16" x14ac:dyDescent="0.25">
      <c r="M278"/>
      <c r="N278"/>
      <c r="O278"/>
      <c r="P278"/>
    </row>
    <row r="279" spans="13:16" x14ac:dyDescent="0.25">
      <c r="M279"/>
      <c r="N279"/>
      <c r="O279"/>
      <c r="P279"/>
    </row>
    <row r="280" spans="13:16" x14ac:dyDescent="0.25">
      <c r="M280"/>
      <c r="N280"/>
      <c r="O280"/>
      <c r="P280"/>
    </row>
    <row r="281" spans="13:16" x14ac:dyDescent="0.25">
      <c r="M281"/>
      <c r="N281"/>
      <c r="O281"/>
      <c r="P281"/>
    </row>
    <row r="282" spans="13:16" x14ac:dyDescent="0.25">
      <c r="M282"/>
      <c r="N282"/>
      <c r="O282"/>
      <c r="P282"/>
    </row>
    <row r="283" spans="13:16" x14ac:dyDescent="0.25">
      <c r="M283"/>
      <c r="N283"/>
      <c r="O283"/>
      <c r="P283"/>
    </row>
    <row r="284" spans="13:16" x14ac:dyDescent="0.25">
      <c r="M284"/>
      <c r="N284"/>
      <c r="O284"/>
      <c r="P284"/>
    </row>
    <row r="285" spans="13:16" x14ac:dyDescent="0.25">
      <c r="M285"/>
      <c r="N285"/>
      <c r="O285"/>
      <c r="P285"/>
    </row>
    <row r="286" spans="13:16" x14ac:dyDescent="0.25">
      <c r="M286"/>
      <c r="N286"/>
      <c r="O286"/>
      <c r="P286"/>
    </row>
    <row r="287" spans="13:16" x14ac:dyDescent="0.25">
      <c r="M287"/>
      <c r="N287"/>
      <c r="O287"/>
      <c r="P287"/>
    </row>
    <row r="288" spans="13:16" x14ac:dyDescent="0.25">
      <c r="M288"/>
      <c r="N288"/>
      <c r="O288"/>
      <c r="P288"/>
    </row>
    <row r="289" spans="13:16" x14ac:dyDescent="0.25">
      <c r="M289"/>
      <c r="N289"/>
      <c r="O289"/>
      <c r="P289"/>
    </row>
    <row r="290" spans="13:16" x14ac:dyDescent="0.25">
      <c r="M290"/>
      <c r="N290"/>
      <c r="O290"/>
      <c r="P290"/>
    </row>
    <row r="291" spans="13:16" x14ac:dyDescent="0.25">
      <c r="M291"/>
      <c r="N291"/>
      <c r="O291"/>
      <c r="P291"/>
    </row>
    <row r="292" spans="13:16" x14ac:dyDescent="0.25">
      <c r="M292"/>
      <c r="N292"/>
      <c r="O292"/>
      <c r="P292"/>
    </row>
    <row r="293" spans="13:16" x14ac:dyDescent="0.25">
      <c r="M293"/>
      <c r="N293"/>
      <c r="O293"/>
      <c r="P293"/>
    </row>
    <row r="294" spans="13:16" x14ac:dyDescent="0.25">
      <c r="M294"/>
      <c r="N294"/>
      <c r="O294"/>
      <c r="P294"/>
    </row>
    <row r="295" spans="13:16" x14ac:dyDescent="0.25">
      <c r="M295"/>
      <c r="N295"/>
      <c r="O295"/>
      <c r="P295"/>
    </row>
    <row r="296" spans="13:16" x14ac:dyDescent="0.25">
      <c r="M296"/>
      <c r="N296"/>
      <c r="O296"/>
      <c r="P296"/>
    </row>
    <row r="297" spans="13:16" x14ac:dyDescent="0.25">
      <c r="M297"/>
      <c r="N297"/>
      <c r="O297"/>
      <c r="P297"/>
    </row>
    <row r="298" spans="13:16" x14ac:dyDescent="0.25">
      <c r="M298"/>
      <c r="N298"/>
      <c r="O298"/>
      <c r="P298"/>
    </row>
    <row r="299" spans="13:16" x14ac:dyDescent="0.25">
      <c r="M299"/>
      <c r="N299"/>
      <c r="O299"/>
      <c r="P299"/>
    </row>
    <row r="300" spans="13:16" x14ac:dyDescent="0.25">
      <c r="M300"/>
      <c r="N300"/>
      <c r="O300"/>
      <c r="P300"/>
    </row>
    <row r="301" spans="13:16" x14ac:dyDescent="0.25">
      <c r="M301"/>
      <c r="N301"/>
      <c r="O301"/>
      <c r="P301"/>
    </row>
    <row r="302" spans="13:16" x14ac:dyDescent="0.25">
      <c r="M302"/>
      <c r="N302"/>
      <c r="O302"/>
      <c r="P302"/>
    </row>
    <row r="303" spans="13:16" x14ac:dyDescent="0.25">
      <c r="M303"/>
      <c r="N303"/>
      <c r="O303"/>
      <c r="P303"/>
    </row>
    <row r="304" spans="13:16" x14ac:dyDescent="0.25">
      <c r="M304"/>
      <c r="N304"/>
      <c r="O304"/>
      <c r="P304"/>
    </row>
    <row r="305" spans="13:16" x14ac:dyDescent="0.25">
      <c r="M305"/>
      <c r="N305"/>
      <c r="O305"/>
      <c r="P305"/>
    </row>
    <row r="306" spans="13:16" x14ac:dyDescent="0.25">
      <c r="M306"/>
      <c r="N306"/>
      <c r="O306"/>
      <c r="P306"/>
    </row>
    <row r="307" spans="13:16" x14ac:dyDescent="0.25">
      <c r="M307"/>
      <c r="N307"/>
      <c r="O307"/>
      <c r="P307"/>
    </row>
    <row r="308" spans="13:16" x14ac:dyDescent="0.25">
      <c r="M308"/>
      <c r="N308"/>
      <c r="O308"/>
      <c r="P308"/>
    </row>
    <row r="309" spans="13:16" x14ac:dyDescent="0.25">
      <c r="M309"/>
      <c r="N309"/>
      <c r="O309"/>
      <c r="P309"/>
    </row>
    <row r="310" spans="13:16" x14ac:dyDescent="0.25">
      <c r="M310"/>
      <c r="N310"/>
      <c r="O310"/>
      <c r="P310"/>
    </row>
    <row r="311" spans="13:16" x14ac:dyDescent="0.25">
      <c r="M311"/>
      <c r="N311"/>
      <c r="O311"/>
      <c r="P311"/>
    </row>
    <row r="312" spans="13:16" x14ac:dyDescent="0.25">
      <c r="M312"/>
      <c r="N312"/>
      <c r="O312"/>
      <c r="P312"/>
    </row>
    <row r="313" spans="13:16" x14ac:dyDescent="0.25">
      <c r="M313"/>
      <c r="N313"/>
      <c r="O313"/>
      <c r="P313"/>
    </row>
    <row r="314" spans="13:16" x14ac:dyDescent="0.25">
      <c r="M314"/>
      <c r="N314"/>
      <c r="O314"/>
      <c r="P314"/>
    </row>
    <row r="315" spans="13:16" x14ac:dyDescent="0.25">
      <c r="M315"/>
      <c r="N315"/>
      <c r="O315"/>
      <c r="P315"/>
    </row>
    <row r="316" spans="13:16" x14ac:dyDescent="0.25">
      <c r="M316"/>
      <c r="N316"/>
      <c r="O316"/>
      <c r="P316"/>
    </row>
    <row r="317" spans="13:16" x14ac:dyDescent="0.25">
      <c r="M317"/>
      <c r="N317"/>
      <c r="O317"/>
      <c r="P317"/>
    </row>
    <row r="318" spans="13:16" x14ac:dyDescent="0.25">
      <c r="M318"/>
      <c r="N318"/>
      <c r="O318"/>
      <c r="P318"/>
    </row>
    <row r="319" spans="13:16" x14ac:dyDescent="0.25">
      <c r="M319"/>
      <c r="N319"/>
      <c r="O319"/>
      <c r="P319"/>
    </row>
    <row r="320" spans="13:16" x14ac:dyDescent="0.25">
      <c r="M320"/>
      <c r="N320"/>
      <c r="O320"/>
      <c r="P320"/>
    </row>
    <row r="321" spans="13:16" x14ac:dyDescent="0.25">
      <c r="M321"/>
      <c r="N321"/>
      <c r="O321"/>
      <c r="P321"/>
    </row>
    <row r="322" spans="13:16" x14ac:dyDescent="0.25">
      <c r="M322"/>
      <c r="N322"/>
      <c r="O322"/>
      <c r="P322"/>
    </row>
    <row r="323" spans="13:16" x14ac:dyDescent="0.25">
      <c r="M323"/>
      <c r="N323"/>
      <c r="O323"/>
      <c r="P323"/>
    </row>
    <row r="324" spans="13:16" x14ac:dyDescent="0.25">
      <c r="M324"/>
      <c r="N324"/>
      <c r="O324"/>
      <c r="P324"/>
    </row>
    <row r="325" spans="13:16" x14ac:dyDescent="0.25">
      <c r="M325"/>
      <c r="N325"/>
      <c r="O325"/>
      <c r="P325"/>
    </row>
    <row r="326" spans="13:16" x14ac:dyDescent="0.25">
      <c r="M326"/>
      <c r="N326"/>
      <c r="O326"/>
      <c r="P326"/>
    </row>
    <row r="327" spans="13:16" x14ac:dyDescent="0.25">
      <c r="M327"/>
      <c r="N327"/>
      <c r="O327"/>
      <c r="P327"/>
    </row>
    <row r="328" spans="13:16" x14ac:dyDescent="0.25">
      <c r="M328"/>
      <c r="N328"/>
      <c r="O328"/>
      <c r="P328"/>
    </row>
    <row r="329" spans="13:16" x14ac:dyDescent="0.25">
      <c r="M329"/>
      <c r="N329"/>
      <c r="O329"/>
      <c r="P329"/>
    </row>
    <row r="330" spans="13:16" x14ac:dyDescent="0.25">
      <c r="M330"/>
      <c r="N330"/>
      <c r="O330"/>
      <c r="P330"/>
    </row>
    <row r="331" spans="13:16" x14ac:dyDescent="0.25">
      <c r="M331"/>
      <c r="N331"/>
      <c r="O331"/>
      <c r="P331"/>
    </row>
    <row r="332" spans="13:16" x14ac:dyDescent="0.25">
      <c r="M332"/>
      <c r="N332"/>
      <c r="O332"/>
      <c r="P332"/>
    </row>
    <row r="333" spans="13:16" x14ac:dyDescent="0.25">
      <c r="M333"/>
      <c r="N333"/>
      <c r="O333"/>
      <c r="P333"/>
    </row>
    <row r="334" spans="13:16" x14ac:dyDescent="0.25">
      <c r="M334"/>
      <c r="N334"/>
      <c r="O334"/>
      <c r="P334"/>
    </row>
    <row r="335" spans="13:16" x14ac:dyDescent="0.25">
      <c r="M335"/>
      <c r="N335"/>
      <c r="O335"/>
      <c r="P335"/>
    </row>
    <row r="336" spans="13:16" x14ac:dyDescent="0.25">
      <c r="M336"/>
      <c r="N336"/>
      <c r="O336"/>
      <c r="P336"/>
    </row>
    <row r="337" spans="13:16" x14ac:dyDescent="0.25">
      <c r="M337"/>
      <c r="N337"/>
      <c r="O337"/>
      <c r="P337"/>
    </row>
    <row r="338" spans="13:16" x14ac:dyDescent="0.25">
      <c r="M338"/>
      <c r="N338"/>
      <c r="O338"/>
      <c r="P338"/>
    </row>
    <row r="339" spans="13:16" x14ac:dyDescent="0.25">
      <c r="M339"/>
      <c r="N339"/>
      <c r="O339"/>
      <c r="P339"/>
    </row>
    <row r="340" spans="13:16" x14ac:dyDescent="0.25">
      <c r="M340"/>
      <c r="N340"/>
      <c r="O340"/>
      <c r="P340"/>
    </row>
    <row r="341" spans="13:16" x14ac:dyDescent="0.25">
      <c r="M341"/>
      <c r="N341"/>
      <c r="O341"/>
      <c r="P341"/>
    </row>
    <row r="342" spans="13:16" x14ac:dyDescent="0.25">
      <c r="M342"/>
      <c r="N342"/>
      <c r="O342"/>
      <c r="P342"/>
    </row>
    <row r="343" spans="13:16" x14ac:dyDescent="0.25">
      <c r="M343"/>
      <c r="N343"/>
      <c r="O343"/>
      <c r="P343"/>
    </row>
    <row r="344" spans="13:16" x14ac:dyDescent="0.25">
      <c r="M344"/>
      <c r="N344"/>
      <c r="O344"/>
      <c r="P344"/>
    </row>
    <row r="345" spans="13:16" x14ac:dyDescent="0.25">
      <c r="M345"/>
      <c r="N345"/>
      <c r="O345"/>
      <c r="P345"/>
    </row>
    <row r="346" spans="13:16" x14ac:dyDescent="0.25">
      <c r="M346"/>
      <c r="N346"/>
      <c r="O346"/>
      <c r="P346"/>
    </row>
    <row r="347" spans="13:16" x14ac:dyDescent="0.25">
      <c r="M347"/>
      <c r="N347"/>
      <c r="O347"/>
      <c r="P347"/>
    </row>
    <row r="348" spans="13:16" x14ac:dyDescent="0.25">
      <c r="M348"/>
      <c r="N348"/>
      <c r="O348"/>
      <c r="P348"/>
    </row>
    <row r="349" spans="13:16" x14ac:dyDescent="0.25">
      <c r="M349"/>
      <c r="N349"/>
      <c r="O349"/>
      <c r="P349"/>
    </row>
    <row r="350" spans="13:16" x14ac:dyDescent="0.25">
      <c r="M350"/>
      <c r="N350"/>
      <c r="O350"/>
      <c r="P350"/>
    </row>
    <row r="351" spans="13:16" x14ac:dyDescent="0.25">
      <c r="M351"/>
      <c r="N351"/>
      <c r="O351"/>
      <c r="P351"/>
    </row>
    <row r="352" spans="13:16" x14ac:dyDescent="0.25">
      <c r="M352"/>
      <c r="N352"/>
      <c r="O352"/>
      <c r="P352"/>
    </row>
    <row r="353" spans="13:16" x14ac:dyDescent="0.25">
      <c r="M353"/>
      <c r="N353"/>
      <c r="O353"/>
      <c r="P353"/>
    </row>
    <row r="354" spans="13:16" x14ac:dyDescent="0.25">
      <c r="M354"/>
      <c r="N354"/>
      <c r="O354"/>
      <c r="P354"/>
    </row>
    <row r="355" spans="13:16" x14ac:dyDescent="0.25">
      <c r="M355"/>
      <c r="N355"/>
      <c r="O355"/>
      <c r="P355"/>
    </row>
    <row r="356" spans="13:16" x14ac:dyDescent="0.25">
      <c r="M356"/>
      <c r="N356"/>
      <c r="O356"/>
      <c r="P356"/>
    </row>
    <row r="357" spans="13:16" x14ac:dyDescent="0.25">
      <c r="M357"/>
      <c r="N357"/>
      <c r="O357"/>
      <c r="P357"/>
    </row>
    <row r="358" spans="13:16" x14ac:dyDescent="0.25">
      <c r="M358"/>
      <c r="N358"/>
      <c r="O358"/>
      <c r="P358"/>
    </row>
    <row r="359" spans="13:16" x14ac:dyDescent="0.25">
      <c r="M359"/>
      <c r="N359"/>
      <c r="O359"/>
      <c r="P359"/>
    </row>
    <row r="360" spans="13:16" x14ac:dyDescent="0.25">
      <c r="M360"/>
      <c r="N360"/>
      <c r="O360"/>
      <c r="P360"/>
    </row>
    <row r="361" spans="13:16" x14ac:dyDescent="0.25">
      <c r="M361"/>
      <c r="N361"/>
      <c r="O361"/>
      <c r="P361"/>
    </row>
    <row r="362" spans="13:16" x14ac:dyDescent="0.25">
      <c r="M362"/>
      <c r="N362"/>
      <c r="O362"/>
      <c r="P362"/>
    </row>
    <row r="363" spans="13:16" x14ac:dyDescent="0.25">
      <c r="M363"/>
      <c r="N363"/>
      <c r="O363"/>
      <c r="P363"/>
    </row>
    <row r="364" spans="13:16" x14ac:dyDescent="0.25">
      <c r="M364"/>
      <c r="N364"/>
      <c r="O364"/>
      <c r="P364"/>
    </row>
    <row r="365" spans="13:16" x14ac:dyDescent="0.25">
      <c r="M365"/>
      <c r="N365"/>
      <c r="O365"/>
      <c r="P365"/>
    </row>
    <row r="366" spans="13:16" x14ac:dyDescent="0.25">
      <c r="M366"/>
      <c r="N366"/>
      <c r="O366"/>
      <c r="P366"/>
    </row>
    <row r="367" spans="13:16" x14ac:dyDescent="0.25">
      <c r="M367"/>
      <c r="N367"/>
      <c r="O367"/>
      <c r="P367"/>
    </row>
    <row r="368" spans="13:16" x14ac:dyDescent="0.25">
      <c r="M368"/>
      <c r="N368"/>
      <c r="O368"/>
      <c r="P368"/>
    </row>
    <row r="369" spans="13:16" x14ac:dyDescent="0.25">
      <c r="M369"/>
      <c r="N369"/>
      <c r="O369"/>
      <c r="P369"/>
    </row>
    <row r="370" spans="13:16" x14ac:dyDescent="0.25">
      <c r="M370"/>
      <c r="N370"/>
      <c r="O370"/>
      <c r="P370"/>
    </row>
    <row r="371" spans="13:16" x14ac:dyDescent="0.25">
      <c r="M371"/>
      <c r="N371"/>
      <c r="O371"/>
      <c r="P371"/>
    </row>
    <row r="372" spans="13:16" x14ac:dyDescent="0.25">
      <c r="M372"/>
      <c r="N372"/>
      <c r="O372"/>
      <c r="P372"/>
    </row>
    <row r="373" spans="13:16" x14ac:dyDescent="0.25">
      <c r="M373"/>
      <c r="N373"/>
      <c r="O373"/>
      <c r="P373"/>
    </row>
    <row r="374" spans="13:16" x14ac:dyDescent="0.25">
      <c r="M374"/>
      <c r="N374"/>
      <c r="O374"/>
      <c r="P374"/>
    </row>
    <row r="375" spans="13:16" x14ac:dyDescent="0.25">
      <c r="M375"/>
      <c r="N375"/>
      <c r="O375"/>
      <c r="P375"/>
    </row>
    <row r="376" spans="13:16" x14ac:dyDescent="0.25">
      <c r="M376"/>
      <c r="N376"/>
      <c r="O376"/>
      <c r="P376"/>
    </row>
    <row r="377" spans="13:16" x14ac:dyDescent="0.25">
      <c r="M377"/>
      <c r="N377"/>
      <c r="O377"/>
      <c r="P377"/>
    </row>
    <row r="378" spans="13:16" x14ac:dyDescent="0.25">
      <c r="M378"/>
      <c r="N378"/>
      <c r="O378"/>
      <c r="P378"/>
    </row>
    <row r="379" spans="13:16" x14ac:dyDescent="0.25">
      <c r="M379"/>
      <c r="N379"/>
      <c r="O379"/>
      <c r="P379"/>
    </row>
    <row r="380" spans="13:16" x14ac:dyDescent="0.25">
      <c r="M380"/>
      <c r="N380"/>
      <c r="O380"/>
      <c r="P380"/>
    </row>
    <row r="381" spans="13:16" x14ac:dyDescent="0.25">
      <c r="M381"/>
      <c r="N381"/>
      <c r="O381"/>
      <c r="P381"/>
    </row>
    <row r="382" spans="13:16" x14ac:dyDescent="0.25">
      <c r="M382"/>
      <c r="N382"/>
      <c r="O382"/>
      <c r="P382"/>
    </row>
    <row r="383" spans="13:16" x14ac:dyDescent="0.25">
      <c r="M383"/>
      <c r="N383"/>
      <c r="O383"/>
      <c r="P383"/>
    </row>
    <row r="384" spans="13:16" x14ac:dyDescent="0.25">
      <c r="M384"/>
      <c r="N384"/>
      <c r="O384"/>
      <c r="P384"/>
    </row>
    <row r="385" spans="13:16" x14ac:dyDescent="0.25">
      <c r="M385"/>
      <c r="N385"/>
      <c r="O385"/>
      <c r="P385"/>
    </row>
    <row r="386" spans="13:16" x14ac:dyDescent="0.25">
      <c r="M386"/>
      <c r="N386"/>
      <c r="O386"/>
      <c r="P386"/>
    </row>
    <row r="387" spans="13:16" x14ac:dyDescent="0.25">
      <c r="M387"/>
      <c r="N387"/>
      <c r="O387"/>
      <c r="P387"/>
    </row>
    <row r="388" spans="13:16" x14ac:dyDescent="0.25">
      <c r="M388"/>
      <c r="N388"/>
      <c r="O388"/>
      <c r="P388"/>
    </row>
    <row r="389" spans="13:16" x14ac:dyDescent="0.25">
      <c r="M389"/>
      <c r="N389"/>
      <c r="O389"/>
      <c r="P389"/>
    </row>
    <row r="390" spans="13:16" x14ac:dyDescent="0.25">
      <c r="M390"/>
      <c r="N390"/>
      <c r="O390"/>
      <c r="P390"/>
    </row>
    <row r="391" spans="13:16" x14ac:dyDescent="0.25">
      <c r="M391"/>
      <c r="N391"/>
      <c r="O391"/>
      <c r="P391"/>
    </row>
    <row r="392" spans="13:16" x14ac:dyDescent="0.25">
      <c r="M392"/>
      <c r="N392"/>
      <c r="O392"/>
      <c r="P392"/>
    </row>
  </sheetData>
  <protectedRanges>
    <protectedRange sqref="D66:K67" name="Rozstęp33"/>
    <protectedRange sqref="D62:F63 G64:K65" name="Rozstęp31"/>
    <protectedRange sqref="D54:G54" name="Rozstęp27"/>
    <protectedRange sqref="D44:G44" name="Rozstęp25"/>
    <protectedRange sqref="J26" name="Rozstęp15"/>
    <protectedRange sqref="G26" name="Rozstęp14"/>
    <protectedRange sqref="D25" name="Rozstęp13"/>
    <protectedRange sqref="B2" name="Rozstęp1"/>
    <protectedRange sqref="B4:D4" name="Rozstęp2"/>
    <protectedRange sqref="B6" name="Rozstęp3"/>
    <protectedRange sqref="F2" name="Rozstęp4"/>
    <protectedRange sqref="F4" name="Rozstęp5"/>
    <protectedRange sqref="B12" name="Rozstęp6"/>
    <protectedRange sqref="D21:K24" name="Rozstęp7"/>
    <protectedRange sqref="E31:F31 E29:F29 E27:F27" name="Rozstęp16"/>
    <protectedRange sqref="D47:K48" name="Rozstęp26"/>
    <protectedRange sqref="D57:K61" name="Rozstęp28"/>
    <protectedRange sqref="G68:K68" name="Rozstęp34"/>
    <protectedRange sqref="E83" name="Rozstęp36"/>
    <protectedRange sqref="C89" name="Rozstęp38"/>
  </protectedRanges>
  <mergeCells count="33">
    <mergeCell ref="L18:L19"/>
    <mergeCell ref="B2:D2"/>
    <mergeCell ref="F2:L2"/>
    <mergeCell ref="B4:D4"/>
    <mergeCell ref="F4:J4"/>
    <mergeCell ref="B6:D6"/>
    <mergeCell ref="B9:L9"/>
    <mergeCell ref="B12:F12"/>
    <mergeCell ref="B18:B19"/>
    <mergeCell ref="C18:C19"/>
    <mergeCell ref="D18:G18"/>
    <mergeCell ref="H18:K18"/>
    <mergeCell ref="B44:B45"/>
    <mergeCell ref="C44:C45"/>
    <mergeCell ref="D44:G44"/>
    <mergeCell ref="C74:L74"/>
    <mergeCell ref="C37:L37"/>
    <mergeCell ref="C38:L38"/>
    <mergeCell ref="C39:L39"/>
    <mergeCell ref="C40:L40"/>
    <mergeCell ref="B54:B55"/>
    <mergeCell ref="C54:C55"/>
    <mergeCell ref="D54:G54"/>
    <mergeCell ref="H54:K54"/>
    <mergeCell ref="L54:L55"/>
    <mergeCell ref="C75:L75"/>
    <mergeCell ref="C97:G97"/>
    <mergeCell ref="E91:G91"/>
    <mergeCell ref="H44:K44"/>
    <mergeCell ref="L44:L45"/>
    <mergeCell ref="C72:L72"/>
    <mergeCell ref="C73:L73"/>
    <mergeCell ref="C76:L76"/>
  </mergeCells>
  <dataValidations count="2">
    <dataValidation type="date" operator="greaterThan" allowBlank="1" showInputMessage="1" showErrorMessage="1" sqref="C89" xr:uid="{E736BDFA-1CAB-4D7B-8E2E-1761A752366E}">
      <formula1>44927</formula1>
    </dataValidation>
    <dataValidation allowBlank="1" showInputMessage="1" showErrorMessage="1" error="Kwota nie może być wyższa od iloczynu liczby uczniów oraz kwoty na ucznia" sqref="L47:L48 D47:K47" xr:uid="{2D7B13AA-976A-4231-B53E-DCBDD3245B09}"/>
  </dataValidations>
  <pageMargins left="0.7" right="0.7" top="0.75" bottom="0.75" header="0.3" footer="0.3"/>
  <pageSetup paperSize="9" scale="49" fitToHeight="0" orientation="landscape" r:id="rId1"/>
  <extLst>
    <ext xmlns:x14="http://schemas.microsoft.com/office/spreadsheetml/2009/9/main" uri="{CCE6A557-97BC-4b89-ADB6-D9C93CAAB3DF}">
      <x14:dataValidations xmlns:xm="http://schemas.microsoft.com/office/excel/2006/main" count="5">
        <x14:dataValidation type="list" allowBlank="1" showInputMessage="1" showErrorMessage="1" errorTitle="Uwaga" error="Należy wybrać właściwy z listy rozwijanej" promptTitle="Uwaga" prompt="Należy wybrać właściwy wiersz z listy rozwijanej" xr:uid="{D90B10A7-13A0-4909-9B05-CD661CC508BD}">
          <x14:formula1>
            <xm:f>Arkusz2!$B$1:$B$2</xm:f>
          </x14:formula1>
          <xm:sqref>D18:G18 D44:G44 D54:G54</xm:sqref>
        </x14:dataValidation>
        <x14:dataValidation type="list" allowBlank="1" showInputMessage="1" showErrorMessage="1" errorTitle="Uwaga" error="Wpisz właściwe lub wybierz z listy" promptTitle="Uwaga" prompt="Wybierz z listy rozwijanej" xr:uid="{12A241BF-3E7A-4998-B8DE-4AD1B0F463E8}">
          <x14:formula1>
            <xm:f>Arkusz2!$A$1:$A$2</xm:f>
          </x14:formula1>
          <xm:sqref>B12:F12</xm:sqref>
        </x14:dataValidation>
        <x14:dataValidation type="custom" allowBlank="1" showInputMessage="1" showErrorMessage="1" error="Kwota nie może być wyższa od iloczynu liczby uczniów oraz kwoty na ucznia" xr:uid="{7D23DF42-9F9D-4AF0-A7D9-319FB031BC8C}">
          <x14:formula1>
            <xm:f>D48&lt;=Arkusz2!C44</xm:f>
          </x14:formula1>
          <xm:sqref>D48:K48</xm:sqref>
        </x14:dataValidation>
        <x14:dataValidation type="custom" allowBlank="1" showInputMessage="1" showErrorMessage="1" error="Kwota nie może być wyższa od iloczynu liczby uczniów oraz kwoty na ucznia" xr:uid="{9973181F-76C0-49D9-AB73-7F97F0EB28E3}">
          <x14:formula1>
            <xm:f>D25&lt;=Arkusz2!C34</xm:f>
          </x14:formula1>
          <xm:sqref>D25:K32</xm:sqref>
        </x14:dataValidation>
        <x14:dataValidation type="custom" allowBlank="1" showInputMessage="1" showErrorMessage="1" error="Kwota nie może być wyższa od iloczynu liczby uczniów oraz kwoty na ucznia" xr:uid="{BA858F4A-9D9A-44DE-98FD-7A263BB71AEC}">
          <x14:formula1>
            <xm:f>D62&lt;=Arkusz2!C51</xm:f>
          </x14:formula1>
          <xm:sqref>D62:K68</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914037F-ED69-4E8D-91A3-E3B92A2E7BB3}">
  <dimension ref="A1:T59"/>
  <sheetViews>
    <sheetView workbookViewId="0">
      <selection activeCell="K60" sqref="K59:K60"/>
    </sheetView>
  </sheetViews>
  <sheetFormatPr defaultColWidth="9.109375" defaultRowHeight="14.4" x14ac:dyDescent="0.3"/>
  <cols>
    <col min="1" max="1" width="31.5546875" style="20" customWidth="1"/>
    <col min="2" max="2" width="35.44140625" style="20" customWidth="1"/>
    <col min="3" max="10" width="9.109375" style="20"/>
    <col min="11" max="11" width="11.33203125" style="20" bestFit="1" customWidth="1"/>
    <col min="12" max="16384" width="9.109375" style="20"/>
  </cols>
  <sheetData>
    <row r="1" spans="1:19" x14ac:dyDescent="0.3">
      <c r="A1" s="20" t="s">
        <v>32</v>
      </c>
      <c r="B1" s="20" t="s">
        <v>9</v>
      </c>
    </row>
    <row r="2" spans="1:19" x14ac:dyDescent="0.3">
      <c r="A2" s="20" t="s">
        <v>33</v>
      </c>
      <c r="B2" s="20" t="s">
        <v>34</v>
      </c>
    </row>
    <row r="5" spans="1:19" x14ac:dyDescent="0.3">
      <c r="B5" s="21" t="s">
        <v>100</v>
      </c>
      <c r="C5" s="30">
        <v>98.01</v>
      </c>
      <c r="D5" s="30">
        <v>98.01</v>
      </c>
      <c r="E5" s="30">
        <v>98.01</v>
      </c>
      <c r="F5" s="30">
        <v>183.15</v>
      </c>
      <c r="G5" s="30">
        <v>235.62</v>
      </c>
      <c r="H5" s="30">
        <v>235.62</v>
      </c>
      <c r="I5" s="30">
        <v>326.7</v>
      </c>
      <c r="J5" s="30">
        <v>326.7</v>
      </c>
      <c r="K5" s="31">
        <v>54.45</v>
      </c>
      <c r="L5" s="31">
        <v>54.45</v>
      </c>
      <c r="M5" s="31">
        <v>54.45</v>
      </c>
      <c r="N5" s="31">
        <v>27.23</v>
      </c>
      <c r="O5" s="31">
        <v>27.23</v>
      </c>
      <c r="P5" s="31">
        <v>27.23</v>
      </c>
      <c r="Q5" s="31">
        <v>27.23</v>
      </c>
      <c r="R5" s="31">
        <v>27.23</v>
      </c>
      <c r="S5" s="24">
        <v>24.75</v>
      </c>
    </row>
    <row r="6" spans="1:19" x14ac:dyDescent="0.3">
      <c r="B6" s="21" t="s">
        <v>101</v>
      </c>
      <c r="C6" s="30">
        <v>117.81</v>
      </c>
      <c r="D6" s="30">
        <v>117.81</v>
      </c>
      <c r="E6" s="30">
        <v>117.81</v>
      </c>
      <c r="F6" s="30">
        <v>219.78</v>
      </c>
      <c r="G6" s="30">
        <v>283.14</v>
      </c>
      <c r="H6" s="30">
        <v>283.14</v>
      </c>
      <c r="I6" s="30">
        <v>392.04</v>
      </c>
      <c r="J6" s="30">
        <v>392.04</v>
      </c>
      <c r="K6" s="31">
        <v>65.34</v>
      </c>
      <c r="L6" s="31">
        <v>65.34</v>
      </c>
      <c r="M6" s="31">
        <v>65.34</v>
      </c>
      <c r="N6" s="31">
        <v>32.67</v>
      </c>
      <c r="O6" s="31">
        <v>32.67</v>
      </c>
      <c r="P6" s="31">
        <v>32.67</v>
      </c>
      <c r="Q6" s="31">
        <v>32.67</v>
      </c>
      <c r="R6" s="31">
        <v>32.67</v>
      </c>
      <c r="S6" s="24">
        <v>24.75</v>
      </c>
    </row>
    <row r="7" spans="1:19" ht="36" x14ac:dyDescent="0.3">
      <c r="B7" s="21"/>
      <c r="C7" s="22" t="s">
        <v>11</v>
      </c>
      <c r="D7" s="25" t="s">
        <v>12</v>
      </c>
      <c r="E7" s="25" t="s">
        <v>13</v>
      </c>
      <c r="F7" s="25" t="s">
        <v>14</v>
      </c>
      <c r="G7" s="25" t="s">
        <v>15</v>
      </c>
      <c r="H7" s="25" t="s">
        <v>16</v>
      </c>
      <c r="I7" s="25" t="s">
        <v>17</v>
      </c>
      <c r="J7" s="25" t="s">
        <v>35</v>
      </c>
      <c r="K7" s="23" t="s">
        <v>11</v>
      </c>
      <c r="L7" s="26" t="s">
        <v>12</v>
      </c>
      <c r="M7" s="26" t="s">
        <v>13</v>
      </c>
      <c r="N7" s="26" t="s">
        <v>14</v>
      </c>
      <c r="O7" s="26" t="s">
        <v>15</v>
      </c>
      <c r="P7" s="26" t="s">
        <v>16</v>
      </c>
      <c r="Q7" s="26" t="s">
        <v>17</v>
      </c>
      <c r="R7" s="26" t="s">
        <v>35</v>
      </c>
      <c r="S7" s="27" t="s">
        <v>36</v>
      </c>
    </row>
    <row r="8" spans="1:19" ht="15" thickBot="1" x14ac:dyDescent="0.35">
      <c r="B8" s="21"/>
      <c r="C8" s="28" t="s">
        <v>37</v>
      </c>
      <c r="D8" s="28" t="s">
        <v>37</v>
      </c>
      <c r="E8" s="28" t="s">
        <v>37</v>
      </c>
      <c r="F8" s="28" t="s">
        <v>37</v>
      </c>
      <c r="G8" s="28" t="s">
        <v>37</v>
      </c>
      <c r="H8" s="28" t="s">
        <v>37</v>
      </c>
      <c r="I8" s="28" t="s">
        <v>37</v>
      </c>
      <c r="J8" s="28" t="s">
        <v>37</v>
      </c>
      <c r="K8" s="29" t="s">
        <v>38</v>
      </c>
      <c r="L8" s="29" t="s">
        <v>38</v>
      </c>
      <c r="M8" s="29" t="s">
        <v>38</v>
      </c>
      <c r="N8" s="29" t="s">
        <v>38</v>
      </c>
      <c r="O8" s="29" t="s">
        <v>38</v>
      </c>
      <c r="P8" s="29" t="s">
        <v>38</v>
      </c>
      <c r="Q8" s="29" t="s">
        <v>38</v>
      </c>
      <c r="R8" s="29" t="s">
        <v>38</v>
      </c>
      <c r="S8" s="32" t="s">
        <v>48</v>
      </c>
    </row>
    <row r="9" spans="1:19" x14ac:dyDescent="0.3">
      <c r="A9" s="101" t="s">
        <v>49</v>
      </c>
      <c r="B9" s="36" t="s">
        <v>39</v>
      </c>
      <c r="C9" s="49">
        <v>2.8</v>
      </c>
      <c r="D9" s="49">
        <v>2.8</v>
      </c>
      <c r="E9" s="49">
        <v>2.8</v>
      </c>
      <c r="F9" s="49">
        <v>2.1</v>
      </c>
      <c r="G9" s="49">
        <v>2.1</v>
      </c>
      <c r="H9" s="49">
        <v>2.1</v>
      </c>
      <c r="I9" s="49">
        <v>2.1</v>
      </c>
      <c r="J9" s="49">
        <v>2.1</v>
      </c>
      <c r="K9" s="51">
        <v>2.5</v>
      </c>
      <c r="L9" s="51">
        <v>2.5</v>
      </c>
      <c r="M9" s="51">
        <v>2.5</v>
      </c>
      <c r="N9" s="51">
        <v>2.5</v>
      </c>
      <c r="O9" s="51">
        <v>2.5</v>
      </c>
      <c r="P9" s="51">
        <v>2.5</v>
      </c>
      <c r="Q9" s="51">
        <v>2.5</v>
      </c>
      <c r="R9" s="51">
        <v>2.5</v>
      </c>
      <c r="S9" s="37">
        <v>2.1</v>
      </c>
    </row>
    <row r="10" spans="1:19" x14ac:dyDescent="0.3">
      <c r="A10" s="101"/>
      <c r="B10" s="38" t="s">
        <v>40</v>
      </c>
      <c r="C10" s="18">
        <v>2</v>
      </c>
      <c r="D10" s="18">
        <v>2</v>
      </c>
      <c r="E10" s="18">
        <v>2</v>
      </c>
      <c r="F10" s="18">
        <v>2</v>
      </c>
      <c r="G10" s="18">
        <v>2</v>
      </c>
      <c r="H10" s="18">
        <v>2</v>
      </c>
      <c r="I10" s="18">
        <v>2</v>
      </c>
      <c r="J10" s="18">
        <v>2</v>
      </c>
      <c r="K10" s="19">
        <v>2.8</v>
      </c>
      <c r="L10" s="19">
        <v>2.8</v>
      </c>
      <c r="M10" s="19">
        <v>2.8</v>
      </c>
      <c r="N10" s="19">
        <v>2.8</v>
      </c>
      <c r="O10" s="19">
        <v>2.8</v>
      </c>
      <c r="P10" s="19">
        <v>2.8</v>
      </c>
      <c r="Q10" s="19">
        <v>2.8</v>
      </c>
      <c r="R10" s="19">
        <v>2.8</v>
      </c>
      <c r="S10" s="39">
        <v>1</v>
      </c>
    </row>
    <row r="11" spans="1:19" x14ac:dyDescent="0.3">
      <c r="A11" s="101"/>
      <c r="B11" s="38" t="s">
        <v>41</v>
      </c>
      <c r="C11" s="18">
        <v>2.8</v>
      </c>
      <c r="D11" s="18">
        <v>2.8</v>
      </c>
      <c r="E11" s="18">
        <v>2.8</v>
      </c>
      <c r="F11" s="18">
        <v>2.1</v>
      </c>
      <c r="G11" s="18">
        <v>2.1</v>
      </c>
      <c r="H11" s="18">
        <v>2.1</v>
      </c>
      <c r="I11" s="18">
        <v>2.1</v>
      </c>
      <c r="J11" s="18">
        <v>2.1</v>
      </c>
      <c r="K11" s="19">
        <v>2.8</v>
      </c>
      <c r="L11" s="19">
        <v>2.8</v>
      </c>
      <c r="M11" s="19">
        <v>2.8</v>
      </c>
      <c r="N11" s="19">
        <v>2.8</v>
      </c>
      <c r="O11" s="19">
        <v>2.8</v>
      </c>
      <c r="P11" s="19">
        <v>2.8</v>
      </c>
      <c r="Q11" s="19">
        <v>2.8</v>
      </c>
      <c r="R11" s="19">
        <v>2.8</v>
      </c>
      <c r="S11" s="39">
        <v>2.1</v>
      </c>
    </row>
    <row r="12" spans="1:19" x14ac:dyDescent="0.3">
      <c r="A12" s="101"/>
      <c r="B12" s="38" t="s">
        <v>42</v>
      </c>
      <c r="C12" s="18">
        <v>2.8</v>
      </c>
      <c r="D12" s="18">
        <v>2.8</v>
      </c>
      <c r="E12" s="18">
        <v>2.8</v>
      </c>
      <c r="F12" s="18">
        <v>2.1</v>
      </c>
      <c r="G12" s="18">
        <v>2.1</v>
      </c>
      <c r="H12" s="18">
        <v>2.1</v>
      </c>
      <c r="I12" s="18">
        <v>2.1</v>
      </c>
      <c r="J12" s="18">
        <v>2.1</v>
      </c>
      <c r="K12" s="19">
        <v>2.5</v>
      </c>
      <c r="L12" s="19">
        <v>2.5</v>
      </c>
      <c r="M12" s="19">
        <v>2.5</v>
      </c>
      <c r="N12" s="19">
        <v>2.5</v>
      </c>
      <c r="O12" s="19">
        <v>2.5</v>
      </c>
      <c r="P12" s="19">
        <v>2.5</v>
      </c>
      <c r="Q12" s="19">
        <v>2.5</v>
      </c>
      <c r="R12" s="19">
        <v>2.5</v>
      </c>
      <c r="S12" s="39">
        <v>2.1</v>
      </c>
    </row>
    <row r="13" spans="1:19" x14ac:dyDescent="0.3">
      <c r="A13" s="101"/>
      <c r="B13" s="38" t="s">
        <v>43</v>
      </c>
      <c r="C13" s="18">
        <v>2.8</v>
      </c>
      <c r="D13" s="18">
        <v>2.8</v>
      </c>
      <c r="E13" s="18">
        <v>2.8</v>
      </c>
      <c r="F13" s="18">
        <v>2.1</v>
      </c>
      <c r="G13" s="18">
        <v>2.1</v>
      </c>
      <c r="H13" s="18">
        <v>2.1</v>
      </c>
      <c r="I13" s="18">
        <v>2.1</v>
      </c>
      <c r="J13" s="18">
        <v>2.1</v>
      </c>
      <c r="K13" s="19">
        <v>2.6</v>
      </c>
      <c r="L13" s="19">
        <v>2.6</v>
      </c>
      <c r="M13" s="19">
        <v>2.6</v>
      </c>
      <c r="N13" s="19">
        <v>2.6</v>
      </c>
      <c r="O13" s="19">
        <v>2.6</v>
      </c>
      <c r="P13" s="19">
        <v>2.6</v>
      </c>
      <c r="Q13" s="19">
        <v>2.6</v>
      </c>
      <c r="R13" s="19">
        <v>2.6</v>
      </c>
      <c r="S13" s="39">
        <v>2.1</v>
      </c>
    </row>
    <row r="14" spans="1:19" x14ac:dyDescent="0.3">
      <c r="A14" s="101"/>
      <c r="B14" s="38" t="s">
        <v>44</v>
      </c>
      <c r="C14" s="18">
        <v>2.1</v>
      </c>
      <c r="D14" s="18">
        <v>2.1</v>
      </c>
      <c r="E14" s="18">
        <v>2.1</v>
      </c>
      <c r="F14" s="18">
        <v>2.1</v>
      </c>
      <c r="G14" s="18">
        <v>2.1</v>
      </c>
      <c r="H14" s="18">
        <v>2.1</v>
      </c>
      <c r="I14" s="18">
        <v>2.1</v>
      </c>
      <c r="J14" s="18">
        <v>2.1</v>
      </c>
      <c r="K14" s="19">
        <v>2.5</v>
      </c>
      <c r="L14" s="19">
        <v>2.5</v>
      </c>
      <c r="M14" s="19">
        <v>2.5</v>
      </c>
      <c r="N14" s="19">
        <v>2.5</v>
      </c>
      <c r="O14" s="19">
        <v>2.5</v>
      </c>
      <c r="P14" s="19">
        <v>2.5</v>
      </c>
      <c r="Q14" s="19">
        <v>2.5</v>
      </c>
      <c r="R14" s="19">
        <v>2.5</v>
      </c>
      <c r="S14" s="39">
        <v>2.1</v>
      </c>
    </row>
    <row r="15" spans="1:19" x14ac:dyDescent="0.3">
      <c r="A15" s="101"/>
      <c r="B15" s="38" t="s">
        <v>45</v>
      </c>
      <c r="C15" s="18">
        <v>8</v>
      </c>
      <c r="D15" s="18">
        <v>8</v>
      </c>
      <c r="E15" s="18">
        <v>8</v>
      </c>
      <c r="F15" s="18">
        <v>8</v>
      </c>
      <c r="G15" s="18">
        <v>8</v>
      </c>
      <c r="H15" s="18">
        <v>8</v>
      </c>
      <c r="I15" s="18">
        <v>8</v>
      </c>
      <c r="J15" s="18">
        <v>8</v>
      </c>
      <c r="K15" s="19">
        <v>8</v>
      </c>
      <c r="L15" s="19">
        <v>8</v>
      </c>
      <c r="M15" s="19">
        <v>8</v>
      </c>
      <c r="N15" s="19">
        <v>8</v>
      </c>
      <c r="O15" s="19">
        <v>8</v>
      </c>
      <c r="P15" s="19">
        <v>8</v>
      </c>
      <c r="Q15" s="19">
        <v>8</v>
      </c>
      <c r="R15" s="19">
        <v>8</v>
      </c>
      <c r="S15" s="39">
        <v>8</v>
      </c>
    </row>
    <row r="16" spans="1:19" x14ac:dyDescent="0.3">
      <c r="A16" s="101"/>
      <c r="B16" s="38" t="s">
        <v>46</v>
      </c>
      <c r="C16" s="18">
        <v>2.6</v>
      </c>
      <c r="D16" s="18">
        <v>2.6</v>
      </c>
      <c r="E16" s="18">
        <v>2.6</v>
      </c>
      <c r="F16" s="18">
        <v>2.6</v>
      </c>
      <c r="G16" s="18">
        <v>2.6</v>
      </c>
      <c r="H16" s="18">
        <v>2.6</v>
      </c>
      <c r="I16" s="18">
        <v>2.6</v>
      </c>
      <c r="J16" s="18">
        <v>2.6</v>
      </c>
      <c r="K16" s="19">
        <v>2.8</v>
      </c>
      <c r="L16" s="19">
        <v>2.8</v>
      </c>
      <c r="M16" s="19">
        <v>2.8</v>
      </c>
      <c r="N16" s="19">
        <v>2.8</v>
      </c>
      <c r="O16" s="19">
        <v>2.8</v>
      </c>
      <c r="P16" s="19">
        <v>2.8</v>
      </c>
      <c r="Q16" s="19">
        <v>2.8</v>
      </c>
      <c r="R16" s="19">
        <v>2.8</v>
      </c>
      <c r="S16" s="39">
        <v>2.6</v>
      </c>
    </row>
    <row r="17" spans="1:20" ht="15" thickBot="1" x14ac:dyDescent="0.35">
      <c r="A17" s="101"/>
      <c r="B17" s="40" t="s">
        <v>47</v>
      </c>
      <c r="C17" s="50">
        <v>20</v>
      </c>
      <c r="D17" s="50">
        <v>20</v>
      </c>
      <c r="E17" s="50">
        <v>20</v>
      </c>
      <c r="F17" s="50">
        <v>20</v>
      </c>
      <c r="G17" s="50">
        <v>20</v>
      </c>
      <c r="H17" s="50">
        <v>20</v>
      </c>
      <c r="I17" s="50">
        <v>20</v>
      </c>
      <c r="J17" s="50">
        <v>20</v>
      </c>
      <c r="K17" s="52">
        <v>20</v>
      </c>
      <c r="L17" s="52">
        <v>20</v>
      </c>
      <c r="M17" s="52">
        <v>20</v>
      </c>
      <c r="N17" s="52">
        <v>20</v>
      </c>
      <c r="O17" s="52">
        <v>20</v>
      </c>
      <c r="P17" s="52">
        <v>20</v>
      </c>
      <c r="Q17" s="52">
        <v>20</v>
      </c>
      <c r="R17" s="52">
        <v>20</v>
      </c>
      <c r="S17" s="41">
        <v>20</v>
      </c>
    </row>
    <row r="18" spans="1:20" x14ac:dyDescent="0.3">
      <c r="A18" s="101" t="s">
        <v>50</v>
      </c>
      <c r="B18" s="33" t="s">
        <v>39</v>
      </c>
      <c r="C18" s="42">
        <f>ROUND(C$6*C9,2)</f>
        <v>329.87</v>
      </c>
      <c r="D18" s="42">
        <f t="shared" ref="D18:S26" si="0">ROUND(D$6*D9,2)</f>
        <v>329.87</v>
      </c>
      <c r="E18" s="42">
        <f t="shared" si="0"/>
        <v>329.87</v>
      </c>
      <c r="F18" s="42">
        <f t="shared" si="0"/>
        <v>461.54</v>
      </c>
      <c r="G18" s="42">
        <f t="shared" si="0"/>
        <v>594.59</v>
      </c>
      <c r="H18" s="42">
        <f t="shared" si="0"/>
        <v>594.59</v>
      </c>
      <c r="I18" s="42">
        <f t="shared" si="0"/>
        <v>823.28</v>
      </c>
      <c r="J18" s="42">
        <f t="shared" si="0"/>
        <v>823.28</v>
      </c>
      <c r="K18" s="43">
        <f t="shared" si="0"/>
        <v>163.35</v>
      </c>
      <c r="L18" s="43">
        <f t="shared" si="0"/>
        <v>163.35</v>
      </c>
      <c r="M18" s="43">
        <f t="shared" si="0"/>
        <v>163.35</v>
      </c>
      <c r="N18" s="43">
        <f t="shared" si="0"/>
        <v>81.680000000000007</v>
      </c>
      <c r="O18" s="43">
        <f t="shared" si="0"/>
        <v>81.680000000000007</v>
      </c>
      <c r="P18" s="43">
        <f t="shared" si="0"/>
        <v>81.680000000000007</v>
      </c>
      <c r="Q18" s="43">
        <f t="shared" si="0"/>
        <v>81.680000000000007</v>
      </c>
      <c r="R18" s="43">
        <f t="shared" si="0"/>
        <v>81.680000000000007</v>
      </c>
      <c r="S18" s="44">
        <f t="shared" si="0"/>
        <v>51.98</v>
      </c>
    </row>
    <row r="19" spans="1:20" x14ac:dyDescent="0.3">
      <c r="A19" s="101"/>
      <c r="B19" s="34" t="s">
        <v>40</v>
      </c>
      <c r="C19" s="30">
        <f t="shared" ref="C19:R26" si="1">ROUND(C$6*C10,2)</f>
        <v>235.62</v>
      </c>
      <c r="D19" s="30">
        <f t="shared" si="1"/>
        <v>235.62</v>
      </c>
      <c r="E19" s="30">
        <f t="shared" si="1"/>
        <v>235.62</v>
      </c>
      <c r="F19" s="30">
        <f t="shared" si="1"/>
        <v>439.56</v>
      </c>
      <c r="G19" s="30">
        <f t="shared" si="1"/>
        <v>566.28</v>
      </c>
      <c r="H19" s="30">
        <f t="shared" si="1"/>
        <v>566.28</v>
      </c>
      <c r="I19" s="30">
        <f t="shared" si="1"/>
        <v>784.08</v>
      </c>
      <c r="J19" s="30">
        <f t="shared" si="1"/>
        <v>784.08</v>
      </c>
      <c r="K19" s="31">
        <f t="shared" si="1"/>
        <v>182.95</v>
      </c>
      <c r="L19" s="31">
        <f t="shared" si="1"/>
        <v>182.95</v>
      </c>
      <c r="M19" s="31">
        <f t="shared" si="1"/>
        <v>182.95</v>
      </c>
      <c r="N19" s="31">
        <f t="shared" si="1"/>
        <v>91.48</v>
      </c>
      <c r="O19" s="31">
        <f t="shared" si="1"/>
        <v>91.48</v>
      </c>
      <c r="P19" s="31">
        <f t="shared" si="1"/>
        <v>91.48</v>
      </c>
      <c r="Q19" s="31">
        <f t="shared" si="1"/>
        <v>91.48</v>
      </c>
      <c r="R19" s="31">
        <f t="shared" si="1"/>
        <v>91.48</v>
      </c>
      <c r="S19" s="45">
        <f t="shared" si="0"/>
        <v>24.75</v>
      </c>
    </row>
    <row r="20" spans="1:20" x14ac:dyDescent="0.3">
      <c r="A20" s="101"/>
      <c r="B20" s="34" t="s">
        <v>41</v>
      </c>
      <c r="C20" s="30">
        <f t="shared" si="1"/>
        <v>329.87</v>
      </c>
      <c r="D20" s="30">
        <f t="shared" si="0"/>
        <v>329.87</v>
      </c>
      <c r="E20" s="30">
        <f t="shared" si="0"/>
        <v>329.87</v>
      </c>
      <c r="F20" s="30">
        <f t="shared" si="0"/>
        <v>461.54</v>
      </c>
      <c r="G20" s="30">
        <f t="shared" si="0"/>
        <v>594.59</v>
      </c>
      <c r="H20" s="30">
        <f t="shared" si="0"/>
        <v>594.59</v>
      </c>
      <c r="I20" s="30">
        <f t="shared" si="0"/>
        <v>823.28</v>
      </c>
      <c r="J20" s="30">
        <f t="shared" si="0"/>
        <v>823.28</v>
      </c>
      <c r="K20" s="31">
        <f t="shared" si="0"/>
        <v>182.95</v>
      </c>
      <c r="L20" s="31">
        <f t="shared" si="0"/>
        <v>182.95</v>
      </c>
      <c r="M20" s="31">
        <f t="shared" si="0"/>
        <v>182.95</v>
      </c>
      <c r="N20" s="31">
        <f t="shared" si="0"/>
        <v>91.48</v>
      </c>
      <c r="O20" s="31">
        <f t="shared" si="0"/>
        <v>91.48</v>
      </c>
      <c r="P20" s="31">
        <f t="shared" si="0"/>
        <v>91.48</v>
      </c>
      <c r="Q20" s="31">
        <f t="shared" si="0"/>
        <v>91.48</v>
      </c>
      <c r="R20" s="31">
        <f t="shared" si="0"/>
        <v>91.48</v>
      </c>
      <c r="S20" s="45">
        <f t="shared" si="0"/>
        <v>51.98</v>
      </c>
    </row>
    <row r="21" spans="1:20" x14ac:dyDescent="0.3">
      <c r="A21" s="101"/>
      <c r="B21" s="34" t="s">
        <v>42</v>
      </c>
      <c r="C21" s="30">
        <f t="shared" si="1"/>
        <v>329.87</v>
      </c>
      <c r="D21" s="30">
        <f t="shared" si="0"/>
        <v>329.87</v>
      </c>
      <c r="E21" s="30">
        <f t="shared" si="0"/>
        <v>329.87</v>
      </c>
      <c r="F21" s="30">
        <f t="shared" si="0"/>
        <v>461.54</v>
      </c>
      <c r="G21" s="30">
        <f t="shared" si="0"/>
        <v>594.59</v>
      </c>
      <c r="H21" s="30">
        <f t="shared" si="0"/>
        <v>594.59</v>
      </c>
      <c r="I21" s="30">
        <f t="shared" si="0"/>
        <v>823.28</v>
      </c>
      <c r="J21" s="30">
        <f t="shared" si="0"/>
        <v>823.28</v>
      </c>
      <c r="K21" s="31">
        <f t="shared" si="0"/>
        <v>163.35</v>
      </c>
      <c r="L21" s="31">
        <f t="shared" si="0"/>
        <v>163.35</v>
      </c>
      <c r="M21" s="31">
        <f t="shared" si="0"/>
        <v>163.35</v>
      </c>
      <c r="N21" s="31">
        <f t="shared" si="0"/>
        <v>81.680000000000007</v>
      </c>
      <c r="O21" s="31">
        <f t="shared" si="0"/>
        <v>81.680000000000007</v>
      </c>
      <c r="P21" s="31">
        <f t="shared" si="0"/>
        <v>81.680000000000007</v>
      </c>
      <c r="Q21" s="31">
        <f t="shared" si="0"/>
        <v>81.680000000000007</v>
      </c>
      <c r="R21" s="31">
        <f t="shared" si="0"/>
        <v>81.680000000000007</v>
      </c>
      <c r="S21" s="45">
        <f t="shared" si="0"/>
        <v>51.98</v>
      </c>
    </row>
    <row r="22" spans="1:20" x14ac:dyDescent="0.3">
      <c r="A22" s="101"/>
      <c r="B22" s="34" t="s">
        <v>43</v>
      </c>
      <c r="C22" s="30">
        <f t="shared" si="1"/>
        <v>329.87</v>
      </c>
      <c r="D22" s="30">
        <f t="shared" si="0"/>
        <v>329.87</v>
      </c>
      <c r="E22" s="30">
        <f t="shared" si="0"/>
        <v>329.87</v>
      </c>
      <c r="F22" s="30">
        <f t="shared" si="0"/>
        <v>461.54</v>
      </c>
      <c r="G22" s="30">
        <f t="shared" si="0"/>
        <v>594.59</v>
      </c>
      <c r="H22" s="30">
        <f t="shared" si="0"/>
        <v>594.59</v>
      </c>
      <c r="I22" s="30">
        <f t="shared" si="0"/>
        <v>823.28</v>
      </c>
      <c r="J22" s="30">
        <f t="shared" si="0"/>
        <v>823.28</v>
      </c>
      <c r="K22" s="31">
        <f t="shared" si="0"/>
        <v>169.88</v>
      </c>
      <c r="L22" s="31">
        <f t="shared" si="0"/>
        <v>169.88</v>
      </c>
      <c r="M22" s="31">
        <f t="shared" si="0"/>
        <v>169.88</v>
      </c>
      <c r="N22" s="31">
        <f t="shared" si="0"/>
        <v>84.94</v>
      </c>
      <c r="O22" s="31">
        <f t="shared" si="0"/>
        <v>84.94</v>
      </c>
      <c r="P22" s="31">
        <f t="shared" si="0"/>
        <v>84.94</v>
      </c>
      <c r="Q22" s="31">
        <f t="shared" si="0"/>
        <v>84.94</v>
      </c>
      <c r="R22" s="31">
        <f t="shared" si="0"/>
        <v>84.94</v>
      </c>
      <c r="S22" s="45">
        <f t="shared" si="0"/>
        <v>51.98</v>
      </c>
    </row>
    <row r="23" spans="1:20" x14ac:dyDescent="0.3">
      <c r="A23" s="101"/>
      <c r="B23" s="34" t="s">
        <v>44</v>
      </c>
      <c r="C23" s="30">
        <f t="shared" si="1"/>
        <v>247.4</v>
      </c>
      <c r="D23" s="30">
        <f t="shared" si="0"/>
        <v>247.4</v>
      </c>
      <c r="E23" s="30">
        <f t="shared" si="0"/>
        <v>247.4</v>
      </c>
      <c r="F23" s="30">
        <f t="shared" si="0"/>
        <v>461.54</v>
      </c>
      <c r="G23" s="30">
        <f t="shared" si="0"/>
        <v>594.59</v>
      </c>
      <c r="H23" s="30">
        <f t="shared" si="0"/>
        <v>594.59</v>
      </c>
      <c r="I23" s="30">
        <f t="shared" si="0"/>
        <v>823.28</v>
      </c>
      <c r="J23" s="30">
        <f t="shared" si="0"/>
        <v>823.28</v>
      </c>
      <c r="K23" s="31">
        <f t="shared" si="0"/>
        <v>163.35</v>
      </c>
      <c r="L23" s="31">
        <f t="shared" si="0"/>
        <v>163.35</v>
      </c>
      <c r="M23" s="31">
        <f t="shared" si="0"/>
        <v>163.35</v>
      </c>
      <c r="N23" s="31">
        <f t="shared" si="0"/>
        <v>81.680000000000007</v>
      </c>
      <c r="O23" s="31">
        <f t="shared" si="0"/>
        <v>81.680000000000007</v>
      </c>
      <c r="P23" s="31">
        <f t="shared" si="0"/>
        <v>81.680000000000007</v>
      </c>
      <c r="Q23" s="31">
        <f t="shared" si="0"/>
        <v>81.680000000000007</v>
      </c>
      <c r="R23" s="31">
        <f t="shared" si="0"/>
        <v>81.680000000000007</v>
      </c>
      <c r="S23" s="45">
        <f t="shared" si="0"/>
        <v>51.98</v>
      </c>
    </row>
    <row r="24" spans="1:20" x14ac:dyDescent="0.3">
      <c r="A24" s="101"/>
      <c r="B24" s="34" t="s">
        <v>45</v>
      </c>
      <c r="C24" s="30">
        <f t="shared" si="1"/>
        <v>942.48</v>
      </c>
      <c r="D24" s="30">
        <f t="shared" si="0"/>
        <v>942.48</v>
      </c>
      <c r="E24" s="30">
        <f t="shared" si="0"/>
        <v>942.48</v>
      </c>
      <c r="F24" s="30">
        <f t="shared" si="0"/>
        <v>1758.24</v>
      </c>
      <c r="G24" s="30">
        <f t="shared" si="0"/>
        <v>2265.12</v>
      </c>
      <c r="H24" s="30">
        <f t="shared" si="0"/>
        <v>2265.12</v>
      </c>
      <c r="I24" s="30">
        <f t="shared" si="0"/>
        <v>3136.32</v>
      </c>
      <c r="J24" s="30">
        <f t="shared" si="0"/>
        <v>3136.32</v>
      </c>
      <c r="K24" s="31">
        <f t="shared" si="0"/>
        <v>522.72</v>
      </c>
      <c r="L24" s="31">
        <f t="shared" si="0"/>
        <v>522.72</v>
      </c>
      <c r="M24" s="31">
        <f t="shared" si="0"/>
        <v>522.72</v>
      </c>
      <c r="N24" s="31">
        <f t="shared" si="0"/>
        <v>261.36</v>
      </c>
      <c r="O24" s="31">
        <f t="shared" si="0"/>
        <v>261.36</v>
      </c>
      <c r="P24" s="31">
        <f t="shared" si="0"/>
        <v>261.36</v>
      </c>
      <c r="Q24" s="31">
        <f t="shared" si="0"/>
        <v>261.36</v>
      </c>
      <c r="R24" s="31">
        <f t="shared" si="0"/>
        <v>261.36</v>
      </c>
      <c r="S24" s="45">
        <f t="shared" si="0"/>
        <v>198</v>
      </c>
    </row>
    <row r="25" spans="1:20" x14ac:dyDescent="0.3">
      <c r="A25" s="101"/>
      <c r="B25" s="34" t="s">
        <v>46</v>
      </c>
      <c r="C25" s="30">
        <f t="shared" si="1"/>
        <v>306.31</v>
      </c>
      <c r="D25" s="30">
        <f t="shared" si="0"/>
        <v>306.31</v>
      </c>
      <c r="E25" s="30">
        <f t="shared" si="0"/>
        <v>306.31</v>
      </c>
      <c r="F25" s="30">
        <f t="shared" si="0"/>
        <v>571.42999999999995</v>
      </c>
      <c r="G25" s="30">
        <f t="shared" si="0"/>
        <v>736.16</v>
      </c>
      <c r="H25" s="30">
        <f t="shared" si="0"/>
        <v>736.16</v>
      </c>
      <c r="I25" s="30">
        <f t="shared" si="0"/>
        <v>1019.3</v>
      </c>
      <c r="J25" s="30">
        <f t="shared" si="0"/>
        <v>1019.3</v>
      </c>
      <c r="K25" s="31">
        <f t="shared" si="0"/>
        <v>182.95</v>
      </c>
      <c r="L25" s="31">
        <f t="shared" si="0"/>
        <v>182.95</v>
      </c>
      <c r="M25" s="31">
        <f t="shared" si="0"/>
        <v>182.95</v>
      </c>
      <c r="N25" s="31">
        <f t="shared" si="0"/>
        <v>91.48</v>
      </c>
      <c r="O25" s="31">
        <f t="shared" si="0"/>
        <v>91.48</v>
      </c>
      <c r="P25" s="31">
        <f t="shared" si="0"/>
        <v>91.48</v>
      </c>
      <c r="Q25" s="31">
        <f t="shared" si="0"/>
        <v>91.48</v>
      </c>
      <c r="R25" s="31">
        <f t="shared" si="0"/>
        <v>91.48</v>
      </c>
      <c r="S25" s="45">
        <f t="shared" si="0"/>
        <v>64.349999999999994</v>
      </c>
    </row>
    <row r="26" spans="1:20" ht="15" thickBot="1" x14ac:dyDescent="0.35">
      <c r="A26" s="101"/>
      <c r="B26" s="35" t="s">
        <v>47</v>
      </c>
      <c r="C26" s="46">
        <f t="shared" si="1"/>
        <v>2356.1999999999998</v>
      </c>
      <c r="D26" s="46">
        <f t="shared" si="0"/>
        <v>2356.1999999999998</v>
      </c>
      <c r="E26" s="46">
        <f t="shared" si="0"/>
        <v>2356.1999999999998</v>
      </c>
      <c r="F26" s="46">
        <f t="shared" si="0"/>
        <v>4395.6000000000004</v>
      </c>
      <c r="G26" s="46">
        <f t="shared" si="0"/>
        <v>5662.8</v>
      </c>
      <c r="H26" s="46">
        <f t="shared" si="0"/>
        <v>5662.8</v>
      </c>
      <c r="I26" s="46">
        <f t="shared" si="0"/>
        <v>7840.8</v>
      </c>
      <c r="J26" s="46">
        <f t="shared" si="0"/>
        <v>7840.8</v>
      </c>
      <c r="K26" s="47">
        <f t="shared" si="0"/>
        <v>1306.8</v>
      </c>
      <c r="L26" s="47">
        <f t="shared" si="0"/>
        <v>1306.8</v>
      </c>
      <c r="M26" s="47">
        <f t="shared" si="0"/>
        <v>1306.8</v>
      </c>
      <c r="N26" s="47">
        <f t="shared" si="0"/>
        <v>653.4</v>
      </c>
      <c r="O26" s="47">
        <f t="shared" si="0"/>
        <v>653.4</v>
      </c>
      <c r="P26" s="47">
        <f t="shared" si="0"/>
        <v>653.4</v>
      </c>
      <c r="Q26" s="47">
        <f t="shared" si="0"/>
        <v>653.4</v>
      </c>
      <c r="R26" s="47">
        <f t="shared" si="0"/>
        <v>653.4</v>
      </c>
      <c r="S26" s="48">
        <f t="shared" si="0"/>
        <v>495</v>
      </c>
    </row>
    <row r="28" spans="1:20" x14ac:dyDescent="0.3">
      <c r="K28"/>
      <c r="L28"/>
      <c r="M28"/>
      <c r="N28"/>
      <c r="O28"/>
      <c r="P28"/>
      <c r="Q28"/>
      <c r="R28"/>
      <c r="S28"/>
      <c r="T28"/>
    </row>
    <row r="29" spans="1:20" x14ac:dyDescent="0.3">
      <c r="K29"/>
      <c r="L29"/>
      <c r="M29"/>
      <c r="N29"/>
      <c r="O29"/>
      <c r="P29"/>
      <c r="Q29"/>
      <c r="R29"/>
      <c r="S29"/>
      <c r="T29"/>
    </row>
    <row r="30" spans="1:20" x14ac:dyDescent="0.3">
      <c r="C30" s="75">
        <f>Arkusz1!D21</f>
        <v>0</v>
      </c>
      <c r="D30" s="72"/>
      <c r="E30" s="72"/>
      <c r="F30" s="75">
        <f>Arkusz1!G21</f>
        <v>0</v>
      </c>
      <c r="G30" s="72"/>
      <c r="H30" s="72"/>
      <c r="I30" s="75">
        <f>Arkusz1!J21</f>
        <v>0</v>
      </c>
      <c r="J30" s="72"/>
    </row>
    <row r="31" spans="1:20" x14ac:dyDescent="0.3">
      <c r="C31" s="72"/>
      <c r="D31" s="75">
        <f>Arkusz1!E22</f>
        <v>0</v>
      </c>
      <c r="E31" s="75">
        <f>Arkusz1!F22</f>
        <v>0</v>
      </c>
      <c r="F31" s="72"/>
      <c r="G31" s="75">
        <f>Arkusz1!H22</f>
        <v>0</v>
      </c>
      <c r="H31" s="75">
        <f>Arkusz1!I22</f>
        <v>0</v>
      </c>
      <c r="I31" s="72"/>
      <c r="J31" s="75">
        <f>Arkusz1!K22</f>
        <v>0</v>
      </c>
    </row>
    <row r="32" spans="1:20" x14ac:dyDescent="0.3">
      <c r="C32" s="72"/>
      <c r="D32" s="75">
        <f>Arkusz1!E23</f>
        <v>0</v>
      </c>
      <c r="E32" s="75">
        <f>Arkusz1!F23</f>
        <v>0</v>
      </c>
      <c r="F32" s="72"/>
      <c r="G32" s="75">
        <f>Arkusz1!H23</f>
        <v>0</v>
      </c>
      <c r="H32" s="75">
        <f>Arkusz1!I23</f>
        <v>0</v>
      </c>
      <c r="I32" s="72"/>
      <c r="J32" s="75">
        <f>Arkusz1!K23</f>
        <v>0</v>
      </c>
    </row>
    <row r="33" spans="3:10" x14ac:dyDescent="0.3">
      <c r="C33" s="72"/>
      <c r="D33" s="75">
        <f>Arkusz1!E24</f>
        <v>0</v>
      </c>
      <c r="E33" s="75">
        <f>Arkusz1!F24</f>
        <v>0</v>
      </c>
      <c r="F33" s="72"/>
      <c r="G33" s="75">
        <f>Arkusz1!H24</f>
        <v>0</v>
      </c>
      <c r="H33" s="75">
        <f>Arkusz1!I24</f>
        <v>0</v>
      </c>
      <c r="I33" s="72"/>
      <c r="J33" s="75">
        <f>Arkusz1!K24</f>
        <v>0</v>
      </c>
    </row>
    <row r="34" spans="3:10" x14ac:dyDescent="0.3">
      <c r="C34" s="55">
        <f>C30*C$6</f>
        <v>0</v>
      </c>
      <c r="D34" s="76"/>
      <c r="E34" s="74"/>
      <c r="F34" s="74"/>
      <c r="G34" s="74"/>
      <c r="H34" s="74"/>
      <c r="I34" s="74"/>
      <c r="J34" s="74"/>
    </row>
    <row r="35" spans="3:10" x14ac:dyDescent="0.3">
      <c r="C35" s="74"/>
      <c r="D35" s="74"/>
      <c r="E35" s="74"/>
      <c r="F35" s="55">
        <f>F30*F$6</f>
        <v>0</v>
      </c>
      <c r="G35" s="74"/>
      <c r="H35" s="74"/>
      <c r="I35" s="55">
        <f>I30*I$6</f>
        <v>0</v>
      </c>
      <c r="J35" s="74"/>
    </row>
    <row r="36" spans="3:10" x14ac:dyDescent="0.3">
      <c r="C36" s="74"/>
      <c r="D36" s="55">
        <f>D31*D$6</f>
        <v>0</v>
      </c>
      <c r="E36" s="55">
        <f>E31*E$6</f>
        <v>0</v>
      </c>
      <c r="F36" s="74"/>
      <c r="G36" s="74"/>
      <c r="H36" s="74"/>
      <c r="I36" s="74"/>
      <c r="J36" s="74"/>
    </row>
    <row r="37" spans="3:10" x14ac:dyDescent="0.3">
      <c r="C37" s="74"/>
      <c r="D37" s="74"/>
      <c r="E37" s="74"/>
      <c r="F37" s="74"/>
      <c r="G37" s="55">
        <f>G31*G$6</f>
        <v>0</v>
      </c>
      <c r="H37" s="55">
        <f>H31*H$6</f>
        <v>0</v>
      </c>
      <c r="I37" s="74"/>
      <c r="J37" s="55">
        <f>J31*J$6</f>
        <v>0</v>
      </c>
    </row>
    <row r="38" spans="3:10" x14ac:dyDescent="0.3">
      <c r="C38" s="74"/>
      <c r="D38" s="55">
        <f>D32*D$6</f>
        <v>0</v>
      </c>
      <c r="E38" s="55">
        <f>E32*E$6</f>
        <v>0</v>
      </c>
      <c r="F38" s="74"/>
      <c r="G38" s="74"/>
      <c r="H38" s="74"/>
      <c r="I38" s="74"/>
      <c r="J38" s="74"/>
    </row>
    <row r="39" spans="3:10" x14ac:dyDescent="0.3">
      <c r="C39" s="74"/>
      <c r="D39" s="74"/>
      <c r="E39" s="74"/>
      <c r="F39" s="74"/>
      <c r="G39" s="55">
        <f>G32*G$6</f>
        <v>0</v>
      </c>
      <c r="H39" s="55">
        <f>H32*H$6</f>
        <v>0</v>
      </c>
      <c r="I39" s="74"/>
      <c r="J39" s="55">
        <f>J32*J$6</f>
        <v>0</v>
      </c>
    </row>
    <row r="40" spans="3:10" x14ac:dyDescent="0.3">
      <c r="C40" s="74"/>
      <c r="D40" s="55">
        <f>D33*D$6</f>
        <v>0</v>
      </c>
      <c r="E40" s="55">
        <f>E33*E$6</f>
        <v>0</v>
      </c>
      <c r="F40" s="74"/>
      <c r="G40" s="74"/>
      <c r="H40" s="74"/>
      <c r="I40" s="74"/>
      <c r="J40" s="74"/>
    </row>
    <row r="41" spans="3:10" x14ac:dyDescent="0.3">
      <c r="C41" s="74"/>
      <c r="D41" s="74"/>
      <c r="E41" s="74"/>
      <c r="F41" s="74"/>
      <c r="G41" s="55">
        <f>G33*G$6</f>
        <v>0</v>
      </c>
      <c r="H41" s="55">
        <f>H33*H$6</f>
        <v>0</v>
      </c>
      <c r="I41" s="74"/>
      <c r="J41" s="55">
        <f>J33*J$6</f>
        <v>0</v>
      </c>
    </row>
    <row r="43" spans="3:10" x14ac:dyDescent="0.3">
      <c r="C43" s="62">
        <f>Arkusz1!D47</f>
        <v>0</v>
      </c>
      <c r="D43" s="62">
        <f>Arkusz1!E47</f>
        <v>0</v>
      </c>
      <c r="E43" s="62">
        <f>Arkusz1!F47</f>
        <v>0</v>
      </c>
      <c r="F43" s="62">
        <f>Arkusz1!G47</f>
        <v>0</v>
      </c>
      <c r="G43" s="62">
        <f>Arkusz1!H47</f>
        <v>0</v>
      </c>
      <c r="H43" s="62">
        <f>Arkusz1!I47</f>
        <v>0</v>
      </c>
      <c r="I43" s="62">
        <f>Arkusz1!J47</f>
        <v>0</v>
      </c>
      <c r="J43" s="62">
        <f>Arkusz1!K47</f>
        <v>0</v>
      </c>
    </row>
    <row r="44" spans="3:10" x14ac:dyDescent="0.3">
      <c r="C44" s="61">
        <f>C43*K$6</f>
        <v>0</v>
      </c>
      <c r="D44" s="61">
        <f t="shared" ref="D44:J44" si="2">D43*L$6</f>
        <v>0</v>
      </c>
      <c r="E44" s="61">
        <f t="shared" si="2"/>
        <v>0</v>
      </c>
      <c r="F44" s="61">
        <f t="shared" si="2"/>
        <v>0</v>
      </c>
      <c r="G44" s="61">
        <f t="shared" si="2"/>
        <v>0</v>
      </c>
      <c r="H44" s="61">
        <f t="shared" si="2"/>
        <v>0</v>
      </c>
      <c r="I44" s="61">
        <f t="shared" si="2"/>
        <v>0</v>
      </c>
      <c r="J44" s="61">
        <f t="shared" si="2"/>
        <v>0</v>
      </c>
    </row>
    <row r="46" spans="3:10" x14ac:dyDescent="0.3">
      <c r="C46" s="75">
        <f>Arkusz1!D57</f>
        <v>0</v>
      </c>
      <c r="D46" s="75">
        <f>Arkusz1!E57</f>
        <v>0</v>
      </c>
      <c r="E46" s="75">
        <f>Arkusz1!F57</f>
        <v>0</v>
      </c>
      <c r="F46" s="75">
        <f>Arkusz1!G57</f>
        <v>0</v>
      </c>
      <c r="G46" s="75">
        <f>Arkusz1!H57</f>
        <v>0</v>
      </c>
      <c r="H46" s="75">
        <f>Arkusz1!I57</f>
        <v>0</v>
      </c>
      <c r="I46" s="75">
        <f>Arkusz1!J57</f>
        <v>0</v>
      </c>
      <c r="J46" s="75">
        <f>Arkusz1!K57</f>
        <v>0</v>
      </c>
    </row>
    <row r="47" spans="3:10" x14ac:dyDescent="0.3">
      <c r="C47" s="75">
        <f>Arkusz1!D58</f>
        <v>0</v>
      </c>
      <c r="D47" s="75">
        <f>Arkusz1!E58</f>
        <v>0</v>
      </c>
      <c r="E47" s="75">
        <f>Arkusz1!F58</f>
        <v>0</v>
      </c>
      <c r="F47" s="75">
        <f>Arkusz1!G58</f>
        <v>0</v>
      </c>
      <c r="G47" s="75">
        <f>Arkusz1!H58</f>
        <v>0</v>
      </c>
      <c r="H47" s="75">
        <f>Arkusz1!I58</f>
        <v>0</v>
      </c>
      <c r="I47" s="75">
        <f>Arkusz1!J58</f>
        <v>0</v>
      </c>
      <c r="J47" s="75">
        <f>Arkusz1!K58</f>
        <v>0</v>
      </c>
    </row>
    <row r="48" spans="3:10" x14ac:dyDescent="0.3">
      <c r="C48" s="75">
        <f>Arkusz1!D59</f>
        <v>0</v>
      </c>
      <c r="D48" s="75">
        <f>Arkusz1!E59</f>
        <v>0</v>
      </c>
      <c r="E48" s="75">
        <f>Arkusz1!F59</f>
        <v>0</v>
      </c>
      <c r="F48" s="75">
        <f>Arkusz1!G59</f>
        <v>0</v>
      </c>
      <c r="G48" s="75">
        <f>Arkusz1!H59</f>
        <v>0</v>
      </c>
      <c r="H48" s="75">
        <f>Arkusz1!I59</f>
        <v>0</v>
      </c>
      <c r="I48" s="75">
        <f>Arkusz1!J59</f>
        <v>0</v>
      </c>
      <c r="J48" s="75">
        <f>Arkusz1!K59</f>
        <v>0</v>
      </c>
    </row>
    <row r="49" spans="3:11" x14ac:dyDescent="0.3">
      <c r="C49" s="75">
        <f>Arkusz1!D60</f>
        <v>0</v>
      </c>
      <c r="D49" s="75">
        <f>Arkusz1!E60</f>
        <v>0</v>
      </c>
      <c r="E49" s="75">
        <f>Arkusz1!F60</f>
        <v>0</v>
      </c>
      <c r="F49" s="75">
        <f>Arkusz1!G60</f>
        <v>0</v>
      </c>
      <c r="G49" s="75">
        <f>Arkusz1!H60</f>
        <v>0</v>
      </c>
      <c r="H49" s="75">
        <f>Arkusz1!I60</f>
        <v>0</v>
      </c>
      <c r="I49" s="75">
        <f>Arkusz1!J60</f>
        <v>0</v>
      </c>
      <c r="J49" s="75">
        <f>Arkusz1!K60</f>
        <v>0</v>
      </c>
    </row>
    <row r="50" spans="3:11" x14ac:dyDescent="0.3">
      <c r="C50" s="79"/>
      <c r="D50" s="79"/>
      <c r="E50" s="79"/>
      <c r="F50" s="75">
        <f>Arkusz1!G61</f>
        <v>0</v>
      </c>
      <c r="G50" s="75">
        <f>Arkusz1!H61</f>
        <v>0</v>
      </c>
      <c r="H50" s="79"/>
      <c r="I50" s="75">
        <f>Arkusz1!J61</f>
        <v>0</v>
      </c>
      <c r="J50" s="75">
        <f>Arkusz1!K61</f>
        <v>0</v>
      </c>
    </row>
    <row r="51" spans="3:11" x14ac:dyDescent="0.3">
      <c r="C51" s="55">
        <f>C46*C$5</f>
        <v>0</v>
      </c>
      <c r="D51" s="55">
        <f>D46*D$5</f>
        <v>0</v>
      </c>
      <c r="E51" s="55">
        <f>E46*E$5</f>
        <v>0</v>
      </c>
      <c r="F51" s="78"/>
      <c r="G51" s="78"/>
      <c r="H51" s="78"/>
      <c r="I51" s="78"/>
      <c r="J51" s="78"/>
    </row>
    <row r="52" spans="3:11" x14ac:dyDescent="0.3">
      <c r="C52" s="55">
        <f>C47*C$6</f>
        <v>0</v>
      </c>
      <c r="D52" s="55">
        <f>D47*D$6</f>
        <v>0</v>
      </c>
      <c r="E52" s="55">
        <f>E47*E$6</f>
        <v>0</v>
      </c>
      <c r="F52" s="78"/>
      <c r="G52" s="78"/>
      <c r="H52" s="78"/>
      <c r="I52" s="78"/>
      <c r="J52" s="78"/>
    </row>
    <row r="53" spans="3:11" x14ac:dyDescent="0.3">
      <c r="C53" s="78"/>
      <c r="D53" s="78"/>
      <c r="E53" s="78"/>
      <c r="F53" s="55">
        <f>F46*F$5</f>
        <v>0</v>
      </c>
      <c r="G53" s="55">
        <f>G46*G$5</f>
        <v>0</v>
      </c>
      <c r="H53" s="55">
        <f>H46*H$5</f>
        <v>0</v>
      </c>
      <c r="I53" s="55">
        <f>I46*I$5</f>
        <v>0</v>
      </c>
      <c r="J53" s="55">
        <f>J46*J$5</f>
        <v>0</v>
      </c>
    </row>
    <row r="54" spans="3:11" x14ac:dyDescent="0.3">
      <c r="C54" s="78"/>
      <c r="D54" s="78"/>
      <c r="E54" s="78"/>
      <c r="F54" s="55">
        <f>F47*F$6</f>
        <v>0</v>
      </c>
      <c r="G54" s="55">
        <f>G47*G$6</f>
        <v>0</v>
      </c>
      <c r="H54" s="55">
        <f>H47*H$6</f>
        <v>0</v>
      </c>
      <c r="I54" s="55">
        <f>I47*I$6</f>
        <v>0</v>
      </c>
      <c r="J54" s="55">
        <f>J47*J$6</f>
        <v>0</v>
      </c>
    </row>
    <row r="55" spans="3:11" x14ac:dyDescent="0.3">
      <c r="C55" s="55">
        <f>C48*K$5</f>
        <v>0</v>
      </c>
      <c r="D55" s="55">
        <f t="shared" ref="D55:J55" si="3">D48*L$5</f>
        <v>0</v>
      </c>
      <c r="E55" s="55">
        <f t="shared" si="3"/>
        <v>0</v>
      </c>
      <c r="F55" s="55">
        <f t="shared" si="3"/>
        <v>0</v>
      </c>
      <c r="G55" s="55">
        <f t="shared" si="3"/>
        <v>0</v>
      </c>
      <c r="H55" s="55">
        <f t="shared" si="3"/>
        <v>0</v>
      </c>
      <c r="I55" s="55">
        <f t="shared" si="3"/>
        <v>0</v>
      </c>
      <c r="J55" s="55">
        <f t="shared" si="3"/>
        <v>0</v>
      </c>
    </row>
    <row r="56" spans="3:11" x14ac:dyDescent="0.3">
      <c r="C56" s="55">
        <f>C49*K$6</f>
        <v>0</v>
      </c>
      <c r="D56" s="55">
        <f t="shared" ref="D56:J56" si="4">D49*L$6</f>
        <v>0</v>
      </c>
      <c r="E56" s="55">
        <f t="shared" si="4"/>
        <v>0</v>
      </c>
      <c r="F56" s="55">
        <f>F49*N$6</f>
        <v>0</v>
      </c>
      <c r="G56" s="55">
        <f>G49*O$6</f>
        <v>0</v>
      </c>
      <c r="H56" s="55">
        <f>H49*P$6</f>
        <v>0</v>
      </c>
      <c r="I56" s="55">
        <f>I49*Q$6</f>
        <v>0</v>
      </c>
      <c r="J56" s="55">
        <f t="shared" si="4"/>
        <v>0</v>
      </c>
    </row>
    <row r="57" spans="3:11" x14ac:dyDescent="0.3">
      <c r="C57" s="78"/>
      <c r="D57" s="78"/>
      <c r="E57" s="78"/>
      <c r="F57" s="55">
        <f>F50*$S$6</f>
        <v>0</v>
      </c>
      <c r="G57" s="55">
        <f>G50*$S$6</f>
        <v>0</v>
      </c>
      <c r="H57" s="78"/>
      <c r="I57" s="55">
        <f>I50*$S$6</f>
        <v>0</v>
      </c>
      <c r="J57" s="55">
        <f>J50*$S$6</f>
        <v>0</v>
      </c>
    </row>
    <row r="59" spans="3:11" x14ac:dyDescent="0.3">
      <c r="K59" s="80"/>
    </row>
  </sheetData>
  <protectedRanges>
    <protectedRange sqref="C34 F35 I35 D36:E36 G37:H37 J37 D38:E38 G39:H39 J39 D40:E40 G41:H41 J41" name="Rozstęp13_6"/>
    <protectedRange sqref="C30:J33" name="Rozstęp7_6"/>
    <protectedRange sqref="C43:J44" name="Rozstęp26"/>
    <protectedRange sqref="C51:E52 F53:J54 C55:J56" name="Rozstęp31_1"/>
    <protectedRange sqref="C46:J50" name="Rozstęp28_1"/>
    <protectedRange sqref="F57:J57" name="Rozstęp34_1"/>
  </protectedRanges>
  <mergeCells count="2">
    <mergeCell ref="A9:A17"/>
    <mergeCell ref="A18:A26"/>
  </mergeCells>
  <dataValidations count="2">
    <dataValidation allowBlank="1" showErrorMessage="1" sqref="B5:S17 B18:B26" xr:uid="{D5747806-8F82-4E78-AF15-D1608D65B69F}"/>
    <dataValidation allowBlank="1" showInputMessage="1" showErrorMessage="1" error="Kwota nie może być wyższa od iloczynu liczby uczniów oraz kwoty na ucznia" sqref="C34:J41 C43:J44 C51:J57" xr:uid="{08DBE257-4001-4ED9-8678-99E2996612CA}"/>
  </dataValidation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Arkusze</vt:lpstr>
      </vt:variant>
      <vt:variant>
        <vt:i4>2</vt:i4>
      </vt:variant>
      <vt:variant>
        <vt:lpstr>Nazwane zakresy</vt:lpstr>
      </vt:variant>
      <vt:variant>
        <vt:i4>2</vt:i4>
      </vt:variant>
    </vt:vector>
  </HeadingPairs>
  <TitlesOfParts>
    <vt:vector size="4" baseType="lpstr">
      <vt:lpstr>Arkusz1</vt:lpstr>
      <vt:lpstr>Arkusz2</vt:lpstr>
      <vt:lpstr>Arkusz1!_ftn1</vt:lpstr>
      <vt:lpstr>Arkusz1!_ftnref1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Rafał Klonowski</dc:creator>
  <cp:lastModifiedBy>Łęczycka Natalia</cp:lastModifiedBy>
  <cp:lastPrinted>2023-05-16T10:03:22Z</cp:lastPrinted>
  <dcterms:created xsi:type="dcterms:W3CDTF">2023-05-16T06:53:22Z</dcterms:created>
  <dcterms:modified xsi:type="dcterms:W3CDTF">2026-04-15T08:59:15Z</dcterms:modified>
</cp:coreProperties>
</file>