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9-2024\Dane publiczne - 2024-09-30\"/>
    </mc:Choice>
  </mc:AlternateContent>
  <xr:revisionPtr revIDLastSave="0" documentId="8_{406653D3-C684-46A3-B0F9-B8197CA6E7FD}" xr6:coauthVersionLast="47" xr6:coauthVersionMax="47" xr10:uidLastSave="{00000000-0000-0000-0000-000000000000}"/>
  <bookViews>
    <workbookView xWindow="-120" yWindow="-120" windowWidth="20730" windowHeight="11160" xr2:uid="{E9A340F8-6232-4E4F-99E8-23608943EC14}"/>
  </bookViews>
  <sheets>
    <sheet name="Zestawienie syntetyczne" sheetId="1" r:id="rId1"/>
  </sheets>
  <definedNames>
    <definedName name="_xlnm.Print_Area" localSheetId="0">'Zestawienie syntetyczne'!$A$1:$AC$28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  <c r="T37" i="1"/>
  <c r="AC29" i="1"/>
  <c r="AC27" i="1"/>
  <c r="AC25" i="1"/>
  <c r="T25" i="1"/>
  <c r="AC19" i="1"/>
  <c r="AC18" i="1"/>
  <c r="T18" i="1"/>
  <c r="AC14" i="1"/>
  <c r="Q14" i="1"/>
  <c r="AC13" i="1"/>
  <c r="Q13" i="1"/>
  <c r="AC6" i="1"/>
  <c r="Q6" i="1"/>
  <c r="Q37" i="1" s="1"/>
</calcChain>
</file>

<file path=xl/sharedStrings.xml><?xml version="1.0" encoding="utf-8"?>
<sst xmlns="http://schemas.openxmlformats.org/spreadsheetml/2006/main" count="83" uniqueCount="63">
  <si>
    <t>DAiS ARiMR</t>
  </si>
  <si>
    <t>Sprawozdanie miesięczne z realizacji Programu Operacyjnego "Fundusze Europejskie dla Rybactwa" 2021-2027</t>
  </si>
  <si>
    <t>Limit finansowy przekazany przez MRiRW z dnia 07.10.2024</t>
  </si>
  <si>
    <t xml:space="preserve">dane  na dzień </t>
  </si>
  <si>
    <t>Priorytety/Działania/Poddziałania</t>
  </si>
  <si>
    <t>limit finansowy dla środków w latach 2021 - 2027  w PLN</t>
  </si>
  <si>
    <t xml:space="preserve"> Złożone wnioski o dofinansowanie (pierwotnie)</t>
  </si>
  <si>
    <t>Wnioski wybrane</t>
  </si>
  <si>
    <t>Wnioski o odrzucone</t>
  </si>
  <si>
    <t>Podpisane umowy (pierwotnie)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</si>
  <si>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</si>
  <si>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</si>
  <si>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</si>
  <si>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</si>
  <si>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</si>
  <si>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wykorzystanie limitu w %</t>
  </si>
  <si>
    <t>liczba wniosków odrzuconych i wycofanych¹</t>
  </si>
  <si>
    <t>kwota wniosków odrzuconych i wycofanych w PLN¹</t>
  </si>
  <si>
    <t>kwota dofinansowania w PLN</t>
  </si>
  <si>
    <t>w tym wkład UE</t>
  </si>
  <si>
    <t>liczba rozwiązanych umów</t>
  </si>
  <si>
    <t>kwota dofinansowania rozwiązanych umów w PLN</t>
  </si>
  <si>
    <t xml:space="preserve"> liczba wniosków</t>
  </si>
  <si>
    <t>liczba płatności</t>
  </si>
  <si>
    <t>liczba beneficjentów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</si>
  <si>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</si>
  <si>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</si>
  <si>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</si>
  <si>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</si>
  <si>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</si>
  <si>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</si>
  <si>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r>
      <t>Działanie 1.6  - Zwiększenie efektywności energetycznej i zmniejszenie emisji CO</t>
    </r>
    <r>
      <rPr>
        <vertAlign val="subscript"/>
        <sz val="14"/>
        <rFont val="Times New Roman"/>
        <family val="1"/>
        <charset val="238"/>
      </rPr>
      <t>2</t>
    </r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</si>
  <si>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</si>
  <si>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</si>
  <si>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</si>
  <si>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</si>
  <si>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</si>
  <si>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</si>
  <si>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</si>
  <si>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</si>
  <si>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</si>
  <si>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</si>
  <si>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</si>
  <si>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</si>
  <si>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</si>
  <si>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</si>
  <si>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0,00%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</si>
  <si>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</si>
  <si>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</si>
  <si>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</si>
  <si>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</si>
  <si>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</si>
  <si>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</si>
  <si>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</si>
  <si>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Pomoc techniczna</t>
  </si>
  <si>
    <t>Działanie 5.1 Wsparcie administracji i ewaluacja / Zapewnienie skutecznego systemu informacji i promocji programu oraz realizowanych w jego ramach instrumentów</t>
  </si>
  <si>
    <t>Działanie 5.2 - Zapewnienie skutecznego systemu informacji i promocji programu oraz realizowanych w jego ramach instrumentów.</t>
  </si>
  <si>
    <t>Razem</t>
  </si>
  <si>
    <t>Wartości dla wniosków oraz umów są przypisywane do Województwa, w którym znajduje się siedziba wnioskodawcy, natomiast zrealizowane płatności agregowane są zgodnie z dekretacją na Zleceniu Płatności.</t>
  </si>
  <si>
    <t>Żródło danych: raporty z baz danych wygenerowano z CST2021-SR z dnia 09.10.2024 oraz Informacja o realizacji Programu Fundusze Europejskie dla Rybactwa na lata  2021-2027 sporządzona przez DK</t>
  </si>
  <si>
    <t xml:space="preserve">Sporządził: Piotr Bartuszek Główny Specjalista, Wydział Sprawozdawczości Instrumentów Rolnych i Rybackich </t>
  </si>
  <si>
    <t xml:space="preserve">Sprawdził: Tomasz Sikora - Naczelnik,Wydział Sprawozdawczości Instrumentów Rolnych i Rybackich </t>
  </si>
  <si>
    <t>Zatwierdził: Marcin Bereziński,  p.o. Zastępcy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</si>
</sst>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d\ mmmm\ yyyy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22"/>
      <name val="Times New Roman"/>
      <family val="1"/>
      <charset val="238"/>
    </font>
    <font>
      <sz val="11"/>
      <name val="Times New Roman"/>
      <family val="1"/>
      <charset val="238"/>
    </font>
    <font>
      <vertAlign val="subscript"/>
      <sz val="14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</cellStyleXfs>
  <cellXfs count="145">
    <xf numFmtId="0" fontId="0" fillId="0" borderId="0" xfId="0"/>
    <xf numFmtId="0" fontId="3" fillId="2" borderId="0" xfId="3" applyFont="1" applyFill="1" applyAlignment="1">
      <alignment horizontal="left" vertical="center"/>
    </xf>
    <xf numFmtId="164" fontId="4" fillId="2" borderId="0" xfId="1" applyFont="1" applyFill="1" applyBorder="1" applyAlignment="1">
      <alignment horizontal="left" vertical="center"/>
    </xf>
    <xf numFmtId="3" fontId="5" fillId="2" borderId="0" xfId="4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3" fontId="7" fillId="2" borderId="0" xfId="2" applyNumberFormat="1" applyFont="1" applyFill="1" applyAlignment="1">
      <alignment horizontal="center"/>
    </xf>
    <xf numFmtId="0" fontId="7" fillId="2" borderId="0" xfId="5" applyFont="1" applyFill="1"/>
    <xf numFmtId="3" fontId="7" fillId="2" borderId="0" xfId="5" applyNumberFormat="1" applyFont="1" applyFill="1"/>
    <xf numFmtId="0" fontId="7" fillId="0" borderId="0" xfId="5" applyFont="1"/>
    <xf numFmtId="0" fontId="4" fillId="2" borderId="0" xfId="3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9" fillId="0" borderId="1" xfId="3" applyFont="1" applyBorder="1" applyAlignment="1">
      <alignment horizontal="left" vertical="center" wrapText="1"/>
    </xf>
    <xf numFmtId="4" fontId="7" fillId="2" borderId="0" xfId="3" applyNumberFormat="1" applyFont="1" applyFill="1" applyAlignment="1">
      <alignment horizontal="center" wrapText="1"/>
    </xf>
    <xf numFmtId="166" fontId="7" fillId="2" borderId="0" xfId="3" applyNumberFormat="1" applyFont="1" applyFill="1" applyAlignment="1">
      <alignment horizontal="center" wrapText="1"/>
    </xf>
    <xf numFmtId="3" fontId="10" fillId="2" borderId="0" xfId="3" applyNumberFormat="1" applyFont="1" applyFill="1" applyAlignment="1">
      <alignment horizontal="right"/>
    </xf>
    <xf numFmtId="4" fontId="10" fillId="2" borderId="0" xfId="3" applyNumberFormat="1" applyFont="1" applyFill="1" applyAlignment="1">
      <alignment horizontal="center" wrapText="1"/>
    </xf>
    <xf numFmtId="3" fontId="10" fillId="2" borderId="0" xfId="2" applyNumberFormat="1" applyFont="1" applyFill="1" applyAlignment="1">
      <alignment horizontal="center"/>
    </xf>
    <xf numFmtId="0" fontId="3" fillId="2" borderId="0" xfId="5" applyFont="1" applyFill="1"/>
    <xf numFmtId="14" fontId="3" fillId="2" borderId="0" xfId="5" applyNumberFormat="1" applyFont="1" applyFill="1"/>
    <xf numFmtId="10" fontId="10" fillId="2" borderId="0" xfId="2" applyNumberFormat="1" applyFont="1" applyFill="1" applyBorder="1" applyAlignment="1">
      <alignment horizontal="center" wrapText="1"/>
    </xf>
    <xf numFmtId="3" fontId="10" fillId="2" borderId="0" xfId="3" applyNumberFormat="1" applyFont="1" applyFill="1" applyAlignment="1">
      <alignment horizontal="center" wrapText="1"/>
    </xf>
    <xf numFmtId="0" fontId="11" fillId="2" borderId="0" xfId="5" applyFont="1" applyFill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left" vertical="center" wrapText="1"/>
    </xf>
    <xf numFmtId="44" fontId="10" fillId="3" borderId="15" xfId="0" applyNumberFormat="1" applyFont="1" applyFill="1" applyBorder="1" applyAlignment="1">
      <alignment horizontal="center" vertical="center"/>
    </xf>
    <xf numFmtId="3" fontId="10" fillId="3" borderId="16" xfId="0" applyNumberFormat="1" applyFont="1" applyFill="1" applyBorder="1" applyAlignment="1">
      <alignment horizontal="right" vertical="center"/>
    </xf>
    <xf numFmtId="4" fontId="10" fillId="3" borderId="17" xfId="0" applyNumberFormat="1" applyFont="1" applyFill="1" applyBorder="1" applyAlignment="1">
      <alignment horizontal="right" vertical="center"/>
    </xf>
    <xf numFmtId="10" fontId="10" fillId="3" borderId="18" xfId="2" applyNumberFormat="1" applyFont="1" applyFill="1" applyBorder="1" applyAlignment="1">
      <alignment horizontal="right" vertical="center"/>
    </xf>
    <xf numFmtId="10" fontId="10" fillId="3" borderId="17" xfId="2" applyNumberFormat="1" applyFont="1" applyFill="1" applyBorder="1" applyAlignment="1">
      <alignment horizontal="right" vertical="center"/>
    </xf>
    <xf numFmtId="3" fontId="10" fillId="3" borderId="17" xfId="0" applyNumberFormat="1" applyFont="1" applyFill="1" applyBorder="1" applyAlignment="1">
      <alignment horizontal="right" vertical="center"/>
    </xf>
    <xf numFmtId="4" fontId="10" fillId="3" borderId="18" xfId="0" applyNumberFormat="1" applyFont="1" applyFill="1" applyBorder="1" applyAlignment="1">
      <alignment horizontal="right" vertical="center"/>
    </xf>
    <xf numFmtId="3" fontId="10" fillId="3" borderId="19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0" fontId="16" fillId="0" borderId="0" xfId="0" applyNumberFormat="1" applyFont="1" applyAlignment="1">
      <alignment vertical="center"/>
    </xf>
    <xf numFmtId="165" fontId="9" fillId="0" borderId="20" xfId="0" applyNumberFormat="1" applyFont="1" applyBorder="1" applyAlignment="1">
      <alignment horizontal="left" vertical="center" wrapText="1"/>
    </xf>
    <xf numFmtId="44" fontId="9" fillId="0" borderId="21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10" fontId="9" fillId="0" borderId="24" xfId="2" applyNumberFormat="1" applyFont="1" applyFill="1" applyBorder="1" applyAlignment="1">
      <alignment horizontal="right" vertical="center"/>
    </xf>
    <xf numFmtId="10" fontId="9" fillId="0" borderId="23" xfId="2" applyNumberFormat="1" applyFont="1" applyFill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3" fontId="9" fillId="0" borderId="25" xfId="0" applyNumberFormat="1" applyFont="1" applyBorder="1" applyAlignment="1">
      <alignment horizontal="right" vertical="center"/>
    </xf>
    <xf numFmtId="0" fontId="16" fillId="0" borderId="0" xfId="0" applyFont="1"/>
    <xf numFmtId="4" fontId="9" fillId="0" borderId="0" xfId="0" applyNumberFormat="1" applyFont="1"/>
    <xf numFmtId="4" fontId="15" fillId="0" borderId="0" xfId="0" applyNumberFormat="1" applyFont="1" applyAlignment="1">
      <alignment vertical="center"/>
    </xf>
    <xf numFmtId="0" fontId="9" fillId="0" borderId="26" xfId="0" applyFont="1" applyBorder="1" applyAlignment="1">
      <alignment horizontal="left" vertical="center" wrapText="1"/>
    </xf>
    <xf numFmtId="44" fontId="9" fillId="0" borderId="27" xfId="0" applyNumberFormat="1" applyFont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10" fontId="9" fillId="0" borderId="30" xfId="2" applyNumberFormat="1" applyFont="1" applyFill="1" applyBorder="1" applyAlignment="1">
      <alignment horizontal="right" vertical="center"/>
    </xf>
    <xf numFmtId="10" fontId="9" fillId="0" borderId="29" xfId="2" applyNumberFormat="1" applyFont="1" applyFill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4" fontId="9" fillId="0" borderId="30" xfId="0" applyNumberFormat="1" applyFont="1" applyBorder="1" applyAlignment="1">
      <alignment horizontal="right" vertical="center"/>
    </xf>
    <xf numFmtId="3" fontId="9" fillId="0" borderId="31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44" fontId="9" fillId="0" borderId="34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10" fontId="9" fillId="0" borderId="12" xfId="2" applyNumberFormat="1" applyFont="1" applyFill="1" applyBorder="1" applyAlignment="1">
      <alignment horizontal="right" vertical="center"/>
    </xf>
    <xf numFmtId="10" fontId="9" fillId="0" borderId="11" xfId="2" applyNumberFormat="1" applyFont="1" applyFill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165" fontId="10" fillId="3" borderId="20" xfId="0" applyNumberFormat="1" applyFont="1" applyFill="1" applyBorder="1" applyAlignment="1">
      <alignment horizontal="left" vertical="center" wrapText="1"/>
    </xf>
    <xf numFmtId="44" fontId="10" fillId="3" borderId="1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0" xfId="0" applyFont="1"/>
    <xf numFmtId="4" fontId="18" fillId="0" borderId="0" xfId="0" applyNumberFormat="1" applyFont="1" applyAlignment="1">
      <alignment vertical="center"/>
    </xf>
    <xf numFmtId="0" fontId="9" fillId="0" borderId="35" xfId="0" applyFont="1" applyBorder="1" applyAlignment="1">
      <alignment horizontal="left" vertical="center" wrapText="1"/>
    </xf>
    <xf numFmtId="0" fontId="19" fillId="0" borderId="0" xfId="0" applyFont="1"/>
    <xf numFmtId="165" fontId="10" fillId="3" borderId="33" xfId="0" applyNumberFormat="1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44" fontId="9" fillId="0" borderId="37" xfId="0" applyNumberFormat="1" applyFont="1" applyBorder="1" applyAlignment="1">
      <alignment horizontal="center" vertical="center" wrapText="1"/>
    </xf>
    <xf numFmtId="44" fontId="9" fillId="0" borderId="38" xfId="0" applyNumberFormat="1" applyFont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3" fontId="9" fillId="0" borderId="29" xfId="0" applyNumberFormat="1" applyFont="1" applyBorder="1" applyAlignment="1">
      <alignment horizontal="right" vertical="center" wrapText="1"/>
    </xf>
    <xf numFmtId="0" fontId="12" fillId="2" borderId="0" xfId="0" applyFont="1" applyFill="1"/>
    <xf numFmtId="0" fontId="9" fillId="0" borderId="8" xfId="0" applyFont="1" applyBorder="1" applyAlignment="1">
      <alignment horizontal="left" vertical="center" wrapText="1"/>
    </xf>
    <xf numFmtId="44" fontId="9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 wrapText="1"/>
    </xf>
    <xf numFmtId="4" fontId="10" fillId="3" borderId="17" xfId="0" applyNumberFormat="1" applyFont="1" applyFill="1" applyBorder="1" applyAlignment="1">
      <alignment horizontal="right" vertical="center" wrapText="1"/>
    </xf>
    <xf numFmtId="3" fontId="9" fillId="0" borderId="23" xfId="0" applyNumberFormat="1" applyFont="1" applyBorder="1" applyAlignment="1">
      <alignment horizontal="right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 wrapText="1"/>
    </xf>
    <xf numFmtId="44" fontId="9" fillId="0" borderId="39" xfId="0" applyNumberFormat="1" applyFont="1" applyBorder="1" applyAlignment="1">
      <alignment horizontal="center" vertical="center" wrapText="1"/>
    </xf>
    <xf numFmtId="3" fontId="9" fillId="0" borderId="40" xfId="0" applyNumberFormat="1" applyFont="1" applyBorder="1" applyAlignment="1">
      <alignment horizontal="right" vertical="center" wrapText="1"/>
    </xf>
    <xf numFmtId="4" fontId="9" fillId="0" borderId="41" xfId="0" applyNumberFormat="1" applyFont="1" applyBorder="1" applyAlignment="1">
      <alignment horizontal="right" vertical="center" wrapText="1"/>
    </xf>
    <xf numFmtId="10" fontId="9" fillId="0" borderId="42" xfId="2" applyNumberFormat="1" applyFont="1" applyFill="1" applyBorder="1" applyAlignment="1">
      <alignment horizontal="right" vertical="center" wrapText="1"/>
    </xf>
    <xf numFmtId="3" fontId="9" fillId="0" borderId="40" xfId="0" applyNumberFormat="1" applyFont="1" applyBorder="1" applyAlignment="1">
      <alignment horizontal="right" vertical="center"/>
    </xf>
    <xf numFmtId="4" fontId="9" fillId="0" borderId="41" xfId="0" applyNumberFormat="1" applyFont="1" applyBorder="1" applyAlignment="1">
      <alignment horizontal="right" vertical="center"/>
    </xf>
    <xf numFmtId="10" fontId="9" fillId="0" borderId="42" xfId="2" applyNumberFormat="1" applyFont="1" applyFill="1" applyBorder="1" applyAlignment="1">
      <alignment horizontal="right" vertical="center"/>
    </xf>
    <xf numFmtId="10" fontId="9" fillId="0" borderId="41" xfId="2" applyNumberFormat="1" applyFont="1" applyFill="1" applyBorder="1" applyAlignment="1">
      <alignment horizontal="right" vertical="center"/>
    </xf>
    <xf numFmtId="3" fontId="9" fillId="0" borderId="41" xfId="0" applyNumberFormat="1" applyFont="1" applyBorder="1" applyAlignment="1">
      <alignment horizontal="right" vertical="center"/>
    </xf>
    <xf numFmtId="4" fontId="9" fillId="0" borderId="42" xfId="0" applyNumberFormat="1" applyFont="1" applyBorder="1" applyAlignment="1">
      <alignment horizontal="right" vertical="center"/>
    </xf>
    <xf numFmtId="3" fontId="9" fillId="0" borderId="43" xfId="0" applyNumberFormat="1" applyFont="1" applyBorder="1" applyAlignment="1">
      <alignment horizontal="right" vertical="center"/>
    </xf>
    <xf numFmtId="165" fontId="10" fillId="3" borderId="14" xfId="0" applyNumberFormat="1" applyFont="1" applyFill="1" applyBorder="1" applyAlignment="1">
      <alignment horizontal="center" vertical="center" wrapText="1"/>
    </xf>
    <xf numFmtId="10" fontId="10" fillId="3" borderId="18" xfId="2" applyNumberFormat="1" applyFont="1" applyFill="1" applyBorder="1" applyAlignment="1">
      <alignment horizontal="right" vertical="center" wrapText="1"/>
    </xf>
    <xf numFmtId="0" fontId="9" fillId="0" borderId="3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20" fillId="0" borderId="0" xfId="0" applyNumberFormat="1" applyFont="1" applyAlignment="1">
      <alignment vertical="center" wrapText="1"/>
    </xf>
    <xf numFmtId="3" fontId="21" fillId="0" borderId="0" xfId="0" applyNumberFormat="1" applyFont="1"/>
    <xf numFmtId="0" fontId="21" fillId="0" borderId="0" xfId="0" applyFont="1"/>
    <xf numFmtId="0" fontId="7" fillId="0" borderId="0" xfId="0" applyFont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/>
    <xf numFmtId="3" fontId="7" fillId="0" borderId="0" xfId="0" applyNumberFormat="1" applyFont="1"/>
    <xf numFmtId="0" fontId="7" fillId="0" borderId="0" xfId="0" applyFont="1"/>
    <xf numFmtId="3" fontId="12" fillId="0" borderId="0" xfId="0" applyNumberFormat="1" applyFont="1"/>
    <xf numFmtId="0" fontId="20" fillId="0" borderId="0" xfId="0" applyFont="1"/>
    <xf numFmtId="164" fontId="12" fillId="0" borderId="0" xfId="1" applyFont="1"/>
    <xf numFmtId="3" fontId="12" fillId="0" borderId="0" xfId="0" applyNumberFormat="1" applyFont="1" applyAlignment="1">
      <alignment horizontal="center"/>
    </xf>
    <xf numFmtId="165" fontId="12" fillId="0" borderId="0" xfId="0" applyNumberFormat="1" applyFont="1"/>
    <xf numFmtId="3" fontId="12" fillId="0" borderId="0" xfId="0" applyNumberFormat="1" applyFont="1" applyAlignment="1">
      <alignment horizontal="right"/>
    </xf>
    <xf numFmtId="4" fontId="21" fillId="0" borderId="0" xfId="0" applyNumberFormat="1" applyFont="1"/>
  </cellXfs>
  <cellStyles count="6">
    <cellStyle name="Dziesiętny" xfId="1" builtinId="3"/>
    <cellStyle name="Normalny" xfId="0" builtinId="0"/>
    <cellStyle name="Normalny_RAP-FS(ROL)_OR00_16-08-2004" xfId="4" xr:uid="{88AB4730-34FB-4692-A912-A2D6DA8FB3DD}"/>
    <cellStyle name="Normalny_raport tygodniowy-ARiMR SPO RPR 03.07.2004r." xfId="3" xr:uid="{D133B165-0ABC-4EC8-98DD-8F329C7922A8}"/>
    <cellStyle name="Normalny_SPO Ryby_12-05-2005" xfId="5" xr:uid="{1F35AA14-7020-4866-9EE4-CC9373AB2815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D351-69E3-43C7-A8F5-F615B59A502E}">
  <sheetPr>
    <tabColor rgb="FF92D050"/>
    <pageSetUpPr fitToPage="1"/>
  </sheetPr>
  <dimension ref="A1:AQ1208"/>
  <sheetViews>
    <sheetView tabSelected="1" zoomScale="55" zoomScaleNormal="55" workbookViewId="0">
      <pane xSplit="2" ySplit="5" topLeftCell="C6" activePane="bottomRight" state="frozen"/>
      <selection activeCell="G35" sqref="G35"/>
      <selection pane="topRight" activeCell="G35" sqref="G35"/>
      <selection pane="bottomLeft" activeCell="G35" sqref="G35"/>
      <selection pane="bottomRight"/>
    </sheetView>
  </sheetViews>
  <sheetFormatPr defaultColWidth="8.7109375" defaultRowHeight="15" x14ac:dyDescent="0.25"/>
  <cols>
    <col min="1" max="1" width="50" style="93" customWidth="1"/>
    <col min="2" max="2" width="29.28515625" style="93" bestFit="1" customWidth="1"/>
    <col min="3" max="3" width="20.85546875" style="141" customWidth="1"/>
    <col min="4" max="4" width="32.140625" style="142" bestFit="1" customWidth="1"/>
    <col min="5" max="5" width="21.85546875" style="93" customWidth="1"/>
    <col min="6" max="6" width="19.42578125" style="136" customWidth="1"/>
    <col min="7" max="7" width="27.7109375" style="137" customWidth="1"/>
    <col min="8" max="8" width="23" style="133" customWidth="1"/>
    <col min="9" max="9" width="23.7109375" style="143" customWidth="1"/>
    <col min="10" max="10" width="29.7109375" style="93" customWidth="1"/>
    <col min="11" max="11" width="14.5703125" style="136" customWidth="1"/>
    <col min="12" max="13" width="26.140625" style="137" customWidth="1"/>
    <col min="14" max="14" width="17.85546875" style="137" customWidth="1"/>
    <col min="15" max="15" width="18" style="137" customWidth="1"/>
    <col min="16" max="16" width="25.28515625" style="93" customWidth="1"/>
    <col min="17" max="17" width="23.5703125" style="93" customWidth="1"/>
    <col min="18" max="18" width="14" style="138" customWidth="1"/>
    <col min="19" max="19" width="26.7109375" style="93" customWidth="1"/>
    <col min="20" max="20" width="26.28515625" style="93" customWidth="1"/>
    <col min="21" max="21" width="16.42578125" style="93" customWidth="1"/>
    <col min="22" max="22" width="16.28515625" style="138" customWidth="1"/>
    <col min="23" max="23" width="28.5703125" style="93" customWidth="1"/>
    <col min="24" max="24" width="15.7109375" style="93" customWidth="1"/>
    <col min="25" max="26" width="20" style="138" customWidth="1"/>
    <col min="27" max="27" width="33.85546875" style="93" customWidth="1"/>
    <col min="28" max="28" width="30.140625" style="93" customWidth="1"/>
    <col min="29" max="29" width="16.42578125" style="93" customWidth="1"/>
    <col min="30" max="30" width="9.140625" style="93" customWidth="1"/>
    <col min="31" max="31" width="64.28515625" style="93" customWidth="1"/>
    <col min="32" max="32" width="9.140625" style="93" customWidth="1"/>
    <col min="33" max="33" width="27.5703125" style="93" bestFit="1" customWidth="1"/>
    <col min="34" max="34" width="32" style="93" customWidth="1"/>
    <col min="35" max="35" width="33.28515625" style="93" customWidth="1"/>
    <col min="36" max="36" width="19" style="93" customWidth="1"/>
    <col min="37" max="37" width="30.42578125" style="93" customWidth="1"/>
    <col min="38" max="38" width="26.28515625" style="93" customWidth="1"/>
    <col min="39" max="39" width="49.28515625" style="93" customWidth="1"/>
    <col min="40" max="40" width="16.85546875" style="93" customWidth="1"/>
    <col min="41" max="16384" width="8.7109375" style="93"/>
  </cols>
  <sheetData>
    <row r="1" spans="1:40" s="7" customFormat="1" ht="20.25" x14ac:dyDescent="0.2">
      <c r="A1" s="1" t="s">
        <v>0</v>
      </c>
      <c r="B1" s="2"/>
      <c r="C1" s="3"/>
      <c r="D1" s="4"/>
      <c r="E1" s="4"/>
      <c r="F1" s="4"/>
      <c r="G1" s="4"/>
      <c r="H1" s="4"/>
      <c r="I1" s="5"/>
      <c r="J1" s="5"/>
      <c r="K1" s="6"/>
      <c r="R1" s="8"/>
      <c r="V1" s="8"/>
      <c r="Y1" s="8"/>
      <c r="Z1" s="8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s="7" customFormat="1" ht="20.25" x14ac:dyDescent="0.3">
      <c r="A2" s="10"/>
      <c r="B2" s="2"/>
      <c r="C2" s="3"/>
      <c r="D2" s="4"/>
      <c r="E2" s="4"/>
      <c r="F2" s="4"/>
      <c r="G2" s="4"/>
      <c r="H2" s="4"/>
      <c r="I2" s="11" t="s">
        <v>1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8"/>
      <c r="Y2" s="8"/>
      <c r="Z2" s="8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s="7" customFormat="1" ht="36" thickBot="1" x14ac:dyDescent="0.55000000000000004">
      <c r="A3" s="12" t="s">
        <v>2</v>
      </c>
      <c r="B3" s="12"/>
      <c r="C3" s="13"/>
      <c r="D3" s="13"/>
      <c r="E3" s="14"/>
      <c r="F3" s="14"/>
      <c r="G3" s="14"/>
      <c r="H3" s="14"/>
      <c r="I3" s="15"/>
      <c r="J3" s="16"/>
      <c r="K3" s="17"/>
      <c r="L3" s="18" t="s">
        <v>3</v>
      </c>
      <c r="M3" s="18"/>
      <c r="N3" s="19">
        <v>45565</v>
      </c>
      <c r="O3" s="20"/>
      <c r="P3" s="20"/>
      <c r="Q3" s="20"/>
      <c r="R3" s="21"/>
      <c r="S3" s="16"/>
      <c r="T3" s="16"/>
      <c r="U3" s="16"/>
      <c r="V3" s="8"/>
      <c r="Y3" s="8"/>
      <c r="Z3" s="8"/>
      <c r="AB3" s="22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s="35" customFormat="1" ht="38.25" customHeight="1" x14ac:dyDescent="0.25">
      <c r="A4" s="23" t="s">
        <v>4</v>
      </c>
      <c r="B4" s="24" t="s">
        <v>5</v>
      </c>
      <c r="C4" s="25" t="s">
        <v>6</v>
      </c>
      <c r="D4" s="26"/>
      <c r="E4" s="27"/>
      <c r="F4" s="28" t="s">
        <v>7</v>
      </c>
      <c r="G4" s="29"/>
      <c r="H4" s="30"/>
      <c r="I4" s="31" t="s">
        <v>8</v>
      </c>
      <c r="J4" s="32"/>
      <c r="K4" s="31" t="s">
        <v>9</v>
      </c>
      <c r="L4" s="32"/>
      <c r="M4" s="32"/>
      <c r="N4" s="32"/>
      <c r="O4" s="32"/>
      <c r="P4" s="32"/>
      <c r="Q4" s="33"/>
      <c r="R4" s="31" t="s">
        <v>10</v>
      </c>
      <c r="S4" s="32"/>
      <c r="T4" s="32"/>
      <c r="U4" s="33"/>
      <c r="V4" s="26" t="s">
        <v>11</v>
      </c>
      <c r="W4" s="26"/>
      <c r="X4" s="26"/>
      <c r="Y4" s="25" t="s">
        <v>12</v>
      </c>
      <c r="Z4" s="34"/>
      <c r="AA4" s="26"/>
      <c r="AB4" s="26"/>
      <c r="AC4" s="27"/>
    </row>
    <row r="5" spans="1:40" s="44" customFormat="1" ht="50.25" thickBot="1" x14ac:dyDescent="0.3">
      <c r="A5" s="36"/>
      <c r="B5" s="37"/>
      <c r="C5" s="38" t="s">
        <v>13</v>
      </c>
      <c r="D5" s="39" t="s">
        <v>14</v>
      </c>
      <c r="E5" s="40" t="s">
        <v>15</v>
      </c>
      <c r="F5" s="38" t="s">
        <v>13</v>
      </c>
      <c r="G5" s="41" t="s">
        <v>14</v>
      </c>
      <c r="H5" s="40" t="s">
        <v>15</v>
      </c>
      <c r="I5" s="38" t="s">
        <v>16</v>
      </c>
      <c r="J5" s="41" t="s">
        <v>17</v>
      </c>
      <c r="K5" s="38" t="s">
        <v>13</v>
      </c>
      <c r="L5" s="41" t="s">
        <v>18</v>
      </c>
      <c r="M5" s="41" t="s">
        <v>19</v>
      </c>
      <c r="N5" s="41" t="s">
        <v>15</v>
      </c>
      <c r="O5" s="41" t="s">
        <v>20</v>
      </c>
      <c r="P5" s="41" t="s">
        <v>21</v>
      </c>
      <c r="Q5" s="40" t="s">
        <v>19</v>
      </c>
      <c r="R5" s="38" t="s">
        <v>13</v>
      </c>
      <c r="S5" s="41" t="s">
        <v>18</v>
      </c>
      <c r="T5" s="41" t="s">
        <v>19</v>
      </c>
      <c r="U5" s="40" t="s">
        <v>15</v>
      </c>
      <c r="V5" s="42" t="s">
        <v>22</v>
      </c>
      <c r="W5" s="41" t="s">
        <v>14</v>
      </c>
      <c r="X5" s="41" t="s">
        <v>15</v>
      </c>
      <c r="Y5" s="38" t="s">
        <v>23</v>
      </c>
      <c r="Z5" s="43" t="s">
        <v>24</v>
      </c>
      <c r="AA5" s="41" t="s">
        <v>18</v>
      </c>
      <c r="AB5" s="41" t="s">
        <v>19</v>
      </c>
      <c r="AC5" s="40" t="s">
        <v>15</v>
      </c>
      <c r="AE5" s="45"/>
      <c r="AG5" s="46"/>
      <c r="AH5" s="46"/>
      <c r="AI5" s="47"/>
      <c r="AJ5" s="47"/>
      <c r="AK5" s="47"/>
      <c r="AL5" s="47"/>
    </row>
    <row r="6" spans="1:40" s="57" customFormat="1" ht="75.75" thickBot="1" x14ac:dyDescent="0.3">
      <c r="A6" s="48" t="s">
        <v>25</v>
      </c>
      <c r="B6" s="49">
        <v>1342664273.4599998</v>
      </c>
      <c r="C6" s="50">
        <v>1240</v>
      </c>
      <c r="D6" s="51">
        <v>557817225.5</v>
      </c>
      <c r="E6" s="52">
        <v>0.41545547649266346</v>
      </c>
      <c r="F6" s="50">
        <v>412</v>
      </c>
      <c r="G6" s="51">
        <v>292982722.38</v>
      </c>
      <c r="H6" s="52">
        <v>0.21820996370521842</v>
      </c>
      <c r="I6" s="50">
        <v>35</v>
      </c>
      <c r="J6" s="51">
        <v>26849814.140000001</v>
      </c>
      <c r="K6" s="50">
        <v>396</v>
      </c>
      <c r="L6" s="51">
        <v>288473909.37980002</v>
      </c>
      <c r="M6" s="51">
        <v>201931018.56</v>
      </c>
      <c r="N6" s="53">
        <v>0.21485185469068352</v>
      </c>
      <c r="O6" s="54">
        <v>3</v>
      </c>
      <c r="P6" s="51">
        <v>247000</v>
      </c>
      <c r="Q6" s="55">
        <f>P6*70%</f>
        <v>172900</v>
      </c>
      <c r="R6" s="50">
        <v>370</v>
      </c>
      <c r="S6" s="51">
        <v>269093005.97979999</v>
      </c>
      <c r="T6" s="51">
        <v>188364386.18000001</v>
      </c>
      <c r="U6" s="52">
        <v>0.19966968229495749</v>
      </c>
      <c r="V6" s="54">
        <v>131</v>
      </c>
      <c r="W6" s="51">
        <v>53817119.329999998</v>
      </c>
      <c r="X6" s="53">
        <v>4.0082335095812986E-2</v>
      </c>
      <c r="Y6" s="50">
        <v>20</v>
      </c>
      <c r="Z6" s="56">
        <v>19</v>
      </c>
      <c r="AA6" s="51">
        <v>12795500</v>
      </c>
      <c r="AB6" s="51">
        <v>8956850</v>
      </c>
      <c r="AC6" s="52">
        <f>AA6/B6</f>
        <v>9.5299325772826553E-3</v>
      </c>
      <c r="AE6" s="58"/>
      <c r="AG6" s="46"/>
      <c r="AH6" s="46"/>
      <c r="AI6" s="47"/>
      <c r="AJ6" s="47"/>
    </row>
    <row r="7" spans="1:40" s="68" customFormat="1" ht="27.75" x14ac:dyDescent="0.3">
      <c r="A7" s="59" t="s">
        <v>26</v>
      </c>
      <c r="B7" s="60">
        <v>26283870</v>
      </c>
      <c r="C7" s="61">
        <v>49</v>
      </c>
      <c r="D7" s="62">
        <v>5366262.1500000004</v>
      </c>
      <c r="E7" s="63">
        <v>0.20416560232568493</v>
      </c>
      <c r="F7" s="61">
        <v>0</v>
      </c>
      <c r="G7" s="62">
        <v>0</v>
      </c>
      <c r="H7" s="63">
        <v>0</v>
      </c>
      <c r="I7" s="61">
        <v>4</v>
      </c>
      <c r="J7" s="62">
        <v>115211.37</v>
      </c>
      <c r="K7" s="61">
        <v>0</v>
      </c>
      <c r="L7" s="62">
        <v>0</v>
      </c>
      <c r="M7" s="62">
        <v>0</v>
      </c>
      <c r="N7" s="64">
        <v>0</v>
      </c>
      <c r="O7" s="65">
        <v>0</v>
      </c>
      <c r="P7" s="62">
        <v>0</v>
      </c>
      <c r="Q7" s="66">
        <v>0</v>
      </c>
      <c r="R7" s="61">
        <v>0</v>
      </c>
      <c r="S7" s="62">
        <v>0</v>
      </c>
      <c r="T7" s="62">
        <v>0</v>
      </c>
      <c r="U7" s="63">
        <v>0</v>
      </c>
      <c r="V7" s="65">
        <v>0</v>
      </c>
      <c r="W7" s="62">
        <v>0</v>
      </c>
      <c r="X7" s="64">
        <v>0</v>
      </c>
      <c r="Y7" s="61">
        <v>0</v>
      </c>
      <c r="Z7" s="67">
        <v>0</v>
      </c>
      <c r="AA7" s="62">
        <v>0</v>
      </c>
      <c r="AB7" s="62">
        <v>0</v>
      </c>
      <c r="AC7" s="63">
        <v>0</v>
      </c>
      <c r="AE7" s="69"/>
      <c r="AG7" s="70"/>
      <c r="AH7" s="70"/>
      <c r="AI7" s="70"/>
      <c r="AJ7" s="70"/>
      <c r="AK7" s="70"/>
      <c r="AL7" s="70"/>
    </row>
    <row r="8" spans="1:40" s="68" customFormat="1" ht="27.75" x14ac:dyDescent="0.3">
      <c r="A8" s="71" t="s">
        <v>27</v>
      </c>
      <c r="B8" s="72">
        <v>55559400</v>
      </c>
      <c r="C8" s="73">
        <v>0</v>
      </c>
      <c r="D8" s="74">
        <v>0</v>
      </c>
      <c r="E8" s="75">
        <v>0</v>
      </c>
      <c r="F8" s="73">
        <v>0</v>
      </c>
      <c r="G8" s="74">
        <v>0</v>
      </c>
      <c r="H8" s="75">
        <v>0</v>
      </c>
      <c r="I8" s="73">
        <v>0</v>
      </c>
      <c r="J8" s="74">
        <v>0</v>
      </c>
      <c r="K8" s="73">
        <v>0</v>
      </c>
      <c r="L8" s="74">
        <v>0</v>
      </c>
      <c r="M8" s="74">
        <v>0</v>
      </c>
      <c r="N8" s="76">
        <v>0</v>
      </c>
      <c r="O8" s="77">
        <v>0</v>
      </c>
      <c r="P8" s="74">
        <v>0</v>
      </c>
      <c r="Q8" s="78">
        <v>0</v>
      </c>
      <c r="R8" s="73">
        <v>0</v>
      </c>
      <c r="S8" s="74">
        <v>0</v>
      </c>
      <c r="T8" s="74">
        <v>0</v>
      </c>
      <c r="U8" s="75">
        <v>0</v>
      </c>
      <c r="V8" s="77">
        <v>0</v>
      </c>
      <c r="W8" s="74">
        <v>0</v>
      </c>
      <c r="X8" s="76">
        <v>0</v>
      </c>
      <c r="Y8" s="73">
        <v>0</v>
      </c>
      <c r="Z8" s="79">
        <v>0</v>
      </c>
      <c r="AA8" s="74">
        <v>0</v>
      </c>
      <c r="AB8" s="74">
        <v>0</v>
      </c>
      <c r="AC8" s="63">
        <v>0</v>
      </c>
      <c r="AE8" s="69"/>
      <c r="AG8" s="70"/>
      <c r="AH8" s="70"/>
      <c r="AI8" s="70"/>
      <c r="AJ8" s="70"/>
      <c r="AK8" s="70"/>
      <c r="AL8" s="70"/>
    </row>
    <row r="9" spans="1:40" s="68" customFormat="1" ht="37.5" x14ac:dyDescent="0.3">
      <c r="A9" s="71" t="s">
        <v>28</v>
      </c>
      <c r="B9" s="72">
        <v>85475999.999999985</v>
      </c>
      <c r="C9" s="73">
        <v>13</v>
      </c>
      <c r="D9" s="74">
        <v>7435976.5099999998</v>
      </c>
      <c r="E9" s="75">
        <v>8.6994905119565744E-2</v>
      </c>
      <c r="F9" s="73">
        <v>0</v>
      </c>
      <c r="G9" s="74">
        <v>0</v>
      </c>
      <c r="H9" s="75">
        <v>0</v>
      </c>
      <c r="I9" s="73">
        <v>0</v>
      </c>
      <c r="J9" s="74">
        <v>0</v>
      </c>
      <c r="K9" s="73">
        <v>0</v>
      </c>
      <c r="L9" s="74">
        <v>0</v>
      </c>
      <c r="M9" s="74">
        <v>0</v>
      </c>
      <c r="N9" s="76">
        <v>0</v>
      </c>
      <c r="O9" s="77">
        <v>0</v>
      </c>
      <c r="P9" s="74">
        <v>0</v>
      </c>
      <c r="Q9" s="78">
        <v>0</v>
      </c>
      <c r="R9" s="73">
        <v>0</v>
      </c>
      <c r="S9" s="74">
        <v>0</v>
      </c>
      <c r="T9" s="74">
        <v>0</v>
      </c>
      <c r="U9" s="75">
        <v>0</v>
      </c>
      <c r="V9" s="77">
        <v>0</v>
      </c>
      <c r="W9" s="74">
        <v>0</v>
      </c>
      <c r="X9" s="76">
        <v>0</v>
      </c>
      <c r="Y9" s="73">
        <v>0</v>
      </c>
      <c r="Z9" s="79">
        <v>0</v>
      </c>
      <c r="AA9" s="74">
        <v>0</v>
      </c>
      <c r="AB9" s="74">
        <v>0</v>
      </c>
      <c r="AC9" s="63">
        <v>0</v>
      </c>
      <c r="AE9" s="69"/>
      <c r="AG9" s="70"/>
      <c r="AH9" s="70"/>
      <c r="AI9" s="70"/>
      <c r="AJ9" s="70"/>
      <c r="AK9" s="70"/>
      <c r="AL9" s="70"/>
    </row>
    <row r="10" spans="1:40" s="68" customFormat="1" ht="37.5" x14ac:dyDescent="0.3">
      <c r="A10" s="71" t="s">
        <v>29</v>
      </c>
      <c r="B10" s="72">
        <v>38464199.999999993</v>
      </c>
      <c r="C10" s="73">
        <v>166</v>
      </c>
      <c r="D10" s="74">
        <v>31165154.030000001</v>
      </c>
      <c r="E10" s="75">
        <v>0.81023793631480723</v>
      </c>
      <c r="F10" s="73">
        <v>0</v>
      </c>
      <c r="G10" s="74">
        <v>0</v>
      </c>
      <c r="H10" s="75">
        <v>0</v>
      </c>
      <c r="I10" s="73">
        <v>4</v>
      </c>
      <c r="J10" s="74">
        <v>1033414.51</v>
      </c>
      <c r="K10" s="73">
        <v>0</v>
      </c>
      <c r="L10" s="74">
        <v>0</v>
      </c>
      <c r="M10" s="74">
        <v>0</v>
      </c>
      <c r="N10" s="76">
        <v>0</v>
      </c>
      <c r="O10" s="77">
        <v>0</v>
      </c>
      <c r="P10" s="74">
        <v>0</v>
      </c>
      <c r="Q10" s="78">
        <v>0</v>
      </c>
      <c r="R10" s="73">
        <v>0</v>
      </c>
      <c r="S10" s="74">
        <v>0</v>
      </c>
      <c r="T10" s="74">
        <v>0</v>
      </c>
      <c r="U10" s="75">
        <v>0</v>
      </c>
      <c r="V10" s="77">
        <v>0</v>
      </c>
      <c r="W10" s="74">
        <v>0</v>
      </c>
      <c r="X10" s="76">
        <v>0</v>
      </c>
      <c r="Y10" s="73">
        <v>0</v>
      </c>
      <c r="Z10" s="79">
        <v>0</v>
      </c>
      <c r="AA10" s="74">
        <v>0</v>
      </c>
      <c r="AB10" s="74">
        <v>0</v>
      </c>
      <c r="AC10" s="63">
        <v>0</v>
      </c>
      <c r="AE10" s="69"/>
      <c r="AG10" s="70"/>
      <c r="AH10" s="70"/>
      <c r="AI10" s="70"/>
      <c r="AJ10" s="70"/>
      <c r="AK10" s="70"/>
      <c r="AL10" s="70"/>
    </row>
    <row r="11" spans="1:40" s="68" customFormat="1" ht="27.75" x14ac:dyDescent="0.3">
      <c r="A11" s="71" t="s">
        <v>30</v>
      </c>
      <c r="B11" s="72">
        <v>87257576.267999992</v>
      </c>
      <c r="C11" s="73">
        <v>13</v>
      </c>
      <c r="D11" s="74">
        <v>146894016.61000001</v>
      </c>
      <c r="E11" s="75">
        <v>1.6834528632658172</v>
      </c>
      <c r="F11" s="73">
        <v>0</v>
      </c>
      <c r="G11" s="74">
        <v>0</v>
      </c>
      <c r="H11" s="75">
        <v>0</v>
      </c>
      <c r="I11" s="73">
        <v>1</v>
      </c>
      <c r="J11" s="74">
        <v>12479378.26</v>
      </c>
      <c r="K11" s="73">
        <v>0</v>
      </c>
      <c r="L11" s="74">
        <v>0</v>
      </c>
      <c r="M11" s="74">
        <v>0</v>
      </c>
      <c r="N11" s="76">
        <v>0</v>
      </c>
      <c r="O11" s="77">
        <v>0</v>
      </c>
      <c r="P11" s="74">
        <v>0</v>
      </c>
      <c r="Q11" s="78">
        <v>0</v>
      </c>
      <c r="R11" s="73">
        <v>0</v>
      </c>
      <c r="S11" s="74">
        <v>0</v>
      </c>
      <c r="T11" s="74">
        <v>0</v>
      </c>
      <c r="U11" s="75">
        <v>0</v>
      </c>
      <c r="V11" s="77">
        <v>0</v>
      </c>
      <c r="W11" s="74">
        <v>0</v>
      </c>
      <c r="X11" s="76">
        <v>0</v>
      </c>
      <c r="Y11" s="73">
        <v>0</v>
      </c>
      <c r="Z11" s="79">
        <v>0</v>
      </c>
      <c r="AA11" s="74">
        <v>0</v>
      </c>
      <c r="AB11" s="74">
        <v>0</v>
      </c>
      <c r="AC11" s="63">
        <v>0</v>
      </c>
      <c r="AE11" s="69"/>
      <c r="AG11" s="70"/>
      <c r="AH11" s="70"/>
      <c r="AI11" s="70"/>
      <c r="AJ11" s="70"/>
      <c r="AK11" s="70"/>
      <c r="AL11" s="70"/>
    </row>
    <row r="12" spans="1:40" s="68" customFormat="1" ht="39" x14ac:dyDescent="0.3">
      <c r="A12" s="71" t="s">
        <v>31</v>
      </c>
      <c r="B12" s="72">
        <v>17095199.999999996</v>
      </c>
      <c r="C12" s="73">
        <v>0</v>
      </c>
      <c r="D12" s="74">
        <v>0</v>
      </c>
      <c r="E12" s="75">
        <v>0</v>
      </c>
      <c r="F12" s="73">
        <v>0</v>
      </c>
      <c r="G12" s="74">
        <v>0</v>
      </c>
      <c r="H12" s="75">
        <v>0</v>
      </c>
      <c r="I12" s="73">
        <v>0</v>
      </c>
      <c r="J12" s="74">
        <v>0</v>
      </c>
      <c r="K12" s="73">
        <v>0</v>
      </c>
      <c r="L12" s="74">
        <v>0</v>
      </c>
      <c r="M12" s="74">
        <v>0</v>
      </c>
      <c r="N12" s="76">
        <v>0</v>
      </c>
      <c r="O12" s="77">
        <v>0</v>
      </c>
      <c r="P12" s="74">
        <v>0</v>
      </c>
      <c r="Q12" s="78">
        <v>0</v>
      </c>
      <c r="R12" s="73">
        <v>0</v>
      </c>
      <c r="S12" s="74">
        <v>0</v>
      </c>
      <c r="T12" s="74">
        <v>0</v>
      </c>
      <c r="U12" s="75">
        <v>0</v>
      </c>
      <c r="V12" s="77">
        <v>0</v>
      </c>
      <c r="W12" s="74">
        <v>0</v>
      </c>
      <c r="X12" s="76">
        <v>0</v>
      </c>
      <c r="Y12" s="73">
        <v>0</v>
      </c>
      <c r="Z12" s="79">
        <v>0</v>
      </c>
      <c r="AA12" s="74">
        <v>0</v>
      </c>
      <c r="AB12" s="74">
        <v>0</v>
      </c>
      <c r="AC12" s="63">
        <v>0</v>
      </c>
      <c r="AE12" s="69"/>
      <c r="AG12" s="70"/>
      <c r="AH12" s="70"/>
      <c r="AI12" s="70"/>
      <c r="AJ12" s="70"/>
      <c r="AK12" s="70"/>
      <c r="AL12" s="70"/>
    </row>
    <row r="13" spans="1:40" s="68" customFormat="1" ht="37.5" collapsed="1" x14ac:dyDescent="0.3">
      <c r="A13" s="71" t="s">
        <v>32</v>
      </c>
      <c r="B13" s="72">
        <v>321970056.56399995</v>
      </c>
      <c r="C13" s="73">
        <v>515</v>
      </c>
      <c r="D13" s="74">
        <v>279629559</v>
      </c>
      <c r="E13" s="75">
        <v>0.86849554267297624</v>
      </c>
      <c r="F13" s="73">
        <v>342</v>
      </c>
      <c r="G13" s="74">
        <v>237094069</v>
      </c>
      <c r="H13" s="75">
        <v>0.73638546245641745</v>
      </c>
      <c r="I13" s="73">
        <v>22</v>
      </c>
      <c r="J13" s="74">
        <v>13053810</v>
      </c>
      <c r="K13" s="73">
        <v>327</v>
      </c>
      <c r="L13" s="74">
        <v>233143799</v>
      </c>
      <c r="M13" s="74">
        <v>163199941.30000001</v>
      </c>
      <c r="N13" s="76">
        <v>0.7241164022768577</v>
      </c>
      <c r="O13" s="77">
        <v>1</v>
      </c>
      <c r="P13" s="74">
        <v>163000</v>
      </c>
      <c r="Q13" s="78">
        <f>P13*70%</f>
        <v>114100</v>
      </c>
      <c r="R13" s="73">
        <v>307</v>
      </c>
      <c r="S13" s="74">
        <v>226599799</v>
      </c>
      <c r="T13" s="74">
        <v>158619141.30000001</v>
      </c>
      <c r="U13" s="75">
        <v>0.70116654496387687</v>
      </c>
      <c r="V13" s="77">
        <v>69</v>
      </c>
      <c r="W13" s="74">
        <v>39253350</v>
      </c>
      <c r="X13" s="76">
        <v>0.12191615089584386</v>
      </c>
      <c r="Y13" s="73">
        <v>1</v>
      </c>
      <c r="Z13" s="79">
        <v>1</v>
      </c>
      <c r="AA13" s="74">
        <v>3243500</v>
      </c>
      <c r="AB13" s="74">
        <v>2270450</v>
      </c>
      <c r="AC13" s="63">
        <f>AA13/B13</f>
        <v>1.0073918160632647E-2</v>
      </c>
      <c r="AE13" s="69"/>
      <c r="AG13" s="70"/>
      <c r="AH13" s="70"/>
      <c r="AI13" s="70"/>
      <c r="AJ13" s="70"/>
      <c r="AK13" s="70"/>
      <c r="AL13" s="70"/>
    </row>
    <row r="14" spans="1:40" s="68" customFormat="1" ht="37.5" x14ac:dyDescent="0.3">
      <c r="A14" s="71" t="s">
        <v>33</v>
      </c>
      <c r="B14" s="72">
        <v>83175157.03199999</v>
      </c>
      <c r="C14" s="73">
        <v>455</v>
      </c>
      <c r="D14" s="74">
        <v>29640000</v>
      </c>
      <c r="E14" s="75">
        <v>0.35635640565844195</v>
      </c>
      <c r="F14" s="73">
        <v>61</v>
      </c>
      <c r="G14" s="74">
        <v>3024000</v>
      </c>
      <c r="H14" s="75">
        <v>3.6357009808067761E-2</v>
      </c>
      <c r="I14" s="73">
        <v>4</v>
      </c>
      <c r="J14" s="74">
        <v>168000</v>
      </c>
      <c r="K14" s="73">
        <v>61</v>
      </c>
      <c r="L14" s="74">
        <v>3024000</v>
      </c>
      <c r="M14" s="74">
        <v>2116800</v>
      </c>
      <c r="N14" s="76">
        <v>3.6357009808067761E-2</v>
      </c>
      <c r="O14" s="77">
        <v>2</v>
      </c>
      <c r="P14" s="74">
        <v>84000</v>
      </c>
      <c r="Q14" s="78">
        <f>P14*70%</f>
        <v>58799.999999999993</v>
      </c>
      <c r="R14" s="73">
        <v>59</v>
      </c>
      <c r="S14" s="74">
        <v>2940000</v>
      </c>
      <c r="T14" s="74">
        <v>2058000</v>
      </c>
      <c r="U14" s="75">
        <v>3.5215256073322501E-2</v>
      </c>
      <c r="V14" s="77">
        <v>57</v>
      </c>
      <c r="W14" s="74">
        <v>2856000</v>
      </c>
      <c r="X14" s="76">
        <v>3.4337175929841778E-2</v>
      </c>
      <c r="Y14" s="73">
        <v>17</v>
      </c>
      <c r="Z14" s="79">
        <v>17</v>
      </c>
      <c r="AA14" s="74">
        <v>882000</v>
      </c>
      <c r="AB14" s="74">
        <v>617400</v>
      </c>
      <c r="AC14" s="63">
        <f>AA14/B14</f>
        <v>1.0604127860686431E-2</v>
      </c>
      <c r="AE14" s="69"/>
      <c r="AG14" s="70"/>
      <c r="AH14" s="70"/>
      <c r="AI14" s="70"/>
      <c r="AJ14" s="70"/>
      <c r="AK14" s="70"/>
      <c r="AL14" s="70"/>
    </row>
    <row r="15" spans="1:40" s="68" customFormat="1" ht="37.5" x14ac:dyDescent="0.3">
      <c r="A15" s="80" t="s">
        <v>34</v>
      </c>
      <c r="B15" s="72">
        <v>341038213.59599996</v>
      </c>
      <c r="C15" s="73">
        <v>10</v>
      </c>
      <c r="D15" s="74">
        <v>21249039.600000001</v>
      </c>
      <c r="E15" s="75">
        <v>6.2306916799570143E-2</v>
      </c>
      <c r="F15" s="73">
        <v>7</v>
      </c>
      <c r="G15" s="74">
        <v>16865325.700000003</v>
      </c>
      <c r="H15" s="75">
        <v>4.9452891282086568E-2</v>
      </c>
      <c r="I15" s="73">
        <v>0</v>
      </c>
      <c r="J15" s="74">
        <v>0</v>
      </c>
      <c r="K15" s="73">
        <v>6</v>
      </c>
      <c r="L15" s="74">
        <v>16306782.699800001</v>
      </c>
      <c r="M15" s="74">
        <v>11414747.889999999</v>
      </c>
      <c r="N15" s="76">
        <v>4.7815118804009779E-2</v>
      </c>
      <c r="O15" s="77">
        <v>0</v>
      </c>
      <c r="P15" s="74">
        <v>0</v>
      </c>
      <c r="Q15" s="78">
        <v>0</v>
      </c>
      <c r="R15" s="73">
        <v>2</v>
      </c>
      <c r="S15" s="74">
        <v>3553879.2997999997</v>
      </c>
      <c r="T15" s="74">
        <v>2487715.5099999998</v>
      </c>
      <c r="U15" s="75">
        <v>1.0381898506382947E-2</v>
      </c>
      <c r="V15" s="77">
        <v>3</v>
      </c>
      <c r="W15" s="74">
        <v>3037769.33</v>
      </c>
      <c r="X15" s="76">
        <v>8.9074162627376316E-3</v>
      </c>
      <c r="Y15" s="73">
        <v>0</v>
      </c>
      <c r="Z15" s="79">
        <v>0</v>
      </c>
      <c r="AA15" s="74">
        <v>0</v>
      </c>
      <c r="AB15" s="74">
        <v>0</v>
      </c>
      <c r="AC15" s="63">
        <v>0</v>
      </c>
      <c r="AE15" s="69"/>
      <c r="AG15" s="70"/>
      <c r="AH15" s="70"/>
      <c r="AI15" s="70"/>
      <c r="AJ15" s="70"/>
      <c r="AK15" s="70"/>
      <c r="AL15" s="70"/>
    </row>
    <row r="16" spans="1:40" s="68" customFormat="1" ht="37.5" x14ac:dyDescent="0.3">
      <c r="A16" s="71" t="s">
        <v>35</v>
      </c>
      <c r="B16" s="72">
        <v>128213999.99999999</v>
      </c>
      <c r="C16" s="73">
        <v>2</v>
      </c>
      <c r="D16" s="74">
        <v>35999327.68</v>
      </c>
      <c r="E16" s="75">
        <v>0.28077532625142343</v>
      </c>
      <c r="F16" s="73">
        <v>2</v>
      </c>
      <c r="G16" s="74">
        <v>35999327.68</v>
      </c>
      <c r="H16" s="75">
        <v>0.28077532625142343</v>
      </c>
      <c r="I16" s="73">
        <v>0</v>
      </c>
      <c r="J16" s="74">
        <v>0</v>
      </c>
      <c r="K16" s="73">
        <v>2</v>
      </c>
      <c r="L16" s="74">
        <v>35999327.68</v>
      </c>
      <c r="M16" s="74">
        <v>25199529.370000001</v>
      </c>
      <c r="N16" s="76">
        <v>0.28077532625142343</v>
      </c>
      <c r="O16" s="77">
        <v>0</v>
      </c>
      <c r="P16" s="74">
        <v>0</v>
      </c>
      <c r="Q16" s="78">
        <v>0</v>
      </c>
      <c r="R16" s="73">
        <v>2</v>
      </c>
      <c r="S16" s="74">
        <v>35999327.68</v>
      </c>
      <c r="T16" s="74">
        <v>25199529.370000001</v>
      </c>
      <c r="U16" s="75">
        <v>0.27972809672556609</v>
      </c>
      <c r="V16" s="77">
        <v>2</v>
      </c>
      <c r="W16" s="74">
        <v>8670000</v>
      </c>
      <c r="X16" s="76">
        <v>6.7621320604614163E-2</v>
      </c>
      <c r="Y16" s="73">
        <v>2</v>
      </c>
      <c r="Z16" s="79">
        <v>1</v>
      </c>
      <c r="AA16" s="74">
        <v>8670000</v>
      </c>
      <c r="AB16" s="74">
        <v>6069000</v>
      </c>
      <c r="AC16" s="63">
        <v>0</v>
      </c>
      <c r="AE16" s="69"/>
      <c r="AG16" s="70"/>
      <c r="AH16" s="70"/>
      <c r="AI16" s="70"/>
      <c r="AJ16" s="70"/>
      <c r="AK16" s="70"/>
      <c r="AL16" s="70"/>
    </row>
    <row r="17" spans="1:43" s="57" customFormat="1" ht="57" thickBot="1" x14ac:dyDescent="0.35">
      <c r="A17" s="81" t="s">
        <v>36</v>
      </c>
      <c r="B17" s="82">
        <v>158130599.99999997</v>
      </c>
      <c r="C17" s="83">
        <v>17</v>
      </c>
      <c r="D17" s="84">
        <v>437889.92</v>
      </c>
      <c r="E17" s="85">
        <v>2.7691662461282007E-3</v>
      </c>
      <c r="F17" s="83">
        <v>0</v>
      </c>
      <c r="G17" s="84">
        <v>0</v>
      </c>
      <c r="H17" s="85">
        <v>0</v>
      </c>
      <c r="I17" s="83">
        <v>0</v>
      </c>
      <c r="J17" s="84">
        <v>0</v>
      </c>
      <c r="K17" s="83">
        <v>0</v>
      </c>
      <c r="L17" s="84">
        <v>0</v>
      </c>
      <c r="M17" s="84">
        <v>0</v>
      </c>
      <c r="N17" s="86">
        <v>0</v>
      </c>
      <c r="O17" s="87">
        <v>0</v>
      </c>
      <c r="P17" s="84">
        <v>0</v>
      </c>
      <c r="Q17" s="88">
        <v>0</v>
      </c>
      <c r="R17" s="83">
        <v>0</v>
      </c>
      <c r="S17" s="84">
        <v>0</v>
      </c>
      <c r="T17" s="84">
        <v>0</v>
      </c>
      <c r="U17" s="85">
        <v>0</v>
      </c>
      <c r="V17" s="87">
        <v>0</v>
      </c>
      <c r="W17" s="84">
        <v>0</v>
      </c>
      <c r="X17" s="86">
        <v>0</v>
      </c>
      <c r="Y17" s="83">
        <v>0</v>
      </c>
      <c r="Z17" s="89">
        <v>0</v>
      </c>
      <c r="AA17" s="84">
        <v>0</v>
      </c>
      <c r="AB17" s="84">
        <v>0</v>
      </c>
      <c r="AC17" s="63">
        <v>0</v>
      </c>
      <c r="AE17" s="69"/>
      <c r="AG17" s="70"/>
      <c r="AH17" s="70"/>
      <c r="AI17" s="70"/>
      <c r="AJ17" s="70"/>
      <c r="AK17" s="70"/>
      <c r="AL17" s="70"/>
    </row>
    <row r="18" spans="1:43" s="68" customFormat="1" ht="132" thickBot="1" x14ac:dyDescent="0.35">
      <c r="A18" s="90" t="s">
        <v>37</v>
      </c>
      <c r="B18" s="91">
        <v>1303090723.1939995</v>
      </c>
      <c r="C18" s="50">
        <v>816</v>
      </c>
      <c r="D18" s="51">
        <v>641879696.62000012</v>
      </c>
      <c r="E18" s="52">
        <v>0.49258250802882841</v>
      </c>
      <c r="F18" s="50">
        <v>586</v>
      </c>
      <c r="G18" s="51">
        <v>440896378.05000013</v>
      </c>
      <c r="H18" s="52">
        <v>0.33834664785988278</v>
      </c>
      <c r="I18" s="50">
        <v>52</v>
      </c>
      <c r="J18" s="51">
        <v>38409328.469999999</v>
      </c>
      <c r="K18" s="50">
        <v>466</v>
      </c>
      <c r="L18" s="51">
        <v>330884614.3695001</v>
      </c>
      <c r="M18" s="51">
        <v>231639278.89980009</v>
      </c>
      <c r="N18" s="53">
        <v>0.25392292990811138</v>
      </c>
      <c r="O18" s="54">
        <v>1</v>
      </c>
      <c r="P18" s="51">
        <v>105689.5</v>
      </c>
      <c r="Q18" s="55">
        <v>73982.649999999994</v>
      </c>
      <c r="R18" s="50">
        <v>81</v>
      </c>
      <c r="S18" s="51">
        <v>148117203.43990001</v>
      </c>
      <c r="T18" s="51">
        <f>107699592.1899-4017500</f>
        <v>103682092.1899</v>
      </c>
      <c r="U18" s="52">
        <v>0.11324212242786984</v>
      </c>
      <c r="V18" s="54">
        <v>75</v>
      </c>
      <c r="W18" s="51">
        <v>24379297.030000001</v>
      </c>
      <c r="X18" s="53">
        <v>1.870882556069774E-2</v>
      </c>
      <c r="Y18" s="50">
        <v>9</v>
      </c>
      <c r="Z18" s="56">
        <v>7</v>
      </c>
      <c r="AA18" s="51">
        <v>11653580.119999999</v>
      </c>
      <c r="AB18" s="51">
        <v>8157506.0599999996</v>
      </c>
      <c r="AC18" s="52">
        <f>AA18/B18</f>
        <v>8.9430305293218288E-3</v>
      </c>
      <c r="AE18" s="69"/>
      <c r="AG18" s="70"/>
      <c r="AH18" s="70"/>
      <c r="AI18" s="70"/>
      <c r="AJ18" s="70"/>
      <c r="AK18" s="70"/>
      <c r="AL18" s="70"/>
    </row>
    <row r="19" spans="1:43" s="68" customFormat="1" ht="27.75" x14ac:dyDescent="0.3">
      <c r="A19" s="92" t="s">
        <v>38</v>
      </c>
      <c r="B19" s="60">
        <v>72654599.999999985</v>
      </c>
      <c r="C19" s="61">
        <v>15</v>
      </c>
      <c r="D19" s="62">
        <v>39709636.939999998</v>
      </c>
      <c r="E19" s="63">
        <v>0.54655365166142278</v>
      </c>
      <c r="F19" s="61">
        <v>5</v>
      </c>
      <c r="G19" s="62">
        <v>31041670.599999998</v>
      </c>
      <c r="H19" s="63">
        <v>0.42724990021278769</v>
      </c>
      <c r="I19" s="61">
        <v>0</v>
      </c>
      <c r="J19" s="62">
        <v>0</v>
      </c>
      <c r="K19" s="61">
        <v>2</v>
      </c>
      <c r="L19" s="62">
        <v>3525712</v>
      </c>
      <c r="M19" s="62">
        <v>2467998.3899999997</v>
      </c>
      <c r="N19" s="64">
        <v>4.8527030635362393E-2</v>
      </c>
      <c r="O19" s="65">
        <v>0</v>
      </c>
      <c r="P19" s="62">
        <v>0</v>
      </c>
      <c r="Q19" s="66">
        <v>0</v>
      </c>
      <c r="R19" s="61">
        <v>1</v>
      </c>
      <c r="S19" s="62">
        <v>2402308.86</v>
      </c>
      <c r="T19" s="62">
        <v>1681616.2</v>
      </c>
      <c r="U19" s="63">
        <v>4.666707189146347E-2</v>
      </c>
      <c r="V19" s="65">
        <v>1</v>
      </c>
      <c r="W19" s="62">
        <v>515000</v>
      </c>
      <c r="X19" s="64">
        <v>7.0883330167670058E-3</v>
      </c>
      <c r="Y19" s="61">
        <v>1</v>
      </c>
      <c r="Z19" s="67">
        <v>1</v>
      </c>
      <c r="AA19" s="62">
        <v>515000</v>
      </c>
      <c r="AB19" s="62">
        <v>360500</v>
      </c>
      <c r="AC19" s="63">
        <f>AA19/B19</f>
        <v>7.0883330167670058E-3</v>
      </c>
      <c r="AE19" s="69"/>
      <c r="AG19" s="70"/>
      <c r="AH19" s="70"/>
      <c r="AI19" s="70"/>
      <c r="AJ19" s="70"/>
      <c r="AK19" s="70"/>
      <c r="AL19" s="70"/>
    </row>
    <row r="20" spans="1:43" ht="37.5" x14ac:dyDescent="0.3">
      <c r="A20" s="71" t="s">
        <v>39</v>
      </c>
      <c r="B20" s="72">
        <v>480756684.86399972</v>
      </c>
      <c r="C20" s="73">
        <v>81</v>
      </c>
      <c r="D20" s="74">
        <v>124818146.87</v>
      </c>
      <c r="E20" s="75">
        <v>0.25962852062121516</v>
      </c>
      <c r="F20" s="73">
        <v>3</v>
      </c>
      <c r="G20" s="74">
        <v>27968732.280000001</v>
      </c>
      <c r="H20" s="75">
        <v>5.817648128577145E-2</v>
      </c>
      <c r="I20" s="73">
        <v>7</v>
      </c>
      <c r="J20" s="74">
        <v>14660154.17</v>
      </c>
      <c r="K20" s="73">
        <v>0</v>
      </c>
      <c r="L20" s="74">
        <v>0</v>
      </c>
      <c r="M20" s="74">
        <v>0</v>
      </c>
      <c r="N20" s="76">
        <v>0</v>
      </c>
      <c r="O20" s="77">
        <v>0</v>
      </c>
      <c r="P20" s="74">
        <v>0</v>
      </c>
      <c r="Q20" s="78">
        <v>0</v>
      </c>
      <c r="R20" s="73">
        <v>0</v>
      </c>
      <c r="S20" s="74">
        <v>0</v>
      </c>
      <c r="T20" s="74">
        <v>0</v>
      </c>
      <c r="U20" s="75">
        <v>0</v>
      </c>
      <c r="V20" s="77">
        <v>0</v>
      </c>
      <c r="W20" s="74">
        <v>0</v>
      </c>
      <c r="X20" s="76">
        <v>0</v>
      </c>
      <c r="Y20" s="73">
        <v>0</v>
      </c>
      <c r="Z20" s="79">
        <v>0</v>
      </c>
      <c r="AA20" s="74">
        <v>0</v>
      </c>
      <c r="AB20" s="74">
        <v>0</v>
      </c>
      <c r="AC20" s="75">
        <v>0</v>
      </c>
      <c r="AE20" s="69"/>
    </row>
    <row r="21" spans="1:43" ht="18.75" x14ac:dyDescent="0.3">
      <c r="A21" s="71" t="s">
        <v>40</v>
      </c>
      <c r="B21" s="72">
        <v>320000774.99999994</v>
      </c>
      <c r="C21" s="73">
        <v>682</v>
      </c>
      <c r="D21" s="74">
        <v>362624979.77000022</v>
      </c>
      <c r="E21" s="75">
        <v>1.1332003173117324</v>
      </c>
      <c r="F21" s="73">
        <v>568</v>
      </c>
      <c r="G21" s="74">
        <v>323734143.97000015</v>
      </c>
      <c r="H21" s="75">
        <v>1.0116667497758411</v>
      </c>
      <c r="I21" s="73">
        <v>38</v>
      </c>
      <c r="J21" s="74">
        <v>11039084.279999997</v>
      </c>
      <c r="K21" s="73">
        <v>456</v>
      </c>
      <c r="L21" s="74">
        <v>284398976.84950012</v>
      </c>
      <c r="M21" s="74">
        <v>199099332.70980009</v>
      </c>
      <c r="N21" s="76">
        <v>0.88874465022623828</v>
      </c>
      <c r="O21" s="77">
        <v>1</v>
      </c>
      <c r="P21" s="74">
        <v>105689.5</v>
      </c>
      <c r="Q21" s="78">
        <v>73982.649999999994</v>
      </c>
      <c r="R21" s="73">
        <v>74</v>
      </c>
      <c r="S21" s="74">
        <v>103205896.19990003</v>
      </c>
      <c r="T21" s="74">
        <v>72244177.179900005</v>
      </c>
      <c r="U21" s="75">
        <v>0.27440479118463301</v>
      </c>
      <c r="V21" s="77">
        <v>67</v>
      </c>
      <c r="W21" s="74">
        <v>12725716.91</v>
      </c>
      <c r="X21" s="76">
        <v>3.9767769031184383E-2</v>
      </c>
      <c r="Y21" s="73">
        <v>0</v>
      </c>
      <c r="Z21" s="79">
        <v>0</v>
      </c>
      <c r="AA21" s="74">
        <v>0</v>
      </c>
      <c r="AB21" s="74">
        <v>0</v>
      </c>
      <c r="AC21" s="75">
        <v>0</v>
      </c>
      <c r="AE21" s="69"/>
    </row>
    <row r="22" spans="1:43" ht="18.75" x14ac:dyDescent="0.3">
      <c r="A22" s="71" t="s">
        <v>41</v>
      </c>
      <c r="B22" s="72">
        <v>117955897.02599999</v>
      </c>
      <c r="C22" s="73">
        <v>15</v>
      </c>
      <c r="D22" s="74">
        <v>25348821.869999997</v>
      </c>
      <c r="E22" s="75">
        <v>0.21490084437586512</v>
      </c>
      <c r="F22" s="73">
        <v>1</v>
      </c>
      <c r="G22" s="74">
        <v>260927.14</v>
      </c>
      <c r="H22" s="75">
        <v>2.2120737205914014E-3</v>
      </c>
      <c r="I22" s="73">
        <v>3</v>
      </c>
      <c r="J22" s="74">
        <v>4853650.18</v>
      </c>
      <c r="K22" s="73">
        <v>1</v>
      </c>
      <c r="L22" s="74">
        <v>260927.14</v>
      </c>
      <c r="M22" s="74">
        <v>182648.99</v>
      </c>
      <c r="N22" s="76">
        <v>2.2120737205914014E-3</v>
      </c>
      <c r="O22" s="77">
        <v>0</v>
      </c>
      <c r="P22" s="74">
        <v>0</v>
      </c>
      <c r="Q22" s="78">
        <v>0</v>
      </c>
      <c r="R22" s="73">
        <v>0</v>
      </c>
      <c r="S22" s="74">
        <v>0</v>
      </c>
      <c r="T22" s="74">
        <v>0</v>
      </c>
      <c r="U22" s="75">
        <v>0</v>
      </c>
      <c r="V22" s="77">
        <v>0</v>
      </c>
      <c r="W22" s="74">
        <v>0</v>
      </c>
      <c r="X22" s="76">
        <v>0</v>
      </c>
      <c r="Y22" s="73">
        <v>0</v>
      </c>
      <c r="Z22" s="79">
        <v>0</v>
      </c>
      <c r="AA22" s="74">
        <v>0</v>
      </c>
      <c r="AB22" s="74">
        <v>0</v>
      </c>
      <c r="AC22" s="75">
        <v>0</v>
      </c>
      <c r="AE22" s="69"/>
    </row>
    <row r="23" spans="1:43" ht="18.75" x14ac:dyDescent="0.3">
      <c r="A23" s="71" t="s">
        <v>42</v>
      </c>
      <c r="B23" s="72">
        <v>58500116.303999998</v>
      </c>
      <c r="C23" s="73">
        <v>0</v>
      </c>
      <c r="D23" s="74">
        <v>0</v>
      </c>
      <c r="E23" s="75">
        <v>0</v>
      </c>
      <c r="F23" s="73">
        <v>0</v>
      </c>
      <c r="G23" s="74">
        <v>0</v>
      </c>
      <c r="H23" s="75">
        <v>0</v>
      </c>
      <c r="I23" s="73">
        <v>0</v>
      </c>
      <c r="J23" s="74">
        <v>0</v>
      </c>
      <c r="K23" s="73">
        <v>0</v>
      </c>
      <c r="L23" s="74">
        <v>0</v>
      </c>
      <c r="M23" s="74">
        <v>0</v>
      </c>
      <c r="N23" s="76">
        <v>0</v>
      </c>
      <c r="O23" s="77">
        <v>0</v>
      </c>
      <c r="P23" s="74">
        <v>0</v>
      </c>
      <c r="Q23" s="78">
        <v>0</v>
      </c>
      <c r="R23" s="73">
        <v>0</v>
      </c>
      <c r="S23" s="74">
        <v>0</v>
      </c>
      <c r="T23" s="74">
        <v>0</v>
      </c>
      <c r="U23" s="75">
        <v>0</v>
      </c>
      <c r="V23" s="77">
        <v>0</v>
      </c>
      <c r="W23" s="74">
        <v>0</v>
      </c>
      <c r="X23" s="76">
        <v>0</v>
      </c>
      <c r="Y23" s="73">
        <v>0</v>
      </c>
      <c r="Z23" s="79">
        <v>0</v>
      </c>
      <c r="AA23" s="74">
        <v>0</v>
      </c>
      <c r="AB23" s="74">
        <v>0</v>
      </c>
      <c r="AC23" s="75">
        <v>0</v>
      </c>
      <c r="AE23" s="69"/>
    </row>
    <row r="24" spans="1:43" s="68" customFormat="1" ht="37.5" x14ac:dyDescent="0.3">
      <c r="A24" s="71" t="s">
        <v>43</v>
      </c>
      <c r="B24" s="72">
        <v>65175449.999999993</v>
      </c>
      <c r="C24" s="73">
        <v>0</v>
      </c>
      <c r="D24" s="74">
        <v>0</v>
      </c>
      <c r="E24" s="75">
        <v>0</v>
      </c>
      <c r="F24" s="73">
        <v>0</v>
      </c>
      <c r="G24" s="74">
        <v>0</v>
      </c>
      <c r="H24" s="75">
        <v>0</v>
      </c>
      <c r="I24" s="73">
        <v>0</v>
      </c>
      <c r="J24" s="74">
        <v>0</v>
      </c>
      <c r="K24" s="73">
        <v>0</v>
      </c>
      <c r="L24" s="74">
        <v>0</v>
      </c>
      <c r="M24" s="74">
        <v>0</v>
      </c>
      <c r="N24" s="76">
        <v>0</v>
      </c>
      <c r="O24" s="77">
        <v>0</v>
      </c>
      <c r="P24" s="74">
        <v>0</v>
      </c>
      <c r="Q24" s="78">
        <v>0</v>
      </c>
      <c r="R24" s="73">
        <v>0</v>
      </c>
      <c r="S24" s="74">
        <v>0</v>
      </c>
      <c r="T24" s="74">
        <v>0</v>
      </c>
      <c r="U24" s="75">
        <v>0</v>
      </c>
      <c r="V24" s="77">
        <v>0</v>
      </c>
      <c r="W24" s="74">
        <v>0</v>
      </c>
      <c r="X24" s="76">
        <v>0</v>
      </c>
      <c r="Y24" s="73">
        <v>0</v>
      </c>
      <c r="Z24" s="79">
        <v>0</v>
      </c>
      <c r="AA24" s="74">
        <v>0</v>
      </c>
      <c r="AB24" s="74">
        <v>0</v>
      </c>
      <c r="AC24" s="75">
        <v>0</v>
      </c>
      <c r="AE24" s="69"/>
      <c r="AG24" s="70"/>
      <c r="AH24" s="70"/>
      <c r="AI24" s="70"/>
      <c r="AJ24" s="70"/>
      <c r="AK24" s="70"/>
      <c r="AL24" s="70"/>
    </row>
    <row r="25" spans="1:43" ht="27.75" x14ac:dyDescent="0.3">
      <c r="A25" s="71" t="s">
        <v>44</v>
      </c>
      <c r="B25" s="72">
        <v>188047199.99999997</v>
      </c>
      <c r="C25" s="73">
        <v>23</v>
      </c>
      <c r="D25" s="74">
        <v>89378111.170000002</v>
      </c>
      <c r="E25" s="75">
        <v>0.47529615527378244</v>
      </c>
      <c r="F25" s="73">
        <v>9</v>
      </c>
      <c r="G25" s="74">
        <v>57890904.059999995</v>
      </c>
      <c r="H25" s="75">
        <v>0.30785304997894147</v>
      </c>
      <c r="I25" s="73">
        <v>4</v>
      </c>
      <c r="J25" s="74">
        <v>7856439.8399999999</v>
      </c>
      <c r="K25" s="73">
        <v>7</v>
      </c>
      <c r="L25" s="74">
        <v>42698998.379999995</v>
      </c>
      <c r="M25" s="74">
        <v>29889298.809999999</v>
      </c>
      <c r="N25" s="76">
        <v>0.22706532391867576</v>
      </c>
      <c r="O25" s="77">
        <v>0</v>
      </c>
      <c r="P25" s="74">
        <v>0</v>
      </c>
      <c r="Q25" s="78">
        <v>0</v>
      </c>
      <c r="R25" s="73">
        <v>6</v>
      </c>
      <c r="S25" s="74">
        <v>42508998.380000003</v>
      </c>
      <c r="T25" s="74">
        <f>33773798.81-4017500</f>
        <v>29756298.810000002</v>
      </c>
      <c r="U25" s="75">
        <v>0.22521180464018248</v>
      </c>
      <c r="V25" s="77">
        <v>7</v>
      </c>
      <c r="W25" s="74">
        <v>11138580.119999999</v>
      </c>
      <c r="X25" s="76">
        <v>5.9232895358186675E-2</v>
      </c>
      <c r="Y25" s="73">
        <v>8</v>
      </c>
      <c r="Z25" s="79">
        <v>6</v>
      </c>
      <c r="AA25" s="74">
        <v>11138580.119999999</v>
      </c>
      <c r="AB25" s="74">
        <v>7797006.0599999996</v>
      </c>
      <c r="AC25" s="75">
        <f>AA25/B25</f>
        <v>5.9232895358186675E-2</v>
      </c>
      <c r="AE25" s="69"/>
      <c r="AG25" s="94"/>
      <c r="AH25" s="94"/>
      <c r="AI25" s="94"/>
      <c r="AJ25" s="94"/>
      <c r="AK25" s="94"/>
      <c r="AL25" s="94"/>
    </row>
    <row r="26" spans="1:43" s="96" customFormat="1" ht="48" customHeight="1" thickBot="1" x14ac:dyDescent="0.35">
      <c r="A26" s="95" t="s">
        <v>45</v>
      </c>
      <c r="B26" s="82">
        <v>0</v>
      </c>
      <c r="C26" s="83">
        <v>0</v>
      </c>
      <c r="D26" s="84">
        <v>0</v>
      </c>
      <c r="E26" s="85" t="s">
        <v>46</v>
      </c>
      <c r="F26" s="83">
        <v>0</v>
      </c>
      <c r="G26" s="84">
        <v>0</v>
      </c>
      <c r="H26" s="85" t="s">
        <v>46</v>
      </c>
      <c r="I26" s="83">
        <v>0</v>
      </c>
      <c r="J26" s="84">
        <v>0</v>
      </c>
      <c r="K26" s="83">
        <v>0</v>
      </c>
      <c r="L26" s="84">
        <v>0</v>
      </c>
      <c r="M26" s="84">
        <v>0</v>
      </c>
      <c r="N26" s="86" t="s">
        <v>46</v>
      </c>
      <c r="O26" s="87">
        <v>0</v>
      </c>
      <c r="P26" s="84">
        <v>0</v>
      </c>
      <c r="Q26" s="88">
        <v>0</v>
      </c>
      <c r="R26" s="83">
        <v>0</v>
      </c>
      <c r="S26" s="84">
        <v>0</v>
      </c>
      <c r="T26" s="84">
        <v>0</v>
      </c>
      <c r="U26" s="85" t="s">
        <v>46</v>
      </c>
      <c r="V26" s="87">
        <v>0</v>
      </c>
      <c r="W26" s="84">
        <v>0</v>
      </c>
      <c r="X26" s="86" t="s">
        <v>46</v>
      </c>
      <c r="Y26" s="83">
        <v>0</v>
      </c>
      <c r="Z26" s="89">
        <v>0</v>
      </c>
      <c r="AA26" s="84">
        <v>0</v>
      </c>
      <c r="AB26" s="84">
        <v>0</v>
      </c>
      <c r="AC26" s="85" t="s">
        <v>46</v>
      </c>
      <c r="AE26" s="69"/>
      <c r="AG26" s="94"/>
      <c r="AH26" s="94"/>
      <c r="AI26" s="94"/>
      <c r="AJ26" s="94"/>
      <c r="AK26" s="94"/>
      <c r="AL26" s="94"/>
    </row>
    <row r="27" spans="1:43" s="68" customFormat="1" ht="113.25" thickBot="1" x14ac:dyDescent="0.35">
      <c r="A27" s="97" t="s">
        <v>47</v>
      </c>
      <c r="B27" s="91">
        <v>286344599.99999994</v>
      </c>
      <c r="C27" s="50">
        <v>23</v>
      </c>
      <c r="D27" s="51">
        <v>574600</v>
      </c>
      <c r="E27" s="52">
        <v>2.0066730785214741E-3</v>
      </c>
      <c r="F27" s="50">
        <v>20</v>
      </c>
      <c r="G27" s="51">
        <v>499600</v>
      </c>
      <c r="H27" s="52">
        <v>1.7447509050284172E-3</v>
      </c>
      <c r="I27" s="50">
        <v>3</v>
      </c>
      <c r="J27" s="51">
        <v>75000</v>
      </c>
      <c r="K27" s="50">
        <v>20</v>
      </c>
      <c r="L27" s="51">
        <v>499600.00070000003</v>
      </c>
      <c r="M27" s="51">
        <v>349719.99959999998</v>
      </c>
      <c r="N27" s="53">
        <v>1.7447509074730242E-3</v>
      </c>
      <c r="O27" s="54">
        <v>0</v>
      </c>
      <c r="P27" s="51">
        <v>0</v>
      </c>
      <c r="Q27" s="55">
        <v>0</v>
      </c>
      <c r="R27" s="50">
        <v>17</v>
      </c>
      <c r="S27" s="51">
        <v>424600.00070000003</v>
      </c>
      <c r="T27" s="51">
        <v>297219.9999</v>
      </c>
      <c r="U27" s="52">
        <v>1.4772981125655237E-3</v>
      </c>
      <c r="V27" s="54">
        <v>15</v>
      </c>
      <c r="W27" s="51">
        <v>307500</v>
      </c>
      <c r="X27" s="53">
        <v>1.0738809113215338E-3</v>
      </c>
      <c r="Y27" s="50">
        <v>6</v>
      </c>
      <c r="Z27" s="56">
        <v>6</v>
      </c>
      <c r="AA27" s="51">
        <v>132500</v>
      </c>
      <c r="AB27" s="51">
        <v>92750</v>
      </c>
      <c r="AC27" s="52">
        <f>AA27/B27</f>
        <v>4.6272917317106738E-4</v>
      </c>
      <c r="AE27" s="69"/>
      <c r="AG27" s="70"/>
      <c r="AH27" s="70"/>
      <c r="AI27" s="70"/>
      <c r="AJ27" s="70"/>
      <c r="AK27" s="70"/>
      <c r="AL27" s="70"/>
    </row>
    <row r="28" spans="1:43" s="68" customFormat="1" ht="57" customHeight="1" x14ac:dyDescent="0.3">
      <c r="A28" s="98" t="s">
        <v>48</v>
      </c>
      <c r="B28" s="99">
        <v>253286756.99999997</v>
      </c>
      <c r="C28" s="61">
        <v>0</v>
      </c>
      <c r="D28" s="62">
        <v>0</v>
      </c>
      <c r="E28" s="63">
        <v>0</v>
      </c>
      <c r="F28" s="61">
        <v>0</v>
      </c>
      <c r="G28" s="62">
        <v>0</v>
      </c>
      <c r="H28" s="63">
        <v>0</v>
      </c>
      <c r="I28" s="61">
        <v>0</v>
      </c>
      <c r="J28" s="62">
        <v>0</v>
      </c>
      <c r="K28" s="61">
        <v>0</v>
      </c>
      <c r="L28" s="62">
        <v>0</v>
      </c>
      <c r="M28" s="62">
        <v>0</v>
      </c>
      <c r="N28" s="64">
        <v>0</v>
      </c>
      <c r="O28" s="65">
        <v>0</v>
      </c>
      <c r="P28" s="62">
        <v>0</v>
      </c>
      <c r="Q28" s="66">
        <v>0</v>
      </c>
      <c r="R28" s="61">
        <v>0</v>
      </c>
      <c r="S28" s="62">
        <v>0</v>
      </c>
      <c r="T28" s="62">
        <v>0</v>
      </c>
      <c r="U28" s="63">
        <v>0</v>
      </c>
      <c r="V28" s="65">
        <v>0</v>
      </c>
      <c r="W28" s="62">
        <v>0</v>
      </c>
      <c r="X28" s="64">
        <v>0</v>
      </c>
      <c r="Y28" s="61">
        <v>0</v>
      </c>
      <c r="Z28" s="67">
        <v>0</v>
      </c>
      <c r="AA28" s="62">
        <v>0</v>
      </c>
      <c r="AB28" s="62">
        <v>0</v>
      </c>
      <c r="AC28" s="63">
        <v>0</v>
      </c>
      <c r="AE28" s="69"/>
      <c r="AG28" s="94"/>
      <c r="AH28" s="94"/>
      <c r="AI28" s="94"/>
      <c r="AJ28" s="94"/>
      <c r="AK28" s="94"/>
      <c r="AL28" s="94"/>
    </row>
    <row r="29" spans="1:43" ht="43.5" customHeight="1" x14ac:dyDescent="0.3">
      <c r="A29" s="71" t="s">
        <v>49</v>
      </c>
      <c r="B29" s="100">
        <v>363272.99999999994</v>
      </c>
      <c r="C29" s="73">
        <v>23</v>
      </c>
      <c r="D29" s="74">
        <v>574600</v>
      </c>
      <c r="E29" s="75">
        <v>1.5817305442463383</v>
      </c>
      <c r="F29" s="73">
        <v>20</v>
      </c>
      <c r="G29" s="74">
        <v>499600</v>
      </c>
      <c r="H29" s="75">
        <v>1.3752742427871052</v>
      </c>
      <c r="I29" s="73">
        <v>3</v>
      </c>
      <c r="J29" s="74">
        <v>75000</v>
      </c>
      <c r="K29" s="73">
        <v>20</v>
      </c>
      <c r="L29" s="74">
        <v>499600.00070000003</v>
      </c>
      <c r="M29" s="74">
        <v>349719.99959999998</v>
      </c>
      <c r="N29" s="76">
        <v>1.3752742447140307</v>
      </c>
      <c r="O29" s="77">
        <v>0</v>
      </c>
      <c r="P29" s="74">
        <v>0</v>
      </c>
      <c r="Q29" s="78">
        <v>0</v>
      </c>
      <c r="R29" s="101">
        <v>17</v>
      </c>
      <c r="S29" s="102">
        <v>424600.00070000003</v>
      </c>
      <c r="T29" s="102">
        <v>297219.9999</v>
      </c>
      <c r="U29" s="75">
        <v>0.76137671955300057</v>
      </c>
      <c r="V29" s="103">
        <v>15</v>
      </c>
      <c r="W29" s="102">
        <v>307500</v>
      </c>
      <c r="X29" s="76">
        <v>0.846470835982856</v>
      </c>
      <c r="Y29" s="73">
        <v>6</v>
      </c>
      <c r="Z29" s="79">
        <v>6</v>
      </c>
      <c r="AA29" s="74">
        <v>132500</v>
      </c>
      <c r="AB29" s="74">
        <v>92750</v>
      </c>
      <c r="AC29" s="75">
        <f>AA29/B29</f>
        <v>0.36473946591131196</v>
      </c>
      <c r="AD29" s="104"/>
      <c r="AE29" s="69"/>
      <c r="AO29" s="104"/>
      <c r="AP29" s="104"/>
      <c r="AQ29" s="104"/>
    </row>
    <row r="30" spans="1:43" ht="45.75" customHeight="1" thickBot="1" x14ac:dyDescent="0.35">
      <c r="A30" s="105" t="s">
        <v>50</v>
      </c>
      <c r="B30" s="106">
        <v>32694569.999999996</v>
      </c>
      <c r="C30" s="83">
        <v>0</v>
      </c>
      <c r="D30" s="84">
        <v>0</v>
      </c>
      <c r="E30" s="85">
        <v>0</v>
      </c>
      <c r="F30" s="83">
        <v>0</v>
      </c>
      <c r="G30" s="84">
        <v>0</v>
      </c>
      <c r="H30" s="85">
        <v>0</v>
      </c>
      <c r="I30" s="83">
        <v>0</v>
      </c>
      <c r="J30" s="84">
        <v>0</v>
      </c>
      <c r="K30" s="83">
        <v>0</v>
      </c>
      <c r="L30" s="84">
        <v>0</v>
      </c>
      <c r="M30" s="84">
        <v>0</v>
      </c>
      <c r="N30" s="86">
        <v>0</v>
      </c>
      <c r="O30" s="87">
        <v>0</v>
      </c>
      <c r="P30" s="84">
        <v>0</v>
      </c>
      <c r="Q30" s="88">
        <v>0</v>
      </c>
      <c r="R30" s="107">
        <v>0</v>
      </c>
      <c r="S30" s="108">
        <v>0</v>
      </c>
      <c r="T30" s="108">
        <v>0</v>
      </c>
      <c r="U30" s="85">
        <v>0</v>
      </c>
      <c r="V30" s="109">
        <v>0</v>
      </c>
      <c r="W30" s="108">
        <v>0</v>
      </c>
      <c r="X30" s="86">
        <v>0</v>
      </c>
      <c r="Y30" s="83">
        <v>0</v>
      </c>
      <c r="Z30" s="89">
        <v>0</v>
      </c>
      <c r="AA30" s="84">
        <v>0</v>
      </c>
      <c r="AB30" s="84">
        <v>0</v>
      </c>
      <c r="AC30" s="85">
        <v>0</v>
      </c>
      <c r="AD30" s="104"/>
      <c r="AE30" s="69"/>
      <c r="AO30" s="104"/>
      <c r="AP30" s="104"/>
      <c r="AQ30" s="104"/>
    </row>
    <row r="31" spans="1:43" ht="132" thickBot="1" x14ac:dyDescent="0.35">
      <c r="A31" s="48" t="s">
        <v>51</v>
      </c>
      <c r="B31" s="91">
        <v>8547600</v>
      </c>
      <c r="C31" s="50">
        <v>0</v>
      </c>
      <c r="D31" s="51">
        <v>0</v>
      </c>
      <c r="E31" s="52">
        <v>0</v>
      </c>
      <c r="F31" s="50">
        <v>0</v>
      </c>
      <c r="G31" s="51">
        <v>0</v>
      </c>
      <c r="H31" s="52">
        <v>0</v>
      </c>
      <c r="I31" s="50">
        <v>0</v>
      </c>
      <c r="J31" s="51">
        <v>0</v>
      </c>
      <c r="K31" s="50">
        <v>0</v>
      </c>
      <c r="L31" s="51">
        <v>0</v>
      </c>
      <c r="M31" s="51">
        <v>0</v>
      </c>
      <c r="N31" s="53">
        <v>0</v>
      </c>
      <c r="O31" s="54">
        <v>0</v>
      </c>
      <c r="P31" s="51">
        <v>0</v>
      </c>
      <c r="Q31" s="55">
        <v>0</v>
      </c>
      <c r="R31" s="50">
        <v>0</v>
      </c>
      <c r="S31" s="51">
        <v>0</v>
      </c>
      <c r="T31" s="51">
        <v>0</v>
      </c>
      <c r="U31" s="52">
        <v>0</v>
      </c>
      <c r="V31" s="110">
        <v>0</v>
      </c>
      <c r="W31" s="111">
        <v>0</v>
      </c>
      <c r="X31" s="53">
        <v>0</v>
      </c>
      <c r="Y31" s="50">
        <v>0</v>
      </c>
      <c r="Z31" s="56">
        <v>0</v>
      </c>
      <c r="AA31" s="51">
        <v>0</v>
      </c>
      <c r="AB31" s="51">
        <v>0</v>
      </c>
      <c r="AC31" s="52">
        <v>0</v>
      </c>
      <c r="AD31" s="104"/>
      <c r="AE31" s="69"/>
      <c r="AO31" s="104"/>
      <c r="AP31" s="104"/>
      <c r="AQ31" s="104"/>
    </row>
    <row r="32" spans="1:43" ht="18.75" x14ac:dyDescent="0.3">
      <c r="A32" s="98" t="s">
        <v>52</v>
      </c>
      <c r="B32" s="99">
        <v>5128559.9999999991</v>
      </c>
      <c r="C32" s="61">
        <v>0</v>
      </c>
      <c r="D32" s="62">
        <v>0</v>
      </c>
      <c r="E32" s="63">
        <v>0</v>
      </c>
      <c r="F32" s="61">
        <v>0</v>
      </c>
      <c r="G32" s="62">
        <v>0</v>
      </c>
      <c r="H32" s="63">
        <v>0</v>
      </c>
      <c r="I32" s="61">
        <v>0</v>
      </c>
      <c r="J32" s="62">
        <v>0</v>
      </c>
      <c r="K32" s="61">
        <v>0</v>
      </c>
      <c r="L32" s="62">
        <v>0</v>
      </c>
      <c r="M32" s="62">
        <v>0</v>
      </c>
      <c r="N32" s="64">
        <v>0</v>
      </c>
      <c r="O32" s="65">
        <v>0</v>
      </c>
      <c r="P32" s="62">
        <v>0</v>
      </c>
      <c r="Q32" s="66">
        <v>0</v>
      </c>
      <c r="R32" s="61">
        <v>0</v>
      </c>
      <c r="S32" s="62">
        <v>0</v>
      </c>
      <c r="T32" s="62">
        <v>0</v>
      </c>
      <c r="U32" s="63">
        <v>0</v>
      </c>
      <c r="V32" s="112">
        <v>0</v>
      </c>
      <c r="W32" s="113">
        <v>0</v>
      </c>
      <c r="X32" s="64">
        <v>0</v>
      </c>
      <c r="Y32" s="61">
        <v>0</v>
      </c>
      <c r="Z32" s="67">
        <v>0</v>
      </c>
      <c r="AA32" s="62">
        <v>0</v>
      </c>
      <c r="AB32" s="62">
        <v>0</v>
      </c>
      <c r="AC32" s="63">
        <v>0</v>
      </c>
      <c r="AD32" s="104"/>
      <c r="AE32" s="69"/>
      <c r="AO32" s="104"/>
      <c r="AP32" s="104"/>
      <c r="AQ32" s="104"/>
    </row>
    <row r="33" spans="1:31" ht="38.25" thickBot="1" x14ac:dyDescent="0.35">
      <c r="A33" s="105" t="s">
        <v>53</v>
      </c>
      <c r="B33" s="106">
        <v>3419040</v>
      </c>
      <c r="C33" s="83">
        <v>0</v>
      </c>
      <c r="D33" s="84">
        <v>0</v>
      </c>
      <c r="E33" s="85">
        <v>0</v>
      </c>
      <c r="F33" s="83">
        <v>0</v>
      </c>
      <c r="G33" s="84">
        <v>0</v>
      </c>
      <c r="H33" s="85">
        <v>0</v>
      </c>
      <c r="I33" s="83">
        <v>0</v>
      </c>
      <c r="J33" s="84">
        <v>0</v>
      </c>
      <c r="K33" s="83">
        <v>0</v>
      </c>
      <c r="L33" s="84">
        <v>0</v>
      </c>
      <c r="M33" s="84">
        <v>0</v>
      </c>
      <c r="N33" s="86">
        <v>0</v>
      </c>
      <c r="O33" s="87">
        <v>0</v>
      </c>
      <c r="P33" s="84">
        <v>0</v>
      </c>
      <c r="Q33" s="88">
        <v>0</v>
      </c>
      <c r="R33" s="83">
        <v>0</v>
      </c>
      <c r="S33" s="84">
        <v>0</v>
      </c>
      <c r="T33" s="84">
        <v>0</v>
      </c>
      <c r="U33" s="85">
        <v>0</v>
      </c>
      <c r="V33" s="109">
        <v>0</v>
      </c>
      <c r="W33" s="108">
        <v>0</v>
      </c>
      <c r="X33" s="86">
        <v>0</v>
      </c>
      <c r="Y33" s="83">
        <v>0</v>
      </c>
      <c r="Z33" s="89">
        <v>0</v>
      </c>
      <c r="AA33" s="84">
        <v>0</v>
      </c>
      <c r="AB33" s="84">
        <v>0</v>
      </c>
      <c r="AC33" s="85">
        <v>0</v>
      </c>
      <c r="AE33" s="69"/>
    </row>
    <row r="34" spans="1:31" ht="19.5" thickBot="1" x14ac:dyDescent="0.35">
      <c r="A34" s="48" t="s">
        <v>54</v>
      </c>
      <c r="B34" s="91">
        <v>187700851.248</v>
      </c>
      <c r="C34" s="50">
        <v>16</v>
      </c>
      <c r="D34" s="51">
        <v>32222014.659999996</v>
      </c>
      <c r="E34" s="52">
        <v>0.17166685417652483</v>
      </c>
      <c r="F34" s="114">
        <v>2</v>
      </c>
      <c r="G34" s="111">
        <v>23984264.350000001</v>
      </c>
      <c r="H34" s="52">
        <v>0.12777919860528902</v>
      </c>
      <c r="I34" s="50">
        <v>0</v>
      </c>
      <c r="J34" s="51">
        <v>0</v>
      </c>
      <c r="K34" s="50">
        <v>2</v>
      </c>
      <c r="L34" s="51">
        <v>23984264.350000001</v>
      </c>
      <c r="M34" s="51">
        <v>16788985.039999999</v>
      </c>
      <c r="N34" s="53">
        <v>0.12777919860528902</v>
      </c>
      <c r="O34" s="54">
        <v>0</v>
      </c>
      <c r="P34" s="51">
        <v>0</v>
      </c>
      <c r="Q34" s="55">
        <v>0</v>
      </c>
      <c r="R34" s="50">
        <v>0</v>
      </c>
      <c r="S34" s="51">
        <v>0</v>
      </c>
      <c r="T34" s="51">
        <v>0</v>
      </c>
      <c r="U34" s="52">
        <v>0</v>
      </c>
      <c r="V34" s="54">
        <v>0</v>
      </c>
      <c r="W34" s="51">
        <v>0</v>
      </c>
      <c r="X34" s="53">
        <v>0</v>
      </c>
      <c r="Y34" s="50">
        <v>0</v>
      </c>
      <c r="Z34" s="56">
        <v>0</v>
      </c>
      <c r="AA34" s="51">
        <v>0</v>
      </c>
      <c r="AB34" s="51">
        <v>0</v>
      </c>
      <c r="AC34" s="52">
        <v>0</v>
      </c>
      <c r="AE34" s="69"/>
    </row>
    <row r="35" spans="1:31" ht="94.5" thickBot="1" x14ac:dyDescent="0.35">
      <c r="A35" s="80" t="s">
        <v>55</v>
      </c>
      <c r="B35" s="115">
        <v>187700851.248</v>
      </c>
      <c r="C35" s="116">
        <v>16</v>
      </c>
      <c r="D35" s="117">
        <v>32222014.659999996</v>
      </c>
      <c r="E35" s="118">
        <v>0.17166685417652483</v>
      </c>
      <c r="F35" s="119">
        <v>2</v>
      </c>
      <c r="G35" s="120">
        <v>23984264.350000001</v>
      </c>
      <c r="H35" s="121">
        <v>0.12777919860528902</v>
      </c>
      <c r="I35" s="119">
        <v>0</v>
      </c>
      <c r="J35" s="120">
        <v>0</v>
      </c>
      <c r="K35" s="119">
        <v>2</v>
      </c>
      <c r="L35" s="120">
        <v>23984264.350000001</v>
      </c>
      <c r="M35" s="120">
        <v>16788985.039999999</v>
      </c>
      <c r="N35" s="122">
        <v>0.12777919860528902</v>
      </c>
      <c r="O35" s="123">
        <v>0</v>
      </c>
      <c r="P35" s="120">
        <v>0</v>
      </c>
      <c r="Q35" s="124">
        <v>0</v>
      </c>
      <c r="R35" s="119">
        <v>0</v>
      </c>
      <c r="S35" s="120">
        <v>0</v>
      </c>
      <c r="T35" s="120">
        <v>0</v>
      </c>
      <c r="U35" s="121">
        <v>0</v>
      </c>
      <c r="V35" s="123">
        <v>0</v>
      </c>
      <c r="W35" s="120">
        <v>0</v>
      </c>
      <c r="X35" s="122">
        <v>0</v>
      </c>
      <c r="Y35" s="119">
        <v>0</v>
      </c>
      <c r="Z35" s="125">
        <v>0</v>
      </c>
      <c r="AA35" s="120">
        <v>0</v>
      </c>
      <c r="AB35" s="120">
        <v>0</v>
      </c>
      <c r="AC35" s="121">
        <v>0</v>
      </c>
      <c r="AE35" s="69"/>
    </row>
    <row r="36" spans="1:31" ht="75.75" hidden="1" thickBot="1" x14ac:dyDescent="0.35">
      <c r="A36" s="80" t="s">
        <v>56</v>
      </c>
      <c r="B36" s="115">
        <v>0</v>
      </c>
      <c r="C36" s="116">
        <v>2095</v>
      </c>
      <c r="D36" s="117">
        <v>1232493536.7800002</v>
      </c>
      <c r="E36" s="118">
        <v>0.39397583577906614</v>
      </c>
      <c r="F36" s="119">
        <v>1020</v>
      </c>
      <c r="G36" s="120">
        <v>758362964.78000009</v>
      </c>
      <c r="H36" s="121">
        <v>0.2424164297475116</v>
      </c>
      <c r="I36" s="119">
        <v>90</v>
      </c>
      <c r="J36" s="120">
        <v>65334142.609999999</v>
      </c>
      <c r="K36" s="119">
        <v>0</v>
      </c>
      <c r="L36" s="120">
        <v>0</v>
      </c>
      <c r="M36" s="120">
        <v>0</v>
      </c>
      <c r="N36" s="122">
        <v>0</v>
      </c>
      <c r="O36" s="123">
        <v>0</v>
      </c>
      <c r="P36" s="120">
        <v>0</v>
      </c>
      <c r="Q36" s="124">
        <v>0</v>
      </c>
      <c r="R36" s="119">
        <v>0</v>
      </c>
      <c r="S36" s="120">
        <v>0</v>
      </c>
      <c r="T36" s="120">
        <v>0</v>
      </c>
      <c r="U36" s="121">
        <v>0</v>
      </c>
      <c r="V36" s="123">
        <v>0</v>
      </c>
      <c r="W36" s="120">
        <v>0</v>
      </c>
      <c r="X36" s="122">
        <v>0</v>
      </c>
      <c r="Y36" s="119">
        <v>0</v>
      </c>
      <c r="Z36" s="125">
        <v>0</v>
      </c>
      <c r="AA36" s="120">
        <v>0</v>
      </c>
      <c r="AB36" s="120">
        <v>0</v>
      </c>
      <c r="AC36" s="121">
        <v>0</v>
      </c>
      <c r="AE36" s="69"/>
    </row>
    <row r="37" spans="1:31" ht="19.5" thickBot="1" x14ac:dyDescent="0.35">
      <c r="A37" s="126" t="s">
        <v>57</v>
      </c>
      <c r="B37" s="91">
        <v>3128348047.9019995</v>
      </c>
      <c r="C37" s="114">
        <v>2095</v>
      </c>
      <c r="D37" s="111">
        <v>1232493536.7800002</v>
      </c>
      <c r="E37" s="127">
        <v>0.39397583577906614</v>
      </c>
      <c r="F37" s="50">
        <v>1020</v>
      </c>
      <c r="G37" s="51">
        <v>758362964.78000009</v>
      </c>
      <c r="H37" s="52">
        <v>0.2424164297475116</v>
      </c>
      <c r="I37" s="50">
        <v>90</v>
      </c>
      <c r="J37" s="51">
        <v>65334142.609999999</v>
      </c>
      <c r="K37" s="50">
        <v>884</v>
      </c>
      <c r="L37" s="51">
        <v>643842388.10000014</v>
      </c>
      <c r="M37" s="51">
        <v>450709002.49940014</v>
      </c>
      <c r="N37" s="53">
        <v>0.20580906543688054</v>
      </c>
      <c r="O37" s="54">
        <v>3</v>
      </c>
      <c r="P37" s="51">
        <v>189689.5</v>
      </c>
      <c r="Q37" s="55">
        <f>SUM(Q34,Q31,Q27,Q18,Q6)</f>
        <v>246882.65</v>
      </c>
      <c r="R37" s="50">
        <v>468</v>
      </c>
      <c r="S37" s="51">
        <v>417634809.42039996</v>
      </c>
      <c r="T37" s="51">
        <f>296361198.3698-4017500</f>
        <v>292343698.36979997</v>
      </c>
      <c r="U37" s="52">
        <v>0.13300218456743212</v>
      </c>
      <c r="V37" s="54">
        <v>221</v>
      </c>
      <c r="W37" s="51">
        <v>78503916.359999999</v>
      </c>
      <c r="X37" s="53">
        <v>2.5094367748706221E-2</v>
      </c>
      <c r="Y37" s="50">
        <v>35</v>
      </c>
      <c r="Z37" s="56">
        <v>31</v>
      </c>
      <c r="AA37" s="51">
        <v>24581580.119999997</v>
      </c>
      <c r="AB37" s="51">
        <v>17207106.059999999</v>
      </c>
      <c r="AC37" s="52">
        <f>AA37/B37</f>
        <v>7.857687106294144E-3</v>
      </c>
      <c r="AE37" s="69"/>
    </row>
    <row r="38" spans="1:31" ht="20.25" x14ac:dyDescent="0.3">
      <c r="A38" s="128" t="s">
        <v>58</v>
      </c>
      <c r="B38" s="129"/>
      <c r="C38" s="130"/>
      <c r="D38" s="130"/>
      <c r="E38" s="130"/>
      <c r="F38" s="131"/>
      <c r="G38" s="132"/>
      <c r="I38" s="134"/>
      <c r="J38" s="135"/>
      <c r="AE38" s="69"/>
    </row>
    <row r="39" spans="1:31" ht="20.25" x14ac:dyDescent="0.3">
      <c r="A39" s="139" t="s">
        <v>59</v>
      </c>
      <c r="B39" s="129"/>
      <c r="C39" s="130"/>
      <c r="D39" s="130"/>
      <c r="E39" s="130"/>
      <c r="F39" s="131"/>
      <c r="G39" s="132"/>
      <c r="I39" s="134"/>
      <c r="J39" s="135"/>
      <c r="T39" s="140"/>
      <c r="AE39" s="69"/>
    </row>
    <row r="40" spans="1:31" ht="20.25" x14ac:dyDescent="0.3">
      <c r="A40" s="139"/>
      <c r="B40" s="129"/>
      <c r="F40" s="131"/>
      <c r="G40" s="132"/>
      <c r="I40" s="134"/>
      <c r="J40" s="135"/>
      <c r="T40" s="140"/>
      <c r="AE40" s="69"/>
    </row>
    <row r="41" spans="1:31" ht="18.75" x14ac:dyDescent="0.3">
      <c r="A41" s="139"/>
      <c r="B41" s="129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E41" s="69"/>
    </row>
    <row r="42" spans="1:31" ht="18.75" x14ac:dyDescent="0.3">
      <c r="A42" s="139" t="s">
        <v>60</v>
      </c>
      <c r="B42" s="129"/>
      <c r="F42" s="131"/>
      <c r="G42" s="132"/>
      <c r="AE42" s="69"/>
    </row>
    <row r="43" spans="1:31" ht="18.75" x14ac:dyDescent="0.3">
      <c r="A43" s="139" t="s">
        <v>61</v>
      </c>
      <c r="B43" s="129"/>
      <c r="F43" s="131"/>
      <c r="G43" s="132"/>
      <c r="AE43" s="69"/>
    </row>
    <row r="44" spans="1:31" ht="18.75" x14ac:dyDescent="0.3">
      <c r="A44" s="139" t="s">
        <v>62</v>
      </c>
      <c r="B44" s="129"/>
      <c r="F44" s="131"/>
      <c r="G44" s="132"/>
      <c r="AE44" s="69"/>
    </row>
    <row r="45" spans="1:31" ht="18.75" x14ac:dyDescent="0.3">
      <c r="B45" s="129"/>
      <c r="F45" s="131"/>
      <c r="G45" s="144"/>
      <c r="AE45" s="69"/>
    </row>
    <row r="46" spans="1:31" ht="18.75" x14ac:dyDescent="0.3">
      <c r="B46" s="129"/>
      <c r="F46" s="131"/>
      <c r="G46" s="132"/>
      <c r="AE46" s="69"/>
    </row>
    <row r="47" spans="1:31" ht="18.75" x14ac:dyDescent="0.3">
      <c r="B47" s="129"/>
      <c r="AE47" s="69"/>
    </row>
    <row r="48" spans="1:31" ht="18.75" x14ac:dyDescent="0.3">
      <c r="B48" s="129"/>
      <c r="AE48" s="69"/>
    </row>
    <row r="49" spans="2:31" ht="18.75" x14ac:dyDescent="0.3">
      <c r="B49" s="129"/>
      <c r="AE49" s="69"/>
    </row>
    <row r="50" spans="2:31" ht="18.75" x14ac:dyDescent="0.3">
      <c r="B50" s="129"/>
      <c r="AE50" s="69"/>
    </row>
    <row r="51" spans="2:31" ht="18.75" x14ac:dyDescent="0.3">
      <c r="B51" s="129"/>
      <c r="AE51" s="69"/>
    </row>
    <row r="52" spans="2:31" ht="18.75" x14ac:dyDescent="0.3">
      <c r="B52" s="129"/>
      <c r="AE52" s="69"/>
    </row>
    <row r="53" spans="2:31" ht="18.75" x14ac:dyDescent="0.3">
      <c r="B53" s="129"/>
      <c r="AE53" s="69"/>
    </row>
    <row r="54" spans="2:31" ht="18.75" x14ac:dyDescent="0.3">
      <c r="B54" s="129"/>
      <c r="AE54" s="69"/>
    </row>
    <row r="55" spans="2:31" ht="18.75" x14ac:dyDescent="0.3">
      <c r="B55" s="129"/>
      <c r="AE55" s="69"/>
    </row>
    <row r="56" spans="2:31" ht="18.75" x14ac:dyDescent="0.3">
      <c r="B56" s="129"/>
      <c r="AE56" s="69"/>
    </row>
    <row r="57" spans="2:31" ht="18.75" x14ac:dyDescent="0.3">
      <c r="B57" s="129"/>
      <c r="AE57" s="69"/>
    </row>
    <row r="58" spans="2:31" ht="18.75" x14ac:dyDescent="0.3">
      <c r="B58" s="129"/>
      <c r="AE58" s="69"/>
    </row>
    <row r="59" spans="2:31" ht="18.75" x14ac:dyDescent="0.3">
      <c r="B59" s="129"/>
      <c r="AE59" s="69"/>
    </row>
    <row r="60" spans="2:31" ht="18.75" x14ac:dyDescent="0.3">
      <c r="B60" s="129"/>
      <c r="AE60" s="69"/>
    </row>
    <row r="61" spans="2:31" ht="18.75" x14ac:dyDescent="0.3">
      <c r="B61" s="129"/>
      <c r="AE61" s="69"/>
    </row>
    <row r="62" spans="2:31" ht="18.75" x14ac:dyDescent="0.3">
      <c r="B62" s="129"/>
      <c r="AE62" s="69"/>
    </row>
    <row r="63" spans="2:31" ht="18.75" x14ac:dyDescent="0.3">
      <c r="B63" s="129"/>
      <c r="AE63" s="69"/>
    </row>
    <row r="64" spans="2:31" ht="18.75" x14ac:dyDescent="0.3">
      <c r="B64" s="129"/>
      <c r="AE64" s="69"/>
    </row>
    <row r="65" spans="2:31" ht="18.75" x14ac:dyDescent="0.3">
      <c r="B65" s="129"/>
      <c r="AE65" s="69"/>
    </row>
    <row r="66" spans="2:31" ht="18.75" x14ac:dyDescent="0.3">
      <c r="B66" s="129"/>
      <c r="AE66" s="69"/>
    </row>
    <row r="67" spans="2:31" ht="18.75" x14ac:dyDescent="0.3">
      <c r="B67" s="129"/>
      <c r="AE67" s="69"/>
    </row>
    <row r="68" spans="2:31" ht="18.75" x14ac:dyDescent="0.3">
      <c r="B68" s="129"/>
      <c r="AE68" s="69"/>
    </row>
    <row r="69" spans="2:31" ht="18.75" x14ac:dyDescent="0.3">
      <c r="B69" s="129"/>
      <c r="AE69" s="69"/>
    </row>
    <row r="70" spans="2:31" ht="18.75" x14ac:dyDescent="0.3">
      <c r="B70" s="129"/>
      <c r="AE70" s="69"/>
    </row>
    <row r="71" spans="2:31" ht="18.75" x14ac:dyDescent="0.3">
      <c r="B71" s="129"/>
      <c r="AE71" s="69"/>
    </row>
    <row r="72" spans="2:31" ht="18.75" x14ac:dyDescent="0.3">
      <c r="B72" s="129"/>
      <c r="AE72" s="69"/>
    </row>
    <row r="73" spans="2:31" ht="18.75" x14ac:dyDescent="0.3">
      <c r="B73" s="129"/>
      <c r="AE73" s="69"/>
    </row>
    <row r="74" spans="2:31" ht="18.75" x14ac:dyDescent="0.3">
      <c r="B74" s="129"/>
      <c r="AE74" s="69"/>
    </row>
    <row r="75" spans="2:31" ht="18.75" x14ac:dyDescent="0.3">
      <c r="B75" s="129"/>
      <c r="AE75" s="69"/>
    </row>
    <row r="76" spans="2:31" ht="18.75" x14ac:dyDescent="0.3">
      <c r="B76" s="129"/>
      <c r="AE76" s="69"/>
    </row>
    <row r="77" spans="2:31" ht="18.75" x14ac:dyDescent="0.3">
      <c r="B77" s="129"/>
      <c r="AE77" s="69"/>
    </row>
    <row r="78" spans="2:31" ht="18.75" x14ac:dyDescent="0.3">
      <c r="B78" s="129"/>
      <c r="AE78" s="69"/>
    </row>
    <row r="79" spans="2:31" ht="18.75" x14ac:dyDescent="0.3">
      <c r="B79" s="129"/>
      <c r="AE79" s="69"/>
    </row>
    <row r="80" spans="2:31" ht="18.75" x14ac:dyDescent="0.3">
      <c r="B80" s="129"/>
      <c r="AE80" s="69"/>
    </row>
    <row r="81" spans="2:31" ht="18.75" x14ac:dyDescent="0.3">
      <c r="B81" s="129"/>
      <c r="AE81" s="69"/>
    </row>
    <row r="82" spans="2:31" ht="18.75" x14ac:dyDescent="0.3">
      <c r="B82" s="129"/>
      <c r="AE82" s="69"/>
    </row>
    <row r="83" spans="2:31" ht="18.75" x14ac:dyDescent="0.3">
      <c r="B83" s="129"/>
      <c r="AE83" s="69"/>
    </row>
    <row r="84" spans="2:31" ht="18.75" x14ac:dyDescent="0.3">
      <c r="B84" s="129"/>
      <c r="AE84" s="69"/>
    </row>
    <row r="85" spans="2:31" ht="18.75" x14ac:dyDescent="0.3">
      <c r="B85" s="129"/>
      <c r="AE85" s="69"/>
    </row>
    <row r="86" spans="2:31" ht="18.75" x14ac:dyDescent="0.3">
      <c r="B86" s="129"/>
      <c r="AE86" s="69"/>
    </row>
    <row r="87" spans="2:31" ht="18.75" x14ac:dyDescent="0.3">
      <c r="B87" s="129"/>
      <c r="AE87" s="69"/>
    </row>
    <row r="88" spans="2:31" ht="18.75" x14ac:dyDescent="0.3">
      <c r="B88" s="129"/>
      <c r="AE88" s="69"/>
    </row>
    <row r="89" spans="2:31" ht="18.75" x14ac:dyDescent="0.3">
      <c r="B89" s="129"/>
      <c r="AE89" s="69"/>
    </row>
    <row r="90" spans="2:31" ht="18.75" x14ac:dyDescent="0.3">
      <c r="B90" s="129"/>
      <c r="AE90" s="69"/>
    </row>
    <row r="91" spans="2:31" ht="18.75" x14ac:dyDescent="0.3">
      <c r="B91" s="129"/>
      <c r="AE91" s="69"/>
    </row>
    <row r="92" spans="2:31" ht="18.75" x14ac:dyDescent="0.3">
      <c r="B92" s="129"/>
      <c r="AE92" s="69"/>
    </row>
    <row r="93" spans="2:31" ht="18.75" x14ac:dyDescent="0.3">
      <c r="B93" s="129"/>
      <c r="AE93" s="69"/>
    </row>
    <row r="94" spans="2:31" ht="18.75" x14ac:dyDescent="0.3">
      <c r="B94" s="129"/>
      <c r="AE94" s="69"/>
    </row>
    <row r="95" spans="2:31" ht="18.75" x14ac:dyDescent="0.3">
      <c r="B95" s="129"/>
      <c r="AE95" s="69"/>
    </row>
    <row r="96" spans="2:31" ht="18.75" x14ac:dyDescent="0.3">
      <c r="B96" s="129"/>
      <c r="AE96" s="69"/>
    </row>
    <row r="97" spans="2:31" ht="18.75" x14ac:dyDescent="0.3">
      <c r="B97" s="129"/>
      <c r="AE97" s="69"/>
    </row>
    <row r="98" spans="2:31" x14ac:dyDescent="0.25">
      <c r="B98" s="129"/>
    </row>
    <row r="99" spans="2:31" x14ac:dyDescent="0.25">
      <c r="B99" s="129"/>
    </row>
    <row r="100" spans="2:31" x14ac:dyDescent="0.25">
      <c r="B100" s="129"/>
    </row>
    <row r="101" spans="2:31" x14ac:dyDescent="0.25">
      <c r="B101" s="129"/>
    </row>
    <row r="102" spans="2:31" x14ac:dyDescent="0.25">
      <c r="B102" s="129"/>
    </row>
    <row r="103" spans="2:31" x14ac:dyDescent="0.25">
      <c r="B103" s="129"/>
    </row>
    <row r="104" spans="2:31" x14ac:dyDescent="0.25">
      <c r="B104" s="129"/>
    </row>
    <row r="105" spans="2:31" x14ac:dyDescent="0.25">
      <c r="B105" s="129"/>
    </row>
    <row r="106" spans="2:31" x14ac:dyDescent="0.25">
      <c r="B106" s="129"/>
    </row>
    <row r="107" spans="2:31" x14ac:dyDescent="0.25">
      <c r="B107" s="129"/>
    </row>
    <row r="108" spans="2:31" x14ac:dyDescent="0.25">
      <c r="B108" s="129"/>
    </row>
    <row r="109" spans="2:31" x14ac:dyDescent="0.25">
      <c r="B109" s="129"/>
    </row>
    <row r="110" spans="2:31" x14ac:dyDescent="0.25">
      <c r="B110" s="129"/>
    </row>
    <row r="111" spans="2:31" x14ac:dyDescent="0.25">
      <c r="B111" s="129"/>
    </row>
    <row r="112" spans="2:31" x14ac:dyDescent="0.25">
      <c r="B112" s="129"/>
    </row>
    <row r="113" spans="2:2" x14ac:dyDescent="0.25">
      <c r="B113" s="129"/>
    </row>
    <row r="114" spans="2:2" x14ac:dyDescent="0.25">
      <c r="B114" s="129"/>
    </row>
    <row r="115" spans="2:2" x14ac:dyDescent="0.25">
      <c r="B115" s="129"/>
    </row>
    <row r="116" spans="2:2" x14ac:dyDescent="0.25">
      <c r="B116" s="129"/>
    </row>
    <row r="117" spans="2:2" x14ac:dyDescent="0.25">
      <c r="B117" s="129"/>
    </row>
    <row r="118" spans="2:2" x14ac:dyDescent="0.25">
      <c r="B118" s="129"/>
    </row>
    <row r="119" spans="2:2" x14ac:dyDescent="0.25">
      <c r="B119" s="129"/>
    </row>
    <row r="120" spans="2:2" x14ac:dyDescent="0.25">
      <c r="B120" s="129"/>
    </row>
    <row r="121" spans="2:2" x14ac:dyDescent="0.25">
      <c r="B121" s="129"/>
    </row>
    <row r="122" spans="2:2" x14ac:dyDescent="0.25">
      <c r="B122" s="129"/>
    </row>
    <row r="123" spans="2:2" x14ac:dyDescent="0.25">
      <c r="B123" s="129"/>
    </row>
    <row r="124" spans="2:2" x14ac:dyDescent="0.25">
      <c r="B124" s="129"/>
    </row>
    <row r="125" spans="2:2" x14ac:dyDescent="0.25">
      <c r="B125" s="129"/>
    </row>
    <row r="126" spans="2:2" x14ac:dyDescent="0.25">
      <c r="B126" s="129"/>
    </row>
    <row r="127" spans="2:2" x14ac:dyDescent="0.25">
      <c r="B127" s="129"/>
    </row>
    <row r="128" spans="2:2" x14ac:dyDescent="0.25">
      <c r="B128" s="129"/>
    </row>
    <row r="129" spans="2:2" x14ac:dyDescent="0.25">
      <c r="B129" s="129"/>
    </row>
    <row r="130" spans="2:2" x14ac:dyDescent="0.25">
      <c r="B130" s="129"/>
    </row>
    <row r="131" spans="2:2" x14ac:dyDescent="0.25">
      <c r="B131" s="129"/>
    </row>
    <row r="132" spans="2:2" x14ac:dyDescent="0.25">
      <c r="B132" s="129"/>
    </row>
    <row r="133" spans="2:2" x14ac:dyDescent="0.25">
      <c r="B133" s="129"/>
    </row>
    <row r="134" spans="2:2" x14ac:dyDescent="0.25">
      <c r="B134" s="129"/>
    </row>
    <row r="135" spans="2:2" x14ac:dyDescent="0.25">
      <c r="B135" s="129"/>
    </row>
    <row r="136" spans="2:2" x14ac:dyDescent="0.25">
      <c r="B136" s="129"/>
    </row>
    <row r="137" spans="2:2" x14ac:dyDescent="0.25">
      <c r="B137" s="129"/>
    </row>
    <row r="138" spans="2:2" x14ac:dyDescent="0.25">
      <c r="B138" s="129"/>
    </row>
    <row r="139" spans="2:2" x14ac:dyDescent="0.25">
      <c r="B139" s="129"/>
    </row>
    <row r="140" spans="2:2" x14ac:dyDescent="0.25">
      <c r="B140" s="129"/>
    </row>
    <row r="141" spans="2:2" x14ac:dyDescent="0.25">
      <c r="B141" s="129"/>
    </row>
    <row r="142" spans="2:2" x14ac:dyDescent="0.25">
      <c r="B142" s="129"/>
    </row>
    <row r="143" spans="2:2" x14ac:dyDescent="0.25">
      <c r="B143" s="129"/>
    </row>
    <row r="144" spans="2:2" x14ac:dyDescent="0.25">
      <c r="B144" s="129"/>
    </row>
    <row r="145" spans="2:2" x14ac:dyDescent="0.25">
      <c r="B145" s="129"/>
    </row>
    <row r="146" spans="2:2" x14ac:dyDescent="0.25">
      <c r="B146" s="129"/>
    </row>
    <row r="147" spans="2:2" x14ac:dyDescent="0.25">
      <c r="B147" s="129"/>
    </row>
    <row r="148" spans="2:2" x14ac:dyDescent="0.25">
      <c r="B148" s="129"/>
    </row>
    <row r="149" spans="2:2" x14ac:dyDescent="0.25">
      <c r="B149" s="129"/>
    </row>
    <row r="150" spans="2:2" x14ac:dyDescent="0.25">
      <c r="B150" s="129"/>
    </row>
    <row r="151" spans="2:2" x14ac:dyDescent="0.25">
      <c r="B151" s="129"/>
    </row>
    <row r="152" spans="2:2" x14ac:dyDescent="0.25">
      <c r="B152" s="129"/>
    </row>
    <row r="153" spans="2:2" x14ac:dyDescent="0.25">
      <c r="B153" s="129"/>
    </row>
    <row r="154" spans="2:2" x14ac:dyDescent="0.25">
      <c r="B154" s="129"/>
    </row>
    <row r="155" spans="2:2" x14ac:dyDescent="0.25">
      <c r="B155" s="129"/>
    </row>
    <row r="156" spans="2:2" x14ac:dyDescent="0.25">
      <c r="B156" s="129"/>
    </row>
    <row r="157" spans="2:2" x14ac:dyDescent="0.25">
      <c r="B157" s="129"/>
    </row>
    <row r="158" spans="2:2" x14ac:dyDescent="0.25">
      <c r="B158" s="129"/>
    </row>
    <row r="159" spans="2:2" x14ac:dyDescent="0.25">
      <c r="B159" s="129"/>
    </row>
    <row r="160" spans="2:2" x14ac:dyDescent="0.25">
      <c r="B160" s="129"/>
    </row>
    <row r="161" spans="2:2" x14ac:dyDescent="0.25">
      <c r="B161" s="129"/>
    </row>
    <row r="162" spans="2:2" x14ac:dyDescent="0.25">
      <c r="B162" s="129"/>
    </row>
    <row r="163" spans="2:2" x14ac:dyDescent="0.25">
      <c r="B163" s="129"/>
    </row>
    <row r="164" spans="2:2" x14ac:dyDescent="0.25">
      <c r="B164" s="129"/>
    </row>
    <row r="165" spans="2:2" x14ac:dyDescent="0.25">
      <c r="B165" s="129"/>
    </row>
    <row r="166" spans="2:2" x14ac:dyDescent="0.25">
      <c r="B166" s="129"/>
    </row>
    <row r="167" spans="2:2" x14ac:dyDescent="0.25">
      <c r="B167" s="129"/>
    </row>
    <row r="168" spans="2:2" x14ac:dyDescent="0.25">
      <c r="B168" s="129"/>
    </row>
    <row r="169" spans="2:2" x14ac:dyDescent="0.25">
      <c r="B169" s="129"/>
    </row>
    <row r="170" spans="2:2" x14ac:dyDescent="0.25">
      <c r="B170" s="129"/>
    </row>
    <row r="171" spans="2:2" x14ac:dyDescent="0.25">
      <c r="B171" s="129"/>
    </row>
    <row r="172" spans="2:2" x14ac:dyDescent="0.25">
      <c r="B172" s="129"/>
    </row>
    <row r="173" spans="2:2" x14ac:dyDescent="0.25">
      <c r="B173" s="129"/>
    </row>
    <row r="174" spans="2:2" x14ac:dyDescent="0.25">
      <c r="B174" s="129"/>
    </row>
    <row r="175" spans="2:2" x14ac:dyDescent="0.25">
      <c r="B175" s="129"/>
    </row>
    <row r="176" spans="2:2" x14ac:dyDescent="0.25">
      <c r="B176" s="129"/>
    </row>
    <row r="177" spans="2:2" x14ac:dyDescent="0.25">
      <c r="B177" s="129"/>
    </row>
    <row r="178" spans="2:2" x14ac:dyDescent="0.25">
      <c r="B178" s="129"/>
    </row>
    <row r="179" spans="2:2" x14ac:dyDescent="0.25">
      <c r="B179" s="129"/>
    </row>
    <row r="180" spans="2:2" x14ac:dyDescent="0.25">
      <c r="B180" s="129"/>
    </row>
    <row r="181" spans="2:2" x14ac:dyDescent="0.25">
      <c r="B181" s="129"/>
    </row>
    <row r="182" spans="2:2" x14ac:dyDescent="0.25">
      <c r="B182" s="129"/>
    </row>
    <row r="183" spans="2:2" x14ac:dyDescent="0.25">
      <c r="B183" s="129"/>
    </row>
    <row r="184" spans="2:2" x14ac:dyDescent="0.25">
      <c r="B184" s="129"/>
    </row>
    <row r="185" spans="2:2" x14ac:dyDescent="0.25">
      <c r="B185" s="129"/>
    </row>
    <row r="186" spans="2:2" x14ac:dyDescent="0.25">
      <c r="B186" s="129"/>
    </row>
    <row r="187" spans="2:2" x14ac:dyDescent="0.25">
      <c r="B187" s="129"/>
    </row>
    <row r="188" spans="2:2" x14ac:dyDescent="0.25">
      <c r="B188" s="129"/>
    </row>
    <row r="189" spans="2:2" x14ac:dyDescent="0.25">
      <c r="B189" s="129"/>
    </row>
    <row r="190" spans="2:2" x14ac:dyDescent="0.25">
      <c r="B190" s="129"/>
    </row>
    <row r="191" spans="2:2" x14ac:dyDescent="0.25">
      <c r="B191" s="129"/>
    </row>
    <row r="192" spans="2:2" x14ac:dyDescent="0.25">
      <c r="B192" s="129"/>
    </row>
    <row r="193" spans="2:2" x14ac:dyDescent="0.25">
      <c r="B193" s="129"/>
    </row>
    <row r="194" spans="2:2" x14ac:dyDescent="0.25">
      <c r="B194" s="129"/>
    </row>
    <row r="195" spans="2:2" x14ac:dyDescent="0.25">
      <c r="B195" s="129"/>
    </row>
    <row r="196" spans="2:2" x14ac:dyDescent="0.25">
      <c r="B196" s="129"/>
    </row>
    <row r="197" spans="2:2" x14ac:dyDescent="0.25">
      <c r="B197" s="129"/>
    </row>
    <row r="198" spans="2:2" x14ac:dyDescent="0.25">
      <c r="B198" s="129"/>
    </row>
    <row r="199" spans="2:2" x14ac:dyDescent="0.25">
      <c r="B199" s="129"/>
    </row>
    <row r="200" spans="2:2" x14ac:dyDescent="0.25">
      <c r="B200" s="129"/>
    </row>
    <row r="201" spans="2:2" x14ac:dyDescent="0.25">
      <c r="B201" s="129"/>
    </row>
    <row r="202" spans="2:2" x14ac:dyDescent="0.25">
      <c r="B202" s="129"/>
    </row>
    <row r="203" spans="2:2" x14ac:dyDescent="0.25">
      <c r="B203" s="129"/>
    </row>
    <row r="204" spans="2:2" x14ac:dyDescent="0.25">
      <c r="B204" s="129"/>
    </row>
    <row r="205" spans="2:2" x14ac:dyDescent="0.25">
      <c r="B205" s="129"/>
    </row>
    <row r="206" spans="2:2" x14ac:dyDescent="0.25">
      <c r="B206" s="129"/>
    </row>
    <row r="207" spans="2:2" x14ac:dyDescent="0.25">
      <c r="B207" s="129"/>
    </row>
    <row r="208" spans="2:2" x14ac:dyDescent="0.25">
      <c r="B208" s="129"/>
    </row>
    <row r="209" spans="2:2" x14ac:dyDescent="0.25">
      <c r="B209" s="129"/>
    </row>
    <row r="210" spans="2:2" x14ac:dyDescent="0.25">
      <c r="B210" s="129"/>
    </row>
    <row r="211" spans="2:2" x14ac:dyDescent="0.25">
      <c r="B211" s="129"/>
    </row>
    <row r="212" spans="2:2" x14ac:dyDescent="0.25">
      <c r="B212" s="129"/>
    </row>
    <row r="213" spans="2:2" x14ac:dyDescent="0.25">
      <c r="B213" s="129"/>
    </row>
    <row r="214" spans="2:2" x14ac:dyDescent="0.25">
      <c r="B214" s="129"/>
    </row>
    <row r="215" spans="2:2" x14ac:dyDescent="0.25">
      <c r="B215" s="129"/>
    </row>
    <row r="216" spans="2:2" x14ac:dyDescent="0.25">
      <c r="B216" s="129"/>
    </row>
    <row r="217" spans="2:2" x14ac:dyDescent="0.25">
      <c r="B217" s="129"/>
    </row>
    <row r="218" spans="2:2" x14ac:dyDescent="0.25">
      <c r="B218" s="129"/>
    </row>
    <row r="219" spans="2:2" x14ac:dyDescent="0.25">
      <c r="B219" s="129"/>
    </row>
    <row r="220" spans="2:2" x14ac:dyDescent="0.25">
      <c r="B220" s="129"/>
    </row>
    <row r="221" spans="2:2" x14ac:dyDescent="0.25">
      <c r="B221" s="129"/>
    </row>
    <row r="222" spans="2:2" x14ac:dyDescent="0.25">
      <c r="B222" s="129"/>
    </row>
    <row r="223" spans="2:2" x14ac:dyDescent="0.25">
      <c r="B223" s="129"/>
    </row>
    <row r="224" spans="2:2" x14ac:dyDescent="0.25">
      <c r="B224" s="129"/>
    </row>
    <row r="225" spans="2:2" x14ac:dyDescent="0.25">
      <c r="B225" s="129"/>
    </row>
    <row r="226" spans="2:2" x14ac:dyDescent="0.25">
      <c r="B226" s="129"/>
    </row>
    <row r="227" spans="2:2" x14ac:dyDescent="0.25">
      <c r="B227" s="129"/>
    </row>
    <row r="228" spans="2:2" x14ac:dyDescent="0.25">
      <c r="B228" s="129"/>
    </row>
    <row r="229" spans="2:2" x14ac:dyDescent="0.25">
      <c r="B229" s="129"/>
    </row>
    <row r="230" spans="2:2" x14ac:dyDescent="0.25">
      <c r="B230" s="129"/>
    </row>
    <row r="231" spans="2:2" x14ac:dyDescent="0.25">
      <c r="B231" s="129"/>
    </row>
    <row r="232" spans="2:2" x14ac:dyDescent="0.25">
      <c r="B232" s="129"/>
    </row>
    <row r="233" spans="2:2" x14ac:dyDescent="0.25">
      <c r="B233" s="129"/>
    </row>
    <row r="234" spans="2:2" x14ac:dyDescent="0.25">
      <c r="B234" s="129"/>
    </row>
    <row r="235" spans="2:2" x14ac:dyDescent="0.25">
      <c r="B235" s="129"/>
    </row>
    <row r="236" spans="2:2" x14ac:dyDescent="0.25">
      <c r="B236" s="129"/>
    </row>
    <row r="237" spans="2:2" x14ac:dyDescent="0.25">
      <c r="B237" s="129"/>
    </row>
    <row r="238" spans="2:2" x14ac:dyDescent="0.25">
      <c r="B238" s="129"/>
    </row>
    <row r="239" spans="2:2" x14ac:dyDescent="0.25">
      <c r="B239" s="129"/>
    </row>
    <row r="240" spans="2:2" x14ac:dyDescent="0.25">
      <c r="B240" s="129"/>
    </row>
    <row r="241" spans="2:2" x14ac:dyDescent="0.25">
      <c r="B241" s="129"/>
    </row>
    <row r="242" spans="2:2" x14ac:dyDescent="0.25">
      <c r="B242" s="129"/>
    </row>
    <row r="243" spans="2:2" x14ac:dyDescent="0.25">
      <c r="B243" s="129"/>
    </row>
    <row r="244" spans="2:2" x14ac:dyDescent="0.25">
      <c r="B244" s="129"/>
    </row>
    <row r="245" spans="2:2" x14ac:dyDescent="0.25">
      <c r="B245" s="129"/>
    </row>
    <row r="246" spans="2:2" x14ac:dyDescent="0.25">
      <c r="B246" s="129"/>
    </row>
    <row r="247" spans="2:2" x14ac:dyDescent="0.25">
      <c r="B247" s="129"/>
    </row>
    <row r="248" spans="2:2" x14ac:dyDescent="0.25">
      <c r="B248" s="129"/>
    </row>
    <row r="249" spans="2:2" x14ac:dyDescent="0.25">
      <c r="B249" s="129"/>
    </row>
    <row r="250" spans="2:2" x14ac:dyDescent="0.25">
      <c r="B250" s="129"/>
    </row>
    <row r="251" spans="2:2" x14ac:dyDescent="0.25">
      <c r="B251" s="129"/>
    </row>
    <row r="252" spans="2:2" x14ac:dyDescent="0.25">
      <c r="B252" s="129"/>
    </row>
    <row r="253" spans="2:2" x14ac:dyDescent="0.25">
      <c r="B253" s="129"/>
    </row>
    <row r="254" spans="2:2" x14ac:dyDescent="0.25">
      <c r="B254" s="129"/>
    </row>
    <row r="255" spans="2:2" x14ac:dyDescent="0.25">
      <c r="B255" s="129"/>
    </row>
    <row r="256" spans="2:2" x14ac:dyDescent="0.25">
      <c r="B256" s="129"/>
    </row>
    <row r="257" spans="2:2" x14ac:dyDescent="0.25">
      <c r="B257" s="129"/>
    </row>
    <row r="258" spans="2:2" x14ac:dyDescent="0.25">
      <c r="B258" s="129"/>
    </row>
    <row r="259" spans="2:2" x14ac:dyDescent="0.25">
      <c r="B259" s="129"/>
    </row>
    <row r="260" spans="2:2" x14ac:dyDescent="0.25">
      <c r="B260" s="129"/>
    </row>
    <row r="261" spans="2:2" x14ac:dyDescent="0.25">
      <c r="B261" s="129"/>
    </row>
    <row r="262" spans="2:2" x14ac:dyDescent="0.25">
      <c r="B262" s="129"/>
    </row>
    <row r="263" spans="2:2" x14ac:dyDescent="0.25">
      <c r="B263" s="129"/>
    </row>
    <row r="264" spans="2:2" x14ac:dyDescent="0.25">
      <c r="B264" s="129"/>
    </row>
    <row r="265" spans="2:2" x14ac:dyDescent="0.25">
      <c r="B265" s="129"/>
    </row>
    <row r="266" spans="2:2" x14ac:dyDescent="0.25">
      <c r="B266" s="129"/>
    </row>
    <row r="267" spans="2:2" x14ac:dyDescent="0.25">
      <c r="B267" s="129"/>
    </row>
    <row r="268" spans="2:2" x14ac:dyDescent="0.25">
      <c r="B268" s="129"/>
    </row>
    <row r="269" spans="2:2" x14ac:dyDescent="0.25">
      <c r="B269" s="129"/>
    </row>
    <row r="270" spans="2:2" x14ac:dyDescent="0.25">
      <c r="B270" s="129"/>
    </row>
    <row r="271" spans="2:2" x14ac:dyDescent="0.25">
      <c r="B271" s="129"/>
    </row>
    <row r="272" spans="2:2" x14ac:dyDescent="0.25">
      <c r="B272" s="129"/>
    </row>
    <row r="273" spans="2:2" x14ac:dyDescent="0.25">
      <c r="B273" s="129"/>
    </row>
    <row r="274" spans="2:2" x14ac:dyDescent="0.25">
      <c r="B274" s="129"/>
    </row>
    <row r="275" spans="2:2" x14ac:dyDescent="0.25">
      <c r="B275" s="129"/>
    </row>
    <row r="276" spans="2:2" x14ac:dyDescent="0.25">
      <c r="B276" s="129"/>
    </row>
    <row r="277" spans="2:2" x14ac:dyDescent="0.25">
      <c r="B277" s="129"/>
    </row>
    <row r="278" spans="2:2" x14ac:dyDescent="0.25">
      <c r="B278" s="129"/>
    </row>
    <row r="279" spans="2:2" x14ac:dyDescent="0.25">
      <c r="B279" s="129"/>
    </row>
    <row r="280" spans="2:2" x14ac:dyDescent="0.25">
      <c r="B280" s="129"/>
    </row>
    <row r="281" spans="2:2" x14ac:dyDescent="0.25">
      <c r="B281" s="129"/>
    </row>
    <row r="282" spans="2:2" x14ac:dyDescent="0.25">
      <c r="B282" s="129"/>
    </row>
    <row r="283" spans="2:2" x14ac:dyDescent="0.25">
      <c r="B283" s="129"/>
    </row>
    <row r="284" spans="2:2" x14ac:dyDescent="0.25">
      <c r="B284" s="129"/>
    </row>
    <row r="285" spans="2:2" x14ac:dyDescent="0.25">
      <c r="B285" s="129"/>
    </row>
    <row r="286" spans="2:2" x14ac:dyDescent="0.25">
      <c r="B286" s="129"/>
    </row>
    <row r="287" spans="2:2" x14ac:dyDescent="0.25">
      <c r="B287" s="129"/>
    </row>
    <row r="288" spans="2:2" x14ac:dyDescent="0.25">
      <c r="B288" s="129"/>
    </row>
    <row r="289" spans="2:2" x14ac:dyDescent="0.25">
      <c r="B289" s="129"/>
    </row>
    <row r="290" spans="2:2" x14ac:dyDescent="0.25">
      <c r="B290" s="129"/>
    </row>
    <row r="291" spans="2:2" x14ac:dyDescent="0.25">
      <c r="B291" s="129"/>
    </row>
    <row r="292" spans="2:2" x14ac:dyDescent="0.25">
      <c r="B292" s="129"/>
    </row>
    <row r="293" spans="2:2" x14ac:dyDescent="0.25">
      <c r="B293" s="129"/>
    </row>
    <row r="294" spans="2:2" x14ac:dyDescent="0.25">
      <c r="B294" s="129"/>
    </row>
    <row r="295" spans="2:2" x14ac:dyDescent="0.25">
      <c r="B295" s="129"/>
    </row>
    <row r="296" spans="2:2" x14ac:dyDescent="0.25">
      <c r="B296" s="129"/>
    </row>
    <row r="297" spans="2:2" x14ac:dyDescent="0.25">
      <c r="B297" s="129"/>
    </row>
    <row r="298" spans="2:2" x14ac:dyDescent="0.25">
      <c r="B298" s="129"/>
    </row>
    <row r="299" spans="2:2" x14ac:dyDescent="0.25">
      <c r="B299" s="129"/>
    </row>
    <row r="300" spans="2:2" x14ac:dyDescent="0.25">
      <c r="B300" s="129"/>
    </row>
    <row r="301" spans="2:2" x14ac:dyDescent="0.25">
      <c r="B301" s="129"/>
    </row>
    <row r="302" spans="2:2" x14ac:dyDescent="0.25">
      <c r="B302" s="129"/>
    </row>
    <row r="303" spans="2:2" x14ac:dyDescent="0.25">
      <c r="B303" s="129"/>
    </row>
    <row r="304" spans="2:2" x14ac:dyDescent="0.25">
      <c r="B304" s="129"/>
    </row>
    <row r="305" spans="2:2" x14ac:dyDescent="0.25">
      <c r="B305" s="129"/>
    </row>
    <row r="306" spans="2:2" x14ac:dyDescent="0.25">
      <c r="B306" s="129"/>
    </row>
    <row r="307" spans="2:2" x14ac:dyDescent="0.25">
      <c r="B307" s="129"/>
    </row>
    <row r="308" spans="2:2" x14ac:dyDescent="0.25">
      <c r="B308" s="129"/>
    </row>
    <row r="309" spans="2:2" x14ac:dyDescent="0.25">
      <c r="B309" s="129"/>
    </row>
    <row r="310" spans="2:2" x14ac:dyDescent="0.25">
      <c r="B310" s="129"/>
    </row>
    <row r="311" spans="2:2" x14ac:dyDescent="0.25">
      <c r="B311" s="129"/>
    </row>
    <row r="312" spans="2:2" x14ac:dyDescent="0.25">
      <c r="B312" s="129"/>
    </row>
    <row r="313" spans="2:2" x14ac:dyDescent="0.25">
      <c r="B313" s="129"/>
    </row>
    <row r="314" spans="2:2" x14ac:dyDescent="0.25">
      <c r="B314" s="129"/>
    </row>
    <row r="315" spans="2:2" x14ac:dyDescent="0.25">
      <c r="B315" s="129"/>
    </row>
    <row r="316" spans="2:2" x14ac:dyDescent="0.25">
      <c r="B316" s="129"/>
    </row>
    <row r="317" spans="2:2" x14ac:dyDescent="0.25">
      <c r="B317" s="129"/>
    </row>
    <row r="318" spans="2:2" x14ac:dyDescent="0.25">
      <c r="B318" s="129"/>
    </row>
    <row r="319" spans="2:2" x14ac:dyDescent="0.25">
      <c r="B319" s="129"/>
    </row>
    <row r="320" spans="2:2" x14ac:dyDescent="0.25">
      <c r="B320" s="129"/>
    </row>
    <row r="321" spans="2:2" x14ac:dyDescent="0.25">
      <c r="B321" s="129"/>
    </row>
    <row r="322" spans="2:2" x14ac:dyDescent="0.25">
      <c r="B322" s="129"/>
    </row>
    <row r="323" spans="2:2" x14ac:dyDescent="0.25">
      <c r="B323" s="129"/>
    </row>
    <row r="324" spans="2:2" x14ac:dyDescent="0.25">
      <c r="B324" s="129"/>
    </row>
    <row r="325" spans="2:2" x14ac:dyDescent="0.25">
      <c r="B325" s="129"/>
    </row>
    <row r="326" spans="2:2" x14ac:dyDescent="0.25">
      <c r="B326" s="129"/>
    </row>
    <row r="327" spans="2:2" x14ac:dyDescent="0.25">
      <c r="B327" s="129"/>
    </row>
    <row r="328" spans="2:2" x14ac:dyDescent="0.25">
      <c r="B328" s="129"/>
    </row>
    <row r="329" spans="2:2" x14ac:dyDescent="0.25">
      <c r="B329" s="129"/>
    </row>
    <row r="330" spans="2:2" x14ac:dyDescent="0.25">
      <c r="B330" s="129"/>
    </row>
    <row r="331" spans="2:2" x14ac:dyDescent="0.25">
      <c r="B331" s="129"/>
    </row>
    <row r="332" spans="2:2" x14ac:dyDescent="0.25">
      <c r="B332" s="129"/>
    </row>
    <row r="333" spans="2:2" x14ac:dyDescent="0.25">
      <c r="B333" s="129"/>
    </row>
    <row r="334" spans="2:2" x14ac:dyDescent="0.25">
      <c r="B334" s="129"/>
    </row>
    <row r="335" spans="2:2" x14ac:dyDescent="0.25">
      <c r="B335" s="129"/>
    </row>
    <row r="336" spans="2:2" x14ac:dyDescent="0.25">
      <c r="B336" s="129"/>
    </row>
    <row r="337" spans="2:2" x14ac:dyDescent="0.25">
      <c r="B337" s="129"/>
    </row>
    <row r="338" spans="2:2" x14ac:dyDescent="0.25">
      <c r="B338" s="129"/>
    </row>
    <row r="339" spans="2:2" x14ac:dyDescent="0.25">
      <c r="B339" s="129"/>
    </row>
    <row r="340" spans="2:2" x14ac:dyDescent="0.25">
      <c r="B340" s="129"/>
    </row>
    <row r="341" spans="2:2" x14ac:dyDescent="0.25">
      <c r="B341" s="129"/>
    </row>
    <row r="342" spans="2:2" x14ac:dyDescent="0.25">
      <c r="B342" s="129"/>
    </row>
    <row r="343" spans="2:2" x14ac:dyDescent="0.25">
      <c r="B343" s="129"/>
    </row>
    <row r="344" spans="2:2" x14ac:dyDescent="0.25">
      <c r="B344" s="129"/>
    </row>
    <row r="345" spans="2:2" x14ac:dyDescent="0.25">
      <c r="B345" s="129"/>
    </row>
    <row r="346" spans="2:2" x14ac:dyDescent="0.25">
      <c r="B346" s="129"/>
    </row>
    <row r="347" spans="2:2" x14ac:dyDescent="0.25">
      <c r="B347" s="129"/>
    </row>
    <row r="348" spans="2:2" x14ac:dyDescent="0.25">
      <c r="B348" s="129"/>
    </row>
    <row r="349" spans="2:2" x14ac:dyDescent="0.25">
      <c r="B349" s="129"/>
    </row>
    <row r="350" spans="2:2" x14ac:dyDescent="0.25">
      <c r="B350" s="129"/>
    </row>
    <row r="351" spans="2:2" x14ac:dyDescent="0.25">
      <c r="B351" s="129"/>
    </row>
    <row r="352" spans="2:2" x14ac:dyDescent="0.25">
      <c r="B352" s="129"/>
    </row>
    <row r="353" spans="2:2" x14ac:dyDescent="0.25">
      <c r="B353" s="129"/>
    </row>
    <row r="354" spans="2:2" x14ac:dyDescent="0.25">
      <c r="B354" s="129"/>
    </row>
    <row r="355" spans="2:2" x14ac:dyDescent="0.25">
      <c r="B355" s="129"/>
    </row>
    <row r="356" spans="2:2" x14ac:dyDescent="0.25">
      <c r="B356" s="129"/>
    </row>
    <row r="357" spans="2:2" x14ac:dyDescent="0.25">
      <c r="B357" s="129"/>
    </row>
    <row r="358" spans="2:2" x14ac:dyDescent="0.25">
      <c r="B358" s="129"/>
    </row>
    <row r="359" spans="2:2" x14ac:dyDescent="0.25">
      <c r="B359" s="129"/>
    </row>
    <row r="360" spans="2:2" x14ac:dyDescent="0.25">
      <c r="B360" s="129"/>
    </row>
    <row r="361" spans="2:2" x14ac:dyDescent="0.25">
      <c r="B361" s="129"/>
    </row>
    <row r="362" spans="2:2" x14ac:dyDescent="0.25">
      <c r="B362" s="129"/>
    </row>
    <row r="363" spans="2:2" x14ac:dyDescent="0.25">
      <c r="B363" s="129"/>
    </row>
    <row r="364" spans="2:2" x14ac:dyDescent="0.25">
      <c r="B364" s="129"/>
    </row>
    <row r="365" spans="2:2" x14ac:dyDescent="0.25">
      <c r="B365" s="129"/>
    </row>
    <row r="366" spans="2:2" x14ac:dyDescent="0.25">
      <c r="B366" s="129"/>
    </row>
    <row r="367" spans="2:2" x14ac:dyDescent="0.25">
      <c r="B367" s="129"/>
    </row>
    <row r="368" spans="2:2" x14ac:dyDescent="0.25">
      <c r="B368" s="129"/>
    </row>
    <row r="369" spans="2:2" x14ac:dyDescent="0.25">
      <c r="B369" s="129"/>
    </row>
    <row r="370" spans="2:2" x14ac:dyDescent="0.25">
      <c r="B370" s="129"/>
    </row>
    <row r="371" spans="2:2" x14ac:dyDescent="0.25">
      <c r="B371" s="129"/>
    </row>
    <row r="372" spans="2:2" x14ac:dyDescent="0.25">
      <c r="B372" s="129"/>
    </row>
    <row r="373" spans="2:2" x14ac:dyDescent="0.25">
      <c r="B373" s="129"/>
    </row>
    <row r="374" spans="2:2" x14ac:dyDescent="0.25">
      <c r="B374" s="129"/>
    </row>
    <row r="375" spans="2:2" x14ac:dyDescent="0.25">
      <c r="B375" s="129"/>
    </row>
    <row r="376" spans="2:2" x14ac:dyDescent="0.25">
      <c r="B376" s="129"/>
    </row>
    <row r="377" spans="2:2" x14ac:dyDescent="0.25">
      <c r="B377" s="129"/>
    </row>
    <row r="378" spans="2:2" x14ac:dyDescent="0.25">
      <c r="B378" s="129"/>
    </row>
    <row r="379" spans="2:2" x14ac:dyDescent="0.25">
      <c r="B379" s="129"/>
    </row>
    <row r="380" spans="2:2" x14ac:dyDescent="0.25">
      <c r="B380" s="129"/>
    </row>
    <row r="381" spans="2:2" x14ac:dyDescent="0.25">
      <c r="B381" s="129"/>
    </row>
    <row r="382" spans="2:2" x14ac:dyDescent="0.25">
      <c r="B382" s="129"/>
    </row>
    <row r="383" spans="2:2" x14ac:dyDescent="0.25">
      <c r="B383" s="129"/>
    </row>
    <row r="384" spans="2:2" x14ac:dyDescent="0.25">
      <c r="B384" s="129"/>
    </row>
    <row r="385" spans="2:2" x14ac:dyDescent="0.25">
      <c r="B385" s="129"/>
    </row>
    <row r="386" spans="2:2" x14ac:dyDescent="0.25">
      <c r="B386" s="129"/>
    </row>
    <row r="387" spans="2:2" x14ac:dyDescent="0.25">
      <c r="B387" s="129"/>
    </row>
    <row r="388" spans="2:2" x14ac:dyDescent="0.25">
      <c r="B388" s="129"/>
    </row>
    <row r="389" spans="2:2" x14ac:dyDescent="0.25">
      <c r="B389" s="129"/>
    </row>
    <row r="390" spans="2:2" x14ac:dyDescent="0.25">
      <c r="B390" s="129"/>
    </row>
    <row r="391" spans="2:2" x14ac:dyDescent="0.25">
      <c r="B391" s="129"/>
    </row>
    <row r="392" spans="2:2" x14ac:dyDescent="0.25">
      <c r="B392" s="129"/>
    </row>
    <row r="393" spans="2:2" x14ac:dyDescent="0.25">
      <c r="B393" s="129"/>
    </row>
    <row r="394" spans="2:2" x14ac:dyDescent="0.25">
      <c r="B394" s="129"/>
    </row>
    <row r="395" spans="2:2" x14ac:dyDescent="0.25">
      <c r="B395" s="129"/>
    </row>
    <row r="396" spans="2:2" x14ac:dyDescent="0.25">
      <c r="B396" s="129"/>
    </row>
    <row r="397" spans="2:2" x14ac:dyDescent="0.25">
      <c r="B397" s="129"/>
    </row>
    <row r="398" spans="2:2" x14ac:dyDescent="0.25">
      <c r="B398" s="129"/>
    </row>
    <row r="399" spans="2:2" x14ac:dyDescent="0.25">
      <c r="B399" s="129"/>
    </row>
    <row r="400" spans="2:2" x14ac:dyDescent="0.25">
      <c r="B400" s="129"/>
    </row>
    <row r="401" spans="2:2" x14ac:dyDescent="0.25">
      <c r="B401" s="129"/>
    </row>
    <row r="402" spans="2:2" x14ac:dyDescent="0.25">
      <c r="B402" s="129"/>
    </row>
    <row r="403" spans="2:2" x14ac:dyDescent="0.25">
      <c r="B403" s="129"/>
    </row>
    <row r="404" spans="2:2" x14ac:dyDescent="0.25">
      <c r="B404" s="129"/>
    </row>
    <row r="405" spans="2:2" x14ac:dyDescent="0.25">
      <c r="B405" s="129"/>
    </row>
    <row r="406" spans="2:2" x14ac:dyDescent="0.25">
      <c r="B406" s="129"/>
    </row>
    <row r="407" spans="2:2" x14ac:dyDescent="0.25">
      <c r="B407" s="129"/>
    </row>
    <row r="408" spans="2:2" x14ac:dyDescent="0.25">
      <c r="B408" s="129"/>
    </row>
    <row r="409" spans="2:2" x14ac:dyDescent="0.25">
      <c r="B409" s="129"/>
    </row>
    <row r="410" spans="2:2" x14ac:dyDescent="0.25">
      <c r="B410" s="129"/>
    </row>
    <row r="411" spans="2:2" x14ac:dyDescent="0.25">
      <c r="B411" s="129"/>
    </row>
    <row r="412" spans="2:2" x14ac:dyDescent="0.25">
      <c r="B412" s="129"/>
    </row>
    <row r="413" spans="2:2" x14ac:dyDescent="0.25">
      <c r="B413" s="129"/>
    </row>
    <row r="414" spans="2:2" x14ac:dyDescent="0.25">
      <c r="B414" s="129"/>
    </row>
    <row r="415" spans="2:2" x14ac:dyDescent="0.25">
      <c r="B415" s="129"/>
    </row>
    <row r="416" spans="2:2" x14ac:dyDescent="0.25">
      <c r="B416" s="129"/>
    </row>
    <row r="417" spans="2:2" x14ac:dyDescent="0.25">
      <c r="B417" s="129"/>
    </row>
    <row r="418" spans="2:2" x14ac:dyDescent="0.25">
      <c r="B418" s="129"/>
    </row>
    <row r="419" spans="2:2" x14ac:dyDescent="0.25">
      <c r="B419" s="129"/>
    </row>
    <row r="420" spans="2:2" x14ac:dyDescent="0.25">
      <c r="B420" s="129"/>
    </row>
    <row r="421" spans="2:2" x14ac:dyDescent="0.25">
      <c r="B421" s="129"/>
    </row>
    <row r="422" spans="2:2" x14ac:dyDescent="0.25">
      <c r="B422" s="129"/>
    </row>
    <row r="423" spans="2:2" x14ac:dyDescent="0.25">
      <c r="B423" s="129"/>
    </row>
    <row r="424" spans="2:2" x14ac:dyDescent="0.25">
      <c r="B424" s="129"/>
    </row>
    <row r="425" spans="2:2" x14ac:dyDescent="0.25">
      <c r="B425" s="129"/>
    </row>
    <row r="426" spans="2:2" x14ac:dyDescent="0.25">
      <c r="B426" s="129"/>
    </row>
    <row r="427" spans="2:2" x14ac:dyDescent="0.25">
      <c r="B427" s="129"/>
    </row>
    <row r="428" spans="2:2" x14ac:dyDescent="0.25">
      <c r="B428" s="129"/>
    </row>
    <row r="429" spans="2:2" x14ac:dyDescent="0.25">
      <c r="B429" s="129"/>
    </row>
    <row r="430" spans="2:2" x14ac:dyDescent="0.25">
      <c r="B430" s="129"/>
    </row>
    <row r="431" spans="2:2" x14ac:dyDescent="0.25">
      <c r="B431" s="129"/>
    </row>
    <row r="432" spans="2:2" x14ac:dyDescent="0.25">
      <c r="B432" s="129"/>
    </row>
    <row r="433" spans="2:2" x14ac:dyDescent="0.25">
      <c r="B433" s="129"/>
    </row>
    <row r="434" spans="2:2" x14ac:dyDescent="0.25">
      <c r="B434" s="129"/>
    </row>
    <row r="435" spans="2:2" x14ac:dyDescent="0.25">
      <c r="B435" s="129"/>
    </row>
    <row r="436" spans="2:2" x14ac:dyDescent="0.25">
      <c r="B436" s="129"/>
    </row>
    <row r="437" spans="2:2" x14ac:dyDescent="0.25">
      <c r="B437" s="129"/>
    </row>
    <row r="438" spans="2:2" x14ac:dyDescent="0.25">
      <c r="B438" s="129"/>
    </row>
    <row r="439" spans="2:2" x14ac:dyDescent="0.25">
      <c r="B439" s="129"/>
    </row>
    <row r="440" spans="2:2" x14ac:dyDescent="0.25">
      <c r="B440" s="129"/>
    </row>
    <row r="441" spans="2:2" x14ac:dyDescent="0.25">
      <c r="B441" s="129"/>
    </row>
    <row r="442" spans="2:2" x14ac:dyDescent="0.25">
      <c r="B442" s="129"/>
    </row>
    <row r="443" spans="2:2" x14ac:dyDescent="0.25">
      <c r="B443" s="129"/>
    </row>
    <row r="444" spans="2:2" x14ac:dyDescent="0.25">
      <c r="B444" s="129"/>
    </row>
    <row r="445" spans="2:2" x14ac:dyDescent="0.25">
      <c r="B445" s="129"/>
    </row>
    <row r="446" spans="2:2" x14ac:dyDescent="0.25">
      <c r="B446" s="129"/>
    </row>
    <row r="447" spans="2:2" x14ac:dyDescent="0.25">
      <c r="B447" s="129"/>
    </row>
    <row r="448" spans="2:2" x14ac:dyDescent="0.25">
      <c r="B448" s="129"/>
    </row>
    <row r="449" spans="2:2" x14ac:dyDescent="0.25">
      <c r="B449" s="129"/>
    </row>
    <row r="450" spans="2:2" x14ac:dyDescent="0.25">
      <c r="B450" s="129"/>
    </row>
    <row r="451" spans="2:2" x14ac:dyDescent="0.25">
      <c r="B451" s="129"/>
    </row>
    <row r="452" spans="2:2" x14ac:dyDescent="0.25">
      <c r="B452" s="129"/>
    </row>
    <row r="453" spans="2:2" x14ac:dyDescent="0.25">
      <c r="B453" s="129"/>
    </row>
    <row r="454" spans="2:2" x14ac:dyDescent="0.25">
      <c r="B454" s="129"/>
    </row>
    <row r="455" spans="2:2" x14ac:dyDescent="0.25">
      <c r="B455" s="129"/>
    </row>
    <row r="456" spans="2:2" x14ac:dyDescent="0.25">
      <c r="B456" s="129"/>
    </row>
    <row r="457" spans="2:2" x14ac:dyDescent="0.25">
      <c r="B457" s="129"/>
    </row>
    <row r="458" spans="2:2" x14ac:dyDescent="0.25">
      <c r="B458" s="129"/>
    </row>
    <row r="459" spans="2:2" x14ac:dyDescent="0.25">
      <c r="B459" s="129"/>
    </row>
    <row r="460" spans="2:2" x14ac:dyDescent="0.25">
      <c r="B460" s="129"/>
    </row>
    <row r="461" spans="2:2" x14ac:dyDescent="0.25">
      <c r="B461" s="129"/>
    </row>
    <row r="462" spans="2:2" x14ac:dyDescent="0.25">
      <c r="B462" s="129"/>
    </row>
    <row r="463" spans="2:2" x14ac:dyDescent="0.25">
      <c r="B463" s="129"/>
    </row>
    <row r="464" spans="2:2" x14ac:dyDescent="0.25">
      <c r="B464" s="129"/>
    </row>
    <row r="465" spans="2:2" x14ac:dyDescent="0.25">
      <c r="B465" s="129"/>
    </row>
    <row r="466" spans="2:2" x14ac:dyDescent="0.25">
      <c r="B466" s="129"/>
    </row>
    <row r="467" spans="2:2" x14ac:dyDescent="0.25">
      <c r="B467" s="129"/>
    </row>
    <row r="468" spans="2:2" x14ac:dyDescent="0.25">
      <c r="B468" s="129"/>
    </row>
    <row r="469" spans="2:2" x14ac:dyDescent="0.25">
      <c r="B469" s="129"/>
    </row>
    <row r="470" spans="2:2" x14ac:dyDescent="0.25">
      <c r="B470" s="129"/>
    </row>
    <row r="471" spans="2:2" x14ac:dyDescent="0.25">
      <c r="B471" s="129"/>
    </row>
    <row r="472" spans="2:2" x14ac:dyDescent="0.25">
      <c r="B472" s="129"/>
    </row>
    <row r="473" spans="2:2" x14ac:dyDescent="0.25">
      <c r="B473" s="129"/>
    </row>
    <row r="474" spans="2:2" x14ac:dyDescent="0.25">
      <c r="B474" s="129"/>
    </row>
    <row r="475" spans="2:2" x14ac:dyDescent="0.25">
      <c r="B475" s="129"/>
    </row>
    <row r="476" spans="2:2" x14ac:dyDescent="0.25">
      <c r="B476" s="129"/>
    </row>
    <row r="477" spans="2:2" x14ac:dyDescent="0.25">
      <c r="B477" s="129"/>
    </row>
    <row r="478" spans="2:2" x14ac:dyDescent="0.25">
      <c r="B478" s="129"/>
    </row>
    <row r="479" spans="2:2" x14ac:dyDescent="0.25">
      <c r="B479" s="129"/>
    </row>
    <row r="480" spans="2:2" x14ac:dyDescent="0.25">
      <c r="B480" s="129"/>
    </row>
    <row r="481" spans="2:2" x14ac:dyDescent="0.25">
      <c r="B481" s="129"/>
    </row>
    <row r="482" spans="2:2" x14ac:dyDescent="0.25">
      <c r="B482" s="129"/>
    </row>
    <row r="483" spans="2:2" x14ac:dyDescent="0.25">
      <c r="B483" s="129"/>
    </row>
    <row r="484" spans="2:2" x14ac:dyDescent="0.25">
      <c r="B484" s="129"/>
    </row>
    <row r="485" spans="2:2" x14ac:dyDescent="0.25">
      <c r="B485" s="129"/>
    </row>
    <row r="486" spans="2:2" x14ac:dyDescent="0.25">
      <c r="B486" s="129"/>
    </row>
    <row r="487" spans="2:2" x14ac:dyDescent="0.25">
      <c r="B487" s="129"/>
    </row>
    <row r="488" spans="2:2" x14ac:dyDescent="0.25">
      <c r="B488" s="129"/>
    </row>
    <row r="489" spans="2:2" x14ac:dyDescent="0.25">
      <c r="B489" s="129"/>
    </row>
    <row r="490" spans="2:2" x14ac:dyDescent="0.25">
      <c r="B490" s="129"/>
    </row>
    <row r="491" spans="2:2" x14ac:dyDescent="0.25">
      <c r="B491" s="129"/>
    </row>
    <row r="492" spans="2:2" x14ac:dyDescent="0.25">
      <c r="B492" s="129"/>
    </row>
    <row r="493" spans="2:2" x14ac:dyDescent="0.25">
      <c r="B493" s="129"/>
    </row>
    <row r="494" spans="2:2" x14ac:dyDescent="0.25">
      <c r="B494" s="129"/>
    </row>
    <row r="495" spans="2:2" x14ac:dyDescent="0.25">
      <c r="B495" s="129"/>
    </row>
    <row r="496" spans="2:2" x14ac:dyDescent="0.25">
      <c r="B496" s="129"/>
    </row>
    <row r="497" spans="2:2" x14ac:dyDescent="0.25">
      <c r="B497" s="129"/>
    </row>
    <row r="498" spans="2:2" x14ac:dyDescent="0.25">
      <c r="B498" s="129"/>
    </row>
    <row r="499" spans="2:2" x14ac:dyDescent="0.25">
      <c r="B499" s="129"/>
    </row>
    <row r="500" spans="2:2" x14ac:dyDescent="0.25">
      <c r="B500" s="129"/>
    </row>
    <row r="501" spans="2:2" x14ac:dyDescent="0.25">
      <c r="B501" s="129"/>
    </row>
    <row r="502" spans="2:2" x14ac:dyDescent="0.25">
      <c r="B502" s="129"/>
    </row>
    <row r="503" spans="2:2" x14ac:dyDescent="0.25">
      <c r="B503" s="129"/>
    </row>
    <row r="504" spans="2:2" x14ac:dyDescent="0.25">
      <c r="B504" s="129"/>
    </row>
    <row r="505" spans="2:2" x14ac:dyDescent="0.25">
      <c r="B505" s="129"/>
    </row>
    <row r="506" spans="2:2" x14ac:dyDescent="0.25">
      <c r="B506" s="129"/>
    </row>
    <row r="507" spans="2:2" x14ac:dyDescent="0.25">
      <c r="B507" s="129"/>
    </row>
    <row r="508" spans="2:2" x14ac:dyDescent="0.25">
      <c r="B508" s="129"/>
    </row>
    <row r="509" spans="2:2" x14ac:dyDescent="0.25">
      <c r="B509" s="129"/>
    </row>
    <row r="510" spans="2:2" x14ac:dyDescent="0.25">
      <c r="B510" s="129"/>
    </row>
    <row r="511" spans="2:2" x14ac:dyDescent="0.25">
      <c r="B511" s="129"/>
    </row>
    <row r="512" spans="2:2" x14ac:dyDescent="0.25">
      <c r="B512" s="129"/>
    </row>
    <row r="513" spans="2:2" x14ac:dyDescent="0.25">
      <c r="B513" s="129"/>
    </row>
    <row r="514" spans="2:2" x14ac:dyDescent="0.25">
      <c r="B514" s="129"/>
    </row>
    <row r="515" spans="2:2" x14ac:dyDescent="0.25">
      <c r="B515" s="129"/>
    </row>
    <row r="516" spans="2:2" x14ac:dyDescent="0.25">
      <c r="B516" s="129"/>
    </row>
    <row r="517" spans="2:2" x14ac:dyDescent="0.25">
      <c r="B517" s="129"/>
    </row>
    <row r="518" spans="2:2" x14ac:dyDescent="0.25">
      <c r="B518" s="129"/>
    </row>
    <row r="519" spans="2:2" x14ac:dyDescent="0.25">
      <c r="B519" s="129"/>
    </row>
    <row r="520" spans="2:2" x14ac:dyDescent="0.25">
      <c r="B520" s="129"/>
    </row>
    <row r="521" spans="2:2" x14ac:dyDescent="0.25">
      <c r="B521" s="129"/>
    </row>
    <row r="522" spans="2:2" x14ac:dyDescent="0.25">
      <c r="B522" s="129"/>
    </row>
    <row r="523" spans="2:2" x14ac:dyDescent="0.25">
      <c r="B523" s="129"/>
    </row>
    <row r="524" spans="2:2" x14ac:dyDescent="0.25">
      <c r="B524" s="129"/>
    </row>
    <row r="525" spans="2:2" x14ac:dyDescent="0.25">
      <c r="B525" s="129"/>
    </row>
    <row r="526" spans="2:2" x14ac:dyDescent="0.25">
      <c r="B526" s="129"/>
    </row>
    <row r="527" spans="2:2" x14ac:dyDescent="0.25">
      <c r="B527" s="129"/>
    </row>
    <row r="528" spans="2:2" x14ac:dyDescent="0.25">
      <c r="B528" s="129"/>
    </row>
    <row r="529" spans="2:2" x14ac:dyDescent="0.25">
      <c r="B529" s="129"/>
    </row>
    <row r="530" spans="2:2" x14ac:dyDescent="0.25">
      <c r="B530" s="129"/>
    </row>
    <row r="531" spans="2:2" x14ac:dyDescent="0.25">
      <c r="B531" s="129"/>
    </row>
    <row r="532" spans="2:2" x14ac:dyDescent="0.25">
      <c r="B532" s="129"/>
    </row>
    <row r="533" spans="2:2" x14ac:dyDescent="0.25">
      <c r="B533" s="129"/>
    </row>
    <row r="534" spans="2:2" x14ac:dyDescent="0.25">
      <c r="B534" s="129"/>
    </row>
    <row r="535" spans="2:2" x14ac:dyDescent="0.25">
      <c r="B535" s="129"/>
    </row>
    <row r="536" spans="2:2" x14ac:dyDescent="0.25">
      <c r="B536" s="129"/>
    </row>
    <row r="537" spans="2:2" x14ac:dyDescent="0.25">
      <c r="B537" s="129"/>
    </row>
    <row r="538" spans="2:2" x14ac:dyDescent="0.25">
      <c r="B538" s="129"/>
    </row>
    <row r="539" spans="2:2" x14ac:dyDescent="0.25">
      <c r="B539" s="129"/>
    </row>
    <row r="540" spans="2:2" x14ac:dyDescent="0.25">
      <c r="B540" s="129"/>
    </row>
    <row r="541" spans="2:2" x14ac:dyDescent="0.25">
      <c r="B541" s="129"/>
    </row>
    <row r="542" spans="2:2" x14ac:dyDescent="0.25">
      <c r="B542" s="129"/>
    </row>
    <row r="543" spans="2:2" x14ac:dyDescent="0.25">
      <c r="B543" s="129"/>
    </row>
    <row r="544" spans="2:2" x14ac:dyDescent="0.25">
      <c r="B544" s="129"/>
    </row>
    <row r="545" spans="2:2" x14ac:dyDescent="0.25">
      <c r="B545" s="129"/>
    </row>
    <row r="546" spans="2:2" x14ac:dyDescent="0.25">
      <c r="B546" s="129"/>
    </row>
    <row r="547" spans="2:2" x14ac:dyDescent="0.25">
      <c r="B547" s="129"/>
    </row>
    <row r="548" spans="2:2" x14ac:dyDescent="0.25">
      <c r="B548" s="129"/>
    </row>
    <row r="549" spans="2:2" x14ac:dyDescent="0.25">
      <c r="B549" s="129"/>
    </row>
    <row r="550" spans="2:2" x14ac:dyDescent="0.25">
      <c r="B550" s="129"/>
    </row>
    <row r="551" spans="2:2" x14ac:dyDescent="0.25">
      <c r="B551" s="129"/>
    </row>
    <row r="552" spans="2:2" x14ac:dyDescent="0.25">
      <c r="B552" s="129"/>
    </row>
    <row r="553" spans="2:2" x14ac:dyDescent="0.25">
      <c r="B553" s="129"/>
    </row>
    <row r="554" spans="2:2" x14ac:dyDescent="0.25">
      <c r="B554" s="129"/>
    </row>
    <row r="555" spans="2:2" x14ac:dyDescent="0.25">
      <c r="B555" s="129"/>
    </row>
    <row r="556" spans="2:2" x14ac:dyDescent="0.25">
      <c r="B556" s="129"/>
    </row>
    <row r="557" spans="2:2" x14ac:dyDescent="0.25">
      <c r="B557" s="129"/>
    </row>
    <row r="558" spans="2:2" x14ac:dyDescent="0.25">
      <c r="B558" s="129"/>
    </row>
    <row r="559" spans="2:2" x14ac:dyDescent="0.25">
      <c r="B559" s="129"/>
    </row>
    <row r="560" spans="2:2" x14ac:dyDescent="0.25">
      <c r="B560" s="129"/>
    </row>
    <row r="561" spans="2:2" x14ac:dyDescent="0.25">
      <c r="B561" s="129"/>
    </row>
    <row r="562" spans="2:2" x14ac:dyDescent="0.25">
      <c r="B562" s="129"/>
    </row>
    <row r="563" spans="2:2" x14ac:dyDescent="0.25">
      <c r="B563" s="129"/>
    </row>
    <row r="564" spans="2:2" x14ac:dyDescent="0.25">
      <c r="B564" s="129"/>
    </row>
    <row r="565" spans="2:2" x14ac:dyDescent="0.25">
      <c r="B565" s="129"/>
    </row>
    <row r="566" spans="2:2" x14ac:dyDescent="0.25">
      <c r="B566" s="129"/>
    </row>
    <row r="567" spans="2:2" x14ac:dyDescent="0.25">
      <c r="B567" s="129"/>
    </row>
    <row r="568" spans="2:2" x14ac:dyDescent="0.25">
      <c r="B568" s="129"/>
    </row>
    <row r="569" spans="2:2" x14ac:dyDescent="0.25">
      <c r="B569" s="129"/>
    </row>
    <row r="570" spans="2:2" x14ac:dyDescent="0.25">
      <c r="B570" s="129"/>
    </row>
    <row r="571" spans="2:2" x14ac:dyDescent="0.25">
      <c r="B571" s="129"/>
    </row>
    <row r="572" spans="2:2" x14ac:dyDescent="0.25">
      <c r="B572" s="129"/>
    </row>
    <row r="573" spans="2:2" x14ac:dyDescent="0.25">
      <c r="B573" s="129"/>
    </row>
    <row r="574" spans="2:2" x14ac:dyDescent="0.25">
      <c r="B574" s="129"/>
    </row>
    <row r="575" spans="2:2" x14ac:dyDescent="0.25">
      <c r="B575" s="129"/>
    </row>
    <row r="576" spans="2:2" x14ac:dyDescent="0.25">
      <c r="B576" s="129"/>
    </row>
    <row r="577" spans="2:2" x14ac:dyDescent="0.25">
      <c r="B577" s="129"/>
    </row>
    <row r="578" spans="2:2" x14ac:dyDescent="0.25">
      <c r="B578" s="129"/>
    </row>
    <row r="579" spans="2:2" x14ac:dyDescent="0.25">
      <c r="B579" s="129"/>
    </row>
    <row r="580" spans="2:2" x14ac:dyDescent="0.25">
      <c r="B580" s="129"/>
    </row>
    <row r="581" spans="2:2" x14ac:dyDescent="0.25">
      <c r="B581" s="129"/>
    </row>
    <row r="582" spans="2:2" x14ac:dyDescent="0.25">
      <c r="B582" s="129"/>
    </row>
    <row r="583" spans="2:2" x14ac:dyDescent="0.25">
      <c r="B583" s="129"/>
    </row>
    <row r="584" spans="2:2" x14ac:dyDescent="0.25">
      <c r="B584" s="129"/>
    </row>
    <row r="585" spans="2:2" x14ac:dyDescent="0.25">
      <c r="B585" s="129"/>
    </row>
    <row r="586" spans="2:2" x14ac:dyDescent="0.25">
      <c r="B586" s="129"/>
    </row>
    <row r="587" spans="2:2" x14ac:dyDescent="0.25">
      <c r="B587" s="129"/>
    </row>
    <row r="588" spans="2:2" x14ac:dyDescent="0.25">
      <c r="B588" s="129"/>
    </row>
    <row r="589" spans="2:2" x14ac:dyDescent="0.25">
      <c r="B589" s="129"/>
    </row>
    <row r="590" spans="2:2" x14ac:dyDescent="0.25">
      <c r="B590" s="129"/>
    </row>
    <row r="591" spans="2:2" x14ac:dyDescent="0.25">
      <c r="B591" s="129"/>
    </row>
    <row r="592" spans="2:2" x14ac:dyDescent="0.25">
      <c r="B592" s="129"/>
    </row>
    <row r="593" spans="2:2" x14ac:dyDescent="0.25">
      <c r="B593" s="129"/>
    </row>
    <row r="594" spans="2:2" x14ac:dyDescent="0.25">
      <c r="B594" s="129"/>
    </row>
    <row r="595" spans="2:2" x14ac:dyDescent="0.25">
      <c r="B595" s="129"/>
    </row>
    <row r="596" spans="2:2" x14ac:dyDescent="0.25">
      <c r="B596" s="129"/>
    </row>
    <row r="597" spans="2:2" x14ac:dyDescent="0.25">
      <c r="B597" s="129"/>
    </row>
    <row r="598" spans="2:2" x14ac:dyDescent="0.25">
      <c r="B598" s="129"/>
    </row>
    <row r="599" spans="2:2" x14ac:dyDescent="0.25">
      <c r="B599" s="129"/>
    </row>
    <row r="600" spans="2:2" x14ac:dyDescent="0.25">
      <c r="B600" s="129"/>
    </row>
    <row r="601" spans="2:2" x14ac:dyDescent="0.25">
      <c r="B601" s="129"/>
    </row>
    <row r="602" spans="2:2" x14ac:dyDescent="0.25">
      <c r="B602" s="129"/>
    </row>
    <row r="603" spans="2:2" x14ac:dyDescent="0.25">
      <c r="B603" s="129"/>
    </row>
    <row r="604" spans="2:2" x14ac:dyDescent="0.25">
      <c r="B604" s="129"/>
    </row>
    <row r="605" spans="2:2" x14ac:dyDescent="0.25">
      <c r="B605" s="129"/>
    </row>
    <row r="606" spans="2:2" x14ac:dyDescent="0.25">
      <c r="B606" s="129"/>
    </row>
    <row r="607" spans="2:2" x14ac:dyDescent="0.25">
      <c r="B607" s="129"/>
    </row>
    <row r="608" spans="2:2" x14ac:dyDescent="0.25">
      <c r="B608" s="129"/>
    </row>
    <row r="609" spans="2:2" x14ac:dyDescent="0.25">
      <c r="B609" s="129"/>
    </row>
    <row r="610" spans="2:2" x14ac:dyDescent="0.25">
      <c r="B610" s="129"/>
    </row>
    <row r="611" spans="2:2" x14ac:dyDescent="0.25">
      <c r="B611" s="129"/>
    </row>
    <row r="612" spans="2:2" x14ac:dyDescent="0.25">
      <c r="B612" s="129"/>
    </row>
    <row r="613" spans="2:2" x14ac:dyDescent="0.25">
      <c r="B613" s="129"/>
    </row>
    <row r="614" spans="2:2" x14ac:dyDescent="0.25">
      <c r="B614" s="129"/>
    </row>
    <row r="615" spans="2:2" x14ac:dyDescent="0.25">
      <c r="B615" s="129"/>
    </row>
    <row r="616" spans="2:2" x14ac:dyDescent="0.25">
      <c r="B616" s="129"/>
    </row>
    <row r="617" spans="2:2" x14ac:dyDescent="0.25">
      <c r="B617" s="129"/>
    </row>
    <row r="618" spans="2:2" x14ac:dyDescent="0.25">
      <c r="B618" s="129"/>
    </row>
    <row r="619" spans="2:2" x14ac:dyDescent="0.25">
      <c r="B619" s="129"/>
    </row>
    <row r="620" spans="2:2" x14ac:dyDescent="0.25">
      <c r="B620" s="129"/>
    </row>
    <row r="621" spans="2:2" x14ac:dyDescent="0.25">
      <c r="B621" s="129"/>
    </row>
    <row r="622" spans="2:2" x14ac:dyDescent="0.25">
      <c r="B622" s="129"/>
    </row>
    <row r="623" spans="2:2" x14ac:dyDescent="0.25">
      <c r="B623" s="129"/>
    </row>
    <row r="624" spans="2:2" x14ac:dyDescent="0.25">
      <c r="B624" s="129"/>
    </row>
    <row r="625" spans="2:2" x14ac:dyDescent="0.25">
      <c r="B625" s="129"/>
    </row>
    <row r="626" spans="2:2" x14ac:dyDescent="0.25">
      <c r="B626" s="129"/>
    </row>
    <row r="627" spans="2:2" x14ac:dyDescent="0.25">
      <c r="B627" s="129"/>
    </row>
    <row r="628" spans="2:2" x14ac:dyDescent="0.25">
      <c r="B628" s="129"/>
    </row>
    <row r="629" spans="2:2" x14ac:dyDescent="0.25">
      <c r="B629" s="129"/>
    </row>
    <row r="630" spans="2:2" x14ac:dyDescent="0.25">
      <c r="B630" s="129"/>
    </row>
    <row r="631" spans="2:2" x14ac:dyDescent="0.25">
      <c r="B631" s="129"/>
    </row>
    <row r="632" spans="2:2" x14ac:dyDescent="0.25">
      <c r="B632" s="129"/>
    </row>
    <row r="633" spans="2:2" x14ac:dyDescent="0.25">
      <c r="B633" s="129"/>
    </row>
    <row r="634" spans="2:2" x14ac:dyDescent="0.25">
      <c r="B634" s="129"/>
    </row>
    <row r="635" spans="2:2" x14ac:dyDescent="0.25">
      <c r="B635" s="129"/>
    </row>
    <row r="636" spans="2:2" x14ac:dyDescent="0.25">
      <c r="B636" s="129"/>
    </row>
    <row r="637" spans="2:2" x14ac:dyDescent="0.25">
      <c r="B637" s="129"/>
    </row>
    <row r="638" spans="2:2" x14ac:dyDescent="0.25">
      <c r="B638" s="129"/>
    </row>
    <row r="639" spans="2:2" x14ac:dyDescent="0.25">
      <c r="B639" s="129"/>
    </row>
    <row r="640" spans="2:2" x14ac:dyDescent="0.25">
      <c r="B640" s="129"/>
    </row>
    <row r="641" spans="2:2" x14ac:dyDescent="0.25">
      <c r="B641" s="129"/>
    </row>
    <row r="642" spans="2:2" x14ac:dyDescent="0.25">
      <c r="B642" s="129"/>
    </row>
    <row r="643" spans="2:2" x14ac:dyDescent="0.25">
      <c r="B643" s="129"/>
    </row>
    <row r="644" spans="2:2" x14ac:dyDescent="0.25">
      <c r="B644" s="129"/>
    </row>
    <row r="645" spans="2:2" x14ac:dyDescent="0.25">
      <c r="B645" s="129"/>
    </row>
    <row r="646" spans="2:2" x14ac:dyDescent="0.25">
      <c r="B646" s="129"/>
    </row>
    <row r="647" spans="2:2" x14ac:dyDescent="0.25">
      <c r="B647" s="129"/>
    </row>
    <row r="648" spans="2:2" x14ac:dyDescent="0.25">
      <c r="B648" s="129"/>
    </row>
    <row r="649" spans="2:2" x14ac:dyDescent="0.25">
      <c r="B649" s="129"/>
    </row>
    <row r="650" spans="2:2" x14ac:dyDescent="0.25">
      <c r="B650" s="129"/>
    </row>
    <row r="651" spans="2:2" x14ac:dyDescent="0.25">
      <c r="B651" s="129"/>
    </row>
    <row r="652" spans="2:2" x14ac:dyDescent="0.25">
      <c r="B652" s="129"/>
    </row>
    <row r="653" spans="2:2" x14ac:dyDescent="0.25">
      <c r="B653" s="129"/>
    </row>
    <row r="654" spans="2:2" x14ac:dyDescent="0.25">
      <c r="B654" s="129"/>
    </row>
    <row r="655" spans="2:2" x14ac:dyDescent="0.25">
      <c r="B655" s="129"/>
    </row>
    <row r="656" spans="2:2" x14ac:dyDescent="0.25">
      <c r="B656" s="129"/>
    </row>
    <row r="657" spans="2:2" x14ac:dyDescent="0.25">
      <c r="B657" s="129"/>
    </row>
    <row r="658" spans="2:2" x14ac:dyDescent="0.25">
      <c r="B658" s="129"/>
    </row>
    <row r="659" spans="2:2" x14ac:dyDescent="0.25">
      <c r="B659" s="129"/>
    </row>
    <row r="660" spans="2:2" x14ac:dyDescent="0.25">
      <c r="B660" s="129"/>
    </row>
    <row r="661" spans="2:2" x14ac:dyDescent="0.25">
      <c r="B661" s="129"/>
    </row>
    <row r="662" spans="2:2" x14ac:dyDescent="0.25">
      <c r="B662" s="129"/>
    </row>
    <row r="663" spans="2:2" x14ac:dyDescent="0.25">
      <c r="B663" s="129"/>
    </row>
    <row r="664" spans="2:2" x14ac:dyDescent="0.25">
      <c r="B664" s="129"/>
    </row>
    <row r="665" spans="2:2" x14ac:dyDescent="0.25">
      <c r="B665" s="129"/>
    </row>
    <row r="666" spans="2:2" x14ac:dyDescent="0.25">
      <c r="B666" s="129"/>
    </row>
    <row r="667" spans="2:2" x14ac:dyDescent="0.25">
      <c r="B667" s="129"/>
    </row>
    <row r="668" spans="2:2" x14ac:dyDescent="0.25">
      <c r="B668" s="129"/>
    </row>
    <row r="669" spans="2:2" x14ac:dyDescent="0.25">
      <c r="B669" s="129"/>
    </row>
    <row r="670" spans="2:2" x14ac:dyDescent="0.25">
      <c r="B670" s="129"/>
    </row>
    <row r="671" spans="2:2" x14ac:dyDescent="0.25">
      <c r="B671" s="129"/>
    </row>
    <row r="672" spans="2:2" x14ac:dyDescent="0.25">
      <c r="B672" s="129"/>
    </row>
    <row r="673" spans="2:2" x14ac:dyDescent="0.25">
      <c r="B673" s="129"/>
    </row>
    <row r="674" spans="2:2" x14ac:dyDescent="0.25">
      <c r="B674" s="129"/>
    </row>
    <row r="675" spans="2:2" x14ac:dyDescent="0.25">
      <c r="B675" s="129"/>
    </row>
    <row r="676" spans="2:2" x14ac:dyDescent="0.25">
      <c r="B676" s="129"/>
    </row>
    <row r="677" spans="2:2" x14ac:dyDescent="0.25">
      <c r="B677" s="129"/>
    </row>
    <row r="678" spans="2:2" x14ac:dyDescent="0.25">
      <c r="B678" s="129"/>
    </row>
    <row r="679" spans="2:2" x14ac:dyDescent="0.25">
      <c r="B679" s="129"/>
    </row>
    <row r="680" spans="2:2" x14ac:dyDescent="0.25">
      <c r="B680" s="129"/>
    </row>
    <row r="681" spans="2:2" x14ac:dyDescent="0.25">
      <c r="B681" s="129"/>
    </row>
    <row r="682" spans="2:2" x14ac:dyDescent="0.25">
      <c r="B682" s="129"/>
    </row>
    <row r="683" spans="2:2" x14ac:dyDescent="0.25">
      <c r="B683" s="129"/>
    </row>
    <row r="684" spans="2:2" x14ac:dyDescent="0.25">
      <c r="B684" s="129"/>
    </row>
    <row r="685" spans="2:2" x14ac:dyDescent="0.25">
      <c r="B685" s="129"/>
    </row>
    <row r="686" spans="2:2" x14ac:dyDescent="0.25">
      <c r="B686" s="129"/>
    </row>
    <row r="687" spans="2:2" x14ac:dyDescent="0.25">
      <c r="B687" s="129"/>
    </row>
    <row r="688" spans="2:2" x14ac:dyDescent="0.25">
      <c r="B688" s="129"/>
    </row>
    <row r="689" spans="2:2" x14ac:dyDescent="0.25">
      <c r="B689" s="129"/>
    </row>
    <row r="690" spans="2:2" x14ac:dyDescent="0.25">
      <c r="B690" s="129"/>
    </row>
    <row r="691" spans="2:2" x14ac:dyDescent="0.25">
      <c r="B691" s="129"/>
    </row>
    <row r="692" spans="2:2" x14ac:dyDescent="0.25">
      <c r="B692" s="129"/>
    </row>
    <row r="693" spans="2:2" x14ac:dyDescent="0.25">
      <c r="B693" s="129"/>
    </row>
    <row r="694" spans="2:2" x14ac:dyDescent="0.25">
      <c r="B694" s="129"/>
    </row>
    <row r="695" spans="2:2" x14ac:dyDescent="0.25">
      <c r="B695" s="129"/>
    </row>
    <row r="696" spans="2:2" x14ac:dyDescent="0.25">
      <c r="B696" s="129"/>
    </row>
    <row r="697" spans="2:2" x14ac:dyDescent="0.25">
      <c r="B697" s="129"/>
    </row>
    <row r="698" spans="2:2" x14ac:dyDescent="0.25">
      <c r="B698" s="129"/>
    </row>
    <row r="699" spans="2:2" x14ac:dyDescent="0.25">
      <c r="B699" s="129"/>
    </row>
    <row r="700" spans="2:2" x14ac:dyDescent="0.25">
      <c r="B700" s="129"/>
    </row>
    <row r="701" spans="2:2" x14ac:dyDescent="0.25">
      <c r="B701" s="129"/>
    </row>
    <row r="702" spans="2:2" x14ac:dyDescent="0.25">
      <c r="B702" s="129"/>
    </row>
    <row r="703" spans="2:2" x14ac:dyDescent="0.25">
      <c r="B703" s="129"/>
    </row>
    <row r="704" spans="2:2" x14ac:dyDescent="0.25">
      <c r="B704" s="129"/>
    </row>
    <row r="705" spans="2:2" x14ac:dyDescent="0.25">
      <c r="B705" s="129"/>
    </row>
    <row r="706" spans="2:2" x14ac:dyDescent="0.25">
      <c r="B706" s="129"/>
    </row>
    <row r="707" spans="2:2" x14ac:dyDescent="0.25">
      <c r="B707" s="129"/>
    </row>
    <row r="708" spans="2:2" x14ac:dyDescent="0.25">
      <c r="B708" s="129"/>
    </row>
    <row r="709" spans="2:2" x14ac:dyDescent="0.25">
      <c r="B709" s="129"/>
    </row>
    <row r="710" spans="2:2" x14ac:dyDescent="0.25">
      <c r="B710" s="129"/>
    </row>
    <row r="711" spans="2:2" x14ac:dyDescent="0.25">
      <c r="B711" s="129"/>
    </row>
    <row r="712" spans="2:2" x14ac:dyDescent="0.25">
      <c r="B712" s="129"/>
    </row>
    <row r="713" spans="2:2" x14ac:dyDescent="0.25">
      <c r="B713" s="129"/>
    </row>
    <row r="714" spans="2:2" x14ac:dyDescent="0.25">
      <c r="B714" s="129"/>
    </row>
    <row r="715" spans="2:2" x14ac:dyDescent="0.25">
      <c r="B715" s="129"/>
    </row>
    <row r="716" spans="2:2" x14ac:dyDescent="0.25">
      <c r="B716" s="129"/>
    </row>
    <row r="717" spans="2:2" x14ac:dyDescent="0.25">
      <c r="B717" s="129"/>
    </row>
    <row r="718" spans="2:2" x14ac:dyDescent="0.25">
      <c r="B718" s="129"/>
    </row>
    <row r="719" spans="2:2" x14ac:dyDescent="0.25">
      <c r="B719" s="129"/>
    </row>
    <row r="720" spans="2:2" x14ac:dyDescent="0.25">
      <c r="B720" s="129"/>
    </row>
    <row r="721" spans="2:2" x14ac:dyDescent="0.25">
      <c r="B721" s="129"/>
    </row>
    <row r="722" spans="2:2" x14ac:dyDescent="0.25">
      <c r="B722" s="129"/>
    </row>
    <row r="723" spans="2:2" x14ac:dyDescent="0.25">
      <c r="B723" s="129"/>
    </row>
    <row r="724" spans="2:2" x14ac:dyDescent="0.25">
      <c r="B724" s="129"/>
    </row>
    <row r="725" spans="2:2" x14ac:dyDescent="0.25">
      <c r="B725" s="129"/>
    </row>
    <row r="726" spans="2:2" x14ac:dyDescent="0.25">
      <c r="B726" s="129"/>
    </row>
    <row r="727" spans="2:2" x14ac:dyDescent="0.25">
      <c r="B727" s="129"/>
    </row>
    <row r="728" spans="2:2" x14ac:dyDescent="0.25">
      <c r="B728" s="129"/>
    </row>
    <row r="729" spans="2:2" x14ac:dyDescent="0.25">
      <c r="B729" s="129"/>
    </row>
    <row r="730" spans="2:2" x14ac:dyDescent="0.25">
      <c r="B730" s="129"/>
    </row>
    <row r="731" spans="2:2" x14ac:dyDescent="0.25">
      <c r="B731" s="129"/>
    </row>
    <row r="732" spans="2:2" x14ac:dyDescent="0.25">
      <c r="B732" s="129"/>
    </row>
    <row r="733" spans="2:2" x14ac:dyDescent="0.25">
      <c r="B733" s="129"/>
    </row>
    <row r="734" spans="2:2" x14ac:dyDescent="0.25">
      <c r="B734" s="129"/>
    </row>
    <row r="735" spans="2:2" x14ac:dyDescent="0.25">
      <c r="B735" s="129"/>
    </row>
    <row r="736" spans="2:2" x14ac:dyDescent="0.25">
      <c r="B736" s="129"/>
    </row>
    <row r="737" spans="2:2" x14ac:dyDescent="0.25">
      <c r="B737" s="129"/>
    </row>
    <row r="738" spans="2:2" x14ac:dyDescent="0.25">
      <c r="B738" s="129"/>
    </row>
    <row r="739" spans="2:2" x14ac:dyDescent="0.25">
      <c r="B739" s="129"/>
    </row>
    <row r="740" spans="2:2" x14ac:dyDescent="0.25">
      <c r="B740" s="129"/>
    </row>
    <row r="741" spans="2:2" x14ac:dyDescent="0.25">
      <c r="B741" s="129"/>
    </row>
    <row r="742" spans="2:2" x14ac:dyDescent="0.25">
      <c r="B742" s="129"/>
    </row>
    <row r="743" spans="2:2" x14ac:dyDescent="0.25">
      <c r="B743" s="129"/>
    </row>
    <row r="744" spans="2:2" x14ac:dyDescent="0.25">
      <c r="B744" s="129"/>
    </row>
    <row r="745" spans="2:2" x14ac:dyDescent="0.25">
      <c r="B745" s="129"/>
    </row>
    <row r="746" spans="2:2" x14ac:dyDescent="0.25">
      <c r="B746" s="129"/>
    </row>
    <row r="747" spans="2:2" x14ac:dyDescent="0.25">
      <c r="B747" s="129"/>
    </row>
    <row r="748" spans="2:2" x14ac:dyDescent="0.25">
      <c r="B748" s="129"/>
    </row>
    <row r="749" spans="2:2" x14ac:dyDescent="0.25">
      <c r="B749" s="129"/>
    </row>
    <row r="750" spans="2:2" x14ac:dyDescent="0.25">
      <c r="B750" s="129"/>
    </row>
    <row r="751" spans="2:2" x14ac:dyDescent="0.25">
      <c r="B751" s="129"/>
    </row>
    <row r="752" spans="2:2" x14ac:dyDescent="0.25">
      <c r="B752" s="129"/>
    </row>
    <row r="753" spans="2:2" x14ac:dyDescent="0.25">
      <c r="B753" s="129"/>
    </row>
    <row r="754" spans="2:2" x14ac:dyDescent="0.25">
      <c r="B754" s="129"/>
    </row>
    <row r="755" spans="2:2" x14ac:dyDescent="0.25">
      <c r="B755" s="129"/>
    </row>
    <row r="756" spans="2:2" x14ac:dyDescent="0.25">
      <c r="B756" s="129"/>
    </row>
    <row r="757" spans="2:2" x14ac:dyDescent="0.25">
      <c r="B757" s="129"/>
    </row>
    <row r="758" spans="2:2" x14ac:dyDescent="0.25">
      <c r="B758" s="129"/>
    </row>
    <row r="759" spans="2:2" x14ac:dyDescent="0.25">
      <c r="B759" s="129"/>
    </row>
    <row r="760" spans="2:2" x14ac:dyDescent="0.25">
      <c r="B760" s="129"/>
    </row>
    <row r="761" spans="2:2" x14ac:dyDescent="0.25">
      <c r="B761" s="129"/>
    </row>
    <row r="762" spans="2:2" x14ac:dyDescent="0.25">
      <c r="B762" s="129"/>
    </row>
    <row r="763" spans="2:2" x14ac:dyDescent="0.25">
      <c r="B763" s="129"/>
    </row>
    <row r="764" spans="2:2" x14ac:dyDescent="0.25">
      <c r="B764" s="129"/>
    </row>
    <row r="765" spans="2:2" x14ac:dyDescent="0.25">
      <c r="B765" s="129"/>
    </row>
    <row r="766" spans="2:2" x14ac:dyDescent="0.25">
      <c r="B766" s="129"/>
    </row>
    <row r="767" spans="2:2" x14ac:dyDescent="0.25">
      <c r="B767" s="129"/>
    </row>
    <row r="768" spans="2:2" x14ac:dyDescent="0.25">
      <c r="B768" s="129"/>
    </row>
    <row r="769" spans="2:2" x14ac:dyDescent="0.25">
      <c r="B769" s="129"/>
    </row>
    <row r="770" spans="2:2" x14ac:dyDescent="0.25">
      <c r="B770" s="129"/>
    </row>
    <row r="771" spans="2:2" x14ac:dyDescent="0.25">
      <c r="B771" s="129"/>
    </row>
    <row r="772" spans="2:2" x14ac:dyDescent="0.25">
      <c r="B772" s="129"/>
    </row>
    <row r="773" spans="2:2" x14ac:dyDescent="0.25">
      <c r="B773" s="129"/>
    </row>
    <row r="774" spans="2:2" x14ac:dyDescent="0.25">
      <c r="B774" s="129"/>
    </row>
    <row r="775" spans="2:2" x14ac:dyDescent="0.25">
      <c r="B775" s="129"/>
    </row>
    <row r="776" spans="2:2" x14ac:dyDescent="0.25">
      <c r="B776" s="129"/>
    </row>
    <row r="777" spans="2:2" x14ac:dyDescent="0.25">
      <c r="B777" s="129"/>
    </row>
    <row r="778" spans="2:2" x14ac:dyDescent="0.25">
      <c r="B778" s="129"/>
    </row>
    <row r="779" spans="2:2" x14ac:dyDescent="0.25">
      <c r="B779" s="129"/>
    </row>
    <row r="780" spans="2:2" x14ac:dyDescent="0.25">
      <c r="B780" s="129"/>
    </row>
    <row r="781" spans="2:2" x14ac:dyDescent="0.25">
      <c r="B781" s="129"/>
    </row>
    <row r="782" spans="2:2" x14ac:dyDescent="0.25">
      <c r="B782" s="129"/>
    </row>
    <row r="783" spans="2:2" x14ac:dyDescent="0.25">
      <c r="B783" s="129"/>
    </row>
    <row r="784" spans="2:2" x14ac:dyDescent="0.25">
      <c r="B784" s="129"/>
    </row>
    <row r="785" spans="2:2" x14ac:dyDescent="0.25">
      <c r="B785" s="129"/>
    </row>
    <row r="786" spans="2:2" x14ac:dyDescent="0.25">
      <c r="B786" s="129"/>
    </row>
    <row r="787" spans="2:2" x14ac:dyDescent="0.25">
      <c r="B787" s="129"/>
    </row>
    <row r="788" spans="2:2" x14ac:dyDescent="0.25">
      <c r="B788" s="129"/>
    </row>
    <row r="789" spans="2:2" x14ac:dyDescent="0.25">
      <c r="B789" s="129"/>
    </row>
    <row r="790" spans="2:2" x14ac:dyDescent="0.25">
      <c r="B790" s="129"/>
    </row>
    <row r="791" spans="2:2" x14ac:dyDescent="0.25">
      <c r="B791" s="129"/>
    </row>
    <row r="792" spans="2:2" x14ac:dyDescent="0.25">
      <c r="B792" s="129"/>
    </row>
    <row r="793" spans="2:2" x14ac:dyDescent="0.25">
      <c r="B793" s="129"/>
    </row>
    <row r="794" spans="2:2" x14ac:dyDescent="0.25">
      <c r="B794" s="129"/>
    </row>
    <row r="795" spans="2:2" x14ac:dyDescent="0.25">
      <c r="B795" s="129"/>
    </row>
    <row r="796" spans="2:2" x14ac:dyDescent="0.25">
      <c r="B796" s="129"/>
    </row>
    <row r="797" spans="2:2" x14ac:dyDescent="0.25">
      <c r="B797" s="129"/>
    </row>
    <row r="798" spans="2:2" x14ac:dyDescent="0.25">
      <c r="B798" s="129"/>
    </row>
    <row r="799" spans="2:2" x14ac:dyDescent="0.25">
      <c r="B799" s="129"/>
    </row>
    <row r="800" spans="2:2" x14ac:dyDescent="0.25">
      <c r="B800" s="129"/>
    </row>
    <row r="801" spans="2:2" x14ac:dyDescent="0.25">
      <c r="B801" s="129"/>
    </row>
    <row r="802" spans="2:2" x14ac:dyDescent="0.25">
      <c r="B802" s="129"/>
    </row>
    <row r="803" spans="2:2" x14ac:dyDescent="0.25">
      <c r="B803" s="129"/>
    </row>
    <row r="804" spans="2:2" x14ac:dyDescent="0.25">
      <c r="B804" s="129"/>
    </row>
    <row r="805" spans="2:2" x14ac:dyDescent="0.25">
      <c r="B805" s="129"/>
    </row>
    <row r="806" spans="2:2" x14ac:dyDescent="0.25">
      <c r="B806" s="129"/>
    </row>
    <row r="807" spans="2:2" x14ac:dyDescent="0.25">
      <c r="B807" s="129"/>
    </row>
    <row r="808" spans="2:2" x14ac:dyDescent="0.25">
      <c r="B808" s="129"/>
    </row>
    <row r="809" spans="2:2" x14ac:dyDescent="0.25">
      <c r="B809" s="129"/>
    </row>
    <row r="810" spans="2:2" x14ac:dyDescent="0.25">
      <c r="B810" s="129"/>
    </row>
    <row r="811" spans="2:2" x14ac:dyDescent="0.25">
      <c r="B811" s="129"/>
    </row>
    <row r="812" spans="2:2" x14ac:dyDescent="0.25">
      <c r="B812" s="129"/>
    </row>
    <row r="813" spans="2:2" x14ac:dyDescent="0.25">
      <c r="B813" s="129"/>
    </row>
    <row r="814" spans="2:2" x14ac:dyDescent="0.25">
      <c r="B814" s="129"/>
    </row>
    <row r="815" spans="2:2" x14ac:dyDescent="0.25">
      <c r="B815" s="129"/>
    </row>
    <row r="816" spans="2:2" x14ac:dyDescent="0.25">
      <c r="B816" s="129"/>
    </row>
    <row r="817" spans="2:2" x14ac:dyDescent="0.25">
      <c r="B817" s="129"/>
    </row>
    <row r="818" spans="2:2" x14ac:dyDescent="0.25">
      <c r="B818" s="129"/>
    </row>
    <row r="819" spans="2:2" x14ac:dyDescent="0.25">
      <c r="B819" s="129"/>
    </row>
    <row r="820" spans="2:2" x14ac:dyDescent="0.25">
      <c r="B820" s="129"/>
    </row>
    <row r="821" spans="2:2" x14ac:dyDescent="0.25">
      <c r="B821" s="129"/>
    </row>
    <row r="822" spans="2:2" x14ac:dyDescent="0.25">
      <c r="B822" s="129"/>
    </row>
    <row r="823" spans="2:2" x14ac:dyDescent="0.25">
      <c r="B823" s="129"/>
    </row>
    <row r="824" spans="2:2" x14ac:dyDescent="0.25">
      <c r="B824" s="129"/>
    </row>
    <row r="825" spans="2:2" x14ac:dyDescent="0.25">
      <c r="B825" s="129"/>
    </row>
    <row r="826" spans="2:2" x14ac:dyDescent="0.25">
      <c r="B826" s="129"/>
    </row>
    <row r="827" spans="2:2" x14ac:dyDescent="0.25">
      <c r="B827" s="129"/>
    </row>
    <row r="828" spans="2:2" x14ac:dyDescent="0.25">
      <c r="B828" s="129"/>
    </row>
    <row r="829" spans="2:2" x14ac:dyDescent="0.25">
      <c r="B829" s="129"/>
    </row>
    <row r="830" spans="2:2" x14ac:dyDescent="0.25">
      <c r="B830" s="129"/>
    </row>
    <row r="831" spans="2:2" x14ac:dyDescent="0.25">
      <c r="B831" s="129"/>
    </row>
    <row r="832" spans="2:2" x14ac:dyDescent="0.25">
      <c r="B832" s="129"/>
    </row>
    <row r="833" spans="2:2" x14ac:dyDescent="0.25">
      <c r="B833" s="129"/>
    </row>
    <row r="834" spans="2:2" x14ac:dyDescent="0.25">
      <c r="B834" s="129"/>
    </row>
    <row r="835" spans="2:2" x14ac:dyDescent="0.25">
      <c r="B835" s="129"/>
    </row>
    <row r="836" spans="2:2" x14ac:dyDescent="0.25">
      <c r="B836" s="129"/>
    </row>
    <row r="837" spans="2:2" x14ac:dyDescent="0.25">
      <c r="B837" s="129"/>
    </row>
    <row r="838" spans="2:2" x14ac:dyDescent="0.25">
      <c r="B838" s="129"/>
    </row>
    <row r="839" spans="2:2" x14ac:dyDescent="0.25">
      <c r="B839" s="129"/>
    </row>
    <row r="840" spans="2:2" x14ac:dyDescent="0.25">
      <c r="B840" s="129"/>
    </row>
    <row r="841" spans="2:2" x14ac:dyDescent="0.25">
      <c r="B841" s="129"/>
    </row>
    <row r="842" spans="2:2" x14ac:dyDescent="0.25">
      <c r="B842" s="129"/>
    </row>
    <row r="843" spans="2:2" x14ac:dyDescent="0.25">
      <c r="B843" s="129"/>
    </row>
    <row r="844" spans="2:2" x14ac:dyDescent="0.25">
      <c r="B844" s="129"/>
    </row>
    <row r="845" spans="2:2" x14ac:dyDescent="0.25">
      <c r="B845" s="129"/>
    </row>
    <row r="846" spans="2:2" x14ac:dyDescent="0.25">
      <c r="B846" s="129"/>
    </row>
    <row r="847" spans="2:2" x14ac:dyDescent="0.25">
      <c r="B847" s="129"/>
    </row>
    <row r="848" spans="2:2" x14ac:dyDescent="0.25">
      <c r="B848" s="129"/>
    </row>
    <row r="849" spans="2:2" x14ac:dyDescent="0.25">
      <c r="B849" s="129"/>
    </row>
    <row r="850" spans="2:2" x14ac:dyDescent="0.25">
      <c r="B850" s="129"/>
    </row>
    <row r="851" spans="2:2" x14ac:dyDescent="0.25">
      <c r="B851" s="129"/>
    </row>
    <row r="852" spans="2:2" x14ac:dyDescent="0.25">
      <c r="B852" s="129"/>
    </row>
    <row r="853" spans="2:2" x14ac:dyDescent="0.25">
      <c r="B853" s="129"/>
    </row>
    <row r="854" spans="2:2" x14ac:dyDescent="0.25">
      <c r="B854" s="129"/>
    </row>
    <row r="855" spans="2:2" x14ac:dyDescent="0.25">
      <c r="B855" s="129"/>
    </row>
    <row r="856" spans="2:2" x14ac:dyDescent="0.25">
      <c r="B856" s="129"/>
    </row>
    <row r="857" spans="2:2" x14ac:dyDescent="0.25">
      <c r="B857" s="129"/>
    </row>
    <row r="858" spans="2:2" x14ac:dyDescent="0.25">
      <c r="B858" s="129"/>
    </row>
    <row r="859" spans="2:2" x14ac:dyDescent="0.25">
      <c r="B859" s="129"/>
    </row>
    <row r="860" spans="2:2" x14ac:dyDescent="0.25">
      <c r="B860" s="129"/>
    </row>
    <row r="861" spans="2:2" x14ac:dyDescent="0.25">
      <c r="B861" s="129"/>
    </row>
    <row r="862" spans="2:2" x14ac:dyDescent="0.25">
      <c r="B862" s="129"/>
    </row>
    <row r="863" spans="2:2" x14ac:dyDescent="0.25">
      <c r="B863" s="129"/>
    </row>
    <row r="864" spans="2:2" x14ac:dyDescent="0.25">
      <c r="B864" s="129"/>
    </row>
    <row r="865" spans="2:2" x14ac:dyDescent="0.25">
      <c r="B865" s="129"/>
    </row>
    <row r="866" spans="2:2" x14ac:dyDescent="0.25">
      <c r="B866" s="129"/>
    </row>
    <row r="867" spans="2:2" x14ac:dyDescent="0.25">
      <c r="B867" s="129"/>
    </row>
    <row r="868" spans="2:2" x14ac:dyDescent="0.25">
      <c r="B868" s="129"/>
    </row>
    <row r="869" spans="2:2" x14ac:dyDescent="0.25">
      <c r="B869" s="129"/>
    </row>
    <row r="870" spans="2:2" x14ac:dyDescent="0.25">
      <c r="B870" s="129"/>
    </row>
    <row r="871" spans="2:2" x14ac:dyDescent="0.25">
      <c r="B871" s="129"/>
    </row>
    <row r="872" spans="2:2" x14ac:dyDescent="0.25">
      <c r="B872" s="129"/>
    </row>
    <row r="873" spans="2:2" x14ac:dyDescent="0.25">
      <c r="B873" s="129"/>
    </row>
    <row r="874" spans="2:2" x14ac:dyDescent="0.25">
      <c r="B874" s="129"/>
    </row>
    <row r="875" spans="2:2" x14ac:dyDescent="0.25">
      <c r="B875" s="129"/>
    </row>
    <row r="876" spans="2:2" x14ac:dyDescent="0.25">
      <c r="B876" s="129"/>
    </row>
    <row r="877" spans="2:2" x14ac:dyDescent="0.25">
      <c r="B877" s="129"/>
    </row>
    <row r="878" spans="2:2" x14ac:dyDescent="0.25">
      <c r="B878" s="129"/>
    </row>
    <row r="879" spans="2:2" x14ac:dyDescent="0.25">
      <c r="B879" s="129"/>
    </row>
    <row r="880" spans="2:2" x14ac:dyDescent="0.25">
      <c r="B880" s="129"/>
    </row>
    <row r="881" spans="2:2" x14ac:dyDescent="0.25">
      <c r="B881" s="129"/>
    </row>
    <row r="882" spans="2:2" x14ac:dyDescent="0.25">
      <c r="B882" s="129"/>
    </row>
    <row r="883" spans="2:2" x14ac:dyDescent="0.25">
      <c r="B883" s="129"/>
    </row>
    <row r="884" spans="2:2" x14ac:dyDescent="0.25">
      <c r="B884" s="129"/>
    </row>
    <row r="885" spans="2:2" x14ac:dyDescent="0.25">
      <c r="B885" s="129"/>
    </row>
    <row r="886" spans="2:2" x14ac:dyDescent="0.25">
      <c r="B886" s="129"/>
    </row>
    <row r="887" spans="2:2" x14ac:dyDescent="0.25">
      <c r="B887" s="129"/>
    </row>
    <row r="888" spans="2:2" x14ac:dyDescent="0.25">
      <c r="B888" s="129"/>
    </row>
    <row r="889" spans="2:2" x14ac:dyDescent="0.25">
      <c r="B889" s="129"/>
    </row>
    <row r="890" spans="2:2" x14ac:dyDescent="0.25">
      <c r="B890" s="129"/>
    </row>
    <row r="891" spans="2:2" x14ac:dyDescent="0.25">
      <c r="B891" s="129"/>
    </row>
    <row r="892" spans="2:2" x14ac:dyDescent="0.25">
      <c r="B892" s="129"/>
    </row>
    <row r="893" spans="2:2" x14ac:dyDescent="0.25">
      <c r="B893" s="129"/>
    </row>
    <row r="894" spans="2:2" x14ac:dyDescent="0.25">
      <c r="B894" s="129"/>
    </row>
    <row r="895" spans="2:2" x14ac:dyDescent="0.25">
      <c r="B895" s="129"/>
    </row>
    <row r="896" spans="2:2" x14ac:dyDescent="0.25">
      <c r="B896" s="129"/>
    </row>
    <row r="897" spans="2:2" x14ac:dyDescent="0.25">
      <c r="B897" s="129"/>
    </row>
    <row r="898" spans="2:2" x14ac:dyDescent="0.25">
      <c r="B898" s="129"/>
    </row>
    <row r="899" spans="2:2" x14ac:dyDescent="0.25">
      <c r="B899" s="129"/>
    </row>
    <row r="900" spans="2:2" x14ac:dyDescent="0.25">
      <c r="B900" s="129"/>
    </row>
    <row r="901" spans="2:2" x14ac:dyDescent="0.25">
      <c r="B901" s="129"/>
    </row>
    <row r="902" spans="2:2" x14ac:dyDescent="0.25">
      <c r="B902" s="129"/>
    </row>
    <row r="903" spans="2:2" x14ac:dyDescent="0.25">
      <c r="B903" s="129"/>
    </row>
    <row r="904" spans="2:2" x14ac:dyDescent="0.25">
      <c r="B904" s="129"/>
    </row>
    <row r="905" spans="2:2" x14ac:dyDescent="0.25">
      <c r="B905" s="129"/>
    </row>
    <row r="906" spans="2:2" x14ac:dyDescent="0.25">
      <c r="B906" s="129"/>
    </row>
    <row r="907" spans="2:2" x14ac:dyDescent="0.25">
      <c r="B907" s="129"/>
    </row>
    <row r="908" spans="2:2" x14ac:dyDescent="0.25">
      <c r="B908" s="129"/>
    </row>
    <row r="909" spans="2:2" x14ac:dyDescent="0.25">
      <c r="B909" s="129"/>
    </row>
    <row r="910" spans="2:2" x14ac:dyDescent="0.25">
      <c r="B910" s="129"/>
    </row>
    <row r="911" spans="2:2" x14ac:dyDescent="0.25">
      <c r="B911" s="129"/>
    </row>
    <row r="912" spans="2:2" x14ac:dyDescent="0.25">
      <c r="B912" s="129"/>
    </row>
    <row r="913" spans="2:2" x14ac:dyDescent="0.25">
      <c r="B913" s="129"/>
    </row>
    <row r="914" spans="2:2" x14ac:dyDescent="0.25">
      <c r="B914" s="129"/>
    </row>
    <row r="915" spans="2:2" x14ac:dyDescent="0.25">
      <c r="B915" s="129"/>
    </row>
    <row r="916" spans="2:2" x14ac:dyDescent="0.25">
      <c r="B916" s="129"/>
    </row>
    <row r="917" spans="2:2" x14ac:dyDescent="0.25">
      <c r="B917" s="129"/>
    </row>
    <row r="918" spans="2:2" x14ac:dyDescent="0.25">
      <c r="B918" s="129"/>
    </row>
    <row r="919" spans="2:2" x14ac:dyDescent="0.25">
      <c r="B919" s="129"/>
    </row>
    <row r="920" spans="2:2" x14ac:dyDescent="0.25">
      <c r="B920" s="129"/>
    </row>
    <row r="921" spans="2:2" x14ac:dyDescent="0.25">
      <c r="B921" s="129"/>
    </row>
    <row r="922" spans="2:2" x14ac:dyDescent="0.25">
      <c r="B922" s="129"/>
    </row>
    <row r="923" spans="2:2" x14ac:dyDescent="0.25">
      <c r="B923" s="129"/>
    </row>
    <row r="924" spans="2:2" x14ac:dyDescent="0.25">
      <c r="B924" s="129"/>
    </row>
    <row r="925" spans="2:2" x14ac:dyDescent="0.25">
      <c r="B925" s="129"/>
    </row>
    <row r="926" spans="2:2" x14ac:dyDescent="0.25">
      <c r="B926" s="129"/>
    </row>
    <row r="927" spans="2:2" x14ac:dyDescent="0.25">
      <c r="B927" s="129"/>
    </row>
    <row r="928" spans="2:2" x14ac:dyDescent="0.25">
      <c r="B928" s="129"/>
    </row>
    <row r="929" spans="2:2" x14ac:dyDescent="0.25">
      <c r="B929" s="129"/>
    </row>
    <row r="930" spans="2:2" x14ac:dyDescent="0.25">
      <c r="B930" s="129"/>
    </row>
    <row r="931" spans="2:2" x14ac:dyDescent="0.25">
      <c r="B931" s="129"/>
    </row>
    <row r="932" spans="2:2" x14ac:dyDescent="0.25">
      <c r="B932" s="129"/>
    </row>
    <row r="933" spans="2:2" x14ac:dyDescent="0.25">
      <c r="B933" s="129"/>
    </row>
    <row r="934" spans="2:2" x14ac:dyDescent="0.25">
      <c r="B934" s="129"/>
    </row>
    <row r="935" spans="2:2" x14ac:dyDescent="0.25">
      <c r="B935" s="129"/>
    </row>
    <row r="936" spans="2:2" x14ac:dyDescent="0.25">
      <c r="B936" s="129"/>
    </row>
    <row r="937" spans="2:2" x14ac:dyDescent="0.25">
      <c r="B937" s="129"/>
    </row>
    <row r="938" spans="2:2" x14ac:dyDescent="0.25">
      <c r="B938" s="129"/>
    </row>
    <row r="939" spans="2:2" x14ac:dyDescent="0.25">
      <c r="B939" s="129"/>
    </row>
    <row r="940" spans="2:2" x14ac:dyDescent="0.25">
      <c r="B940" s="129"/>
    </row>
    <row r="941" spans="2:2" x14ac:dyDescent="0.25">
      <c r="B941" s="129"/>
    </row>
    <row r="942" spans="2:2" x14ac:dyDescent="0.25">
      <c r="B942" s="129"/>
    </row>
    <row r="943" spans="2:2" x14ac:dyDescent="0.25">
      <c r="B943" s="129"/>
    </row>
    <row r="944" spans="2:2" x14ac:dyDescent="0.25">
      <c r="B944" s="129"/>
    </row>
    <row r="945" spans="2:2" x14ac:dyDescent="0.25">
      <c r="B945" s="129"/>
    </row>
    <row r="946" spans="2:2" x14ac:dyDescent="0.25">
      <c r="B946" s="129"/>
    </row>
    <row r="947" spans="2:2" x14ac:dyDescent="0.25">
      <c r="B947" s="129"/>
    </row>
    <row r="948" spans="2:2" x14ac:dyDescent="0.25">
      <c r="B948" s="129"/>
    </row>
    <row r="949" spans="2:2" x14ac:dyDescent="0.25">
      <c r="B949" s="129"/>
    </row>
    <row r="950" spans="2:2" x14ac:dyDescent="0.25">
      <c r="B950" s="129"/>
    </row>
    <row r="951" spans="2:2" x14ac:dyDescent="0.25">
      <c r="B951" s="129"/>
    </row>
    <row r="952" spans="2:2" x14ac:dyDescent="0.25">
      <c r="B952" s="129"/>
    </row>
    <row r="953" spans="2:2" x14ac:dyDescent="0.25">
      <c r="B953" s="129"/>
    </row>
    <row r="954" spans="2:2" x14ac:dyDescent="0.25">
      <c r="B954" s="129"/>
    </row>
    <row r="955" spans="2:2" x14ac:dyDescent="0.25">
      <c r="B955" s="129"/>
    </row>
    <row r="956" spans="2:2" x14ac:dyDescent="0.25">
      <c r="B956" s="129"/>
    </row>
    <row r="957" spans="2:2" x14ac:dyDescent="0.25">
      <c r="B957" s="129"/>
    </row>
    <row r="958" spans="2:2" x14ac:dyDescent="0.25">
      <c r="B958" s="129"/>
    </row>
    <row r="959" spans="2:2" x14ac:dyDescent="0.25">
      <c r="B959" s="129"/>
    </row>
    <row r="960" spans="2:2" x14ac:dyDescent="0.25">
      <c r="B960" s="129"/>
    </row>
    <row r="961" spans="2:2" x14ac:dyDescent="0.25">
      <c r="B961" s="129"/>
    </row>
    <row r="962" spans="2:2" x14ac:dyDescent="0.25">
      <c r="B962" s="129"/>
    </row>
    <row r="963" spans="2:2" x14ac:dyDescent="0.25">
      <c r="B963" s="129"/>
    </row>
    <row r="964" spans="2:2" x14ac:dyDescent="0.25">
      <c r="B964" s="129"/>
    </row>
    <row r="965" spans="2:2" x14ac:dyDescent="0.25">
      <c r="B965" s="129"/>
    </row>
    <row r="966" spans="2:2" x14ac:dyDescent="0.25">
      <c r="B966" s="129"/>
    </row>
    <row r="967" spans="2:2" x14ac:dyDescent="0.25">
      <c r="B967" s="129"/>
    </row>
    <row r="968" spans="2:2" x14ac:dyDescent="0.25">
      <c r="B968" s="129"/>
    </row>
    <row r="969" spans="2:2" x14ac:dyDescent="0.25">
      <c r="B969" s="129"/>
    </row>
    <row r="970" spans="2:2" x14ac:dyDescent="0.25">
      <c r="B970" s="129"/>
    </row>
    <row r="971" spans="2:2" x14ac:dyDescent="0.25">
      <c r="B971" s="129"/>
    </row>
    <row r="972" spans="2:2" x14ac:dyDescent="0.25">
      <c r="B972" s="129"/>
    </row>
    <row r="973" spans="2:2" x14ac:dyDescent="0.25">
      <c r="B973" s="129"/>
    </row>
    <row r="974" spans="2:2" x14ac:dyDescent="0.25">
      <c r="B974" s="129"/>
    </row>
    <row r="975" spans="2:2" x14ac:dyDescent="0.25">
      <c r="B975" s="129"/>
    </row>
    <row r="976" spans="2:2" x14ac:dyDescent="0.25">
      <c r="B976" s="129"/>
    </row>
    <row r="977" spans="2:2" x14ac:dyDescent="0.25">
      <c r="B977" s="129"/>
    </row>
    <row r="978" spans="2:2" x14ac:dyDescent="0.25">
      <c r="B978" s="129"/>
    </row>
    <row r="979" spans="2:2" x14ac:dyDescent="0.25">
      <c r="B979" s="129"/>
    </row>
    <row r="980" spans="2:2" x14ac:dyDescent="0.25">
      <c r="B980" s="129"/>
    </row>
    <row r="981" spans="2:2" x14ac:dyDescent="0.25">
      <c r="B981" s="129"/>
    </row>
    <row r="982" spans="2:2" x14ac:dyDescent="0.25">
      <c r="B982" s="129"/>
    </row>
    <row r="983" spans="2:2" x14ac:dyDescent="0.25">
      <c r="B983" s="129"/>
    </row>
    <row r="984" spans="2:2" x14ac:dyDescent="0.25">
      <c r="B984" s="129"/>
    </row>
    <row r="985" spans="2:2" x14ac:dyDescent="0.25">
      <c r="B985" s="129"/>
    </row>
    <row r="986" spans="2:2" x14ac:dyDescent="0.25">
      <c r="B986" s="129"/>
    </row>
    <row r="987" spans="2:2" x14ac:dyDescent="0.25">
      <c r="B987" s="129"/>
    </row>
    <row r="988" spans="2:2" x14ac:dyDescent="0.25">
      <c r="B988" s="129"/>
    </row>
    <row r="989" spans="2:2" x14ac:dyDescent="0.25">
      <c r="B989" s="129"/>
    </row>
    <row r="990" spans="2:2" x14ac:dyDescent="0.25">
      <c r="B990" s="129"/>
    </row>
    <row r="991" spans="2:2" x14ac:dyDescent="0.25">
      <c r="B991" s="129"/>
    </row>
    <row r="992" spans="2:2" x14ac:dyDescent="0.25">
      <c r="B992" s="129"/>
    </row>
    <row r="993" spans="2:2" x14ac:dyDescent="0.25">
      <c r="B993" s="129"/>
    </row>
    <row r="994" spans="2:2" x14ac:dyDescent="0.25">
      <c r="B994" s="129"/>
    </row>
    <row r="995" spans="2:2" x14ac:dyDescent="0.25">
      <c r="B995" s="129"/>
    </row>
    <row r="996" spans="2:2" x14ac:dyDescent="0.25">
      <c r="B996" s="129"/>
    </row>
    <row r="997" spans="2:2" x14ac:dyDescent="0.25">
      <c r="B997" s="129"/>
    </row>
    <row r="998" spans="2:2" x14ac:dyDescent="0.25">
      <c r="B998" s="129"/>
    </row>
    <row r="999" spans="2:2" x14ac:dyDescent="0.25">
      <c r="B999" s="129"/>
    </row>
    <row r="1000" spans="2:2" x14ac:dyDescent="0.25">
      <c r="B1000" s="129"/>
    </row>
    <row r="1001" spans="2:2" x14ac:dyDescent="0.25">
      <c r="B1001" s="129"/>
    </row>
    <row r="1002" spans="2:2" x14ac:dyDescent="0.25">
      <c r="B1002" s="129"/>
    </row>
    <row r="1003" spans="2:2" x14ac:dyDescent="0.25">
      <c r="B1003" s="129"/>
    </row>
    <row r="1004" spans="2:2" x14ac:dyDescent="0.25">
      <c r="B1004" s="129"/>
    </row>
    <row r="1005" spans="2:2" x14ac:dyDescent="0.25">
      <c r="B1005" s="129"/>
    </row>
    <row r="1006" spans="2:2" x14ac:dyDescent="0.25">
      <c r="B1006" s="129"/>
    </row>
    <row r="1007" spans="2:2" x14ac:dyDescent="0.25">
      <c r="B1007" s="129"/>
    </row>
    <row r="1008" spans="2:2" x14ac:dyDescent="0.25">
      <c r="B1008" s="129"/>
    </row>
    <row r="1009" spans="2:2" x14ac:dyDescent="0.25">
      <c r="B1009" s="129"/>
    </row>
    <row r="1010" spans="2:2" x14ac:dyDescent="0.25">
      <c r="B1010" s="129"/>
    </row>
    <row r="1011" spans="2:2" x14ac:dyDescent="0.25">
      <c r="B1011" s="129"/>
    </row>
    <row r="1012" spans="2:2" x14ac:dyDescent="0.25">
      <c r="B1012" s="129"/>
    </row>
    <row r="1013" spans="2:2" x14ac:dyDescent="0.25">
      <c r="B1013" s="129"/>
    </row>
    <row r="1014" spans="2:2" x14ac:dyDescent="0.25">
      <c r="B1014" s="129"/>
    </row>
    <row r="1015" spans="2:2" x14ac:dyDescent="0.25">
      <c r="B1015" s="129"/>
    </row>
    <row r="1016" spans="2:2" x14ac:dyDescent="0.25">
      <c r="B1016" s="129"/>
    </row>
    <row r="1017" spans="2:2" x14ac:dyDescent="0.25">
      <c r="B1017" s="129"/>
    </row>
    <row r="1018" spans="2:2" x14ac:dyDescent="0.25">
      <c r="B1018" s="129"/>
    </row>
    <row r="1019" spans="2:2" x14ac:dyDescent="0.25">
      <c r="B1019" s="129"/>
    </row>
    <row r="1020" spans="2:2" x14ac:dyDescent="0.25">
      <c r="B1020" s="129"/>
    </row>
    <row r="1021" spans="2:2" x14ac:dyDescent="0.25">
      <c r="B1021" s="129"/>
    </row>
    <row r="1022" spans="2:2" x14ac:dyDescent="0.25">
      <c r="B1022" s="129"/>
    </row>
    <row r="1023" spans="2:2" x14ac:dyDescent="0.25">
      <c r="B1023" s="129"/>
    </row>
    <row r="1024" spans="2:2" x14ac:dyDescent="0.25">
      <c r="B1024" s="129"/>
    </row>
    <row r="1025" spans="2:2" x14ac:dyDescent="0.25">
      <c r="B1025" s="129"/>
    </row>
    <row r="1026" spans="2:2" x14ac:dyDescent="0.25">
      <c r="B1026" s="129"/>
    </row>
    <row r="1027" spans="2:2" x14ac:dyDescent="0.25">
      <c r="B1027" s="129"/>
    </row>
    <row r="1028" spans="2:2" x14ac:dyDescent="0.25">
      <c r="B1028" s="129"/>
    </row>
    <row r="1029" spans="2:2" x14ac:dyDescent="0.25">
      <c r="B1029" s="129"/>
    </row>
    <row r="1030" spans="2:2" x14ac:dyDescent="0.25">
      <c r="B1030" s="129"/>
    </row>
    <row r="1031" spans="2:2" x14ac:dyDescent="0.25">
      <c r="B1031" s="129"/>
    </row>
    <row r="1032" spans="2:2" x14ac:dyDescent="0.25">
      <c r="B1032" s="129"/>
    </row>
    <row r="1033" spans="2:2" x14ac:dyDescent="0.25">
      <c r="B1033" s="129"/>
    </row>
    <row r="1034" spans="2:2" x14ac:dyDescent="0.25">
      <c r="B1034" s="129"/>
    </row>
    <row r="1035" spans="2:2" x14ac:dyDescent="0.25">
      <c r="B1035" s="129"/>
    </row>
    <row r="1036" spans="2:2" x14ac:dyDescent="0.25">
      <c r="B1036" s="129"/>
    </row>
    <row r="1037" spans="2:2" x14ac:dyDescent="0.25">
      <c r="B1037" s="129"/>
    </row>
    <row r="1038" spans="2:2" x14ac:dyDescent="0.25">
      <c r="B1038" s="129"/>
    </row>
    <row r="1039" spans="2:2" x14ac:dyDescent="0.25">
      <c r="B1039" s="129"/>
    </row>
    <row r="1040" spans="2:2" x14ac:dyDescent="0.25">
      <c r="B1040" s="129"/>
    </row>
    <row r="1041" spans="2:2" x14ac:dyDescent="0.25">
      <c r="B1041" s="129"/>
    </row>
    <row r="1042" spans="2:2" x14ac:dyDescent="0.25">
      <c r="B1042" s="129"/>
    </row>
    <row r="1043" spans="2:2" x14ac:dyDescent="0.25">
      <c r="B1043" s="129"/>
    </row>
    <row r="1044" spans="2:2" x14ac:dyDescent="0.25">
      <c r="B1044" s="129"/>
    </row>
    <row r="1045" spans="2:2" x14ac:dyDescent="0.25">
      <c r="B1045" s="129"/>
    </row>
    <row r="1046" spans="2:2" x14ac:dyDescent="0.25">
      <c r="B1046" s="129"/>
    </row>
    <row r="1047" spans="2:2" x14ac:dyDescent="0.25">
      <c r="B1047" s="129"/>
    </row>
    <row r="1048" spans="2:2" x14ac:dyDescent="0.25">
      <c r="B1048" s="129"/>
    </row>
    <row r="1049" spans="2:2" x14ac:dyDescent="0.25">
      <c r="B1049" s="129"/>
    </row>
    <row r="1050" spans="2:2" x14ac:dyDescent="0.25">
      <c r="B1050" s="129"/>
    </row>
    <row r="1051" spans="2:2" x14ac:dyDescent="0.25">
      <c r="B1051" s="129"/>
    </row>
    <row r="1052" spans="2:2" x14ac:dyDescent="0.25">
      <c r="B1052" s="129"/>
    </row>
    <row r="1053" spans="2:2" x14ac:dyDescent="0.25">
      <c r="B1053" s="129"/>
    </row>
    <row r="1054" spans="2:2" x14ac:dyDescent="0.25">
      <c r="B1054" s="129"/>
    </row>
    <row r="1055" spans="2:2" x14ac:dyDescent="0.25">
      <c r="B1055" s="129"/>
    </row>
    <row r="1056" spans="2:2" x14ac:dyDescent="0.25">
      <c r="B1056" s="129"/>
    </row>
    <row r="1057" spans="2:2" x14ac:dyDescent="0.25">
      <c r="B1057" s="129"/>
    </row>
    <row r="1058" spans="2:2" x14ac:dyDescent="0.25">
      <c r="B1058" s="129"/>
    </row>
    <row r="1059" spans="2:2" x14ac:dyDescent="0.25">
      <c r="B1059" s="129"/>
    </row>
    <row r="1060" spans="2:2" x14ac:dyDescent="0.25">
      <c r="B1060" s="129"/>
    </row>
    <row r="1061" spans="2:2" x14ac:dyDescent="0.25">
      <c r="B1061" s="129"/>
    </row>
    <row r="1062" spans="2:2" x14ac:dyDescent="0.25">
      <c r="B1062" s="129"/>
    </row>
    <row r="1063" spans="2:2" x14ac:dyDescent="0.25">
      <c r="B1063" s="129"/>
    </row>
    <row r="1064" spans="2:2" x14ac:dyDescent="0.25">
      <c r="B1064" s="129"/>
    </row>
    <row r="1065" spans="2:2" x14ac:dyDescent="0.25">
      <c r="B1065" s="129"/>
    </row>
    <row r="1066" spans="2:2" x14ac:dyDescent="0.25">
      <c r="B1066" s="129"/>
    </row>
    <row r="1067" spans="2:2" x14ac:dyDescent="0.25">
      <c r="B1067" s="129"/>
    </row>
    <row r="1068" spans="2:2" x14ac:dyDescent="0.25">
      <c r="B1068" s="129"/>
    </row>
    <row r="1069" spans="2:2" x14ac:dyDescent="0.25">
      <c r="B1069" s="129"/>
    </row>
    <row r="1070" spans="2:2" x14ac:dyDescent="0.25">
      <c r="B1070" s="129"/>
    </row>
    <row r="1071" spans="2:2" x14ac:dyDescent="0.25">
      <c r="B1071" s="129"/>
    </row>
    <row r="1072" spans="2:2" x14ac:dyDescent="0.25">
      <c r="B1072" s="129"/>
    </row>
    <row r="1073" spans="2:2" x14ac:dyDescent="0.25">
      <c r="B1073" s="129"/>
    </row>
    <row r="1074" spans="2:2" x14ac:dyDescent="0.25">
      <c r="B1074" s="129"/>
    </row>
    <row r="1075" spans="2:2" x14ac:dyDescent="0.25">
      <c r="B1075" s="129"/>
    </row>
    <row r="1076" spans="2:2" x14ac:dyDescent="0.25">
      <c r="B1076" s="129"/>
    </row>
    <row r="1077" spans="2:2" x14ac:dyDescent="0.25">
      <c r="B1077" s="129"/>
    </row>
    <row r="1078" spans="2:2" x14ac:dyDescent="0.25">
      <c r="B1078" s="129"/>
    </row>
    <row r="1079" spans="2:2" x14ac:dyDescent="0.25">
      <c r="B1079" s="129"/>
    </row>
    <row r="1080" spans="2:2" x14ac:dyDescent="0.25">
      <c r="B1080" s="129"/>
    </row>
    <row r="1081" spans="2:2" x14ac:dyDescent="0.25">
      <c r="B1081" s="129"/>
    </row>
    <row r="1082" spans="2:2" x14ac:dyDescent="0.25">
      <c r="B1082" s="129"/>
    </row>
    <row r="1083" spans="2:2" x14ac:dyDescent="0.25">
      <c r="B1083" s="129"/>
    </row>
    <row r="1084" spans="2:2" x14ac:dyDescent="0.25">
      <c r="B1084" s="129"/>
    </row>
    <row r="1085" spans="2:2" x14ac:dyDescent="0.25">
      <c r="B1085" s="129"/>
    </row>
    <row r="1086" spans="2:2" x14ac:dyDescent="0.25">
      <c r="B1086" s="129"/>
    </row>
    <row r="1087" spans="2:2" x14ac:dyDescent="0.25">
      <c r="B1087" s="129"/>
    </row>
    <row r="1088" spans="2:2" x14ac:dyDescent="0.25">
      <c r="B1088" s="129"/>
    </row>
    <row r="1089" spans="2:2" x14ac:dyDescent="0.25">
      <c r="B1089" s="129"/>
    </row>
    <row r="1090" spans="2:2" x14ac:dyDescent="0.25">
      <c r="B1090" s="129"/>
    </row>
    <row r="1091" spans="2:2" x14ac:dyDescent="0.25">
      <c r="B1091" s="129"/>
    </row>
    <row r="1092" spans="2:2" x14ac:dyDescent="0.25">
      <c r="B1092" s="129"/>
    </row>
    <row r="1093" spans="2:2" x14ac:dyDescent="0.25">
      <c r="B1093" s="129"/>
    </row>
    <row r="1094" spans="2:2" x14ac:dyDescent="0.25">
      <c r="B1094" s="129"/>
    </row>
    <row r="1095" spans="2:2" x14ac:dyDescent="0.25">
      <c r="B1095" s="129"/>
    </row>
    <row r="1096" spans="2:2" x14ac:dyDescent="0.25">
      <c r="B1096" s="129"/>
    </row>
    <row r="1097" spans="2:2" x14ac:dyDescent="0.25">
      <c r="B1097" s="129"/>
    </row>
    <row r="1098" spans="2:2" x14ac:dyDescent="0.25">
      <c r="B1098" s="129"/>
    </row>
    <row r="1099" spans="2:2" x14ac:dyDescent="0.25">
      <c r="B1099" s="129"/>
    </row>
    <row r="1100" spans="2:2" x14ac:dyDescent="0.25">
      <c r="B1100" s="129"/>
    </row>
    <row r="1101" spans="2:2" x14ac:dyDescent="0.25">
      <c r="B1101" s="129"/>
    </row>
    <row r="1102" spans="2:2" x14ac:dyDescent="0.25">
      <c r="B1102" s="129"/>
    </row>
    <row r="1103" spans="2:2" x14ac:dyDescent="0.25">
      <c r="B1103" s="129"/>
    </row>
    <row r="1104" spans="2:2" x14ac:dyDescent="0.25">
      <c r="B1104" s="129"/>
    </row>
    <row r="1105" spans="2:2" x14ac:dyDescent="0.25">
      <c r="B1105" s="129"/>
    </row>
    <row r="1106" spans="2:2" x14ac:dyDescent="0.25">
      <c r="B1106" s="129"/>
    </row>
    <row r="1107" spans="2:2" x14ac:dyDescent="0.25">
      <c r="B1107" s="129"/>
    </row>
    <row r="1108" spans="2:2" x14ac:dyDescent="0.25">
      <c r="B1108" s="129"/>
    </row>
    <row r="1109" spans="2:2" x14ac:dyDescent="0.25">
      <c r="B1109" s="129"/>
    </row>
    <row r="1110" spans="2:2" x14ac:dyDescent="0.25">
      <c r="B1110" s="129"/>
    </row>
    <row r="1111" spans="2:2" x14ac:dyDescent="0.25">
      <c r="B1111" s="129"/>
    </row>
    <row r="1112" spans="2:2" x14ac:dyDescent="0.25">
      <c r="B1112" s="129"/>
    </row>
    <row r="1113" spans="2:2" x14ac:dyDescent="0.25">
      <c r="B1113" s="129"/>
    </row>
    <row r="1114" spans="2:2" x14ac:dyDescent="0.25">
      <c r="B1114" s="129"/>
    </row>
    <row r="1115" spans="2:2" x14ac:dyDescent="0.25">
      <c r="B1115" s="129"/>
    </row>
    <row r="1116" spans="2:2" x14ac:dyDescent="0.25">
      <c r="B1116" s="129"/>
    </row>
    <row r="1117" spans="2:2" x14ac:dyDescent="0.25">
      <c r="B1117" s="129"/>
    </row>
    <row r="1118" spans="2:2" x14ac:dyDescent="0.25">
      <c r="B1118" s="129"/>
    </row>
    <row r="1119" spans="2:2" x14ac:dyDescent="0.25">
      <c r="B1119" s="129"/>
    </row>
    <row r="1120" spans="2:2" x14ac:dyDescent="0.25">
      <c r="B1120" s="129"/>
    </row>
    <row r="1121" spans="2:2" x14ac:dyDescent="0.25">
      <c r="B1121" s="129"/>
    </row>
    <row r="1122" spans="2:2" x14ac:dyDescent="0.25">
      <c r="B1122" s="129"/>
    </row>
    <row r="1123" spans="2:2" x14ac:dyDescent="0.25">
      <c r="B1123" s="129"/>
    </row>
    <row r="1124" spans="2:2" x14ac:dyDescent="0.25">
      <c r="B1124" s="129"/>
    </row>
    <row r="1125" spans="2:2" x14ac:dyDescent="0.25">
      <c r="B1125" s="129"/>
    </row>
    <row r="1126" spans="2:2" x14ac:dyDescent="0.25">
      <c r="B1126" s="129"/>
    </row>
    <row r="1127" spans="2:2" x14ac:dyDescent="0.25">
      <c r="B1127" s="129"/>
    </row>
    <row r="1128" spans="2:2" x14ac:dyDescent="0.25">
      <c r="B1128" s="129"/>
    </row>
    <row r="1129" spans="2:2" x14ac:dyDescent="0.25">
      <c r="B1129" s="129"/>
    </row>
    <row r="1130" spans="2:2" x14ac:dyDescent="0.25">
      <c r="B1130" s="129"/>
    </row>
    <row r="1131" spans="2:2" x14ac:dyDescent="0.25">
      <c r="B1131" s="129"/>
    </row>
    <row r="1132" spans="2:2" x14ac:dyDescent="0.25">
      <c r="B1132" s="129"/>
    </row>
    <row r="1133" spans="2:2" x14ac:dyDescent="0.25">
      <c r="B1133" s="129"/>
    </row>
    <row r="1134" spans="2:2" x14ac:dyDescent="0.25">
      <c r="B1134" s="129"/>
    </row>
    <row r="1135" spans="2:2" x14ac:dyDescent="0.25">
      <c r="B1135" s="129"/>
    </row>
    <row r="1136" spans="2:2" x14ac:dyDescent="0.25">
      <c r="B1136" s="129"/>
    </row>
    <row r="1137" spans="2:2" x14ac:dyDescent="0.25">
      <c r="B1137" s="129"/>
    </row>
    <row r="1138" spans="2:2" x14ac:dyDescent="0.25">
      <c r="B1138" s="129"/>
    </row>
    <row r="1139" spans="2:2" x14ac:dyDescent="0.25">
      <c r="B1139" s="129"/>
    </row>
    <row r="1140" spans="2:2" x14ac:dyDescent="0.25">
      <c r="B1140" s="129"/>
    </row>
    <row r="1141" spans="2:2" x14ac:dyDescent="0.25">
      <c r="B1141" s="129"/>
    </row>
    <row r="1142" spans="2:2" x14ac:dyDescent="0.25">
      <c r="B1142" s="129"/>
    </row>
    <row r="1143" spans="2:2" x14ac:dyDescent="0.25">
      <c r="B1143" s="129"/>
    </row>
    <row r="1144" spans="2:2" x14ac:dyDescent="0.25">
      <c r="B1144" s="129"/>
    </row>
    <row r="1145" spans="2:2" x14ac:dyDescent="0.25">
      <c r="B1145" s="129"/>
    </row>
    <row r="1146" spans="2:2" x14ac:dyDescent="0.25">
      <c r="B1146" s="129"/>
    </row>
    <row r="1147" spans="2:2" x14ac:dyDescent="0.25">
      <c r="B1147" s="129"/>
    </row>
    <row r="1148" spans="2:2" x14ac:dyDescent="0.25">
      <c r="B1148" s="129"/>
    </row>
    <row r="1149" spans="2:2" x14ac:dyDescent="0.25">
      <c r="B1149" s="129"/>
    </row>
    <row r="1150" spans="2:2" x14ac:dyDescent="0.25">
      <c r="B1150" s="129"/>
    </row>
    <row r="1151" spans="2:2" x14ac:dyDescent="0.25">
      <c r="B1151" s="129"/>
    </row>
    <row r="1152" spans="2:2" x14ac:dyDescent="0.25">
      <c r="B1152" s="129"/>
    </row>
    <row r="1153" spans="2:2" x14ac:dyDescent="0.25">
      <c r="B1153" s="129"/>
    </row>
    <row r="1154" spans="2:2" x14ac:dyDescent="0.25">
      <c r="B1154" s="129"/>
    </row>
    <row r="1155" spans="2:2" x14ac:dyDescent="0.25">
      <c r="B1155" s="129"/>
    </row>
    <row r="1156" spans="2:2" x14ac:dyDescent="0.25">
      <c r="B1156" s="129"/>
    </row>
    <row r="1157" spans="2:2" x14ac:dyDescent="0.25">
      <c r="B1157" s="129"/>
    </row>
    <row r="1158" spans="2:2" x14ac:dyDescent="0.25">
      <c r="B1158" s="129"/>
    </row>
    <row r="1159" spans="2:2" x14ac:dyDescent="0.25">
      <c r="B1159" s="129"/>
    </row>
    <row r="1160" spans="2:2" x14ac:dyDescent="0.25">
      <c r="B1160" s="129"/>
    </row>
    <row r="1161" spans="2:2" x14ac:dyDescent="0.25">
      <c r="B1161" s="129"/>
    </row>
    <row r="1162" spans="2:2" x14ac:dyDescent="0.25">
      <c r="B1162" s="129"/>
    </row>
    <row r="1163" spans="2:2" x14ac:dyDescent="0.25">
      <c r="B1163" s="129"/>
    </row>
    <row r="1164" spans="2:2" x14ac:dyDescent="0.25">
      <c r="B1164" s="129"/>
    </row>
    <row r="1165" spans="2:2" x14ac:dyDescent="0.25">
      <c r="B1165" s="129"/>
    </row>
    <row r="1166" spans="2:2" x14ac:dyDescent="0.25">
      <c r="B1166" s="129"/>
    </row>
    <row r="1167" spans="2:2" x14ac:dyDescent="0.25">
      <c r="B1167" s="129"/>
    </row>
    <row r="1168" spans="2:2" x14ac:dyDescent="0.25">
      <c r="B1168" s="129"/>
    </row>
    <row r="1169" spans="2:2" x14ac:dyDescent="0.25">
      <c r="B1169" s="129"/>
    </row>
    <row r="1170" spans="2:2" x14ac:dyDescent="0.25">
      <c r="B1170" s="129"/>
    </row>
    <row r="1171" spans="2:2" x14ac:dyDescent="0.25">
      <c r="B1171" s="129"/>
    </row>
    <row r="1172" spans="2:2" x14ac:dyDescent="0.25">
      <c r="B1172" s="129"/>
    </row>
    <row r="1173" spans="2:2" x14ac:dyDescent="0.25">
      <c r="B1173" s="129"/>
    </row>
    <row r="1174" spans="2:2" x14ac:dyDescent="0.25">
      <c r="B1174" s="129"/>
    </row>
    <row r="1175" spans="2:2" x14ac:dyDescent="0.25">
      <c r="B1175" s="129"/>
    </row>
    <row r="1176" spans="2:2" x14ac:dyDescent="0.25">
      <c r="B1176" s="129"/>
    </row>
    <row r="1177" spans="2:2" x14ac:dyDescent="0.25">
      <c r="B1177" s="129"/>
    </row>
    <row r="1178" spans="2:2" x14ac:dyDescent="0.25">
      <c r="B1178" s="129"/>
    </row>
    <row r="1179" spans="2:2" x14ac:dyDescent="0.25">
      <c r="B1179" s="129"/>
    </row>
    <row r="1180" spans="2:2" x14ac:dyDescent="0.25">
      <c r="B1180" s="129"/>
    </row>
    <row r="1181" spans="2:2" x14ac:dyDescent="0.25">
      <c r="B1181" s="129"/>
    </row>
    <row r="1182" spans="2:2" x14ac:dyDescent="0.25">
      <c r="B1182" s="129"/>
    </row>
    <row r="1183" spans="2:2" x14ac:dyDescent="0.25">
      <c r="B1183" s="129"/>
    </row>
    <row r="1184" spans="2:2" x14ac:dyDescent="0.25">
      <c r="B1184" s="129"/>
    </row>
    <row r="1185" spans="2:2" x14ac:dyDescent="0.25">
      <c r="B1185" s="129"/>
    </row>
    <row r="1186" spans="2:2" x14ac:dyDescent="0.25">
      <c r="B1186" s="129"/>
    </row>
    <row r="1187" spans="2:2" x14ac:dyDescent="0.25">
      <c r="B1187" s="129"/>
    </row>
    <row r="1188" spans="2:2" x14ac:dyDescent="0.25">
      <c r="B1188" s="129"/>
    </row>
    <row r="1189" spans="2:2" x14ac:dyDescent="0.25">
      <c r="B1189" s="129"/>
    </row>
    <row r="1190" spans="2:2" x14ac:dyDescent="0.25">
      <c r="B1190" s="129"/>
    </row>
    <row r="1191" spans="2:2" x14ac:dyDescent="0.25">
      <c r="B1191" s="129"/>
    </row>
    <row r="1192" spans="2:2" x14ac:dyDescent="0.25">
      <c r="B1192" s="129"/>
    </row>
    <row r="1193" spans="2:2" x14ac:dyDescent="0.25">
      <c r="B1193" s="129"/>
    </row>
    <row r="1194" spans="2:2" x14ac:dyDescent="0.25">
      <c r="B1194" s="129"/>
    </row>
    <row r="1195" spans="2:2" x14ac:dyDescent="0.25">
      <c r="B1195" s="129"/>
    </row>
    <row r="1196" spans="2:2" x14ac:dyDescent="0.25">
      <c r="B1196" s="129"/>
    </row>
    <row r="1197" spans="2:2" x14ac:dyDescent="0.25">
      <c r="B1197" s="129"/>
    </row>
    <row r="1198" spans="2:2" x14ac:dyDescent="0.25">
      <c r="B1198" s="129"/>
    </row>
    <row r="1199" spans="2:2" x14ac:dyDescent="0.25">
      <c r="B1199" s="129"/>
    </row>
    <row r="1200" spans="2:2" x14ac:dyDescent="0.25">
      <c r="B1200" s="129"/>
    </row>
    <row r="1201" spans="2:2" x14ac:dyDescent="0.25">
      <c r="B1201" s="129"/>
    </row>
    <row r="1202" spans="2:2" x14ac:dyDescent="0.25">
      <c r="B1202" s="129"/>
    </row>
    <row r="1203" spans="2:2" x14ac:dyDescent="0.25">
      <c r="B1203" s="129"/>
    </row>
    <row r="1204" spans="2:2" x14ac:dyDescent="0.25">
      <c r="B1204" s="129"/>
    </row>
    <row r="1205" spans="2:2" x14ac:dyDescent="0.25">
      <c r="B1205" s="129"/>
    </row>
    <row r="1206" spans="2:2" x14ac:dyDescent="0.25">
      <c r="B1206" s="129"/>
    </row>
    <row r="1207" spans="2:2" x14ac:dyDescent="0.25">
      <c r="B1207" s="129"/>
    </row>
    <row r="1208" spans="2:2" x14ac:dyDescent="0.25">
      <c r="B1208" s="129"/>
    </row>
  </sheetData>
  <mergeCells count="20">
    <mergeCell ref="AG6:AH6"/>
    <mergeCell ref="AI6:AJ6"/>
    <mergeCell ref="R4:U4"/>
    <mergeCell ref="V4:X4"/>
    <mergeCell ref="Y4:AC4"/>
    <mergeCell ref="AG5:AH5"/>
    <mergeCell ref="AI5:AJ5"/>
    <mergeCell ref="AK5:AL5"/>
    <mergeCell ref="A4:A5"/>
    <mergeCell ref="B4:B5"/>
    <mergeCell ref="C4:E4"/>
    <mergeCell ref="F4:H4"/>
    <mergeCell ref="I4:J4"/>
    <mergeCell ref="K4:Q4"/>
    <mergeCell ref="I1:J1"/>
    <mergeCell ref="I2:U2"/>
    <mergeCell ref="A3:B3"/>
    <mergeCell ref="C3:D3"/>
    <mergeCell ref="E3:H3"/>
    <mergeCell ref="O3:Q3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269F5A4-B0A5-4F9D-9667-E3096B25234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2024-10-31T10:33:44Z</dcterms:created>
  <dcterms:modified xsi:type="dcterms:W3CDTF">2024-10-31T10:34:40Z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6698cabe-e624-49e1-af92-82e15d23443a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