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arka\users2$\mbartoszek\My Documents\Pulpit Covid\Nabór Schemat 2C\Karty ocen\"/>
    </mc:Choice>
  </mc:AlternateContent>
  <bookViews>
    <workbookView xWindow="0" yWindow="0" windowWidth="2370" windowHeight="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8" i="1" l="1"/>
  <c r="E28" i="1" l="1"/>
</calcChain>
</file>

<file path=xl/sharedStrings.xml><?xml version="1.0" encoding="utf-8"?>
<sst xmlns="http://schemas.openxmlformats.org/spreadsheetml/2006/main" count="90" uniqueCount="54">
  <si>
    <t>Województwo</t>
  </si>
  <si>
    <t>Nazwa projektu</t>
  </si>
  <si>
    <t>Kujawsko-pomorskie</t>
  </si>
  <si>
    <t>Kampania promocyjno-edukacyjna „Bohaterowie Niepodległości”</t>
  </si>
  <si>
    <t>Interaktywna aplikacja edukacyjna: Wielkopolanie w wojnie polsko-bolszewickiej 1920 r.</t>
  </si>
  <si>
    <t>Wielkopolskie</t>
  </si>
  <si>
    <t>Semper fidelis Poloniae. Ochrona pamięci o Wielkopolanach poległych za niepodległość Polski 1918-1921</t>
  </si>
  <si>
    <t>„Bohaterowie Powstań  i Plebiscytu na Górnym Śląsku - ich marzenia o Polsce”  - cykl audycji radiowych</t>
  </si>
  <si>
    <t>Śląskie</t>
  </si>
  <si>
    <t>“Historia na każdy dzień” - kalendarium Powstań i Plebiscytu na Górnym Śląsku</t>
  </si>
  <si>
    <t>„PAMIETAMY! – 100-LECIE BITWY WARSZAWSKIEJ”</t>
  </si>
  <si>
    <t>Mazowieckie</t>
  </si>
  <si>
    <t>„WOLNOŚĆ JEST W NAS, CZYLI ZWYCIĘSTWO 1920 ROKU”</t>
  </si>
  <si>
    <t>Warmińsko-mazurskie</t>
  </si>
  <si>
    <t>WARMIA i MAZURY NA DRODZE KU POLSKOŚCI</t>
  </si>
  <si>
    <t xml:space="preserve">„Blizny Niepodległej” – Warmia i Mazury 1914 – 1920. </t>
  </si>
  <si>
    <t>„Historia jest historią ludzkich sumień”. Mobilnie przez Polskę w okresie dążeń niepodległościowych</t>
  </si>
  <si>
    <t>Małopolskie</t>
  </si>
  <si>
    <t>Konkurs zaŚPIEWAJ i Ty NIEPODLEGŁEJ III EDYCJA #Rozśpiewana małoPOLSKA od Bałtyku aż do Śląska!</t>
  </si>
  <si>
    <t>Niepodległa 2020 – Pomorze Zachodnie: Od Zaślubin z Morzem do Wolności i Solidarności</t>
  </si>
  <si>
    <t>Zachodniopomorskie</t>
  </si>
  <si>
    <t>Wydarzenia Sierpniowe „Gorzów ‘82”</t>
  </si>
  <si>
    <t>Lubuskie</t>
  </si>
  <si>
    <t>Śladami Powstania Wielkopolskiego na terenie obecnego województwa lubuskiego</t>
  </si>
  <si>
    <t>„Podrzucane słowa, przerzucane słowa” – historia Powstańców w teatrze telewizji</t>
  </si>
  <si>
    <t>Opolskie</t>
  </si>
  <si>
    <t>„Skrzydła w pancerzach. Gwiazdy nad głową” - seria komiksów na stulecie Bitwy Warszawskiej oraz w rocznicę Powstań Śląskich</t>
  </si>
  <si>
    <t>„Na stadionach i w okopach. Żołnierze-sportowcy na froncie wojny polsko-bolszewickiej”</t>
  </si>
  <si>
    <t>Dolnośląskie</t>
  </si>
  <si>
    <t>„Hej, kto Polak na bagnety!”</t>
  </si>
  <si>
    <t>Wirtualna Gra Fabularna „To właśnie WOLNOŚĆ”</t>
  </si>
  <si>
    <t>Świętokrzyskie</t>
  </si>
  <si>
    <t>Konkurs historyczny „Lubelszczyzna dla Niepodległej w 1920 roku”</t>
  </si>
  <si>
    <t>Lubelskie</t>
  </si>
  <si>
    <t>Projekt „Formowanie Niepodległej. Zwycięstwo 1920”</t>
  </si>
  <si>
    <t>Pomorskie</t>
  </si>
  <si>
    <t>BIAŁOSTOCCZYZNA DLA NIEPODLEGŁEJ</t>
  </si>
  <si>
    <t>Podlaskie</t>
  </si>
  <si>
    <t>„Niepodległa – Umiłowana Ojczyzna”</t>
  </si>
  <si>
    <t>Podkarpackie</t>
  </si>
  <si>
    <t>„Niepodległa – Bohaterstwo Pokoleń”</t>
  </si>
  <si>
    <t>RAZEM</t>
  </si>
  <si>
    <t>Koncert „Niepodległa 2020”</t>
  </si>
  <si>
    <t>Wartość ogólna projektu</t>
  </si>
  <si>
    <t>Akcja „Dbamy o miejsca pamięci Bohaterów Niepodległości”</t>
  </si>
  <si>
    <t>Lp.</t>
  </si>
  <si>
    <t>Numer projektu</t>
  </si>
  <si>
    <t>Wnisokowane dofinansowanie w ramach PW "Niepodległa"</t>
  </si>
  <si>
    <t>Przyznane dofinansowanie 85%</t>
  </si>
  <si>
    <t>Decyzja</t>
  </si>
  <si>
    <t>pozytywna</t>
  </si>
  <si>
    <t>negatywna</t>
  </si>
  <si>
    <t>decyzja nadzwyczajna Pełnomocnika</t>
  </si>
  <si>
    <t>Ocena merytoryczna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</si>
</sst>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2" xfId="0" applyFont="1" applyBorder="1"/>
    <xf numFmtId="0" fontId="0" fillId="0" borderId="2" xfId="0" applyBorder="1"/>
    <xf numFmtId="0" fontId="3" fillId="2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0" fillId="0" borderId="4" xfId="0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5" fontId="1" fillId="0" borderId="2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1" fillId="0" borderId="4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4" fontId="4" fillId="0" borderId="2" xfId="0" applyNumberFormat="1" applyFont="1" applyBorder="1" applyAlignment="1" applyProtection="1">
      <alignment horizontal="center" wrapText="1"/>
      <protection locked="0"/>
    </xf>
    <xf numFmtId="164" fontId="1" fillId="0" borderId="2" xfId="0" applyNumberFormat="1" applyFont="1" applyBorder="1" applyAlignment="1" applyProtection="1">
      <alignment horizontal="center" wrapText="1"/>
      <protection locked="0"/>
    </xf>
    <xf numFmtId="0" fontId="0" fillId="3" borderId="3" xfId="0" applyFont="1" applyFill="1" applyBorder="1" applyAlignment="1">
      <alignment wrapText="1"/>
    </xf>
    <xf numFmtId="164" fontId="0" fillId="3" borderId="3" xfId="0" applyNumberFormat="1" applyFont="1" applyFill="1" applyBorder="1" applyAlignment="1">
      <alignment wrapText="1"/>
    </xf>
    <xf numFmtId="164" fontId="1" fillId="3" borderId="3" xfId="0" applyNumberFormat="1" applyFont="1" applyFill="1" applyBorder="1" applyAlignment="1">
      <alignment wrapText="1"/>
    </xf>
    <xf numFmtId="3" fontId="1" fillId="3" borderId="3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0" fillId="0" borderId="1" xfId="0" applyFon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165" fontId="1" fillId="0" borderId="2" xfId="0" applyNumberFormat="1" applyFont="1" applyBorder="1"/>
    <xf numFmtId="3" fontId="1" fillId="0" borderId="2" xfId="0" applyNumberFormat="1" applyFont="1" applyBorder="1"/>
  </cellXfs>
  <cellStyles count="1">
    <cellStyle name="Normalny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;[Red]#,##0.00"/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font>
        <b/>
      </font>
      <numFmt numFmtId="164" formatCode="#,##0.00;[Red]#,##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numFmt numFmtId="164" formatCode="#,##0.00;[Red]#,##0.00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  <vertical style="thin">
          <color auto="1"/>
        </vertical>
        <horizontal style="dashed">
          <color auto="1"/>
        </horizontal>
      </border>
    </dxf>
    <dxf>
      <border>
        <top style="dotted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:I27" totalsRowShown="0" headerRowDxfId="12" dataDxfId="10" headerRowBorderDxfId="11" tableBorderDxfId="9" totalsRowBorderDxfId="8">
  <autoFilter ref="B1:I27"/>
  <sortState ref="B2:I27">
    <sortCondition descending="1" ref="G1:G27"/>
  </sortState>
  <tableColumns count="8">
    <tableColumn id="1" name="Numer projektu" dataDxfId="7"/>
    <tableColumn id="16" name="Województwo" dataDxfId="6"/>
    <tableColumn id="2" name="Nazwa projektu" dataDxfId="5"/>
    <tableColumn id="3" name="Wartość ogólna projektu" dataDxfId="4"/>
    <tableColumn id="4" name="Wnisokowane dofinansowanie w ramach PW &quot;Niepodległa&quot;" dataDxfId="3"/>
    <tableColumn id="18" name="Ocena merytoryczna" dataDxfId="2"/>
    <tableColumn id="11" name="Decyzja" dataDxfId="1"/>
    <tableColumn id="10" name="Przyznane dofinansowanie 85%" dataDxfId="0">
      <calculatedColumnFormula>Table1[[#This Row],[Wnisokowane dofinansowanie w ramach PW "Niepodległa"]]*85%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9" workbookViewId="0">
      <selection activeCell="E41" sqref="E41"/>
    </sheetView>
  </sheetViews>
  <sheetFormatPr defaultRowHeight="15" x14ac:dyDescent="0.25"/>
  <cols>
    <col min="1" max="1" width="9.140625" customWidth="1"/>
    <col min="2" max="2" width="14.28515625" customWidth="1"/>
    <col min="3" max="3" width="23.5703125" customWidth="1"/>
    <col min="4" max="4" width="44.140625" customWidth="1"/>
    <col min="5" max="5" width="18.5703125" customWidth="1"/>
    <col min="6" max="6" width="20.42578125" customWidth="1"/>
    <col min="7" max="7" width="18" customWidth="1"/>
    <col min="8" max="8" width="18.28515625" customWidth="1"/>
    <col min="9" max="9" width="22.28515625" customWidth="1"/>
  </cols>
  <sheetData>
    <row r="1" spans="1:9" ht="69.75" customHeight="1" x14ac:dyDescent="0.25">
      <c r="A1" s="9" t="s">
        <v>45</v>
      </c>
      <c r="B1" s="10" t="s">
        <v>46</v>
      </c>
      <c r="C1" s="10" t="s">
        <v>0</v>
      </c>
      <c r="D1" s="10" t="s">
        <v>1</v>
      </c>
      <c r="E1" s="10" t="s">
        <v>43</v>
      </c>
      <c r="F1" s="10" t="s">
        <v>47</v>
      </c>
      <c r="G1" s="10" t="s">
        <v>53</v>
      </c>
      <c r="H1" s="24" t="s">
        <v>49</v>
      </c>
      <c r="I1" s="10" t="s">
        <v>48</v>
      </c>
    </row>
    <row r="2" spans="1:9" ht="42" customHeight="1" x14ac:dyDescent="0.25">
      <c r="A2" s="14">
        <v>1</v>
      </c>
      <c r="B2" s="15">
        <v>11</v>
      </c>
      <c r="C2" s="15" t="s">
        <v>11</v>
      </c>
      <c r="D2" s="15" t="s">
        <v>10</v>
      </c>
      <c r="E2" s="11">
        <v>125000</v>
      </c>
      <c r="F2" s="16">
        <v>125000</v>
      </c>
      <c r="G2" s="25">
        <v>82.414285714285697</v>
      </c>
      <c r="H2" s="21" t="s">
        <v>50</v>
      </c>
      <c r="I2" s="18">
        <f>Table1[[#This Row],[Wnisokowane dofinansowanie w ramach PW "Niepodległa"]]*85%</f>
        <v>106250</v>
      </c>
    </row>
    <row r="3" spans="1:9" ht="30" customHeight="1" x14ac:dyDescent="0.25">
      <c r="A3" s="12">
        <v>2</v>
      </c>
      <c r="B3" s="1">
        <v>2</v>
      </c>
      <c r="C3" s="1" t="s">
        <v>28</v>
      </c>
      <c r="D3" s="1" t="s">
        <v>29</v>
      </c>
      <c r="E3" s="2">
        <v>120000</v>
      </c>
      <c r="F3" s="3">
        <v>120000</v>
      </c>
      <c r="G3" s="17">
        <v>81.785714285714292</v>
      </c>
      <c r="H3" s="22" t="s">
        <v>50</v>
      </c>
      <c r="I3" s="19">
        <f>Table1[[#This Row],[Wnisokowane dofinansowanie w ramach PW "Niepodległa"]]*85%</f>
        <v>102000</v>
      </c>
    </row>
    <row r="4" spans="1:9" ht="51" customHeight="1" x14ac:dyDescent="0.25">
      <c r="A4" s="13">
        <v>3</v>
      </c>
      <c r="B4" s="1">
        <v>24</v>
      </c>
      <c r="C4" s="1" t="s">
        <v>5</v>
      </c>
      <c r="D4" s="1" t="s">
        <v>4</v>
      </c>
      <c r="E4" s="2">
        <v>125000</v>
      </c>
      <c r="F4" s="3">
        <v>125000</v>
      </c>
      <c r="G4" s="17">
        <v>79.785714285714292</v>
      </c>
      <c r="H4" s="22" t="s">
        <v>50</v>
      </c>
      <c r="I4" s="19">
        <f>Table1[[#This Row],[Wnisokowane dofinansowanie w ramach PW "Niepodległa"]]*85%</f>
        <v>106250</v>
      </c>
    </row>
    <row r="5" spans="1:9" ht="57.75" customHeight="1" x14ac:dyDescent="0.25">
      <c r="A5" s="7">
        <v>4</v>
      </c>
      <c r="B5" s="1">
        <v>10</v>
      </c>
      <c r="C5" s="1" t="s">
        <v>17</v>
      </c>
      <c r="D5" s="1" t="s">
        <v>18</v>
      </c>
      <c r="E5" s="2">
        <v>58216</v>
      </c>
      <c r="F5" s="3">
        <v>58216</v>
      </c>
      <c r="G5" s="17">
        <v>77.642857142857096</v>
      </c>
      <c r="H5" s="22" t="s">
        <v>50</v>
      </c>
      <c r="I5" s="19">
        <f>Table1[[#This Row],[Wnisokowane dofinansowanie w ramach PW "Niepodległa"]]*85%</f>
        <v>49483.6</v>
      </c>
    </row>
    <row r="6" spans="1:9" ht="36.75" customHeight="1" x14ac:dyDescent="0.25">
      <c r="A6" s="13">
        <v>5</v>
      </c>
      <c r="B6" s="1">
        <v>22</v>
      </c>
      <c r="C6" s="1" t="s">
        <v>13</v>
      </c>
      <c r="D6" s="1" t="s">
        <v>14</v>
      </c>
      <c r="E6" s="2">
        <v>96000</v>
      </c>
      <c r="F6" s="3">
        <v>96000</v>
      </c>
      <c r="G6" s="17">
        <v>77.642857142857096</v>
      </c>
      <c r="H6" s="22" t="s">
        <v>50</v>
      </c>
      <c r="I6" s="19">
        <f>Table1[[#This Row],[Wnisokowane dofinansowanie w ramach PW "Niepodległa"]]*85%</f>
        <v>81600</v>
      </c>
    </row>
    <row r="7" spans="1:9" ht="45" x14ac:dyDescent="0.25">
      <c r="A7" s="12">
        <v>6</v>
      </c>
      <c r="B7" s="1">
        <v>1</v>
      </c>
      <c r="C7" s="1" t="s">
        <v>28</v>
      </c>
      <c r="D7" s="1" t="s">
        <v>27</v>
      </c>
      <c r="E7" s="2">
        <v>115000</v>
      </c>
      <c r="F7" s="3">
        <v>115000</v>
      </c>
      <c r="G7" s="17">
        <v>76.571428571428569</v>
      </c>
      <c r="H7" s="22" t="s">
        <v>50</v>
      </c>
      <c r="I7" s="19">
        <f>Table1[[#This Row],[Wnisokowane dofinansowanie w ramach PW "Niepodległa"]]*85%</f>
        <v>97750</v>
      </c>
    </row>
    <row r="8" spans="1:9" ht="54.75" customHeight="1" x14ac:dyDescent="0.25">
      <c r="A8" s="13">
        <v>7</v>
      </c>
      <c r="B8" s="1">
        <v>9</v>
      </c>
      <c r="C8" s="1" t="s">
        <v>17</v>
      </c>
      <c r="D8" s="1" t="s">
        <v>16</v>
      </c>
      <c r="E8" s="2">
        <v>104400</v>
      </c>
      <c r="F8" s="3">
        <v>104400</v>
      </c>
      <c r="G8" s="17">
        <v>75.857142857142861</v>
      </c>
      <c r="H8" s="22" t="s">
        <v>50</v>
      </c>
      <c r="I8" s="19">
        <f>Table1[[#This Row],[Wnisokowane dofinansowanie w ramach PW "Niepodległa"]]*85%</f>
        <v>88740</v>
      </c>
    </row>
    <row r="9" spans="1:9" ht="51.75" customHeight="1" x14ac:dyDescent="0.25">
      <c r="A9" s="12">
        <v>8</v>
      </c>
      <c r="B9" s="1">
        <v>21</v>
      </c>
      <c r="C9" s="1" t="s">
        <v>31</v>
      </c>
      <c r="D9" s="1" t="s">
        <v>30</v>
      </c>
      <c r="E9" s="2">
        <v>45000</v>
      </c>
      <c r="F9" s="3">
        <v>30000</v>
      </c>
      <c r="G9" s="17">
        <v>75.785714285714292</v>
      </c>
      <c r="H9" s="22" t="s">
        <v>50</v>
      </c>
      <c r="I9" s="19">
        <f>Table1[[#This Row],[Wnisokowane dofinansowanie w ramach PW "Niepodległa"]]*85%</f>
        <v>25500</v>
      </c>
    </row>
    <row r="10" spans="1:9" ht="34.5" customHeight="1" x14ac:dyDescent="0.25">
      <c r="A10" s="13">
        <v>9</v>
      </c>
      <c r="B10" s="1">
        <v>5</v>
      </c>
      <c r="C10" s="1" t="s">
        <v>33</v>
      </c>
      <c r="D10" s="1" t="s">
        <v>32</v>
      </c>
      <c r="E10" s="2">
        <v>83000</v>
      </c>
      <c r="F10" s="3">
        <v>83000</v>
      </c>
      <c r="G10" s="17">
        <v>75.357142857142861</v>
      </c>
      <c r="H10" s="22" t="s">
        <v>50</v>
      </c>
      <c r="I10" s="19">
        <f>Table1[[#This Row],[Wnisokowane dofinansowanie w ramach PW "Niepodległa"]]*85%</f>
        <v>70550</v>
      </c>
    </row>
    <row r="11" spans="1:9" ht="39" customHeight="1" x14ac:dyDescent="0.25">
      <c r="A11" s="12">
        <v>10</v>
      </c>
      <c r="B11" s="1">
        <v>6</v>
      </c>
      <c r="C11" s="1" t="s">
        <v>33</v>
      </c>
      <c r="D11" s="1" t="s">
        <v>34</v>
      </c>
      <c r="E11" s="2">
        <v>121500</v>
      </c>
      <c r="F11" s="3">
        <v>121500</v>
      </c>
      <c r="G11" s="17">
        <v>74.928571428571431</v>
      </c>
      <c r="H11" s="22" t="s">
        <v>50</v>
      </c>
      <c r="I11" s="19">
        <f>Table1[[#This Row],[Wnisokowane dofinansowanie w ramach PW "Niepodległa"]]*85%</f>
        <v>103275</v>
      </c>
    </row>
    <row r="12" spans="1:9" ht="54.75" customHeight="1" x14ac:dyDescent="0.25">
      <c r="A12" s="13">
        <v>11</v>
      </c>
      <c r="B12" s="1">
        <v>25</v>
      </c>
      <c r="C12" s="1" t="s">
        <v>5</v>
      </c>
      <c r="D12" s="1" t="s">
        <v>6</v>
      </c>
      <c r="E12" s="2">
        <v>96766</v>
      </c>
      <c r="F12" s="3">
        <v>96766</v>
      </c>
      <c r="G12" s="17">
        <v>74.928571428571431</v>
      </c>
      <c r="H12" s="22" t="s">
        <v>50</v>
      </c>
      <c r="I12" s="19">
        <f>Table1[[#This Row],[Wnisokowane dofinansowanie w ramach PW "Niepodległa"]]*85%</f>
        <v>82251.099999999991</v>
      </c>
    </row>
    <row r="13" spans="1:9" ht="26.25" customHeight="1" x14ac:dyDescent="0.25">
      <c r="A13" s="12">
        <v>12</v>
      </c>
      <c r="B13" s="1">
        <v>15</v>
      </c>
      <c r="C13" s="1" t="s">
        <v>39</v>
      </c>
      <c r="D13" s="1" t="s">
        <v>40</v>
      </c>
      <c r="E13" s="2">
        <v>103000</v>
      </c>
      <c r="F13" s="3">
        <v>103000</v>
      </c>
      <c r="G13" s="17">
        <v>74.071428571428598</v>
      </c>
      <c r="H13" s="22" t="s">
        <v>50</v>
      </c>
      <c r="I13" s="19">
        <f>Table1[[#This Row],[Wnisokowane dofinansowanie w ramach PW "Niepodległa"]]*85%</f>
        <v>87550</v>
      </c>
    </row>
    <row r="14" spans="1:9" ht="50.25" customHeight="1" x14ac:dyDescent="0.25">
      <c r="A14" s="13">
        <v>13</v>
      </c>
      <c r="B14" s="1">
        <v>19</v>
      </c>
      <c r="C14" s="1" t="s">
        <v>8</v>
      </c>
      <c r="D14" s="1" t="s">
        <v>7</v>
      </c>
      <c r="E14" s="2">
        <v>124200</v>
      </c>
      <c r="F14" s="3">
        <v>124200</v>
      </c>
      <c r="G14" s="17">
        <v>74.071428571428598</v>
      </c>
      <c r="H14" s="22" t="s">
        <v>50</v>
      </c>
      <c r="I14" s="19">
        <f>Table1[[#This Row],[Wnisokowane dofinansowanie w ramach PW "Niepodległa"]]*85%</f>
        <v>105570</v>
      </c>
    </row>
    <row r="15" spans="1:9" ht="40.5" customHeight="1" x14ac:dyDescent="0.25">
      <c r="A15" s="12">
        <v>14</v>
      </c>
      <c r="B15" s="1">
        <v>12</v>
      </c>
      <c r="C15" s="1" t="s">
        <v>11</v>
      </c>
      <c r="D15" s="1" t="s">
        <v>12</v>
      </c>
      <c r="E15" s="2">
        <v>123000</v>
      </c>
      <c r="F15" s="3">
        <v>123000</v>
      </c>
      <c r="G15" s="17">
        <v>71.757142857142853</v>
      </c>
      <c r="H15" s="22" t="s">
        <v>50</v>
      </c>
      <c r="I15" s="19">
        <f>Table1[[#This Row],[Wnisokowane dofinansowanie w ramach PW "Niepodległa"]]*85%</f>
        <v>104550</v>
      </c>
    </row>
    <row r="16" spans="1:9" ht="34.5" customHeight="1" x14ac:dyDescent="0.25">
      <c r="A16" s="13">
        <v>15</v>
      </c>
      <c r="B16" s="1">
        <v>16</v>
      </c>
      <c r="C16" s="1" t="s">
        <v>39</v>
      </c>
      <c r="D16" s="1" t="s">
        <v>38</v>
      </c>
      <c r="E16" s="2">
        <v>81000</v>
      </c>
      <c r="F16" s="3">
        <v>81000</v>
      </c>
      <c r="G16" s="17">
        <v>69.857142857142861</v>
      </c>
      <c r="H16" s="22" t="s">
        <v>50</v>
      </c>
      <c r="I16" s="19">
        <f>Table1[[#This Row],[Wnisokowane dofinansowanie w ramach PW "Niepodległa"]]*85%</f>
        <v>68850</v>
      </c>
    </row>
    <row r="17" spans="1:9" ht="65.25" customHeight="1" x14ac:dyDescent="0.25">
      <c r="A17" s="12">
        <v>16</v>
      </c>
      <c r="B17" s="1">
        <v>14</v>
      </c>
      <c r="C17" s="1" t="s">
        <v>25</v>
      </c>
      <c r="D17" s="1" t="s">
        <v>26</v>
      </c>
      <c r="E17" s="2">
        <v>125000</v>
      </c>
      <c r="F17" s="3">
        <v>125000</v>
      </c>
      <c r="G17" s="17">
        <v>69.428571428571431</v>
      </c>
      <c r="H17" s="22" t="s">
        <v>50</v>
      </c>
      <c r="I17" s="19">
        <f>Table1[[#This Row],[Wnisokowane dofinansowanie w ramach PW "Niepodległa"]]*85%</f>
        <v>106250</v>
      </c>
    </row>
    <row r="18" spans="1:9" ht="50.25" customHeight="1" x14ac:dyDescent="0.25">
      <c r="A18" s="13">
        <v>17</v>
      </c>
      <c r="B18" s="1">
        <v>26</v>
      </c>
      <c r="C18" s="1" t="s">
        <v>20</v>
      </c>
      <c r="D18" s="1" t="s">
        <v>19</v>
      </c>
      <c r="E18" s="2">
        <v>64550</v>
      </c>
      <c r="F18" s="3">
        <v>64550</v>
      </c>
      <c r="G18" s="17">
        <v>67.142857142857139</v>
      </c>
      <c r="H18" s="22" t="s">
        <v>50</v>
      </c>
      <c r="I18" s="19">
        <f>Table1[[#This Row],[Wnisokowane dofinansowanie w ramach PW "Niepodległa"]]*85%</f>
        <v>54867.5</v>
      </c>
    </row>
    <row r="19" spans="1:9" ht="33" customHeight="1" x14ac:dyDescent="0.25">
      <c r="A19" s="12">
        <v>18</v>
      </c>
      <c r="B19" s="1">
        <v>4</v>
      </c>
      <c r="C19" s="8" t="s">
        <v>2</v>
      </c>
      <c r="D19" s="1" t="s">
        <v>44</v>
      </c>
      <c r="E19" s="36">
        <v>125000</v>
      </c>
      <c r="F19" s="37">
        <v>125000</v>
      </c>
      <c r="G19" s="38">
        <v>66.671428571428564</v>
      </c>
      <c r="H19" s="22" t="s">
        <v>50</v>
      </c>
      <c r="I19" s="39">
        <f>Table1[[#This Row],[Wnisokowane dofinansowanie w ramach PW "Niepodległa"]]*85%</f>
        <v>106250</v>
      </c>
    </row>
    <row r="20" spans="1:9" ht="51" customHeight="1" x14ac:dyDescent="0.25">
      <c r="A20" s="13">
        <v>19</v>
      </c>
      <c r="B20" s="1">
        <v>13</v>
      </c>
      <c r="C20" s="1" t="s">
        <v>25</v>
      </c>
      <c r="D20" s="1" t="s">
        <v>24</v>
      </c>
      <c r="E20" s="2">
        <v>125000</v>
      </c>
      <c r="F20" s="3">
        <v>125000</v>
      </c>
      <c r="G20" s="17">
        <v>66.357142857142861</v>
      </c>
      <c r="H20" s="22" t="s">
        <v>50</v>
      </c>
      <c r="I20" s="19">
        <f>Table1[[#This Row],[Wnisokowane dofinansowanie w ramach PW "Niepodległa"]]*85%</f>
        <v>106250</v>
      </c>
    </row>
    <row r="21" spans="1:9" ht="46.5" customHeight="1" x14ac:dyDescent="0.25">
      <c r="A21" s="12">
        <v>20</v>
      </c>
      <c r="B21" s="1">
        <v>3</v>
      </c>
      <c r="C21" s="1" t="s">
        <v>2</v>
      </c>
      <c r="D21" s="1" t="s">
        <v>3</v>
      </c>
      <c r="E21" s="2">
        <v>125000</v>
      </c>
      <c r="F21" s="3">
        <v>125000</v>
      </c>
      <c r="G21" s="17">
        <v>66</v>
      </c>
      <c r="H21" s="22" t="s">
        <v>50</v>
      </c>
      <c r="I21" s="19">
        <f>Table1[[#This Row],[Wnisokowane dofinansowanie w ramach PW "Niepodległa"]]*85%</f>
        <v>106250</v>
      </c>
    </row>
    <row r="22" spans="1:9" ht="27.75" customHeight="1" x14ac:dyDescent="0.25">
      <c r="A22" s="13">
        <v>21</v>
      </c>
      <c r="B22" s="1">
        <v>17</v>
      </c>
      <c r="C22" s="1" t="s">
        <v>37</v>
      </c>
      <c r="D22" s="1" t="s">
        <v>36</v>
      </c>
      <c r="E22" s="2">
        <v>116344</v>
      </c>
      <c r="F22" s="3">
        <v>116344</v>
      </c>
      <c r="G22" s="17">
        <v>63.571428571428569</v>
      </c>
      <c r="H22" s="22" t="s">
        <v>50</v>
      </c>
      <c r="I22" s="19">
        <f>Table1[[#This Row],[Wnisokowane dofinansowanie w ramach PW "Niepodległa"]]*85%</f>
        <v>98892.4</v>
      </c>
    </row>
    <row r="23" spans="1:9" ht="51" customHeight="1" x14ac:dyDescent="0.25">
      <c r="A23" s="12">
        <v>22</v>
      </c>
      <c r="B23" s="1">
        <v>18</v>
      </c>
      <c r="C23" s="1" t="s">
        <v>35</v>
      </c>
      <c r="D23" s="1" t="s">
        <v>42</v>
      </c>
      <c r="E23" s="2">
        <v>120000</v>
      </c>
      <c r="F23" s="3">
        <v>120000</v>
      </c>
      <c r="G23" s="28" t="s">
        <v>52</v>
      </c>
      <c r="H23" s="27" t="s">
        <v>50</v>
      </c>
      <c r="I23" s="19">
        <v>70500</v>
      </c>
    </row>
    <row r="24" spans="1:9" ht="48.75" customHeight="1" x14ac:dyDescent="0.25">
      <c r="A24" s="13">
        <v>23</v>
      </c>
      <c r="B24" s="1">
        <v>8</v>
      </c>
      <c r="C24" s="1" t="s">
        <v>22</v>
      </c>
      <c r="D24" s="1" t="s">
        <v>23</v>
      </c>
      <c r="E24" s="2">
        <v>125000</v>
      </c>
      <c r="F24" s="3">
        <v>125000</v>
      </c>
      <c r="G24" s="28" t="s">
        <v>52</v>
      </c>
      <c r="H24" s="27" t="s">
        <v>50</v>
      </c>
      <c r="I24" s="19">
        <v>70500</v>
      </c>
    </row>
    <row r="25" spans="1:9" ht="36" customHeight="1" x14ac:dyDescent="0.25">
      <c r="A25" s="12">
        <v>24</v>
      </c>
      <c r="B25" s="1">
        <v>23</v>
      </c>
      <c r="C25" s="1" t="s">
        <v>13</v>
      </c>
      <c r="D25" s="1" t="s">
        <v>15</v>
      </c>
      <c r="E25" s="2">
        <v>110000</v>
      </c>
      <c r="F25" s="3">
        <v>110000</v>
      </c>
      <c r="G25" s="17">
        <v>63.357142857142854</v>
      </c>
      <c r="H25" s="22" t="s">
        <v>51</v>
      </c>
      <c r="I25" s="19">
        <v>0</v>
      </c>
    </row>
    <row r="26" spans="1:9" ht="35.25" customHeight="1" x14ac:dyDescent="0.25">
      <c r="A26" s="13">
        <v>25</v>
      </c>
      <c r="B26" s="1">
        <v>20</v>
      </c>
      <c r="C26" s="1" t="s">
        <v>8</v>
      </c>
      <c r="D26" s="1" t="s">
        <v>9</v>
      </c>
      <c r="E26" s="2">
        <v>125000</v>
      </c>
      <c r="F26" s="3">
        <v>125000</v>
      </c>
      <c r="G26" s="17">
        <v>63.214285714285715</v>
      </c>
      <c r="H26" s="22" t="s">
        <v>51</v>
      </c>
      <c r="I26" s="19">
        <v>0</v>
      </c>
    </row>
    <row r="27" spans="1:9" ht="30.75" customHeight="1" x14ac:dyDescent="0.25">
      <c r="A27" s="35">
        <v>26</v>
      </c>
      <c r="B27" s="4">
        <v>7</v>
      </c>
      <c r="C27" s="4" t="s">
        <v>22</v>
      </c>
      <c r="D27" s="4" t="s">
        <v>21</v>
      </c>
      <c r="E27" s="5">
        <v>69000</v>
      </c>
      <c r="F27" s="6">
        <v>69000</v>
      </c>
      <c r="G27" s="26">
        <v>48.428571428571431</v>
      </c>
      <c r="H27" s="23" t="s">
        <v>51</v>
      </c>
      <c r="I27" s="20">
        <v>0</v>
      </c>
    </row>
    <row r="28" spans="1:9" ht="30.75" customHeight="1" x14ac:dyDescent="0.25">
      <c r="A28" s="29"/>
      <c r="B28" s="33" t="s">
        <v>41</v>
      </c>
      <c r="C28" s="33"/>
      <c r="D28" s="34"/>
      <c r="E28" s="30">
        <f>SUM(E1:E27)</f>
        <v>2750976</v>
      </c>
      <c r="F28" s="31">
        <f>SUM(F1:F27)</f>
        <v>2735976</v>
      </c>
      <c r="G28" s="31"/>
      <c r="H28" s="31"/>
      <c r="I28" s="32">
        <f>SUBTOTAL(109,Table1[Przyznane dofinansowanie 85%])</f>
        <v>1999929.5999999999</v>
      </c>
    </row>
  </sheetData>
  <mergeCells count="1">
    <mergeCell ref="B28:D28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Bartoszek, Ignacy</dc:creator>
  <cp:lastModifiedBy>Monika Bartoszek</cp:lastModifiedBy>
  <dcterms:created xsi:type="dcterms:W3CDTF">2015-06-05T18:19:34Z</dcterms:created>
  <dcterms:modified xsi:type="dcterms:W3CDTF">2020-08-13T07:52:59Z</dcterms:modified>
</cp:coreProperties>
</file>