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 activeTab="6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7-2019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M14" i="18" l="1"/>
  <c r="L14" i="18"/>
  <c r="K14" i="18"/>
  <c r="J14" i="18"/>
  <c r="I14" i="18"/>
  <c r="M13" i="18"/>
  <c r="L13" i="18"/>
  <c r="K13" i="18"/>
  <c r="J13" i="18"/>
  <c r="I13" i="18"/>
  <c r="M12" i="18"/>
  <c r="L12" i="18"/>
  <c r="K12" i="18"/>
  <c r="J12" i="18"/>
  <c r="I12" i="18"/>
  <c r="M11" i="18"/>
  <c r="L11" i="18"/>
  <c r="K11" i="18"/>
  <c r="J11" i="18"/>
  <c r="I11" i="18"/>
  <c r="M10" i="18"/>
  <c r="L10" i="18"/>
  <c r="K10" i="18"/>
  <c r="J10" i="18"/>
  <c r="I10" i="18"/>
  <c r="M9" i="18"/>
  <c r="L9" i="18"/>
  <c r="K9" i="18"/>
  <c r="J9" i="18"/>
  <c r="I9" i="18"/>
  <c r="M8" i="18"/>
  <c r="L8" i="18"/>
  <c r="K8" i="18"/>
  <c r="J8" i="18"/>
  <c r="H16" i="10"/>
  <c r="E14" i="10"/>
  <c r="E13" i="10"/>
  <c r="E12" i="10"/>
  <c r="E11" i="10"/>
  <c r="E10" i="10"/>
  <c r="E9" i="10"/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  <c r="G12" i="10" l="1"/>
  <c r="G9" i="10"/>
  <c r="G11" i="10"/>
  <c r="G10" i="10"/>
  <c r="G14" i="10"/>
  <c r="G13" i="10"/>
  <c r="H14" i="10"/>
  <c r="F11" i="10"/>
  <c r="H11" i="10"/>
  <c r="F9" i="10"/>
  <c r="H9" i="10"/>
  <c r="F10" i="10"/>
  <c r="H10" i="10"/>
  <c r="F12" i="10"/>
  <c r="H12" i="10"/>
  <c r="F14" i="10"/>
  <c r="F13" i="10"/>
  <c r="H13" i="10"/>
</calcChain>
</file>

<file path=xl/sharedStrings.xml><?xml version="1.0" encoding="utf-8"?>
<sst xmlns="http://schemas.openxmlformats.org/spreadsheetml/2006/main" count="1635" uniqueCount="285">
  <si>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</si>
  <si>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</si>
  <si>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</si>
  <si>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</si>
  <si>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</si>
  <si>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</si>
  <si>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</si>
  <si>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</si>
  <si>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</si>
  <si>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</si>
  <si>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</si>
  <si>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</si>
  <si>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</si>
  <si>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</si>
  <si>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</si>
  <si>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</si>
  <si>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</si>
  <si>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</si>
  <si>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</si>
  <si>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</si>
  <si>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</si>
  <si>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</si>
  <si>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</si>
  <si>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</si>
  <si>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</si>
  <si>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</si>
  <si>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</si>
  <si>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</si>
  <si>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</si>
  <si>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</si>
  <si>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</si>
  <si>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</si>
  <si>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</si>
  <si>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</si>
  <si>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</si>
  <si>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</si>
  <si>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</si>
  <si>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</si>
  <si>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</si>
  <si>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</si>
  <si>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</si>
  <si>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</si>
  <si>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</si>
  <si>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</si>
  <si>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</si>
  <si>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</si>
  <si>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</si>
  <si>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</si>
  <si>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</si>
  <si>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</si>
  <si>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</si>
  <si>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</si>
  <si>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</si>
  <si>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</si>
  <si>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</si>
  <si>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</si>
  <si>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</si>
  <si>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</si>
  <si>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</si>
  <si>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</si>
  <si>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</si>
  <si>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</si>
  <si>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</si>
  <si>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</si>
  <si>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</si>
  <si>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</si>
  <si>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</si>
  <si>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</si>
  <si>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</si>
  <si>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</si>
  <si>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</si>
  <si>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</si>
  <si>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</si>
  <si>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</si>
  <si>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</si>
  <si>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</si>
  <si>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</si>
  <si>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</si>
  <si>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</si>
  <si>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</si>
  <si>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</si>
  <si>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</si>
  <si>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</si>
  <si>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</si>
  <si>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</si>
  <si>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</si>
  <si>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</si>
  <si>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</si>
  <si>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</si>
  <si>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</si>
  <si>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</si>
  <si>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</si>
  <si>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</si>
  <si>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</si>
  <si>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</si>
  <si>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</si>
  <si>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</si>
  <si>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</si>
  <si>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</si>
  <si>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</si>
  <si>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</si>
  <si>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</si>
  <si>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</si>
  <si>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</si>
  <si>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</si>
  <si>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</si>
  <si>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</si>
  <si>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</si>
  <si>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</si>
  <si>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</si>
  <si>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</si>
  <si>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</si>
  <si>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</si>
  <si>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</si>
  <si>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</si>
  <si>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</si>
  <si>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</si>
  <si>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</si>
  <si>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</si>
  <si>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</si>
  <si>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</si>
  <si>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</si>
  <si>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</si>
  <si>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</si>
  <si>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</si>
  <si>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</si>
  <si>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</si>
  <si>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</si>
  <si>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</si>
  <si>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</si>
  <si>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</si>
  <si>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</si>
  <si>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</si>
  <si>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</si>
  <si>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</si>
  <si>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</si>
  <si>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</si>
  <si>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</si>
  <si>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</si>
  <si>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</si>
  <si>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</si>
  <si>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</si>
  <si>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</si>
  <si>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</si>
  <si>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</si>
  <si>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</si>
  <si>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</si>
  <si>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</si>
  <si>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</si>
  <si>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</si>
  <si>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</si>
  <si>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</si>
  <si>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</si>
  <si>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</si>
  <si>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</si>
  <si>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</si>
  <si>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</si>
  <si>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</si>
  <si>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</si>
  <si>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</si>
  <si>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</si>
  <si>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</si>
  <si>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</si>
  <si>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</si>
  <si>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</si>
  <si>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</si>
  <si>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</si>
  <si>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</si>
  <si>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</si>
  <si>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</si>
  <si>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</si>
  <si>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</si>
  <si>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</si>
  <si>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</si>
  <si>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</si>
  <si>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</si>
  <si>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</si>
  <si>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</si>
  <si>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</si>
  <si>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</si>
  <si>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</si>
  <si>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</si>
  <si>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</si>
  <si>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</si>
  <si>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</si>
  <si>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</si>
  <si>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</si>
  <si>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</si>
  <si>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</si>
  <si>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</si>
  <si>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</si>
  <si>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</si>
  <si>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</si>
  <si>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</si>
  <si>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</si>
  <si>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</si>
  <si>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</si>
  <si>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</si>
  <si>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</si>
  <si>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</si>
  <si>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</si>
  <si>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</si>
  <si>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</si>
  <si>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</si>
  <si>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</si>
  <si>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</si>
  <si>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</si>
  <si>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</si>
  <si>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</si>
  <si>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</si>
  <si>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</si>
  <si>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</si>
  <si>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</si>
  <si>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</si>
  <si>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</si>
  <si>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</si>
  <si>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</si>
  <si>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</si>
  <si>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</si>
  <si>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</si>
  <si>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</si>
  <si>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</si>
  <si>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</si>
  <si>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</si>
  <si>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</si>
  <si>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</si>
  <si>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</si>
  <si>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</si>
  <si>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</si>
  <si>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</si>
  <si>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</si>
  <si>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</si>
  <si>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</si>
  <si>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</si>
  <si>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</si>
  <si>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</si>
  <si>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</si>
  <si>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</si>
  <si>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</si>
  <si>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</si>
  <si>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</si>
  <si>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</si>
  <si>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</si>
  <si>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</si>
  <si>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</si>
  <si>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</si>
  <si>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</si>
  <si>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</si>
  <si>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</si>
  <si>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</si>
  <si>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</si>
  <si>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</si>
  <si>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Myanmar (Birma)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</si>
  <si>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</si>
  <si>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</si>
  <si>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</si>
  <si>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</si>
  <si>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</si>
  <si>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</si>
  <si>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</si>
  <si>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Ghana</t>
  </si>
  <si>
    <t>Kuba</t>
  </si>
  <si>
    <t>czerwiec</t>
  </si>
  <si>
    <t>Zmiana ceny [%] w 2019r. w stos. do lat:</t>
  </si>
  <si>
    <t>VI-2019</t>
  </si>
  <si>
    <t>VI-2018</t>
  </si>
  <si>
    <t>I-VI 2018r.</t>
  </si>
  <si>
    <t>I-VI 2019r.*</t>
  </si>
  <si>
    <t>Handel zagraniczny produktami mlecznymi w okresie I - VI  2019r. - dane wstępne</t>
  </si>
  <si>
    <t>I -VI 2018r</t>
  </si>
  <si>
    <t>I -VI 2019r</t>
  </si>
  <si>
    <t>Mongolia</t>
  </si>
  <si>
    <t>2019-08-18</t>
  </si>
  <si>
    <t>lipiec</t>
  </si>
  <si>
    <t>lipiec 2019</t>
  </si>
  <si>
    <t>lipiec 2018</t>
  </si>
  <si>
    <t>lipiec 2017</t>
  </si>
  <si>
    <t>1EUR=4,3525</t>
  </si>
  <si>
    <r>
      <t>Mleko surowe</t>
    </r>
    <r>
      <rPr>
        <b/>
        <sz val="11"/>
        <rFont val="Times New Roman"/>
        <family val="1"/>
        <charset val="238"/>
      </rPr>
      <t xml:space="preserve"> skup     lipiec 19</t>
    </r>
  </si>
  <si>
    <t>NR 34/2019</t>
  </si>
  <si>
    <t>29 sierpnia 2019r.</t>
  </si>
  <si>
    <t>Notowania z okresu: 19-25.08.2019r.</t>
  </si>
  <si>
    <t>Ceny sprzedaży (NETTO) wybranych produktów mleczarskich za okres: 19-25.08.2019r.</t>
  </si>
  <si>
    <t>2019-08-25</t>
  </si>
  <si>
    <t>1EUR=4,3595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</si>
</sst>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</cellStyleXfs>
  <cellXfs count="59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9" fillId="0" borderId="13" xfId="0" applyNumberFormat="1" applyFont="1" applyBorder="1" applyAlignment="1">
      <alignment horizontal="right" vertical="center" wrapText="1"/>
    </xf>
    <xf numFmtId="164" fontId="99" fillId="0" borderId="46" xfId="0" applyNumberFormat="1" applyFont="1" applyBorder="1" applyAlignment="1">
      <alignment horizontal="right" vertical="center" wrapText="1"/>
    </xf>
    <xf numFmtId="164" fontId="99" fillId="0" borderId="39" xfId="0" applyNumberFormat="1" applyFont="1" applyBorder="1" applyAlignment="1">
      <alignment horizontal="right" vertical="center" wrapText="1"/>
    </xf>
    <xf numFmtId="164" fontId="100" fillId="0" borderId="60" xfId="0" applyNumberFormat="1" applyFont="1" applyBorder="1" applyAlignment="1">
      <alignment horizontal="right" vertical="center" wrapText="1"/>
    </xf>
    <xf numFmtId="164" fontId="99" fillId="0" borderId="52" xfId="0" applyNumberFormat="1" applyFont="1" applyBorder="1" applyAlignment="1">
      <alignment horizontal="right" vertical="center" wrapText="1"/>
    </xf>
    <xf numFmtId="164" fontId="99" fillId="0" borderId="106" xfId="0" applyNumberFormat="1" applyFont="1" applyBorder="1" applyAlignment="1">
      <alignment horizontal="right" vertical="center" wrapText="1"/>
    </xf>
    <xf numFmtId="164" fontId="99" fillId="0" borderId="39" xfId="0" quotePrefix="1" applyNumberFormat="1" applyFont="1" applyBorder="1" applyAlignment="1">
      <alignment horizontal="right" vertical="center" wrapText="1"/>
    </xf>
    <xf numFmtId="164" fontId="99" fillId="0" borderId="46" xfId="0" quotePrefix="1" applyNumberFormat="1" applyFont="1" applyBorder="1" applyAlignment="1">
      <alignment horizontal="right" vertical="center" wrapText="1"/>
    </xf>
    <xf numFmtId="164" fontId="99" fillId="0" borderId="14" xfId="0" applyNumberFormat="1" applyFont="1" applyBorder="1" applyAlignment="1">
      <alignment horizontal="right" vertical="center" wrapText="1"/>
    </xf>
    <xf numFmtId="164" fontId="99" fillId="0" borderId="38" xfId="0" applyNumberFormat="1" applyFont="1" applyBorder="1" applyAlignment="1">
      <alignment horizontal="right" vertical="center" wrapText="1"/>
    </xf>
    <xf numFmtId="164" fontId="99" fillId="0" borderId="43" xfId="0" applyNumberFormat="1" applyFont="1" applyBorder="1" applyAlignment="1">
      <alignment horizontal="right" vertical="center" wrapText="1"/>
    </xf>
    <xf numFmtId="164" fontId="100" fillId="0" borderId="45" xfId="0" applyNumberFormat="1" applyFont="1" applyBorder="1" applyAlignment="1">
      <alignment horizontal="right" vertical="center" wrapText="1"/>
    </xf>
    <xf numFmtId="164" fontId="99" fillId="0" borderId="38" xfId="0" quotePrefix="1" applyNumberFormat="1" applyFont="1" applyBorder="1" applyAlignment="1">
      <alignment horizontal="right" vertical="center" wrapText="1"/>
    </xf>
    <xf numFmtId="164" fontId="99" fillId="0" borderId="43" xfId="0" quotePrefix="1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99" fillId="0" borderId="36" xfId="0" applyNumberFormat="1" applyFont="1" applyBorder="1" applyAlignment="1">
      <alignment horizontal="right" vertical="center" wrapText="1"/>
    </xf>
    <xf numFmtId="164" fontId="99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1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1" fillId="0" borderId="50" xfId="0" applyNumberFormat="1" applyFont="1" applyBorder="1" applyAlignment="1">
      <alignment horizontal="right" vertical="center" wrapText="1"/>
    </xf>
    <xf numFmtId="165" fontId="101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2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4" fillId="0" borderId="23" xfId="0" applyFont="1" applyBorder="1"/>
    <xf numFmtId="0" fontId="0" fillId="0" borderId="64" xfId="0" applyBorder="1"/>
    <xf numFmtId="0" fontId="105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0" fontId="0" fillId="0" borderId="23" xfId="0" applyFont="1" applyBorder="1"/>
    <xf numFmtId="0" fontId="0" fillId="0" borderId="33" xfId="0" applyFont="1" applyBorder="1"/>
    <xf numFmtId="1" fontId="45" fillId="0" borderId="5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  <xf numFmtId="4" fontId="8" fillId="24" borderId="26" xfId="0" applyNumberFormat="1" applyFont="1" applyFill="1" applyBorder="1" applyAlignment="1">
      <alignment horizontal="center" vertical="center" wrapText="1"/>
    </xf>
    <xf numFmtId="4" fontId="8" fillId="0" borderId="25" xfId="0" applyNumberFormat="1" applyFont="1" applyBorder="1" applyAlignment="1">
      <alignment horizontal="center" vertical="center" wrapText="1"/>
    </xf>
    <xf numFmtId="164" fontId="8" fillId="0" borderId="36" xfId="0" applyNumberFormat="1" applyFont="1" applyBorder="1" applyAlignment="1">
      <alignment horizontal="center" vertical="center" wrapText="1"/>
    </xf>
    <xf numFmtId="4" fontId="8" fillId="24" borderId="27" xfId="0" applyNumberFormat="1" applyFont="1" applyFill="1" applyBorder="1" applyAlignment="1">
      <alignment horizontal="center" vertical="center" wrapText="1"/>
    </xf>
    <xf numFmtId="4" fontId="8" fillId="0" borderId="37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center" wrapText="1"/>
    </xf>
    <xf numFmtId="4" fontId="16" fillId="24" borderId="27" xfId="0" applyNumberFormat="1" applyFont="1" applyFill="1" applyBorder="1" applyAlignment="1">
      <alignment horizontal="center" vertical="center" wrapText="1"/>
    </xf>
    <xf numFmtId="4" fontId="16" fillId="0" borderId="37" xfId="0" applyNumberFormat="1" applyFont="1" applyBorder="1" applyAlignment="1">
      <alignment horizontal="center" vertical="center" wrapText="1"/>
    </xf>
    <xf numFmtId="164" fontId="16" fillId="0" borderId="38" xfId="0" applyNumberFormat="1" applyFont="1" applyBorder="1" applyAlignment="1">
      <alignment horizontal="center" vertical="center" wrapText="1"/>
    </xf>
    <xf numFmtId="4" fontId="8" fillId="24" borderId="28" xfId="0" applyNumberFormat="1" applyFont="1" applyFill="1" applyBorder="1" applyAlignment="1">
      <alignment horizontal="center" vertical="center" wrapText="1"/>
    </xf>
    <xf numFmtId="4" fontId="8" fillId="0" borderId="41" xfId="0" applyNumberFormat="1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4" fontId="16" fillId="24" borderId="29" xfId="0" applyNumberFormat="1" applyFont="1" applyFill="1" applyBorder="1" applyAlignment="1">
      <alignment horizontal="center" vertical="center" wrapText="1"/>
    </xf>
    <xf numFmtId="4" fontId="16" fillId="0" borderId="34" xfId="0" applyNumberFormat="1" applyFont="1" applyBorder="1" applyAlignment="1">
      <alignment horizontal="center" vertical="center" wrapText="1"/>
    </xf>
    <xf numFmtId="164" fontId="16" fillId="0" borderId="35" xfId="0" applyNumberFormat="1" applyFont="1" applyBorder="1" applyAlignment="1">
      <alignment horizontal="center" vertical="center" wrapText="1"/>
    </xf>
    <xf numFmtId="4" fontId="8" fillId="24" borderId="29" xfId="0" applyNumberFormat="1" applyFont="1" applyFill="1" applyBorder="1" applyAlignment="1">
      <alignment horizontal="center" vertical="center" wrapText="1"/>
    </xf>
    <xf numFmtId="4" fontId="8" fillId="0" borderId="34" xfId="0" applyNumberFormat="1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0" fontId="9" fillId="24" borderId="16" xfId="0" applyFont="1" applyFill="1" applyBorder="1" applyAlignment="1">
      <alignment horizontal="center" vertical="center" wrapText="1"/>
    </xf>
    <xf numFmtId="164" fontId="8" fillId="0" borderId="115" xfId="0" applyNumberFormat="1" applyFont="1" applyBorder="1" applyAlignment="1">
      <alignment horizontal="center" vertical="center" wrapText="1"/>
    </xf>
    <xf numFmtId="4" fontId="8" fillId="24" borderId="25" xfId="0" applyNumberFormat="1" applyFont="1" applyFill="1" applyBorder="1" applyAlignment="1">
      <alignment horizontal="center" vertical="center" wrapText="1"/>
    </xf>
    <xf numFmtId="164" fontId="8" fillId="0" borderId="79" xfId="0" applyNumberFormat="1" applyFont="1" applyBorder="1" applyAlignment="1">
      <alignment horizontal="center" vertical="center" wrapText="1"/>
    </xf>
    <xf numFmtId="4" fontId="8" fillId="24" borderId="37" xfId="0" applyNumberFormat="1" applyFont="1" applyFill="1" applyBorder="1" applyAlignment="1">
      <alignment horizontal="center" vertical="center" wrapText="1"/>
    </xf>
    <xf numFmtId="4" fontId="8" fillId="24" borderId="30" xfId="0" applyNumberFormat="1" applyFont="1" applyFill="1" applyBorder="1" applyAlignment="1">
      <alignment horizontal="center" vertical="center" wrapText="1"/>
    </xf>
    <xf numFmtId="4" fontId="8" fillId="0" borderId="62" xfId="0" applyNumberFormat="1" applyFont="1" applyBorder="1" applyAlignment="1">
      <alignment horizontal="center" vertical="center" wrapText="1"/>
    </xf>
    <xf numFmtId="164" fontId="8" fillId="0" borderId="116" xfId="0" applyNumberFormat="1" applyFont="1" applyBorder="1" applyAlignment="1">
      <alignment horizontal="center" vertical="center" wrapText="1"/>
    </xf>
    <xf numFmtId="164" fontId="8" fillId="0" borderId="43" xfId="0" applyNumberFormat="1" applyFont="1" applyBorder="1" applyAlignment="1">
      <alignment horizontal="center" vertical="center" wrapText="1"/>
    </xf>
    <xf numFmtId="4" fontId="8" fillId="24" borderId="62" xfId="0" applyNumberFormat="1" applyFont="1" applyFill="1" applyBorder="1" applyAlignment="1">
      <alignment horizontal="center" vertical="center" wrapText="1"/>
    </xf>
    <xf numFmtId="4" fontId="16" fillId="24" borderId="17" xfId="0" applyNumberFormat="1" applyFont="1" applyFill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164" fontId="16" fillId="0" borderId="44" xfId="0" applyNumberFormat="1" applyFont="1" applyBorder="1" applyAlignment="1">
      <alignment horizontal="center" vertical="center" wrapText="1"/>
    </xf>
    <xf numFmtId="164" fontId="16" fillId="0" borderId="45" xfId="0" applyNumberFormat="1" applyFont="1" applyBorder="1" applyAlignment="1">
      <alignment horizontal="center" vertical="center" wrapText="1"/>
    </xf>
    <xf numFmtId="4" fontId="16" fillId="24" borderId="16" xfId="0" applyNumberFormat="1" applyFont="1" applyFill="1" applyBorder="1" applyAlignment="1">
      <alignment horizontal="center" vertical="center" wrapText="1"/>
    </xf>
    <xf numFmtId="4" fontId="8" fillId="24" borderId="12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4" fontId="8" fillId="24" borderId="31" xfId="0" applyNumberFormat="1" applyFont="1" applyFill="1" applyBorder="1" applyAlignment="1">
      <alignment horizontal="center" vertical="center" wrapText="1"/>
    </xf>
    <xf numFmtId="4" fontId="8" fillId="0" borderId="63" xfId="0" applyNumberFormat="1" applyFont="1" applyBorder="1" applyAlignment="1">
      <alignment horizontal="center" vertical="center" wrapText="1"/>
    </xf>
    <xf numFmtId="164" fontId="8" fillId="0" borderId="117" xfId="0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4" fontId="8" fillId="24" borderId="63" xfId="0" applyNumberFormat="1" applyFont="1" applyFill="1" applyBorder="1" applyAlignment="1">
      <alignment horizontal="center" vertical="center" wrapText="1"/>
    </xf>
    <xf numFmtId="4" fontId="8" fillId="24" borderId="116" xfId="0" applyNumberFormat="1" applyFont="1" applyFill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  <xf numFmtId="164" fontId="8" fillId="0" borderId="85" xfId="0" applyNumberFormat="1" applyFont="1" applyBorder="1" applyAlignment="1">
      <alignment horizontal="center" vertical="center" wrapText="1"/>
    </xf>
    <xf numFmtId="4" fontId="8" fillId="24" borderId="17" xfId="0" applyNumberFormat="1" applyFont="1" applyFill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 wrapText="1"/>
    </xf>
    <xf numFmtId="164" fontId="8" fillId="0" borderId="45" xfId="0" applyNumberFormat="1" applyFont="1" applyBorder="1" applyAlignment="1">
      <alignment horizontal="center" vertical="center" wrapText="1"/>
    </xf>
    <xf numFmtId="164" fontId="8" fillId="0" borderId="78" xfId="0" applyNumberFormat="1" applyFont="1" applyBorder="1" applyAlignment="1">
      <alignment horizontal="center" vertical="center" wrapText="1"/>
    </xf>
    <xf numFmtId="4" fontId="8" fillId="24" borderId="41" xfId="0" applyNumberFormat="1" applyFont="1" applyFill="1" applyBorder="1" applyAlignment="1">
      <alignment horizontal="center" vertical="center" wrapText="1"/>
    </xf>
    <xf numFmtId="164" fontId="8" fillId="0" borderId="80" xfId="0" applyNumberFormat="1" applyFont="1" applyBorder="1" applyAlignment="1">
      <alignment horizontal="center" vertical="center" wrapText="1"/>
    </xf>
    <xf numFmtId="4" fontId="8" fillId="24" borderId="34" xfId="0" applyNumberFormat="1" applyFont="1" applyFill="1" applyBorder="1" applyAlignment="1">
      <alignment horizontal="center" vertical="center" wrapText="1"/>
    </xf>
    <xf numFmtId="4" fontId="8" fillId="24" borderId="25" xfId="0" applyNumberFormat="1" applyFont="1" applyFill="1" applyBorder="1" applyAlignment="1">
      <alignment vertical="center" wrapText="1"/>
    </xf>
    <xf numFmtId="4" fontId="8" fillId="0" borderId="25" xfId="0" applyNumberFormat="1" applyFont="1" applyBorder="1" applyAlignment="1">
      <alignment vertical="center" wrapText="1"/>
    </xf>
    <xf numFmtId="164" fontId="8" fillId="0" borderId="36" xfId="0" applyNumberFormat="1" applyFont="1" applyBorder="1" applyAlignment="1">
      <alignment vertical="center" wrapText="1"/>
    </xf>
    <xf numFmtId="4" fontId="8" fillId="24" borderId="37" xfId="0" applyNumberFormat="1" applyFont="1" applyFill="1" applyBorder="1" applyAlignment="1">
      <alignment vertical="center" wrapText="1"/>
    </xf>
    <xf numFmtId="4" fontId="8" fillId="0" borderId="37" xfId="0" applyNumberFormat="1" applyFont="1" applyBorder="1" applyAlignment="1">
      <alignment vertical="center" wrapText="1"/>
    </xf>
    <xf numFmtId="164" fontId="8" fillId="0" borderId="38" xfId="0" applyNumberFormat="1" applyFont="1" applyBorder="1" applyAlignment="1">
      <alignment vertical="center" wrapText="1"/>
    </xf>
    <xf numFmtId="4" fontId="8" fillId="24" borderId="34" xfId="0" applyNumberFormat="1" applyFont="1" applyFill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164" fontId="8" fillId="0" borderId="35" xfId="0" applyNumberFormat="1" applyFont="1" applyBorder="1" applyAlignment="1">
      <alignment vertical="center" wrapText="1"/>
    </xf>
    <xf numFmtId="4" fontId="8" fillId="24" borderId="41" xfId="0" applyNumberFormat="1" applyFont="1" applyFill="1" applyBorder="1" applyAlignment="1">
      <alignment vertical="center" wrapText="1"/>
    </xf>
    <xf numFmtId="4" fontId="8" fillId="0" borderId="41" xfId="0" applyNumberFormat="1" applyFont="1" applyBorder="1" applyAlignment="1">
      <alignment vertical="center" wrapText="1"/>
    </xf>
    <xf numFmtId="164" fontId="8" fillId="0" borderId="42" xfId="0" applyNumberFormat="1" applyFont="1" applyBorder="1" applyAlignment="1">
      <alignment vertical="center" wrapText="1"/>
    </xf>
    <xf numFmtId="164" fontId="8" fillId="0" borderId="52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47" xfId="0" applyNumberFormat="1" applyFont="1" applyBorder="1" applyAlignment="1">
      <alignment horizontal="center" vertical="center" wrapText="1"/>
    </xf>
    <xf numFmtId="164" fontId="8" fillId="0" borderId="77" xfId="0" applyNumberFormat="1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center" vertical="center" wrapText="1"/>
    </xf>
    <xf numFmtId="4" fontId="8" fillId="24" borderId="27" xfId="0" applyNumberFormat="1" applyFont="1" applyFill="1" applyBorder="1" applyAlignment="1">
      <alignment vertical="center" wrapText="1"/>
    </xf>
    <xf numFmtId="4" fontId="8" fillId="24" borderId="30" xfId="0" applyNumberFormat="1" applyFont="1" applyFill="1" applyBorder="1" applyAlignment="1">
      <alignment vertical="center" wrapText="1"/>
    </xf>
    <xf numFmtId="4" fontId="8" fillId="0" borderId="62" xfId="0" applyNumberFormat="1" applyFont="1" applyBorder="1" applyAlignment="1">
      <alignment vertical="center" wrapText="1"/>
    </xf>
    <xf numFmtId="164" fontId="8" fillId="0" borderId="43" xfId="0" applyNumberFormat="1" applyFont="1" applyBorder="1" applyAlignment="1">
      <alignment vertical="center" wrapText="1"/>
    </xf>
    <xf numFmtId="4" fontId="7" fillId="24" borderId="17" xfId="0" applyNumberFormat="1" applyFont="1" applyFill="1" applyBorder="1" applyAlignment="1">
      <alignment vertical="center" wrapText="1"/>
    </xf>
    <xf numFmtId="4" fontId="7" fillId="0" borderId="16" xfId="0" applyNumberFormat="1" applyFont="1" applyBorder="1" applyAlignment="1">
      <alignment vertical="center" wrapText="1"/>
    </xf>
    <xf numFmtId="164" fontId="7" fillId="0" borderId="45" xfId="0" applyNumberFormat="1" applyFont="1" applyBorder="1" applyAlignment="1">
      <alignment vertical="center" wrapText="1"/>
    </xf>
    <xf numFmtId="4" fontId="8" fillId="24" borderId="15" xfId="0" applyNumberFormat="1" applyFont="1" applyFill="1" applyBorder="1" applyAlignment="1">
      <alignment vertical="center" wrapText="1"/>
    </xf>
    <xf numFmtId="4" fontId="8" fillId="0" borderId="12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4" fontId="8" fillId="24" borderId="26" xfId="0" applyNumberFormat="1" applyFont="1" applyFill="1" applyBorder="1" applyAlignment="1">
      <alignment vertical="center" wrapText="1"/>
    </xf>
    <xf numFmtId="4" fontId="8" fillId="24" borderId="31" xfId="0" applyNumberFormat="1" applyFont="1" applyFill="1" applyBorder="1" applyAlignment="1">
      <alignment vertical="center" wrapText="1"/>
    </xf>
    <xf numFmtId="4" fontId="8" fillId="0" borderId="63" xfId="0" applyNumberFormat="1" applyFont="1" applyBorder="1" applyAlignment="1">
      <alignment vertical="center" wrapText="1"/>
    </xf>
    <xf numFmtId="164" fontId="8" fillId="0" borderId="40" xfId="0" applyNumberFormat="1" applyFont="1" applyBorder="1" applyAlignment="1">
      <alignment vertical="center" wrapText="1"/>
    </xf>
    <xf numFmtId="4" fontId="7" fillId="24" borderId="29" xfId="0" applyNumberFormat="1" applyFont="1" applyFill="1" applyBorder="1" applyAlignment="1">
      <alignment vertical="center" wrapText="1"/>
    </xf>
    <xf numFmtId="4" fontId="7" fillId="0" borderId="34" xfId="0" applyNumberFormat="1" applyFont="1" applyBorder="1" applyAlignment="1">
      <alignment vertical="center" wrapText="1"/>
    </xf>
    <xf numFmtId="164" fontId="7" fillId="0" borderId="35" xfId="0" applyNumberFormat="1" applyFont="1" applyBorder="1" applyAlignment="1">
      <alignment vertical="center" wrapText="1"/>
    </xf>
    <xf numFmtId="170" fontId="32" fillId="0" borderId="23" xfId="0" applyNumberFormat="1" applyFont="1" applyFill="1" applyBorder="1" applyAlignment="1">
      <alignment horizontal="center" vertical="center"/>
    </xf>
    <xf numFmtId="165" fontId="101" fillId="0" borderId="61" xfId="0" applyNumberFormat="1" applyFont="1" applyFill="1" applyBorder="1" applyAlignment="1">
      <alignment horizontal="right" vertical="center" wrapText="1"/>
    </xf>
    <xf numFmtId="165" fontId="101" fillId="0" borderId="61" xfId="0" applyNumberFormat="1" applyFont="1" applyBorder="1" applyAlignment="1">
      <alignment horizontal="right" vertical="center" wrapText="1"/>
    </xf>
    <xf numFmtId="165" fontId="101" fillId="0" borderId="32" xfId="0" applyNumberFormat="1" applyFont="1" applyBorder="1" applyAlignment="1">
      <alignment horizontal="right" vertical="center" wrapText="1"/>
    </xf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61214</xdr:colOff>
      <xdr:row>53</xdr:row>
      <xdr:rowOff>12700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947914" cy="480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625816</xdr:colOff>
      <xdr:row>43</xdr:row>
      <xdr:rowOff>23811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64691" cy="36909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26</xdr:row>
      <xdr:rowOff>166686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29</xdr:row>
      <xdr:rowOff>0</xdr:rowOff>
    </xdr:from>
    <xdr:to>
      <xdr:col>7</xdr:col>
      <xdr:colOff>11905</xdr:colOff>
      <xdr:row>47</xdr:row>
      <xdr:rowOff>30771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334250"/>
          <a:ext cx="4893469" cy="303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410200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553700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607218</xdr:colOff>
      <xdr:row>12</xdr:row>
      <xdr:rowOff>0</xdr:rowOff>
    </xdr:from>
    <xdr:to>
      <xdr:col>19</xdr:col>
      <xdr:colOff>595311</xdr:colOff>
      <xdr:row>42</xdr:row>
      <xdr:rowOff>71438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4" y="2238375"/>
          <a:ext cx="6060281" cy="5072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1</xdr:row>
      <xdr:rowOff>0</xdr:rowOff>
    </xdr:from>
    <xdr:to>
      <xdr:col>14</xdr:col>
      <xdr:colOff>606594</xdr:colOff>
      <xdr:row>20</xdr:row>
      <xdr:rowOff>57041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28575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38100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3050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526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13</xdr:col>
      <xdr:colOff>600074</xdr:colOff>
      <xdr:row>49</xdr:row>
      <xdr:rowOff>25345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4807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38100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431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88257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14</xdr:row>
      <xdr:rowOff>19050</xdr:rowOff>
    </xdr:from>
    <xdr:to>
      <xdr:col>11</xdr:col>
      <xdr:colOff>238125</xdr:colOff>
      <xdr:row>29</xdr:row>
      <xdr:rowOff>152400</xdr:rowOff>
    </xdr:to>
    <xdr:pic>
      <xdr:nvPicPr>
        <xdr:cNvPr id="15" name="Wykres 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371725"/>
          <a:ext cx="4505325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9526</xdr:colOff>
      <xdr:row>62</xdr:row>
      <xdr:rowOff>161924</xdr:rowOff>
    </xdr:from>
    <xdr:to>
      <xdr:col>9</xdr:col>
      <xdr:colOff>195460</xdr:colOff>
      <xdr:row>82</xdr:row>
      <xdr:rowOff>152399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6" y="10353674"/>
          <a:ext cx="5062734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82</xdr:row>
      <xdr:rowOff>152400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10353675"/>
          <a:ext cx="5706351" cy="3248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57150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495301</xdr:colOff>
      <xdr:row>46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5"/>
          <a:ext cx="3543300" cy="2181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19050</xdr:colOff>
      <xdr:row>61</xdr:row>
      <xdr:rowOff>38101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7665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495301</xdr:colOff>
      <xdr:row>61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5"/>
          <a:ext cx="3543300" cy="231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workbookViewId="0">
      <selection activeCell="N19" sqref="N19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5" t="s">
        <v>220</v>
      </c>
      <c r="C3" s="145"/>
    </row>
    <row r="4" spans="2:5" x14ac:dyDescent="0.2">
      <c r="B4" s="266" t="s">
        <v>221</v>
      </c>
      <c r="C4" s="266"/>
      <c r="D4" s="266"/>
      <c r="E4" s="266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279</v>
      </c>
      <c r="D9" s="1" t="s">
        <v>22</v>
      </c>
    </row>
    <row r="10" spans="2:5" x14ac:dyDescent="0.2">
      <c r="B10" s="1" t="s">
        <v>280</v>
      </c>
    </row>
    <row r="11" spans="2:5" x14ac:dyDescent="0.2">
      <c r="B11" s="1"/>
    </row>
    <row r="12" spans="2:5" x14ac:dyDescent="0.2">
      <c r="B12" s="51" t="s">
        <v>281</v>
      </c>
      <c r="C12" s="51"/>
      <c r="D12" s="51"/>
    </row>
    <row r="14" spans="2:5" ht="15.75" x14ac:dyDescent="0.2">
      <c r="B14" s="264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219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G84"/>
  <sheetViews>
    <sheetView workbookViewId="0">
      <selection activeCell="O61" sqref="O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9" ht="13.5" thickBot="1" x14ac:dyDescent="0.25">
      <c r="BF1" s="103"/>
    </row>
    <row r="3" spans="2:189" x14ac:dyDescent="0.2">
      <c r="B3" s="44" t="s">
        <v>81</v>
      </c>
    </row>
    <row r="5" spans="2:189" x14ac:dyDescent="0.2">
      <c r="B5" t="s">
        <v>118</v>
      </c>
    </row>
    <row r="6" spans="2:189" x14ac:dyDescent="0.2">
      <c r="K6" s="388"/>
      <c r="BL6" s="104"/>
      <c r="BZ6" s="55"/>
    </row>
    <row r="7" spans="2:189" ht="13.5" thickBot="1" x14ac:dyDescent="0.25"/>
    <row r="8" spans="2:189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218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247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</row>
    <row r="9" spans="2:189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32.520000000000003</v>
      </c>
      <c r="GG9" s="95"/>
    </row>
    <row r="10" spans="2:189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/>
    </row>
    <row r="11" spans="2:189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/>
    </row>
    <row r="12" spans="2:189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/>
    </row>
    <row r="13" spans="2:189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/>
    </row>
    <row r="14" spans="2:189" ht="13.5" thickBot="1" x14ac:dyDescent="0.25"/>
    <row r="15" spans="2:189" ht="13.5" thickBot="1" x14ac:dyDescent="0.25">
      <c r="B15" s="54"/>
      <c r="C15" t="s">
        <v>97</v>
      </c>
      <c r="CF15" s="103"/>
      <c r="CG15" s="103" t="s">
        <v>264</v>
      </c>
      <c r="CH15" s="243" t="s">
        <v>265</v>
      </c>
    </row>
    <row r="16" spans="2:189" x14ac:dyDescent="0.2">
      <c r="CF16" s="244" t="s">
        <v>201</v>
      </c>
      <c r="CG16" s="244">
        <v>56.79</v>
      </c>
      <c r="CH16" s="245">
        <v>55.49</v>
      </c>
    </row>
    <row r="17" spans="3:86" x14ac:dyDescent="0.2">
      <c r="Z17" s="55"/>
      <c r="CF17" s="246" t="s">
        <v>203</v>
      </c>
      <c r="CG17" s="246">
        <v>45.74</v>
      </c>
      <c r="CH17" s="247">
        <v>50.03</v>
      </c>
    </row>
    <row r="18" spans="3:86" x14ac:dyDescent="0.2">
      <c r="CF18" s="246" t="s">
        <v>128</v>
      </c>
      <c r="CG18" s="246">
        <v>39.090000000000003</v>
      </c>
      <c r="CH18" s="247">
        <v>34.86</v>
      </c>
    </row>
    <row r="19" spans="3:86" x14ac:dyDescent="0.2">
      <c r="CF19" s="246" t="s">
        <v>164</v>
      </c>
      <c r="CG19" s="246">
        <v>38.090000000000003</v>
      </c>
      <c r="CH19" s="247">
        <v>39.51</v>
      </c>
    </row>
    <row r="20" spans="3:86" x14ac:dyDescent="0.2">
      <c r="CF20" s="246" t="s">
        <v>140</v>
      </c>
      <c r="CG20" s="246">
        <v>36.619999999999997</v>
      </c>
      <c r="CH20" s="247">
        <v>36.1</v>
      </c>
    </row>
    <row r="21" spans="3:86" x14ac:dyDescent="0.2">
      <c r="CF21" s="246" t="s">
        <v>133</v>
      </c>
      <c r="CG21" s="246">
        <v>36.33</v>
      </c>
      <c r="CH21" s="247">
        <v>34.549999999999997</v>
      </c>
    </row>
    <row r="22" spans="3:86" x14ac:dyDescent="0.2">
      <c r="CF22" s="246" t="s">
        <v>205</v>
      </c>
      <c r="CG22" s="246">
        <v>35.75</v>
      </c>
      <c r="CH22" s="247">
        <v>34.25</v>
      </c>
    </row>
    <row r="23" spans="3:86" x14ac:dyDescent="0.2">
      <c r="CF23" s="246" t="s">
        <v>149</v>
      </c>
      <c r="CG23" s="246">
        <v>35</v>
      </c>
      <c r="CH23" s="247">
        <v>31.63</v>
      </c>
    </row>
    <row r="24" spans="3:86" x14ac:dyDescent="0.2">
      <c r="CF24" s="246" t="s">
        <v>138</v>
      </c>
      <c r="CG24" s="246">
        <v>34.15</v>
      </c>
      <c r="CH24" s="247">
        <v>36.25</v>
      </c>
    </row>
    <row r="25" spans="3:86" x14ac:dyDescent="0.2">
      <c r="CF25" s="246" t="s">
        <v>76</v>
      </c>
      <c r="CG25" s="246">
        <v>34</v>
      </c>
      <c r="CH25" s="247">
        <v>32.630000000000003</v>
      </c>
    </row>
    <row r="26" spans="3:86" x14ac:dyDescent="0.2">
      <c r="CF26" s="246" t="s">
        <v>77</v>
      </c>
      <c r="CG26" s="246">
        <v>33.46</v>
      </c>
      <c r="CH26" s="247">
        <v>32.56</v>
      </c>
    </row>
    <row r="27" spans="3:86" x14ac:dyDescent="0.2">
      <c r="CF27" s="246" t="s">
        <v>204</v>
      </c>
      <c r="CG27" s="246">
        <v>33.06</v>
      </c>
      <c r="CH27" s="247">
        <v>30.31</v>
      </c>
    </row>
    <row r="28" spans="3:86" x14ac:dyDescent="0.2">
      <c r="CF28" s="246" t="s">
        <v>80</v>
      </c>
      <c r="CG28" s="246">
        <v>32.99</v>
      </c>
      <c r="CH28" s="247">
        <v>30.78</v>
      </c>
    </row>
    <row r="29" spans="3:86" x14ac:dyDescent="0.2">
      <c r="CF29" s="246" t="s">
        <v>198</v>
      </c>
      <c r="CG29" s="246">
        <v>32.520000000000003</v>
      </c>
      <c r="CH29" s="247">
        <v>31.6</v>
      </c>
    </row>
    <row r="30" spans="3:86" x14ac:dyDescent="0.2">
      <c r="CF30" s="246" t="s">
        <v>79</v>
      </c>
      <c r="CG30" s="246">
        <v>32.18</v>
      </c>
      <c r="CH30" s="247">
        <v>30.59</v>
      </c>
    </row>
    <row r="31" spans="3:86" x14ac:dyDescent="0.2">
      <c r="CF31" s="246" t="s">
        <v>129</v>
      </c>
      <c r="CG31" s="246">
        <v>31.95</v>
      </c>
      <c r="CH31" s="247">
        <v>31.66</v>
      </c>
    </row>
    <row r="32" spans="3:86" ht="14.25" x14ac:dyDescent="0.2">
      <c r="C32" s="44" t="s">
        <v>82</v>
      </c>
      <c r="CF32" s="246" t="s">
        <v>134</v>
      </c>
      <c r="CG32" s="246">
        <v>31.64</v>
      </c>
      <c r="CH32" s="247">
        <v>30.44</v>
      </c>
    </row>
    <row r="33" spans="84:86" x14ac:dyDescent="0.2">
      <c r="CF33" s="246" t="s">
        <v>206</v>
      </c>
      <c r="CG33" s="246">
        <v>31.62</v>
      </c>
      <c r="CH33" s="247">
        <v>29.18</v>
      </c>
    </row>
    <row r="34" spans="84:86" x14ac:dyDescent="0.2">
      <c r="CF34" s="403" t="s">
        <v>130</v>
      </c>
      <c r="CG34" s="403">
        <v>31.17</v>
      </c>
      <c r="CH34" s="404">
        <v>30.39</v>
      </c>
    </row>
    <row r="35" spans="84:86" x14ac:dyDescent="0.2">
      <c r="CF35" s="398" t="s">
        <v>78</v>
      </c>
      <c r="CG35" s="398">
        <v>31.02</v>
      </c>
      <c r="CH35" s="248">
        <v>30.4</v>
      </c>
    </row>
    <row r="36" spans="84:86" x14ac:dyDescent="0.2">
      <c r="CF36" s="246" t="s">
        <v>207</v>
      </c>
      <c r="CG36" s="246">
        <v>30.63</v>
      </c>
      <c r="CH36" s="247">
        <v>30.06</v>
      </c>
    </row>
    <row r="37" spans="84:86" x14ac:dyDescent="0.2">
      <c r="CF37" s="246" t="s">
        <v>189</v>
      </c>
      <c r="CG37" s="246">
        <v>30.47</v>
      </c>
      <c r="CH37" s="247">
        <v>29.65</v>
      </c>
    </row>
    <row r="38" spans="84:86" x14ac:dyDescent="0.2">
      <c r="CF38" s="246" t="s">
        <v>147</v>
      </c>
      <c r="CG38" s="246">
        <v>30.24</v>
      </c>
      <c r="CH38" s="247">
        <v>30.31</v>
      </c>
    </row>
    <row r="39" spans="84:86" x14ac:dyDescent="0.2">
      <c r="CF39" s="246" t="s">
        <v>208</v>
      </c>
      <c r="CG39" s="246">
        <v>30.08</v>
      </c>
      <c r="CH39" s="247">
        <v>28.07</v>
      </c>
    </row>
    <row r="40" spans="84:86" x14ac:dyDescent="0.2">
      <c r="CF40" s="246" t="s">
        <v>137</v>
      </c>
      <c r="CG40" s="246">
        <v>29.44</v>
      </c>
      <c r="CH40" s="247">
        <v>29.04</v>
      </c>
    </row>
    <row r="41" spans="84:86" x14ac:dyDescent="0.2">
      <c r="CF41" s="246" t="s">
        <v>131</v>
      </c>
      <c r="CG41" s="246">
        <v>28.53</v>
      </c>
      <c r="CH41" s="247">
        <v>26.98</v>
      </c>
    </row>
    <row r="42" spans="84:86" x14ac:dyDescent="0.2">
      <c r="CF42" s="246" t="s">
        <v>141</v>
      </c>
      <c r="CG42" s="246">
        <v>28.29</v>
      </c>
      <c r="CH42" s="247">
        <v>28.21</v>
      </c>
    </row>
    <row r="43" spans="84:86" ht="13.5" thickBot="1" x14ac:dyDescent="0.25">
      <c r="CF43" s="246" t="s">
        <v>151</v>
      </c>
      <c r="CG43" s="246">
        <v>26.43</v>
      </c>
      <c r="CH43" s="247">
        <v>25.59</v>
      </c>
    </row>
    <row r="44" spans="84:86" ht="13.5" thickBot="1" x14ac:dyDescent="0.25">
      <c r="CF44" s="103" t="s">
        <v>209</v>
      </c>
      <c r="CG44" s="103">
        <v>33.479999999999997</v>
      </c>
      <c r="CH44" s="243">
        <v>32.270000000000003</v>
      </c>
    </row>
    <row r="46" spans="84:86" ht="13.5" thickBot="1" x14ac:dyDescent="0.25"/>
    <row r="47" spans="84:86" ht="13.5" thickBot="1" x14ac:dyDescent="0.25">
      <c r="CF47" s="103"/>
      <c r="CG47" s="387" t="s">
        <v>246</v>
      </c>
      <c r="CH47" s="103" t="s">
        <v>216</v>
      </c>
    </row>
    <row r="48" spans="84:86" x14ac:dyDescent="0.2">
      <c r="CF48" s="246" t="s">
        <v>201</v>
      </c>
      <c r="CG48" s="247">
        <v>55.97</v>
      </c>
      <c r="CH48" s="247">
        <v>55.88</v>
      </c>
    </row>
    <row r="49" spans="2:86" x14ac:dyDescent="0.2">
      <c r="B49" s="51"/>
      <c r="C49" s="51"/>
      <c r="D49" s="51"/>
      <c r="E49" s="51"/>
      <c r="CF49" s="246" t="s">
        <v>164</v>
      </c>
      <c r="CG49" s="247">
        <v>39.619999999999997</v>
      </c>
      <c r="CH49" s="247">
        <v>38.79</v>
      </c>
    </row>
    <row r="50" spans="2:86" x14ac:dyDescent="0.2">
      <c r="CF50" s="246" t="s">
        <v>140</v>
      </c>
      <c r="CG50" s="247">
        <v>37.840000000000003</v>
      </c>
      <c r="CH50" s="247">
        <v>37.630000000000003</v>
      </c>
    </row>
    <row r="51" spans="2:86" x14ac:dyDescent="0.2">
      <c r="CF51" s="246" t="s">
        <v>133</v>
      </c>
      <c r="CG51" s="247">
        <v>36.950000000000003</v>
      </c>
      <c r="CH51" s="247">
        <v>37.340000000000003</v>
      </c>
    </row>
    <row r="52" spans="2:86" x14ac:dyDescent="0.2">
      <c r="CF52" s="246" t="s">
        <v>205</v>
      </c>
      <c r="CG52" s="247">
        <v>36.04</v>
      </c>
      <c r="CH52" s="247">
        <v>37.96</v>
      </c>
    </row>
    <row r="53" spans="2:86" x14ac:dyDescent="0.2">
      <c r="CF53" s="246" t="s">
        <v>138</v>
      </c>
      <c r="CG53" s="247">
        <v>35.96</v>
      </c>
      <c r="CH53" s="247">
        <v>36.79</v>
      </c>
    </row>
    <row r="54" spans="2:86" x14ac:dyDescent="0.2">
      <c r="CF54" s="246" t="s">
        <v>128</v>
      </c>
      <c r="CG54" s="247">
        <v>35.869999999999997</v>
      </c>
      <c r="CH54" s="247">
        <v>37.020000000000003</v>
      </c>
    </row>
    <row r="55" spans="2:86" x14ac:dyDescent="0.2">
      <c r="CF55" s="246" t="s">
        <v>129</v>
      </c>
      <c r="CG55" s="247">
        <v>35.04</v>
      </c>
      <c r="CH55" s="247">
        <v>36.42</v>
      </c>
    </row>
    <row r="56" spans="2:86" x14ac:dyDescent="0.2">
      <c r="CF56" s="246" t="s">
        <v>77</v>
      </c>
      <c r="CG56" s="247">
        <v>34.71</v>
      </c>
      <c r="CH56" s="247">
        <v>36.409999999999997</v>
      </c>
    </row>
    <row r="57" spans="2:86" x14ac:dyDescent="0.2">
      <c r="CF57" s="246" t="s">
        <v>76</v>
      </c>
      <c r="CG57" s="247">
        <v>34.659999999999997</v>
      </c>
      <c r="CH57" s="247">
        <v>34.4</v>
      </c>
    </row>
    <row r="58" spans="2:86" x14ac:dyDescent="0.2">
      <c r="CF58" s="246" t="s">
        <v>149</v>
      </c>
      <c r="CG58" s="247">
        <v>34.64</v>
      </c>
      <c r="CH58" s="247">
        <v>37.94</v>
      </c>
    </row>
    <row r="59" spans="2:86" x14ac:dyDescent="0.2">
      <c r="CF59" s="246" t="s">
        <v>204</v>
      </c>
      <c r="CG59" s="247">
        <v>33.19</v>
      </c>
      <c r="CH59" s="247">
        <v>35.42</v>
      </c>
    </row>
    <row r="60" spans="2:86" x14ac:dyDescent="0.2">
      <c r="CF60" s="246" t="s">
        <v>151</v>
      </c>
      <c r="CG60" s="247">
        <v>33.19</v>
      </c>
      <c r="CH60" s="247">
        <v>29.76</v>
      </c>
    </row>
    <row r="61" spans="2:86" x14ac:dyDescent="0.2">
      <c r="CF61" s="246" t="s">
        <v>80</v>
      </c>
      <c r="CG61" s="247">
        <v>32.5</v>
      </c>
      <c r="CH61" s="247">
        <v>31.59</v>
      </c>
    </row>
    <row r="62" spans="2:86" x14ac:dyDescent="0.2">
      <c r="CF62" s="246" t="s">
        <v>207</v>
      </c>
      <c r="CG62" s="247">
        <v>32.369999999999997</v>
      </c>
      <c r="CH62" s="247">
        <v>31.89</v>
      </c>
    </row>
    <row r="63" spans="2:86" x14ac:dyDescent="0.2">
      <c r="CF63" s="246" t="s">
        <v>134</v>
      </c>
      <c r="CG63" s="247">
        <v>32.19</v>
      </c>
      <c r="CH63" s="247">
        <v>35.049999999999997</v>
      </c>
    </row>
    <row r="64" spans="2:86" x14ac:dyDescent="0.2">
      <c r="CF64" s="386" t="s">
        <v>78</v>
      </c>
      <c r="CG64" s="248">
        <v>31.98</v>
      </c>
      <c r="CH64" s="248">
        <v>32.369999999999997</v>
      </c>
    </row>
    <row r="65" spans="84:86" x14ac:dyDescent="0.2">
      <c r="CF65" s="246" t="s">
        <v>79</v>
      </c>
      <c r="CG65" s="247">
        <v>31.96</v>
      </c>
      <c r="CH65" s="247">
        <v>30.99</v>
      </c>
    </row>
    <row r="66" spans="84:86" x14ac:dyDescent="0.2">
      <c r="CF66" s="246" t="s">
        <v>130</v>
      </c>
      <c r="CG66" s="247">
        <v>31.23</v>
      </c>
      <c r="CH66" s="247">
        <v>30.96</v>
      </c>
    </row>
    <row r="67" spans="84:86" x14ac:dyDescent="0.2">
      <c r="CF67" s="246" t="s">
        <v>147</v>
      </c>
      <c r="CG67" s="247">
        <v>30.75</v>
      </c>
      <c r="CH67" s="247">
        <v>29.68</v>
      </c>
    </row>
    <row r="68" spans="84:86" x14ac:dyDescent="0.2">
      <c r="CF68" s="246" t="s">
        <v>189</v>
      </c>
      <c r="CG68" s="247">
        <v>30.74</v>
      </c>
      <c r="CH68" s="247">
        <v>32.68</v>
      </c>
    </row>
    <row r="69" spans="84:86" x14ac:dyDescent="0.2">
      <c r="CF69" s="246" t="s">
        <v>206</v>
      </c>
      <c r="CG69" s="247">
        <v>30.3</v>
      </c>
      <c r="CH69" s="247">
        <v>30.32</v>
      </c>
    </row>
    <row r="70" spans="84:86" x14ac:dyDescent="0.2">
      <c r="CF70" s="246" t="s">
        <v>141</v>
      </c>
      <c r="CG70" s="247">
        <v>30.12</v>
      </c>
      <c r="CH70" s="247">
        <v>29.19</v>
      </c>
    </row>
    <row r="71" spans="84:86" x14ac:dyDescent="0.2">
      <c r="CF71" s="246" t="s">
        <v>208</v>
      </c>
      <c r="CG71" s="247">
        <v>29.75</v>
      </c>
      <c r="CH71" s="247">
        <v>30.48</v>
      </c>
    </row>
    <row r="72" spans="84:86" ht="13.5" thickBot="1" x14ac:dyDescent="0.25">
      <c r="CF72" s="246" t="s">
        <v>131</v>
      </c>
      <c r="CG72" s="247">
        <v>28.38</v>
      </c>
      <c r="CH72" s="247">
        <v>30.61</v>
      </c>
    </row>
    <row r="73" spans="84:86" ht="13.5" thickBot="1" x14ac:dyDescent="0.25">
      <c r="CF73" s="103" t="s">
        <v>209</v>
      </c>
      <c r="CG73" s="243">
        <v>34.11</v>
      </c>
      <c r="CH73" s="243">
        <v>34.86</v>
      </c>
    </row>
    <row r="84" spans="2:7" ht="18.75" x14ac:dyDescent="0.25">
      <c r="B84" s="499" t="s">
        <v>213</v>
      </c>
      <c r="C84" s="500"/>
      <c r="D84" s="500"/>
      <c r="E84" s="500"/>
      <c r="F84" s="500"/>
      <c r="G84" s="500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15" sqref="U1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6"/>
      <c r="H3" s="166"/>
    </row>
    <row r="4" spans="1:21" ht="22.5" x14ac:dyDescent="0.3">
      <c r="B4" s="311" t="s">
        <v>268</v>
      </c>
    </row>
    <row r="5" spans="1:21" ht="15.75" x14ac:dyDescent="0.25">
      <c r="B5" s="312" t="s">
        <v>120</v>
      </c>
      <c r="F5" s="166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5"/>
      <c r="B7" s="226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5"/>
      <c r="B8" s="227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5"/>
      <c r="B9" s="228"/>
      <c r="C9" s="64"/>
      <c r="D9" s="157" t="s">
        <v>266</v>
      </c>
      <c r="E9" s="148" t="s">
        <v>267</v>
      </c>
      <c r="F9" s="147" t="s">
        <v>266</v>
      </c>
      <c r="G9" s="148" t="s">
        <v>267</v>
      </c>
      <c r="H9" s="150" t="s">
        <v>266</v>
      </c>
      <c r="I9" s="151" t="s">
        <v>267</v>
      </c>
      <c r="J9" s="159" t="s">
        <v>266</v>
      </c>
      <c r="K9" s="88" t="s">
        <v>267</v>
      </c>
      <c r="L9" s="109" t="s">
        <v>266</v>
      </c>
      <c r="M9" s="88" t="s">
        <v>267</v>
      </c>
      <c r="N9" s="87" t="s">
        <v>266</v>
      </c>
      <c r="O9" s="89" t="s">
        <v>267</v>
      </c>
      <c r="P9" s="159" t="s">
        <v>266</v>
      </c>
      <c r="Q9" s="88" t="s">
        <v>267</v>
      </c>
      <c r="R9" s="110" t="s">
        <v>266</v>
      </c>
      <c r="S9" s="90" t="s">
        <v>267</v>
      </c>
    </row>
    <row r="10" spans="1:21" ht="15.75" x14ac:dyDescent="0.25">
      <c r="A10" s="225"/>
      <c r="B10" s="231" t="s">
        <v>105</v>
      </c>
      <c r="C10" s="269"/>
      <c r="D10" s="256">
        <f t="shared" ref="D10:O10" si="0">SUM(D11:D16)</f>
        <v>1047624.7380000001</v>
      </c>
      <c r="E10" s="149">
        <f t="shared" si="0"/>
        <v>1059041.3570000001</v>
      </c>
      <c r="F10" s="152">
        <f>SUM(F11:F16)</f>
        <v>4406690.8619999997</v>
      </c>
      <c r="G10" s="153">
        <f>SUM(G11:G16)</f>
        <v>4550094.375</v>
      </c>
      <c r="H10" s="156">
        <f t="shared" si="0"/>
        <v>750845.54499999993</v>
      </c>
      <c r="I10" s="160">
        <f t="shared" si="0"/>
        <v>807003.72</v>
      </c>
      <c r="J10" s="158">
        <f t="shared" si="0"/>
        <v>442428.84500000003</v>
      </c>
      <c r="K10" s="138">
        <f t="shared" si="0"/>
        <v>461606.91600000003</v>
      </c>
      <c r="L10" s="139">
        <f t="shared" si="0"/>
        <v>1860709.2779999999</v>
      </c>
      <c r="M10" s="138">
        <f t="shared" si="0"/>
        <v>1983133.9300000002</v>
      </c>
      <c r="N10" s="140">
        <f t="shared" si="0"/>
        <v>320965.158</v>
      </c>
      <c r="O10" s="162">
        <f t="shared" si="0"/>
        <v>300366.49599999998</v>
      </c>
      <c r="P10" s="158">
        <f t="shared" ref="P10:Q10" si="1">SUM(P11:P16)</f>
        <v>605195.89299999992</v>
      </c>
      <c r="Q10" s="132">
        <f t="shared" si="1"/>
        <v>597434.44099999988</v>
      </c>
      <c r="R10" s="131">
        <f>SUM(R11:R16)</f>
        <v>2545981.5839999998</v>
      </c>
      <c r="S10" s="132">
        <f>SUM(S11:S16)</f>
        <v>2566960.4449999998</v>
      </c>
      <c r="T10" s="143"/>
      <c r="U10" s="242"/>
    </row>
    <row r="11" spans="1:21" x14ac:dyDescent="0.2">
      <c r="A11" s="225"/>
      <c r="B11" s="232" t="s">
        <v>106</v>
      </c>
      <c r="C11" s="270" t="s">
        <v>172</v>
      </c>
      <c r="D11" s="272">
        <v>194909.32</v>
      </c>
      <c r="E11" s="190">
        <v>216128.56599999999</v>
      </c>
      <c r="F11" s="111">
        <v>820139.65599999996</v>
      </c>
      <c r="G11" s="66">
        <v>928573.402</v>
      </c>
      <c r="H11" s="189">
        <v>332697.25300000003</v>
      </c>
      <c r="I11" s="191">
        <v>398948.09100000001</v>
      </c>
      <c r="J11" s="189">
        <v>81881.188999999998</v>
      </c>
      <c r="K11" s="190">
        <v>76155.006999999998</v>
      </c>
      <c r="L11" s="111">
        <v>344578.97499999998</v>
      </c>
      <c r="M11" s="66">
        <v>327039.25099999999</v>
      </c>
      <c r="N11" s="189">
        <v>115510.06299999999</v>
      </c>
      <c r="O11" s="191">
        <v>104800.66899999999</v>
      </c>
      <c r="P11" s="192">
        <v>113028.13100000001</v>
      </c>
      <c r="Q11" s="193">
        <v>139973.55900000001</v>
      </c>
      <c r="R11" s="112">
        <f t="shared" ref="R11:S16" si="2">F11-L11</f>
        <v>475560.68099999998</v>
      </c>
      <c r="S11" s="113">
        <f t="shared" si="2"/>
        <v>601534.15100000007</v>
      </c>
      <c r="T11" s="143"/>
      <c r="U11" s="242"/>
    </row>
    <row r="12" spans="1:21" x14ac:dyDescent="0.2">
      <c r="A12" s="225"/>
      <c r="B12" s="232" t="s">
        <v>107</v>
      </c>
      <c r="C12" s="270" t="s">
        <v>108</v>
      </c>
      <c r="D12" s="272">
        <v>120679.658</v>
      </c>
      <c r="E12" s="190">
        <v>166044.78</v>
      </c>
      <c r="F12" s="111">
        <v>508632.26</v>
      </c>
      <c r="G12" s="66">
        <v>713511.11600000004</v>
      </c>
      <c r="H12" s="189">
        <v>78351.995999999999</v>
      </c>
      <c r="I12" s="191">
        <v>94668.297999999995</v>
      </c>
      <c r="J12" s="189">
        <v>72237.414000000004</v>
      </c>
      <c r="K12" s="190">
        <v>96077.637000000002</v>
      </c>
      <c r="L12" s="111">
        <v>303542.83600000001</v>
      </c>
      <c r="M12" s="66">
        <v>412877.31599999999</v>
      </c>
      <c r="N12" s="189">
        <v>56375.040999999997</v>
      </c>
      <c r="O12" s="191">
        <v>59199.752</v>
      </c>
      <c r="P12" s="192">
        <v>48442.243999999992</v>
      </c>
      <c r="Q12" s="193">
        <v>69967.142999999996</v>
      </c>
      <c r="R12" s="112">
        <f t="shared" si="2"/>
        <v>205089.424</v>
      </c>
      <c r="S12" s="113">
        <f t="shared" si="2"/>
        <v>300633.80000000005</v>
      </c>
      <c r="T12" s="143"/>
      <c r="U12" s="242"/>
    </row>
    <row r="13" spans="1:21" x14ac:dyDescent="0.2">
      <c r="A13" s="225"/>
      <c r="B13" s="232" t="s">
        <v>109</v>
      </c>
      <c r="C13" s="270" t="s">
        <v>110</v>
      </c>
      <c r="D13" s="272">
        <v>63904.502999999997</v>
      </c>
      <c r="E13" s="190">
        <v>67891.592000000004</v>
      </c>
      <c r="F13" s="111">
        <v>268690.84399999998</v>
      </c>
      <c r="G13" s="66">
        <v>291698.67200000002</v>
      </c>
      <c r="H13" s="189">
        <v>51782.807000000001</v>
      </c>
      <c r="I13" s="191">
        <v>56757.904000000002</v>
      </c>
      <c r="J13" s="189">
        <v>42784.262999999999</v>
      </c>
      <c r="K13" s="190">
        <v>42722.002999999997</v>
      </c>
      <c r="L13" s="111">
        <v>179826.01199999999</v>
      </c>
      <c r="M13" s="66">
        <v>183515.94</v>
      </c>
      <c r="N13" s="189">
        <v>38673.813999999998</v>
      </c>
      <c r="O13" s="191">
        <v>37665.146000000001</v>
      </c>
      <c r="P13" s="192">
        <v>21120.239999999998</v>
      </c>
      <c r="Q13" s="193">
        <v>25169.589000000007</v>
      </c>
      <c r="R13" s="112">
        <f t="shared" si="2"/>
        <v>88864.831999999995</v>
      </c>
      <c r="S13" s="113">
        <f t="shared" si="2"/>
        <v>108182.73200000002</v>
      </c>
      <c r="T13" s="143"/>
      <c r="U13" s="242"/>
    </row>
    <row r="14" spans="1:21" x14ac:dyDescent="0.2">
      <c r="A14" s="225"/>
      <c r="B14" s="232" t="s">
        <v>111</v>
      </c>
      <c r="C14" s="270" t="s">
        <v>112</v>
      </c>
      <c r="D14" s="272">
        <v>92845.176999999996</v>
      </c>
      <c r="E14" s="190">
        <v>96016.221999999994</v>
      </c>
      <c r="F14" s="111">
        <v>390684.64299999998</v>
      </c>
      <c r="G14" s="66">
        <v>412525.288</v>
      </c>
      <c r="H14" s="189">
        <v>115057.068</v>
      </c>
      <c r="I14" s="191">
        <v>98734.342000000004</v>
      </c>
      <c r="J14" s="189">
        <v>24943.236000000001</v>
      </c>
      <c r="K14" s="190">
        <v>23311.553</v>
      </c>
      <c r="L14" s="111">
        <v>104921.245</v>
      </c>
      <c r="M14" s="66">
        <v>100148.67600000001</v>
      </c>
      <c r="N14" s="189">
        <v>53886.593999999997</v>
      </c>
      <c r="O14" s="191">
        <v>40861.877999999997</v>
      </c>
      <c r="P14" s="192">
        <v>67901.940999999992</v>
      </c>
      <c r="Q14" s="193">
        <v>72704.668999999994</v>
      </c>
      <c r="R14" s="112">
        <f t="shared" si="2"/>
        <v>285763.39799999999</v>
      </c>
      <c r="S14" s="113">
        <f t="shared" si="2"/>
        <v>312376.61199999996</v>
      </c>
      <c r="T14" s="143"/>
      <c r="U14" s="242"/>
    </row>
    <row r="15" spans="1:21" x14ac:dyDescent="0.2">
      <c r="A15" s="225"/>
      <c r="B15" s="232" t="s">
        <v>113</v>
      </c>
      <c r="C15" s="270" t="s">
        <v>114</v>
      </c>
      <c r="D15" s="272">
        <v>181840.17</v>
      </c>
      <c r="E15" s="190">
        <v>122575.886</v>
      </c>
      <c r="F15" s="111">
        <v>764261.90399999998</v>
      </c>
      <c r="G15" s="66">
        <v>526557.56799999997</v>
      </c>
      <c r="H15" s="189">
        <v>39920.349000000002</v>
      </c>
      <c r="I15" s="191">
        <v>29141.649000000001</v>
      </c>
      <c r="J15" s="189">
        <v>58295.074999999997</v>
      </c>
      <c r="K15" s="190">
        <v>42459.540999999997</v>
      </c>
      <c r="L15" s="111">
        <v>245269.47</v>
      </c>
      <c r="M15" s="66">
        <v>182394.75599999999</v>
      </c>
      <c r="N15" s="189">
        <v>11130.424000000001</v>
      </c>
      <c r="O15" s="191">
        <v>8157.5010000000002</v>
      </c>
      <c r="P15" s="192">
        <v>123545.09500000002</v>
      </c>
      <c r="Q15" s="193">
        <v>80116.345000000001</v>
      </c>
      <c r="R15" s="112">
        <f t="shared" si="2"/>
        <v>518992.43400000001</v>
      </c>
      <c r="S15" s="113">
        <f t="shared" si="2"/>
        <v>344162.81199999998</v>
      </c>
      <c r="T15" s="143"/>
      <c r="U15" s="242"/>
    </row>
    <row r="16" spans="1:21" ht="13.5" thickBot="1" x14ac:dyDescent="0.25">
      <c r="A16" s="225"/>
      <c r="B16" s="233" t="s">
        <v>115</v>
      </c>
      <c r="C16" s="271" t="s">
        <v>116</v>
      </c>
      <c r="D16" s="273">
        <v>393445.91</v>
      </c>
      <c r="E16" s="198">
        <v>390384.31099999999</v>
      </c>
      <c r="F16" s="114">
        <v>1654281.5549999999</v>
      </c>
      <c r="G16" s="68">
        <v>1677228.3289999999</v>
      </c>
      <c r="H16" s="197">
        <v>133036.07199999999</v>
      </c>
      <c r="I16" s="199">
        <v>128753.436</v>
      </c>
      <c r="J16" s="197">
        <v>162287.66800000001</v>
      </c>
      <c r="K16" s="198">
        <v>180881.17499999999</v>
      </c>
      <c r="L16" s="114">
        <v>682570.74</v>
      </c>
      <c r="M16" s="68">
        <v>777157.99100000004</v>
      </c>
      <c r="N16" s="197">
        <v>45389.222000000002</v>
      </c>
      <c r="O16" s="199">
        <v>49681.55</v>
      </c>
      <c r="P16" s="200">
        <v>231158.24199999997</v>
      </c>
      <c r="Q16" s="201">
        <v>209503.136</v>
      </c>
      <c r="R16" s="115">
        <f t="shared" si="2"/>
        <v>971710.81499999994</v>
      </c>
      <c r="S16" s="116">
        <f t="shared" si="2"/>
        <v>900070.33799999987</v>
      </c>
      <c r="U16" s="242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4"/>
    </row>
    <row r="18" spans="1:19" ht="27.75" thickBot="1" x14ac:dyDescent="0.4">
      <c r="B18" s="72" t="s">
        <v>236</v>
      </c>
      <c r="G18" s="133"/>
      <c r="I18" s="133"/>
      <c r="L18" s="133"/>
    </row>
    <row r="19" spans="1:19" ht="14.25" x14ac:dyDescent="0.2">
      <c r="A19" s="225"/>
      <c r="B19" s="226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5" t="s">
        <v>119</v>
      </c>
      <c r="Q19" s="70"/>
      <c r="R19" s="106"/>
      <c r="S19" s="107"/>
    </row>
    <row r="20" spans="1:19" ht="14.25" x14ac:dyDescent="0.2">
      <c r="A20" s="225"/>
      <c r="B20" s="227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5"/>
      <c r="B21" s="228"/>
      <c r="C21" s="119"/>
      <c r="D21" s="157" t="s">
        <v>266</v>
      </c>
      <c r="E21" s="148" t="s">
        <v>267</v>
      </c>
      <c r="F21" s="147" t="s">
        <v>266</v>
      </c>
      <c r="G21" s="148" t="s">
        <v>267</v>
      </c>
      <c r="H21" s="150" t="s">
        <v>266</v>
      </c>
      <c r="I21" s="151" t="s">
        <v>267</v>
      </c>
      <c r="J21" s="159" t="s">
        <v>266</v>
      </c>
      <c r="K21" s="88" t="s">
        <v>267</v>
      </c>
      <c r="L21" s="109" t="s">
        <v>266</v>
      </c>
      <c r="M21" s="88" t="s">
        <v>267</v>
      </c>
      <c r="N21" s="87" t="s">
        <v>266</v>
      </c>
      <c r="O21" s="89" t="s">
        <v>267</v>
      </c>
      <c r="P21" s="157" t="s">
        <v>266</v>
      </c>
      <c r="Q21" s="148" t="s">
        <v>267</v>
      </c>
      <c r="R21" s="274" t="s">
        <v>266</v>
      </c>
      <c r="S21" s="275" t="s">
        <v>267</v>
      </c>
    </row>
    <row r="22" spans="1:19" ht="15.75" x14ac:dyDescent="0.25">
      <c r="A22" s="225"/>
      <c r="B22" s="231" t="s">
        <v>105</v>
      </c>
      <c r="C22" s="161"/>
      <c r="D22" s="158">
        <f t="shared" ref="D22:S22" si="3">SUM(D23:D28)</f>
        <v>105585.295</v>
      </c>
      <c r="E22" s="138">
        <f t="shared" si="3"/>
        <v>69919.639999999985</v>
      </c>
      <c r="F22" s="139">
        <f t="shared" si="3"/>
        <v>443781.96500000003</v>
      </c>
      <c r="G22" s="138">
        <f t="shared" si="3"/>
        <v>300336.53099999996</v>
      </c>
      <c r="H22" s="140">
        <f t="shared" si="3"/>
        <v>54271.555</v>
      </c>
      <c r="I22" s="162">
        <f t="shared" si="3"/>
        <v>40810.690999999999</v>
      </c>
      <c r="J22" s="158">
        <f t="shared" si="3"/>
        <v>58610.21699999999</v>
      </c>
      <c r="K22" s="138">
        <f t="shared" si="3"/>
        <v>61988.111999999994</v>
      </c>
      <c r="L22" s="139">
        <f>SUM(L23:L28)</f>
        <v>246518.75599999999</v>
      </c>
      <c r="M22" s="138">
        <f>SUM(M23:M28)</f>
        <v>266209.89399999997</v>
      </c>
      <c r="N22" s="140">
        <f t="shared" si="3"/>
        <v>19002.48</v>
      </c>
      <c r="O22" s="149">
        <f t="shared" si="3"/>
        <v>21519.593000000001</v>
      </c>
      <c r="P22" s="276">
        <f t="shared" si="3"/>
        <v>46975.078000000001</v>
      </c>
      <c r="Q22" s="277">
        <f t="shared" si="3"/>
        <v>7931.5279999999984</v>
      </c>
      <c r="R22" s="393">
        <f t="shared" si="3"/>
        <v>197263.209</v>
      </c>
      <c r="S22" s="277">
        <f t="shared" si="3"/>
        <v>34126.636999999973</v>
      </c>
    </row>
    <row r="23" spans="1:19" x14ac:dyDescent="0.2">
      <c r="A23" s="225"/>
      <c r="B23" s="232" t="s">
        <v>106</v>
      </c>
      <c r="C23" s="188" t="s">
        <v>172</v>
      </c>
      <c r="D23" s="189">
        <v>1247.942</v>
      </c>
      <c r="E23" s="190">
        <v>800.9</v>
      </c>
      <c r="F23" s="65">
        <v>5263.2839999999997</v>
      </c>
      <c r="G23" s="66">
        <v>3438.5149999999999</v>
      </c>
      <c r="H23" s="189">
        <v>1174.826</v>
      </c>
      <c r="I23" s="191">
        <v>978.96100000000001</v>
      </c>
      <c r="J23" s="136">
        <v>1323.24</v>
      </c>
      <c r="K23" s="66">
        <v>968.20799999999997</v>
      </c>
      <c r="L23" s="111">
        <v>5557.6480000000001</v>
      </c>
      <c r="M23" s="66">
        <v>4149.9440000000004</v>
      </c>
      <c r="N23" s="65">
        <v>963.74099999999999</v>
      </c>
      <c r="O23" s="259">
        <v>852.59699999999998</v>
      </c>
      <c r="P23" s="389">
        <f t="shared" ref="P23:P28" si="4">D23-J23</f>
        <v>-75.298000000000002</v>
      </c>
      <c r="Q23" s="390">
        <f t="shared" ref="Q23:Q28" si="5">E23-K23</f>
        <v>-167.30799999999999</v>
      </c>
      <c r="R23" s="394">
        <f t="shared" ref="R23:S28" si="6">F23-L23</f>
        <v>-294.36400000000049</v>
      </c>
      <c r="S23" s="395">
        <f t="shared" si="6"/>
        <v>-711.42900000000054</v>
      </c>
    </row>
    <row r="24" spans="1:19" x14ac:dyDescent="0.2">
      <c r="A24" s="225"/>
      <c r="B24" s="232" t="s">
        <v>107</v>
      </c>
      <c r="C24" s="188" t="s">
        <v>108</v>
      </c>
      <c r="D24" s="189">
        <v>11620.592000000001</v>
      </c>
      <c r="E24" s="190">
        <v>11120.13</v>
      </c>
      <c r="F24" s="65">
        <v>49058.752999999997</v>
      </c>
      <c r="G24" s="66">
        <v>47789.748</v>
      </c>
      <c r="H24" s="189">
        <v>7860.45</v>
      </c>
      <c r="I24" s="191">
        <v>6214.6850000000004</v>
      </c>
      <c r="J24" s="136">
        <v>8520.2450000000008</v>
      </c>
      <c r="K24" s="66">
        <v>14785.821</v>
      </c>
      <c r="L24" s="111">
        <v>35765.046999999999</v>
      </c>
      <c r="M24" s="66">
        <v>63529.864000000001</v>
      </c>
      <c r="N24" s="65">
        <v>4678.97</v>
      </c>
      <c r="O24" s="259">
        <v>6489.9690000000001</v>
      </c>
      <c r="P24" s="389">
        <f t="shared" si="4"/>
        <v>3100.3469999999998</v>
      </c>
      <c r="Q24" s="390">
        <f t="shared" si="5"/>
        <v>-3665.6910000000007</v>
      </c>
      <c r="R24" s="394">
        <f t="shared" si="6"/>
        <v>13293.705999999998</v>
      </c>
      <c r="S24" s="395">
        <f t="shared" si="6"/>
        <v>-15740.116000000002</v>
      </c>
    </row>
    <row r="25" spans="1:19" x14ac:dyDescent="0.2">
      <c r="A25" s="225"/>
      <c r="B25" s="232" t="s">
        <v>109</v>
      </c>
      <c r="C25" s="188" t="s">
        <v>110</v>
      </c>
      <c r="D25" s="189">
        <v>2548.694</v>
      </c>
      <c r="E25" s="190">
        <v>2707.7020000000002</v>
      </c>
      <c r="F25" s="65">
        <v>10732.03</v>
      </c>
      <c r="G25" s="66">
        <v>11628.728999999999</v>
      </c>
      <c r="H25" s="189">
        <v>1580.2139999999999</v>
      </c>
      <c r="I25" s="191">
        <v>1712.8510000000001</v>
      </c>
      <c r="J25" s="136">
        <v>117.346</v>
      </c>
      <c r="K25" s="66">
        <v>201.94200000000001</v>
      </c>
      <c r="L25" s="111">
        <v>492.51400000000001</v>
      </c>
      <c r="M25" s="66">
        <v>866.17399999999998</v>
      </c>
      <c r="N25" s="65">
        <v>43.804000000000002</v>
      </c>
      <c r="O25" s="259">
        <v>83.132000000000005</v>
      </c>
      <c r="P25" s="389">
        <f t="shared" si="4"/>
        <v>2431.348</v>
      </c>
      <c r="Q25" s="390">
        <f t="shared" si="5"/>
        <v>2505.7600000000002</v>
      </c>
      <c r="R25" s="394">
        <f t="shared" si="6"/>
        <v>10239.516000000001</v>
      </c>
      <c r="S25" s="395">
        <f t="shared" si="6"/>
        <v>10762.555</v>
      </c>
    </row>
    <row r="26" spans="1:19" x14ac:dyDescent="0.2">
      <c r="A26" s="225"/>
      <c r="B26" s="232" t="s">
        <v>111</v>
      </c>
      <c r="C26" s="188" t="s">
        <v>112</v>
      </c>
      <c r="D26" s="189">
        <v>29201.821</v>
      </c>
      <c r="E26" s="190">
        <v>29829.347000000002</v>
      </c>
      <c r="F26" s="65">
        <v>122829.113</v>
      </c>
      <c r="G26" s="66">
        <v>128131.95299999999</v>
      </c>
      <c r="H26" s="189">
        <v>28544.317999999999</v>
      </c>
      <c r="I26" s="191">
        <v>25038.162</v>
      </c>
      <c r="J26" s="136">
        <v>2809.1819999999998</v>
      </c>
      <c r="K26" s="66">
        <v>3417.8919999999998</v>
      </c>
      <c r="L26" s="111">
        <v>11808.787</v>
      </c>
      <c r="M26" s="66">
        <v>14669.348</v>
      </c>
      <c r="N26" s="65">
        <v>1747.279</v>
      </c>
      <c r="O26" s="259">
        <v>3219.9879999999998</v>
      </c>
      <c r="P26" s="389">
        <f t="shared" si="4"/>
        <v>26392.638999999999</v>
      </c>
      <c r="Q26" s="390">
        <f t="shared" si="5"/>
        <v>26411.455000000002</v>
      </c>
      <c r="R26" s="394">
        <f t="shared" si="6"/>
        <v>111020.326</v>
      </c>
      <c r="S26" s="395">
        <f t="shared" si="6"/>
        <v>113462.605</v>
      </c>
    </row>
    <row r="27" spans="1:19" x14ac:dyDescent="0.2">
      <c r="A27" s="225"/>
      <c r="B27" s="232" t="s">
        <v>113</v>
      </c>
      <c r="C27" s="188" t="s">
        <v>114</v>
      </c>
      <c r="D27" s="189">
        <v>49301.555999999997</v>
      </c>
      <c r="E27" s="190">
        <v>17819.562999999998</v>
      </c>
      <c r="F27" s="65">
        <v>206929.39</v>
      </c>
      <c r="G27" s="66">
        <v>76522.495999999999</v>
      </c>
      <c r="H27" s="189">
        <v>10830.65</v>
      </c>
      <c r="I27" s="191">
        <v>4222.9390000000003</v>
      </c>
      <c r="J27" s="136">
        <v>25786.886999999999</v>
      </c>
      <c r="K27" s="66">
        <v>17601.423999999999</v>
      </c>
      <c r="L27" s="111">
        <v>108563.20600000001</v>
      </c>
      <c r="M27" s="66">
        <v>75538.013000000006</v>
      </c>
      <c r="N27" s="65">
        <v>4896.8209999999999</v>
      </c>
      <c r="O27" s="259">
        <v>3254.029</v>
      </c>
      <c r="P27" s="389">
        <f t="shared" si="4"/>
        <v>23514.668999999998</v>
      </c>
      <c r="Q27" s="390">
        <f t="shared" si="5"/>
        <v>218.13899999999921</v>
      </c>
      <c r="R27" s="394">
        <f t="shared" si="6"/>
        <v>98366.184000000008</v>
      </c>
      <c r="S27" s="395">
        <f t="shared" si="6"/>
        <v>984.4829999999929</v>
      </c>
    </row>
    <row r="28" spans="1:19" ht="13.5" thickBot="1" x14ac:dyDescent="0.25">
      <c r="A28" s="225"/>
      <c r="B28" s="233" t="s">
        <v>115</v>
      </c>
      <c r="C28" s="196" t="s">
        <v>116</v>
      </c>
      <c r="D28" s="197">
        <v>11664.69</v>
      </c>
      <c r="E28" s="198">
        <v>7641.9979999999996</v>
      </c>
      <c r="F28" s="67">
        <v>48969.394999999997</v>
      </c>
      <c r="G28" s="68">
        <v>32825.089999999997</v>
      </c>
      <c r="H28" s="197">
        <v>4281.0969999999998</v>
      </c>
      <c r="I28" s="199">
        <v>2643.0929999999998</v>
      </c>
      <c r="J28" s="137">
        <v>20053.316999999999</v>
      </c>
      <c r="K28" s="68">
        <v>25012.825000000001</v>
      </c>
      <c r="L28" s="114">
        <v>84331.554000000004</v>
      </c>
      <c r="M28" s="68">
        <v>107456.55100000001</v>
      </c>
      <c r="N28" s="67">
        <v>6671.8649999999998</v>
      </c>
      <c r="O28" s="260">
        <v>7619.8779999999997</v>
      </c>
      <c r="P28" s="391">
        <f t="shared" si="4"/>
        <v>-8388.6269999999986</v>
      </c>
      <c r="Q28" s="392">
        <f t="shared" si="5"/>
        <v>-17370.827000000001</v>
      </c>
      <c r="R28" s="396">
        <f t="shared" si="6"/>
        <v>-35362.159000000007</v>
      </c>
      <c r="S28" s="397">
        <f t="shared" si="6"/>
        <v>-74631.46100000001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5"/>
      <c r="B31" s="226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5"/>
      <c r="B32" s="227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5"/>
      <c r="B33" s="228"/>
      <c r="C33" s="119"/>
      <c r="D33" s="157" t="s">
        <v>266</v>
      </c>
      <c r="E33" s="148" t="s">
        <v>267</v>
      </c>
      <c r="F33" s="147" t="s">
        <v>266</v>
      </c>
      <c r="G33" s="148" t="s">
        <v>267</v>
      </c>
      <c r="H33" s="150" t="s">
        <v>266</v>
      </c>
      <c r="I33" s="151" t="s">
        <v>267</v>
      </c>
      <c r="J33" s="159" t="s">
        <v>266</v>
      </c>
      <c r="K33" s="88" t="s">
        <v>267</v>
      </c>
      <c r="L33" s="109" t="s">
        <v>266</v>
      </c>
      <c r="M33" s="88" t="s">
        <v>267</v>
      </c>
      <c r="N33" s="87" t="s">
        <v>266</v>
      </c>
      <c r="O33" s="89" t="s">
        <v>267</v>
      </c>
      <c r="P33" s="159" t="s">
        <v>266</v>
      </c>
      <c r="Q33" s="88" t="s">
        <v>267</v>
      </c>
      <c r="R33" s="110" t="s">
        <v>266</v>
      </c>
      <c r="S33" s="90" t="s">
        <v>267</v>
      </c>
      <c r="T33" s="250"/>
    </row>
    <row r="34" spans="1:21" ht="15.75" x14ac:dyDescent="0.25">
      <c r="A34" s="225"/>
      <c r="B34" s="231" t="s">
        <v>105</v>
      </c>
      <c r="C34" s="161"/>
      <c r="D34" s="158">
        <f t="shared" ref="D34:S34" si="7">SUM(D35:D40)</f>
        <v>225584.70300000001</v>
      </c>
      <c r="E34" s="138">
        <f t="shared" si="7"/>
        <v>227876.78999999998</v>
      </c>
      <c r="F34" s="139">
        <f t="shared" si="7"/>
        <v>949420.38800000004</v>
      </c>
      <c r="G34" s="138">
        <f t="shared" si="7"/>
        <v>979002.61600000004</v>
      </c>
      <c r="H34" s="140">
        <f t="shared" si="7"/>
        <v>274111.95899999997</v>
      </c>
      <c r="I34" s="162">
        <f t="shared" si="7"/>
        <v>307781.83799999999</v>
      </c>
      <c r="J34" s="158">
        <f t="shared" si="7"/>
        <v>154023.503</v>
      </c>
      <c r="K34" s="138">
        <f t="shared" si="7"/>
        <v>167672.15700000001</v>
      </c>
      <c r="L34" s="139">
        <f t="shared" si="7"/>
        <v>647627.76</v>
      </c>
      <c r="M34" s="138">
        <f t="shared" si="7"/>
        <v>720383.71499999997</v>
      </c>
      <c r="N34" s="140">
        <f t="shared" si="7"/>
        <v>108722.99799999999</v>
      </c>
      <c r="O34" s="149">
        <f t="shared" si="7"/>
        <v>102387.512</v>
      </c>
      <c r="P34" s="256">
        <f t="shared" ref="P34:Q34" si="8">SUM(P35:P40)</f>
        <v>71561.199999999983</v>
      </c>
      <c r="Q34" s="132">
        <f t="shared" si="8"/>
        <v>60204.632999999994</v>
      </c>
      <c r="R34" s="131">
        <f t="shared" si="7"/>
        <v>301792.62799999997</v>
      </c>
      <c r="S34" s="132">
        <f t="shared" si="7"/>
        <v>258618.90100000004</v>
      </c>
      <c r="T34" s="250"/>
    </row>
    <row r="35" spans="1:21" x14ac:dyDescent="0.2">
      <c r="A35" s="225"/>
      <c r="B35" s="232" t="s">
        <v>106</v>
      </c>
      <c r="C35" s="188" t="s">
        <v>172</v>
      </c>
      <c r="D35" s="189">
        <v>123359.394</v>
      </c>
      <c r="E35" s="190">
        <v>127238.516</v>
      </c>
      <c r="F35" s="111">
        <v>519321.962</v>
      </c>
      <c r="G35" s="66">
        <v>546608.53</v>
      </c>
      <c r="H35" s="189">
        <v>219025.84099999999</v>
      </c>
      <c r="I35" s="191">
        <v>248146.43799999999</v>
      </c>
      <c r="J35" s="222">
        <v>19360.901999999998</v>
      </c>
      <c r="K35" s="190">
        <v>21197.678</v>
      </c>
      <c r="L35" s="111">
        <v>81340.442999999999</v>
      </c>
      <c r="M35" s="66">
        <v>91049.675000000003</v>
      </c>
      <c r="N35" s="189">
        <v>22955.920999999998</v>
      </c>
      <c r="O35" s="254">
        <v>24252.579000000002</v>
      </c>
      <c r="P35" s="257">
        <f t="shared" ref="P35:P40" si="9">D35-J35</f>
        <v>103998.492</v>
      </c>
      <c r="Q35" s="193">
        <f t="shared" ref="Q35:Q40" si="10">E35-K35</f>
        <v>106040.838</v>
      </c>
      <c r="R35" s="112">
        <f t="shared" ref="R35:R40" si="11">F35-L35</f>
        <v>437981.51899999997</v>
      </c>
      <c r="S35" s="113">
        <f t="shared" ref="S35:S40" si="12">G35-M35</f>
        <v>455558.85500000004</v>
      </c>
      <c r="T35" s="250"/>
      <c r="U35" s="214"/>
    </row>
    <row r="36" spans="1:21" x14ac:dyDescent="0.2">
      <c r="A36" s="225"/>
      <c r="B36" s="232" t="s">
        <v>107</v>
      </c>
      <c r="C36" s="188" t="s">
        <v>108</v>
      </c>
      <c r="D36" s="189">
        <v>12809.746999999999</v>
      </c>
      <c r="E36" s="190">
        <v>20465.442999999999</v>
      </c>
      <c r="F36" s="111">
        <v>54158.408000000003</v>
      </c>
      <c r="G36" s="66">
        <v>87912.735000000001</v>
      </c>
      <c r="H36" s="189">
        <v>8788.7849999999999</v>
      </c>
      <c r="I36" s="191">
        <v>15717.661</v>
      </c>
      <c r="J36" s="222">
        <v>37312.595000000001</v>
      </c>
      <c r="K36" s="190">
        <v>35851.614999999998</v>
      </c>
      <c r="L36" s="111">
        <v>156763.598</v>
      </c>
      <c r="M36" s="66">
        <v>154055.06099999999</v>
      </c>
      <c r="N36" s="189">
        <v>38182.455999999998</v>
      </c>
      <c r="O36" s="254">
        <v>29450.986000000001</v>
      </c>
      <c r="P36" s="257">
        <f t="shared" si="9"/>
        <v>-24502.848000000002</v>
      </c>
      <c r="Q36" s="193">
        <f t="shared" si="10"/>
        <v>-15386.171999999999</v>
      </c>
      <c r="R36" s="112">
        <f t="shared" si="11"/>
        <v>-102605.19</v>
      </c>
      <c r="S36" s="113">
        <f t="shared" si="12"/>
        <v>-66142.325999999986</v>
      </c>
    </row>
    <row r="37" spans="1:21" x14ac:dyDescent="0.2">
      <c r="A37" s="225"/>
      <c r="B37" s="232" t="s">
        <v>109</v>
      </c>
      <c r="C37" s="188" t="s">
        <v>110</v>
      </c>
      <c r="D37" s="189">
        <v>4169.6239999999998</v>
      </c>
      <c r="E37" s="190">
        <v>4161.732</v>
      </c>
      <c r="F37" s="111">
        <v>17529.79</v>
      </c>
      <c r="G37" s="66">
        <v>17888.032999999999</v>
      </c>
      <c r="H37" s="189">
        <v>3768.6030000000001</v>
      </c>
      <c r="I37" s="191">
        <v>3946.8150000000001</v>
      </c>
      <c r="J37" s="222">
        <v>20908.331999999999</v>
      </c>
      <c r="K37" s="190">
        <v>19541.404999999999</v>
      </c>
      <c r="L37" s="111">
        <v>87898.001000000004</v>
      </c>
      <c r="M37" s="66">
        <v>83938.75</v>
      </c>
      <c r="N37" s="189">
        <v>19896.764999999999</v>
      </c>
      <c r="O37" s="254">
        <v>17491.391</v>
      </c>
      <c r="P37" s="257">
        <f t="shared" si="9"/>
        <v>-16738.707999999999</v>
      </c>
      <c r="Q37" s="193">
        <f t="shared" si="10"/>
        <v>-15379.672999999999</v>
      </c>
      <c r="R37" s="112">
        <f t="shared" si="11"/>
        <v>-70368.21100000001</v>
      </c>
      <c r="S37" s="113">
        <f t="shared" si="12"/>
        <v>-66050.717000000004</v>
      </c>
      <c r="T37" s="250"/>
    </row>
    <row r="38" spans="1:21" x14ac:dyDescent="0.2">
      <c r="A38" s="225"/>
      <c r="B38" s="232" t="s">
        <v>111</v>
      </c>
      <c r="C38" s="188" t="s">
        <v>112</v>
      </c>
      <c r="D38" s="189">
        <v>5744.2259999999997</v>
      </c>
      <c r="E38" s="190">
        <v>6317.4889999999996</v>
      </c>
      <c r="F38" s="111">
        <v>24154.177</v>
      </c>
      <c r="G38" s="66">
        <v>27145.057000000001</v>
      </c>
      <c r="H38" s="189">
        <v>16387.172999999999</v>
      </c>
      <c r="I38" s="191">
        <v>14596.993</v>
      </c>
      <c r="J38" s="222">
        <v>6507.7359999999999</v>
      </c>
      <c r="K38" s="190">
        <v>4886.0240000000003</v>
      </c>
      <c r="L38" s="111">
        <v>27369.144</v>
      </c>
      <c r="M38" s="66">
        <v>20972.562000000002</v>
      </c>
      <c r="N38" s="189">
        <v>7546.607</v>
      </c>
      <c r="O38" s="254">
        <v>6329.2610000000004</v>
      </c>
      <c r="P38" s="257">
        <f t="shared" si="9"/>
        <v>-763.51000000000022</v>
      </c>
      <c r="Q38" s="193">
        <f t="shared" si="10"/>
        <v>1431.4649999999992</v>
      </c>
      <c r="R38" s="112">
        <f t="shared" si="11"/>
        <v>-3214.9670000000006</v>
      </c>
      <c r="S38" s="113">
        <f t="shared" si="12"/>
        <v>6172.494999999999</v>
      </c>
      <c r="T38" s="250"/>
    </row>
    <row r="39" spans="1:21" x14ac:dyDescent="0.2">
      <c r="A39" s="225"/>
      <c r="B39" s="232" t="s">
        <v>113</v>
      </c>
      <c r="C39" s="188" t="s">
        <v>114</v>
      </c>
      <c r="D39" s="189">
        <v>28589.496999999999</v>
      </c>
      <c r="E39" s="190">
        <v>15731.984</v>
      </c>
      <c r="F39" s="111">
        <v>120211.27099999999</v>
      </c>
      <c r="G39" s="66">
        <v>67584.546000000002</v>
      </c>
      <c r="H39" s="189">
        <v>6527.1090000000004</v>
      </c>
      <c r="I39" s="191">
        <v>3960.174</v>
      </c>
      <c r="J39" s="222">
        <v>13849.950999999999</v>
      </c>
      <c r="K39" s="190">
        <v>11882.811</v>
      </c>
      <c r="L39" s="111">
        <v>58354.582000000002</v>
      </c>
      <c r="M39" s="66">
        <v>51067.999000000003</v>
      </c>
      <c r="N39" s="189">
        <v>2595.9499999999998</v>
      </c>
      <c r="O39" s="254">
        <v>2216.7600000000002</v>
      </c>
      <c r="P39" s="257">
        <f t="shared" si="9"/>
        <v>14739.546</v>
      </c>
      <c r="Q39" s="193">
        <f t="shared" si="10"/>
        <v>3849.1730000000007</v>
      </c>
      <c r="R39" s="112">
        <f t="shared" si="11"/>
        <v>61856.688999999991</v>
      </c>
      <c r="S39" s="113">
        <f t="shared" si="12"/>
        <v>16516.546999999999</v>
      </c>
    </row>
    <row r="40" spans="1:21" ht="13.5" thickBot="1" x14ac:dyDescent="0.25">
      <c r="A40" s="225"/>
      <c r="B40" s="233" t="s">
        <v>115</v>
      </c>
      <c r="C40" s="196" t="s">
        <v>116</v>
      </c>
      <c r="D40" s="197">
        <v>50912.214999999997</v>
      </c>
      <c r="E40" s="198">
        <v>53961.625999999997</v>
      </c>
      <c r="F40" s="114">
        <v>214044.78</v>
      </c>
      <c r="G40" s="68">
        <v>231863.715</v>
      </c>
      <c r="H40" s="197">
        <v>19614.448</v>
      </c>
      <c r="I40" s="199">
        <v>21413.757000000001</v>
      </c>
      <c r="J40" s="223">
        <v>56083.987000000001</v>
      </c>
      <c r="K40" s="198">
        <v>74312.623999999996</v>
      </c>
      <c r="L40" s="114">
        <v>235901.992</v>
      </c>
      <c r="M40" s="68">
        <v>319299.66800000001</v>
      </c>
      <c r="N40" s="197">
        <v>17545.298999999999</v>
      </c>
      <c r="O40" s="255">
        <v>22646.535</v>
      </c>
      <c r="P40" s="258">
        <f t="shared" si="9"/>
        <v>-5171.7720000000045</v>
      </c>
      <c r="Q40" s="201">
        <f t="shared" si="10"/>
        <v>-20350.998</v>
      </c>
      <c r="R40" s="115">
        <f t="shared" si="11"/>
        <v>-21857.212</v>
      </c>
      <c r="S40" s="116">
        <f t="shared" si="12"/>
        <v>-87435.953000000009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5"/>
      <c r="B43" s="226"/>
      <c r="C43" s="117"/>
      <c r="D43" s="165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5"/>
      <c r="B44" s="227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5"/>
      <c r="B45" s="228"/>
      <c r="C45" s="119"/>
      <c r="D45" s="159" t="s">
        <v>266</v>
      </c>
      <c r="E45" s="88" t="s">
        <v>267</v>
      </c>
      <c r="F45" s="109" t="s">
        <v>266</v>
      </c>
      <c r="G45" s="88" t="s">
        <v>267</v>
      </c>
      <c r="H45" s="87" t="s">
        <v>266</v>
      </c>
      <c r="I45" s="89" t="s">
        <v>267</v>
      </c>
      <c r="J45" s="159" t="s">
        <v>266</v>
      </c>
      <c r="K45" s="88" t="s">
        <v>267</v>
      </c>
      <c r="L45" s="109" t="s">
        <v>266</v>
      </c>
      <c r="M45" s="88" t="s">
        <v>267</v>
      </c>
      <c r="N45" s="87" t="s">
        <v>266</v>
      </c>
      <c r="O45" s="89" t="s">
        <v>267</v>
      </c>
      <c r="P45" s="159" t="s">
        <v>266</v>
      </c>
      <c r="Q45" s="88" t="s">
        <v>267</v>
      </c>
      <c r="R45" s="110" t="s">
        <v>266</v>
      </c>
      <c r="S45" s="90" t="s">
        <v>267</v>
      </c>
    </row>
    <row r="46" spans="1:21" ht="15.75" x14ac:dyDescent="0.25">
      <c r="A46" s="225"/>
      <c r="B46" s="202" t="s">
        <v>105</v>
      </c>
      <c r="C46" s="203"/>
      <c r="D46" s="158">
        <f t="shared" ref="D46:S46" si="13">SUM(D47:D52)</f>
        <v>815077.23600000003</v>
      </c>
      <c r="E46" s="138">
        <f t="shared" si="13"/>
        <v>776911.76300000004</v>
      </c>
      <c r="F46" s="139">
        <f>(SUM(F47:F52))/1</f>
        <v>3428565.1570000006</v>
      </c>
      <c r="G46" s="138">
        <f>(SUM(G47:G52))/1</f>
        <v>3337749.25</v>
      </c>
      <c r="H46" s="140">
        <f t="shared" si="13"/>
        <v>579378.13199999998</v>
      </c>
      <c r="I46" s="162">
        <f t="shared" si="13"/>
        <v>600962.04100000008</v>
      </c>
      <c r="J46" s="158">
        <f t="shared" si="13"/>
        <v>439019.516</v>
      </c>
      <c r="K46" s="138">
        <f t="shared" si="13"/>
        <v>456653.32799999998</v>
      </c>
      <c r="L46" s="139">
        <f>(SUM(L47:L52))/1</f>
        <v>1846231.7089999998</v>
      </c>
      <c r="M46" s="138">
        <f>(SUM(M47:M52))/1</f>
        <v>1961838.9950000001</v>
      </c>
      <c r="N46" s="140">
        <f t="shared" si="13"/>
        <v>319023.93300000002</v>
      </c>
      <c r="O46" s="149">
        <f t="shared" si="13"/>
        <v>296667.93799999997</v>
      </c>
      <c r="P46" s="256">
        <f t="shared" ref="P46:Q46" si="14">SUM(P47:P52)</f>
        <v>376057.72</v>
      </c>
      <c r="Q46" s="132">
        <f t="shared" si="14"/>
        <v>320258.43500000006</v>
      </c>
      <c r="R46" s="131">
        <f t="shared" si="13"/>
        <v>1582333.4480000001</v>
      </c>
      <c r="S46" s="132">
        <f t="shared" si="13"/>
        <v>1375910.2549999999</v>
      </c>
    </row>
    <row r="47" spans="1:21" x14ac:dyDescent="0.2">
      <c r="A47" s="225"/>
      <c r="B47" s="224" t="s">
        <v>106</v>
      </c>
      <c r="C47" s="194" t="s">
        <v>172</v>
      </c>
      <c r="D47" s="136">
        <v>172363.31400000001</v>
      </c>
      <c r="E47" s="66">
        <v>176439.03200000001</v>
      </c>
      <c r="F47" s="111">
        <v>725352.40800000005</v>
      </c>
      <c r="G47" s="66">
        <v>757998.08100000001</v>
      </c>
      <c r="H47" s="65">
        <v>291345.815</v>
      </c>
      <c r="I47" s="163">
        <v>322895.30200000003</v>
      </c>
      <c r="J47" s="136">
        <v>80553.244999999995</v>
      </c>
      <c r="K47" s="66">
        <v>75224.638000000006</v>
      </c>
      <c r="L47" s="111">
        <v>338971.87300000002</v>
      </c>
      <c r="M47" s="66">
        <v>323041.51</v>
      </c>
      <c r="N47" s="65">
        <v>114917.586</v>
      </c>
      <c r="O47" s="259">
        <v>104068.72900000001</v>
      </c>
      <c r="P47" s="261">
        <v>91810.069000000018</v>
      </c>
      <c r="Q47" s="134">
        <v>101214.394</v>
      </c>
      <c r="R47" s="112">
        <f t="shared" ref="R47:S52" si="15">F47-L47</f>
        <v>386380.53500000003</v>
      </c>
      <c r="S47" s="113">
        <f t="shared" si="15"/>
        <v>434956.571</v>
      </c>
    </row>
    <row r="48" spans="1:21" x14ac:dyDescent="0.2">
      <c r="A48" s="225"/>
      <c r="B48" s="229" t="s">
        <v>107</v>
      </c>
      <c r="C48" s="194" t="s">
        <v>108</v>
      </c>
      <c r="D48" s="136">
        <v>50481.357000000004</v>
      </c>
      <c r="E48" s="66">
        <v>63138.923000000003</v>
      </c>
      <c r="F48" s="111">
        <v>212830.353</v>
      </c>
      <c r="G48" s="66">
        <v>271247.87400000001</v>
      </c>
      <c r="H48" s="65">
        <v>32230.989000000001</v>
      </c>
      <c r="I48" s="163">
        <v>40008.161999999997</v>
      </c>
      <c r="J48" s="136">
        <v>71741.989000000001</v>
      </c>
      <c r="K48" s="66">
        <v>94584.356</v>
      </c>
      <c r="L48" s="111">
        <v>301411.57199999999</v>
      </c>
      <c r="M48" s="66">
        <v>406456.18900000001</v>
      </c>
      <c r="N48" s="65">
        <v>56174.862000000001</v>
      </c>
      <c r="O48" s="259">
        <v>58395.169000000002</v>
      </c>
      <c r="P48" s="261">
        <v>-21260.631999999998</v>
      </c>
      <c r="Q48" s="134">
        <v>-31445.432999999997</v>
      </c>
      <c r="R48" s="112">
        <f t="shared" si="15"/>
        <v>-88581.218999999983</v>
      </c>
      <c r="S48" s="113">
        <f t="shared" si="15"/>
        <v>-135208.315</v>
      </c>
    </row>
    <row r="49" spans="1:19" x14ac:dyDescent="0.2">
      <c r="A49" s="225"/>
      <c r="B49" s="229" t="s">
        <v>109</v>
      </c>
      <c r="C49" s="194" t="s">
        <v>110</v>
      </c>
      <c r="D49" s="136">
        <v>59377.618999999999</v>
      </c>
      <c r="E49" s="66">
        <v>61341.491000000002</v>
      </c>
      <c r="F49" s="111">
        <v>249674.872</v>
      </c>
      <c r="G49" s="66">
        <v>263562.636</v>
      </c>
      <c r="H49" s="65">
        <v>48714.12</v>
      </c>
      <c r="I49" s="163">
        <v>51811.845999999998</v>
      </c>
      <c r="J49" s="136">
        <v>42736.2</v>
      </c>
      <c r="K49" s="66">
        <v>42268.695</v>
      </c>
      <c r="L49" s="111">
        <v>179620.66399999999</v>
      </c>
      <c r="M49" s="66">
        <v>181568.74100000001</v>
      </c>
      <c r="N49" s="65">
        <v>38627.317000000003</v>
      </c>
      <c r="O49" s="259">
        <v>37132.269999999997</v>
      </c>
      <c r="P49" s="261">
        <v>16641.419000000002</v>
      </c>
      <c r="Q49" s="134">
        <v>19072.796000000002</v>
      </c>
      <c r="R49" s="112">
        <f t="shared" si="15"/>
        <v>70054.208000000013</v>
      </c>
      <c r="S49" s="113">
        <f t="shared" si="15"/>
        <v>81993.89499999999</v>
      </c>
    </row>
    <row r="50" spans="1:19" x14ac:dyDescent="0.2">
      <c r="A50" s="225"/>
      <c r="B50" s="229" t="s">
        <v>111</v>
      </c>
      <c r="C50" s="194" t="s">
        <v>112</v>
      </c>
      <c r="D50" s="136">
        <v>56525.052000000003</v>
      </c>
      <c r="E50" s="66">
        <v>57546.449000000001</v>
      </c>
      <c r="F50" s="111">
        <v>237812.83100000001</v>
      </c>
      <c r="G50" s="66">
        <v>247209.58900000001</v>
      </c>
      <c r="H50" s="65">
        <v>63914.885999999999</v>
      </c>
      <c r="I50" s="163">
        <v>55652.909</v>
      </c>
      <c r="J50" s="136">
        <v>24447.019</v>
      </c>
      <c r="K50" s="66">
        <v>22365.919999999998</v>
      </c>
      <c r="L50" s="111">
        <v>102819.152</v>
      </c>
      <c r="M50" s="66">
        <v>96081.26</v>
      </c>
      <c r="N50" s="65">
        <v>52978.684999999998</v>
      </c>
      <c r="O50" s="259">
        <v>39478.375999999997</v>
      </c>
      <c r="P50" s="261">
        <v>32078.033000000003</v>
      </c>
      <c r="Q50" s="134">
        <v>35180.529000000002</v>
      </c>
      <c r="R50" s="112">
        <f t="shared" si="15"/>
        <v>134993.679</v>
      </c>
      <c r="S50" s="113">
        <f t="shared" si="15"/>
        <v>151128.32900000003</v>
      </c>
    </row>
    <row r="51" spans="1:19" x14ac:dyDescent="0.2">
      <c r="A51" s="225"/>
      <c r="B51" s="229" t="s">
        <v>113</v>
      </c>
      <c r="C51" s="194" t="s">
        <v>114</v>
      </c>
      <c r="D51" s="136">
        <v>176132.20800000001</v>
      </c>
      <c r="E51" s="66">
        <v>114783.194</v>
      </c>
      <c r="F51" s="111">
        <v>740255.74300000002</v>
      </c>
      <c r="G51" s="66">
        <v>493097.21799999999</v>
      </c>
      <c r="H51" s="65">
        <v>38691.480000000003</v>
      </c>
      <c r="I51" s="163">
        <v>27387.118999999999</v>
      </c>
      <c r="J51" s="136">
        <v>57657.874000000003</v>
      </c>
      <c r="K51" s="66">
        <v>41692.735999999997</v>
      </c>
      <c r="L51" s="111">
        <v>242537.57399999999</v>
      </c>
      <c r="M51" s="66">
        <v>179097.611</v>
      </c>
      <c r="N51" s="65">
        <v>10990.422</v>
      </c>
      <c r="O51" s="259">
        <v>7957.4970000000003</v>
      </c>
      <c r="P51" s="261">
        <v>118474.334</v>
      </c>
      <c r="Q51" s="134">
        <v>73090.458000000013</v>
      </c>
      <c r="R51" s="112">
        <f t="shared" si="15"/>
        <v>497718.16899999999</v>
      </c>
      <c r="S51" s="113">
        <f t="shared" si="15"/>
        <v>313999.60699999996</v>
      </c>
    </row>
    <row r="52" spans="1:19" ht="13.5" thickBot="1" x14ac:dyDescent="0.25">
      <c r="A52" s="225"/>
      <c r="B52" s="230" t="s">
        <v>115</v>
      </c>
      <c r="C52" s="195" t="s">
        <v>116</v>
      </c>
      <c r="D52" s="137">
        <v>300197.68599999999</v>
      </c>
      <c r="E52" s="68">
        <v>303662.674</v>
      </c>
      <c r="F52" s="114">
        <v>1262638.95</v>
      </c>
      <c r="G52" s="68">
        <v>1304633.852</v>
      </c>
      <c r="H52" s="67">
        <v>104480.842</v>
      </c>
      <c r="I52" s="164">
        <v>103206.70299999999</v>
      </c>
      <c r="J52" s="137">
        <v>161883.18900000001</v>
      </c>
      <c r="K52" s="68">
        <v>180516.98300000001</v>
      </c>
      <c r="L52" s="114">
        <v>680870.87399999995</v>
      </c>
      <c r="M52" s="68">
        <v>775593.68400000001</v>
      </c>
      <c r="N52" s="67">
        <v>45335.061000000002</v>
      </c>
      <c r="O52" s="260">
        <v>49635.896999999997</v>
      </c>
      <c r="P52" s="262">
        <v>138314.49699999997</v>
      </c>
      <c r="Q52" s="135">
        <v>123145.69099999999</v>
      </c>
      <c r="R52" s="115">
        <f t="shared" si="15"/>
        <v>581768.076</v>
      </c>
      <c r="S52" s="116">
        <f t="shared" si="15"/>
        <v>529040.16799999995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4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X144" sqref="X144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228</v>
      </c>
      <c r="B2" s="120"/>
      <c r="C2" s="120"/>
      <c r="D2" s="120"/>
      <c r="E2" s="120"/>
      <c r="F2" s="120"/>
      <c r="G2" s="120"/>
      <c r="H2" s="120"/>
      <c r="I2" s="120"/>
      <c r="J2" s="120" t="s">
        <v>229</v>
      </c>
      <c r="K2" s="120"/>
      <c r="L2" s="120"/>
      <c r="M2" s="120"/>
      <c r="N2" s="120"/>
      <c r="O2" s="120"/>
    </row>
    <row r="3" spans="1:17" ht="17.25" thickBot="1" x14ac:dyDescent="0.3">
      <c r="A3" s="310" t="s">
        <v>227</v>
      </c>
      <c r="B3" s="120"/>
      <c r="C3" s="120"/>
      <c r="D3" s="120"/>
      <c r="E3" s="120"/>
      <c r="F3" s="120"/>
      <c r="G3" s="120"/>
      <c r="H3" s="120"/>
      <c r="I3" s="120"/>
      <c r="J3" s="310" t="s">
        <v>227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06" t="s">
        <v>269</v>
      </c>
      <c r="B5" s="307"/>
      <c r="C5" s="308"/>
      <c r="D5" s="309"/>
      <c r="E5" s="306" t="s">
        <v>270</v>
      </c>
      <c r="F5" s="307"/>
      <c r="G5" s="308"/>
      <c r="H5" s="309"/>
      <c r="I5" s="125"/>
      <c r="J5" s="306" t="s">
        <v>269</v>
      </c>
      <c r="K5" s="307"/>
      <c r="L5" s="308"/>
      <c r="M5" s="309"/>
      <c r="N5" s="306" t="s">
        <v>270</v>
      </c>
      <c r="O5" s="307"/>
      <c r="P5" s="308"/>
      <c r="Q5" s="309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78" t="s">
        <v>117</v>
      </c>
      <c r="B7" s="279">
        <v>194909.32</v>
      </c>
      <c r="C7" s="280">
        <v>820139.65599999996</v>
      </c>
      <c r="D7" s="281">
        <v>332697.25300000003</v>
      </c>
      <c r="E7" s="282" t="s">
        <v>117</v>
      </c>
      <c r="F7" s="283">
        <v>216128.56599999999</v>
      </c>
      <c r="G7" s="284">
        <v>928573.402</v>
      </c>
      <c r="H7" s="281">
        <v>398948.09100000001</v>
      </c>
      <c r="I7" s="125"/>
      <c r="J7" s="278" t="s">
        <v>117</v>
      </c>
      <c r="K7" s="279">
        <v>81881.188999999998</v>
      </c>
      <c r="L7" s="280">
        <v>344578.97499999998</v>
      </c>
      <c r="M7" s="281">
        <v>115510.06299999999</v>
      </c>
      <c r="N7" s="282" t="s">
        <v>117</v>
      </c>
      <c r="O7" s="283">
        <v>76155.006999999998</v>
      </c>
      <c r="P7" s="284">
        <v>327039.25099999999</v>
      </c>
      <c r="Q7" s="281">
        <v>104800.66899999999</v>
      </c>
    </row>
    <row r="8" spans="1:17" ht="15.75" x14ac:dyDescent="0.25">
      <c r="A8" s="285" t="s">
        <v>77</v>
      </c>
      <c r="B8" s="286">
        <v>123359.394</v>
      </c>
      <c r="C8" s="287">
        <v>519321.962</v>
      </c>
      <c r="D8" s="286">
        <v>219025.84099999999</v>
      </c>
      <c r="E8" s="288" t="s">
        <v>77</v>
      </c>
      <c r="F8" s="289">
        <v>127238.516</v>
      </c>
      <c r="G8" s="290">
        <v>546608.53</v>
      </c>
      <c r="H8" s="291">
        <v>248146.43799999999</v>
      </c>
      <c r="I8" s="125"/>
      <c r="J8" s="285" t="s">
        <v>131</v>
      </c>
      <c r="K8" s="286">
        <v>42659.618000000002</v>
      </c>
      <c r="L8" s="287">
        <v>179713.55499999999</v>
      </c>
      <c r="M8" s="286">
        <v>49676.22</v>
      </c>
      <c r="N8" s="288" t="s">
        <v>131</v>
      </c>
      <c r="O8" s="289">
        <v>38080.046999999999</v>
      </c>
      <c r="P8" s="290">
        <v>163492.51500000001</v>
      </c>
      <c r="Q8" s="291">
        <v>44524.161</v>
      </c>
    </row>
    <row r="9" spans="1:17" ht="15.75" x14ac:dyDescent="0.25">
      <c r="A9" s="292" t="s">
        <v>139</v>
      </c>
      <c r="B9" s="293">
        <v>9726.6119999999992</v>
      </c>
      <c r="C9" s="294">
        <v>40818.964</v>
      </c>
      <c r="D9" s="293">
        <v>15731.752</v>
      </c>
      <c r="E9" s="295" t="s">
        <v>171</v>
      </c>
      <c r="F9" s="296">
        <v>20544.131000000001</v>
      </c>
      <c r="G9" s="297">
        <v>88223.682000000001</v>
      </c>
      <c r="H9" s="298">
        <v>41326.728000000003</v>
      </c>
      <c r="I9" s="125"/>
      <c r="J9" s="292" t="s">
        <v>77</v>
      </c>
      <c r="K9" s="293">
        <v>19360.901999999998</v>
      </c>
      <c r="L9" s="294">
        <v>81340.442999999999</v>
      </c>
      <c r="M9" s="293">
        <v>22955.920999999998</v>
      </c>
      <c r="N9" s="295" t="s">
        <v>77</v>
      </c>
      <c r="O9" s="296">
        <v>21197.678</v>
      </c>
      <c r="P9" s="297">
        <v>91049.675000000003</v>
      </c>
      <c r="Q9" s="298">
        <v>24252.579000000002</v>
      </c>
    </row>
    <row r="10" spans="1:17" ht="15.75" x14ac:dyDescent="0.25">
      <c r="A10" s="292" t="s">
        <v>171</v>
      </c>
      <c r="B10" s="293">
        <v>9459.1929999999993</v>
      </c>
      <c r="C10" s="294">
        <v>39785.205000000002</v>
      </c>
      <c r="D10" s="293">
        <v>17729.760999999999</v>
      </c>
      <c r="E10" s="295" t="s">
        <v>139</v>
      </c>
      <c r="F10" s="296">
        <v>8288.2839999999997</v>
      </c>
      <c r="G10" s="297">
        <v>35581.701000000001</v>
      </c>
      <c r="H10" s="298">
        <v>12999.584000000001</v>
      </c>
      <c r="I10" s="125"/>
      <c r="J10" s="292" t="s">
        <v>132</v>
      </c>
      <c r="K10" s="293">
        <v>6584.0259999999998</v>
      </c>
      <c r="L10" s="294">
        <v>27660.633999999998</v>
      </c>
      <c r="M10" s="293">
        <v>18576.806</v>
      </c>
      <c r="N10" s="295" t="s">
        <v>132</v>
      </c>
      <c r="O10" s="296">
        <v>7247.7340000000004</v>
      </c>
      <c r="P10" s="297">
        <v>31134.116000000002</v>
      </c>
      <c r="Q10" s="298">
        <v>20156.595000000001</v>
      </c>
    </row>
    <row r="11" spans="1:17" ht="15.75" x14ac:dyDescent="0.25">
      <c r="A11" s="292" t="s">
        <v>131</v>
      </c>
      <c r="B11" s="293">
        <v>7795.4629999999997</v>
      </c>
      <c r="C11" s="294">
        <v>32780.775999999998</v>
      </c>
      <c r="D11" s="293">
        <v>17859.706999999999</v>
      </c>
      <c r="E11" s="295" t="s">
        <v>131</v>
      </c>
      <c r="F11" s="296">
        <v>7706.87</v>
      </c>
      <c r="G11" s="297">
        <v>33119.684000000001</v>
      </c>
      <c r="H11" s="298">
        <v>17481.841</v>
      </c>
      <c r="I11" s="125"/>
      <c r="J11" s="292" t="s">
        <v>134</v>
      </c>
      <c r="K11" s="293">
        <v>2581.4090000000001</v>
      </c>
      <c r="L11" s="294">
        <v>10855.736999999999</v>
      </c>
      <c r="M11" s="293">
        <v>4099.8429999999998</v>
      </c>
      <c r="N11" s="295" t="s">
        <v>134</v>
      </c>
      <c r="O11" s="296">
        <v>2295.2800000000002</v>
      </c>
      <c r="P11" s="297">
        <v>9856.77</v>
      </c>
      <c r="Q11" s="298">
        <v>2567.92</v>
      </c>
    </row>
    <row r="12" spans="1:17" ht="15.75" x14ac:dyDescent="0.25">
      <c r="A12" s="292" t="s">
        <v>199</v>
      </c>
      <c r="B12" s="293">
        <v>5788.5020000000004</v>
      </c>
      <c r="C12" s="294">
        <v>24282.704000000002</v>
      </c>
      <c r="D12" s="293">
        <v>12604.2</v>
      </c>
      <c r="E12" s="295" t="s">
        <v>199</v>
      </c>
      <c r="F12" s="296">
        <v>7461.9369999999999</v>
      </c>
      <c r="G12" s="297">
        <v>32106.716</v>
      </c>
      <c r="H12" s="298">
        <v>15031.959000000001</v>
      </c>
      <c r="I12" s="125"/>
      <c r="J12" s="292" t="s">
        <v>133</v>
      </c>
      <c r="K12" s="293">
        <v>2202.3049999999998</v>
      </c>
      <c r="L12" s="294">
        <v>9263.6219999999994</v>
      </c>
      <c r="M12" s="293">
        <v>5166.0119999999997</v>
      </c>
      <c r="N12" s="295" t="s">
        <v>133</v>
      </c>
      <c r="O12" s="296">
        <v>2035.982</v>
      </c>
      <c r="P12" s="297">
        <v>8740.0679999999993</v>
      </c>
      <c r="Q12" s="298">
        <v>4292.1959999999999</v>
      </c>
    </row>
    <row r="13" spans="1:17" ht="15.75" x14ac:dyDescent="0.25">
      <c r="A13" s="292" t="s">
        <v>128</v>
      </c>
      <c r="B13" s="293">
        <v>3603.7220000000002</v>
      </c>
      <c r="C13" s="294">
        <v>15125.312</v>
      </c>
      <c r="D13" s="293">
        <v>4064.924</v>
      </c>
      <c r="E13" s="295" t="s">
        <v>223</v>
      </c>
      <c r="F13" s="296">
        <v>4485.2569999999996</v>
      </c>
      <c r="G13" s="297">
        <v>19328.577000000001</v>
      </c>
      <c r="H13" s="298">
        <v>8608.8680000000004</v>
      </c>
      <c r="I13" s="125"/>
      <c r="J13" s="292" t="s">
        <v>136</v>
      </c>
      <c r="K13" s="293">
        <v>2002.9929999999999</v>
      </c>
      <c r="L13" s="294">
        <v>8402.3490000000002</v>
      </c>
      <c r="M13" s="293">
        <v>7282.8249999999998</v>
      </c>
      <c r="N13" s="295" t="s">
        <v>205</v>
      </c>
      <c r="O13" s="296">
        <v>968.20799999999997</v>
      </c>
      <c r="P13" s="297">
        <v>4149.9440000000004</v>
      </c>
      <c r="Q13" s="298">
        <v>852.59699999999998</v>
      </c>
    </row>
    <row r="14" spans="1:17" ht="15.75" x14ac:dyDescent="0.25">
      <c r="A14" s="292" t="s">
        <v>136</v>
      </c>
      <c r="B14" s="293">
        <v>3079.395</v>
      </c>
      <c r="C14" s="294">
        <v>12942.561</v>
      </c>
      <c r="D14" s="293">
        <v>2560.0059999999999</v>
      </c>
      <c r="E14" s="295" t="s">
        <v>136</v>
      </c>
      <c r="F14" s="296">
        <v>4430.7929999999997</v>
      </c>
      <c r="G14" s="297">
        <v>19040.536</v>
      </c>
      <c r="H14" s="298">
        <v>4109.5990000000002</v>
      </c>
      <c r="I14" s="125"/>
      <c r="J14" s="292" t="s">
        <v>79</v>
      </c>
      <c r="K14" s="293">
        <v>1469.7159999999999</v>
      </c>
      <c r="L14" s="294">
        <v>6171.7079999999996</v>
      </c>
      <c r="M14" s="293">
        <v>3342.482</v>
      </c>
      <c r="N14" s="295" t="s">
        <v>211</v>
      </c>
      <c r="O14" s="296">
        <v>930.36900000000003</v>
      </c>
      <c r="P14" s="297">
        <v>3997.741</v>
      </c>
      <c r="Q14" s="298">
        <v>731.94</v>
      </c>
    </row>
    <row r="15" spans="1:17" ht="15.75" x14ac:dyDescent="0.25">
      <c r="A15" s="292" t="s">
        <v>137</v>
      </c>
      <c r="B15" s="293">
        <v>2992.5940000000001</v>
      </c>
      <c r="C15" s="294">
        <v>12585.252</v>
      </c>
      <c r="D15" s="293">
        <v>6303.9859999999999</v>
      </c>
      <c r="E15" s="295" t="s">
        <v>128</v>
      </c>
      <c r="F15" s="296">
        <v>4247.2219999999998</v>
      </c>
      <c r="G15" s="297">
        <v>18256.796999999999</v>
      </c>
      <c r="H15" s="298">
        <v>6283.143</v>
      </c>
      <c r="I15" s="125"/>
      <c r="J15" s="292" t="s">
        <v>211</v>
      </c>
      <c r="K15" s="293">
        <v>1327.796</v>
      </c>
      <c r="L15" s="294">
        <v>5606.48</v>
      </c>
      <c r="M15" s="293">
        <v>592.46</v>
      </c>
      <c r="N15" s="295" t="s">
        <v>136</v>
      </c>
      <c r="O15" s="296">
        <v>861.71100000000001</v>
      </c>
      <c r="P15" s="297">
        <v>3708.587</v>
      </c>
      <c r="Q15" s="298">
        <v>4357.4799999999996</v>
      </c>
    </row>
    <row r="16" spans="1:17" ht="15.75" x14ac:dyDescent="0.25">
      <c r="A16" s="292" t="s">
        <v>151</v>
      </c>
      <c r="B16" s="293">
        <v>2818.0079999999998</v>
      </c>
      <c r="C16" s="294">
        <v>11852.226000000001</v>
      </c>
      <c r="D16" s="293">
        <v>6432.7060000000001</v>
      </c>
      <c r="E16" s="295" t="s">
        <v>164</v>
      </c>
      <c r="F16" s="296">
        <v>3113.4850000000001</v>
      </c>
      <c r="G16" s="297">
        <v>13377.8</v>
      </c>
      <c r="H16" s="298">
        <v>6135.3649999999998</v>
      </c>
      <c r="I16" s="125"/>
      <c r="J16" s="292" t="s">
        <v>205</v>
      </c>
      <c r="K16" s="293">
        <v>1323.24</v>
      </c>
      <c r="L16" s="294">
        <v>5557.6480000000001</v>
      </c>
      <c r="M16" s="293">
        <v>963.74099999999999</v>
      </c>
      <c r="N16" s="295" t="s">
        <v>189</v>
      </c>
      <c r="O16" s="296">
        <v>681.24199999999996</v>
      </c>
      <c r="P16" s="297">
        <v>2934.99</v>
      </c>
      <c r="Q16" s="298">
        <v>339.351</v>
      </c>
    </row>
    <row r="17" spans="1:17" ht="15.75" x14ac:dyDescent="0.25">
      <c r="A17" s="292" t="s">
        <v>79</v>
      </c>
      <c r="B17" s="293">
        <v>2561.4639999999999</v>
      </c>
      <c r="C17" s="294">
        <v>10753.092000000001</v>
      </c>
      <c r="D17" s="293">
        <v>1666.2539999999999</v>
      </c>
      <c r="E17" s="295" t="s">
        <v>137</v>
      </c>
      <c r="F17" s="296">
        <v>2776.7220000000002</v>
      </c>
      <c r="G17" s="297">
        <v>11934.96</v>
      </c>
      <c r="H17" s="298">
        <v>5864.45</v>
      </c>
      <c r="I17" s="125"/>
      <c r="J17" s="292" t="s">
        <v>189</v>
      </c>
      <c r="K17" s="293">
        <v>844.96600000000001</v>
      </c>
      <c r="L17" s="294">
        <v>3574.5639999999999</v>
      </c>
      <c r="M17" s="293">
        <v>356.495</v>
      </c>
      <c r="N17" s="295" t="s">
        <v>128</v>
      </c>
      <c r="O17" s="296">
        <v>572.26499999999999</v>
      </c>
      <c r="P17" s="297">
        <v>2458.085</v>
      </c>
      <c r="Q17" s="298">
        <v>1037.2629999999999</v>
      </c>
    </row>
    <row r="18" spans="1:17" ht="15.75" x14ac:dyDescent="0.25">
      <c r="A18" s="292" t="s">
        <v>164</v>
      </c>
      <c r="B18" s="293">
        <v>2379.41</v>
      </c>
      <c r="C18" s="294">
        <v>10005.468000000001</v>
      </c>
      <c r="D18" s="293">
        <v>4909.9380000000001</v>
      </c>
      <c r="E18" s="295" t="s">
        <v>151</v>
      </c>
      <c r="F18" s="296">
        <v>2686.797</v>
      </c>
      <c r="G18" s="297">
        <v>11543.038</v>
      </c>
      <c r="H18" s="298">
        <v>6014.9260000000004</v>
      </c>
      <c r="I18" s="125"/>
      <c r="J18" s="292" t="s">
        <v>128</v>
      </c>
      <c r="K18" s="293">
        <v>707.64099999999996</v>
      </c>
      <c r="L18" s="294">
        <v>3001.5390000000002</v>
      </c>
      <c r="M18" s="293">
        <v>1111.538</v>
      </c>
      <c r="N18" s="295" t="s">
        <v>79</v>
      </c>
      <c r="O18" s="296">
        <v>566.99300000000005</v>
      </c>
      <c r="P18" s="297">
        <v>2431.5549999999998</v>
      </c>
      <c r="Q18" s="298">
        <v>636.79600000000005</v>
      </c>
    </row>
    <row r="19" spans="1:17" ht="15.75" x14ac:dyDescent="0.25">
      <c r="A19" s="292" t="s">
        <v>141</v>
      </c>
      <c r="B19" s="293">
        <v>2312.9659999999999</v>
      </c>
      <c r="C19" s="294">
        <v>9710.3220000000001</v>
      </c>
      <c r="D19" s="293">
        <v>3828.4740000000002</v>
      </c>
      <c r="E19" s="295" t="s">
        <v>79</v>
      </c>
      <c r="F19" s="296">
        <v>2683.2080000000001</v>
      </c>
      <c r="G19" s="297">
        <v>11534.781999999999</v>
      </c>
      <c r="H19" s="298">
        <v>1582.06</v>
      </c>
      <c r="I19" s="125"/>
      <c r="J19" s="292" t="s">
        <v>149</v>
      </c>
      <c r="K19" s="293">
        <v>331.54399999999998</v>
      </c>
      <c r="L19" s="294">
        <v>1392.39</v>
      </c>
      <c r="M19" s="293">
        <v>910.61</v>
      </c>
      <c r="N19" s="295" t="s">
        <v>149</v>
      </c>
      <c r="O19" s="296">
        <v>467.774</v>
      </c>
      <c r="P19" s="297">
        <v>2011.854</v>
      </c>
      <c r="Q19" s="298">
        <v>811.68100000000004</v>
      </c>
    </row>
    <row r="20" spans="1:17" ht="15.75" x14ac:dyDescent="0.25">
      <c r="A20" s="292" t="s">
        <v>134</v>
      </c>
      <c r="B20" s="293">
        <v>2101.7779999999998</v>
      </c>
      <c r="C20" s="294">
        <v>8873.2849999999999</v>
      </c>
      <c r="D20" s="293">
        <v>937.47400000000005</v>
      </c>
      <c r="E20" s="295" t="s">
        <v>141</v>
      </c>
      <c r="F20" s="296">
        <v>2295.248</v>
      </c>
      <c r="G20" s="297">
        <v>9858.9079999999994</v>
      </c>
      <c r="H20" s="298">
        <v>3212.6950000000002</v>
      </c>
      <c r="I20" s="125"/>
      <c r="J20" s="292" t="s">
        <v>76</v>
      </c>
      <c r="K20" s="293">
        <v>208.14400000000001</v>
      </c>
      <c r="L20" s="294">
        <v>874.09199999999998</v>
      </c>
      <c r="M20" s="293">
        <v>218.76499999999999</v>
      </c>
      <c r="N20" s="295" t="s">
        <v>76</v>
      </c>
      <c r="O20" s="296">
        <v>231.25700000000001</v>
      </c>
      <c r="P20" s="297">
        <v>993.97799999999995</v>
      </c>
      <c r="Q20" s="298">
        <v>233.60400000000001</v>
      </c>
    </row>
    <row r="21" spans="1:17" ht="15.75" x14ac:dyDescent="0.25">
      <c r="A21" s="292" t="s">
        <v>223</v>
      </c>
      <c r="B21" s="293">
        <v>2085.2730000000001</v>
      </c>
      <c r="C21" s="294">
        <v>8847.6669999999995</v>
      </c>
      <c r="D21" s="293">
        <v>4224.6409999999996</v>
      </c>
      <c r="E21" s="295" t="s">
        <v>76</v>
      </c>
      <c r="F21" s="296">
        <v>2172.17</v>
      </c>
      <c r="G21" s="297">
        <v>9320.402</v>
      </c>
      <c r="H21" s="298">
        <v>1326.8340000000001</v>
      </c>
      <c r="I21" s="125"/>
      <c r="J21" s="292" t="s">
        <v>151</v>
      </c>
      <c r="K21" s="293">
        <v>163.05099999999999</v>
      </c>
      <c r="L21" s="294">
        <v>683.89099999999996</v>
      </c>
      <c r="M21" s="293">
        <v>91.747</v>
      </c>
      <c r="N21" s="295" t="s">
        <v>151</v>
      </c>
      <c r="O21" s="296">
        <v>18.466999999999999</v>
      </c>
      <c r="P21" s="297">
        <v>79.373000000000005</v>
      </c>
      <c r="Q21" s="298">
        <v>6.5060000000000002</v>
      </c>
    </row>
    <row r="22" spans="1:17" ht="15.75" x14ac:dyDescent="0.25">
      <c r="A22" s="292" t="s">
        <v>132</v>
      </c>
      <c r="B22" s="293">
        <v>1897.6220000000001</v>
      </c>
      <c r="C22" s="294">
        <v>8011.4769999999999</v>
      </c>
      <c r="D22" s="293">
        <v>896.30100000000004</v>
      </c>
      <c r="E22" s="295" t="s">
        <v>132</v>
      </c>
      <c r="F22" s="296">
        <v>1966.453</v>
      </c>
      <c r="G22" s="297">
        <v>8452.6579999999994</v>
      </c>
      <c r="H22" s="298">
        <v>2480.4540000000002</v>
      </c>
      <c r="I22" s="125"/>
      <c r="J22" s="292" t="s">
        <v>138</v>
      </c>
      <c r="K22" s="293">
        <v>59.746000000000002</v>
      </c>
      <c r="L22" s="294">
        <v>252.01499999999999</v>
      </c>
      <c r="M22" s="293">
        <v>48.57</v>
      </c>
      <c r="N22" s="295"/>
      <c r="O22" s="296"/>
      <c r="P22" s="297"/>
      <c r="Q22" s="298"/>
    </row>
    <row r="23" spans="1:17" ht="16.5" thickBot="1" x14ac:dyDescent="0.3">
      <c r="A23" s="299" t="s">
        <v>76</v>
      </c>
      <c r="B23" s="300">
        <v>1781.8440000000001</v>
      </c>
      <c r="C23" s="301">
        <v>7456.88</v>
      </c>
      <c r="D23" s="300">
        <v>981.78599999999994</v>
      </c>
      <c r="E23" s="302" t="s">
        <v>248</v>
      </c>
      <c r="F23" s="303">
        <v>1486.7180000000001</v>
      </c>
      <c r="G23" s="304">
        <v>6392.9849999999997</v>
      </c>
      <c r="H23" s="305">
        <v>524.70000000000005</v>
      </c>
      <c r="I23" s="125"/>
      <c r="J23" s="299" t="s">
        <v>141</v>
      </c>
      <c r="K23" s="300">
        <v>27.439</v>
      </c>
      <c r="L23" s="301">
        <v>116.941</v>
      </c>
      <c r="M23" s="300">
        <v>86.385999999999996</v>
      </c>
      <c r="N23" s="302"/>
      <c r="O23" s="303"/>
      <c r="P23" s="304"/>
      <c r="Q23" s="305"/>
    </row>
    <row r="27" spans="1:17" ht="16.5" x14ac:dyDescent="0.25">
      <c r="A27" s="120" t="s">
        <v>230</v>
      </c>
      <c r="B27" s="382"/>
      <c r="C27" s="120"/>
      <c r="D27" s="120"/>
      <c r="E27" s="120"/>
      <c r="F27" s="121"/>
      <c r="G27" s="120"/>
      <c r="H27" s="121"/>
      <c r="I27" s="121"/>
      <c r="J27" s="120" t="s">
        <v>231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0" t="s">
        <v>227</v>
      </c>
      <c r="B28" s="120"/>
      <c r="C28" s="120"/>
      <c r="D28" s="120"/>
      <c r="E28" s="120"/>
      <c r="F28" s="121"/>
      <c r="G28" s="120"/>
      <c r="H28" s="121"/>
      <c r="I28" s="121"/>
      <c r="J28" s="310" t="s">
        <v>227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06" t="s">
        <v>269</v>
      </c>
      <c r="B30" s="307"/>
      <c r="C30" s="308"/>
      <c r="D30" s="309"/>
      <c r="E30" s="306" t="s">
        <v>270</v>
      </c>
      <c r="F30" s="307"/>
      <c r="G30" s="308"/>
      <c r="H30" s="309"/>
      <c r="I30" s="125"/>
      <c r="J30" s="306" t="s">
        <v>269</v>
      </c>
      <c r="K30" s="307"/>
      <c r="L30" s="308"/>
      <c r="M30" s="309"/>
      <c r="N30" s="306" t="s">
        <v>270</v>
      </c>
      <c r="O30" s="307"/>
      <c r="P30" s="308"/>
      <c r="Q30" s="309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78" t="s">
        <v>117</v>
      </c>
      <c r="B32" s="279">
        <v>120679.658</v>
      </c>
      <c r="C32" s="280">
        <v>508632.26</v>
      </c>
      <c r="D32" s="281">
        <v>78351.995999999999</v>
      </c>
      <c r="E32" s="282" t="s">
        <v>117</v>
      </c>
      <c r="F32" s="283">
        <v>166044.78</v>
      </c>
      <c r="G32" s="284">
        <v>713511.11600000004</v>
      </c>
      <c r="H32" s="281">
        <v>94668.297999999995</v>
      </c>
      <c r="I32" s="125"/>
      <c r="J32" s="278" t="s">
        <v>117</v>
      </c>
      <c r="K32" s="279">
        <v>72237.414000000004</v>
      </c>
      <c r="L32" s="280">
        <v>303542.83600000001</v>
      </c>
      <c r="M32" s="281">
        <v>56375.040999999997</v>
      </c>
      <c r="N32" s="282" t="s">
        <v>117</v>
      </c>
      <c r="O32" s="283">
        <v>96077.637000000002</v>
      </c>
      <c r="P32" s="284">
        <v>412877.31599999999</v>
      </c>
      <c r="Q32" s="281">
        <v>59199.752</v>
      </c>
    </row>
    <row r="33" spans="1:19" ht="15.75" x14ac:dyDescent="0.25">
      <c r="A33" s="285" t="s">
        <v>157</v>
      </c>
      <c r="B33" s="286">
        <v>33791.58</v>
      </c>
      <c r="C33" s="287">
        <v>142506.666</v>
      </c>
      <c r="D33" s="286">
        <v>23103.5</v>
      </c>
      <c r="E33" s="288" t="s">
        <v>157</v>
      </c>
      <c r="F33" s="289">
        <v>23020.394</v>
      </c>
      <c r="G33" s="290">
        <v>98824.945000000007</v>
      </c>
      <c r="H33" s="291">
        <v>12687</v>
      </c>
      <c r="I33" s="125"/>
      <c r="J33" s="285" t="s">
        <v>77</v>
      </c>
      <c r="K33" s="286">
        <v>37312.595000000001</v>
      </c>
      <c r="L33" s="287">
        <v>156763.598</v>
      </c>
      <c r="M33" s="286">
        <v>38182.455999999998</v>
      </c>
      <c r="N33" s="288" t="s">
        <v>77</v>
      </c>
      <c r="O33" s="289">
        <v>35851.614999999998</v>
      </c>
      <c r="P33" s="290">
        <v>154055.06099999999</v>
      </c>
      <c r="Q33" s="291">
        <v>29450.986000000001</v>
      </c>
    </row>
    <row r="34" spans="1:19" ht="15.75" x14ac:dyDescent="0.25">
      <c r="A34" s="292" t="s">
        <v>77</v>
      </c>
      <c r="B34" s="293">
        <v>12809.746999999999</v>
      </c>
      <c r="C34" s="294">
        <v>54158.408000000003</v>
      </c>
      <c r="D34" s="293">
        <v>8788.7849999999999</v>
      </c>
      <c r="E34" s="295" t="s">
        <v>77</v>
      </c>
      <c r="F34" s="296">
        <v>20465.442999999999</v>
      </c>
      <c r="G34" s="297">
        <v>87912.735000000001</v>
      </c>
      <c r="H34" s="298">
        <v>15717.661</v>
      </c>
      <c r="I34" s="125"/>
      <c r="J34" s="292" t="s">
        <v>205</v>
      </c>
      <c r="K34" s="293">
        <v>8520.2450000000008</v>
      </c>
      <c r="L34" s="294">
        <v>35765.046999999999</v>
      </c>
      <c r="M34" s="293">
        <v>4678.97</v>
      </c>
      <c r="N34" s="295" t="s">
        <v>205</v>
      </c>
      <c r="O34" s="296">
        <v>14785.821</v>
      </c>
      <c r="P34" s="297">
        <v>63529.864000000001</v>
      </c>
      <c r="Q34" s="298">
        <v>6489.9690000000001</v>
      </c>
    </row>
    <row r="35" spans="1:19" ht="15.75" x14ac:dyDescent="0.25">
      <c r="A35" s="292" t="s">
        <v>205</v>
      </c>
      <c r="B35" s="293">
        <v>11620.592000000001</v>
      </c>
      <c r="C35" s="294">
        <v>49058.752999999997</v>
      </c>
      <c r="D35" s="293">
        <v>7860.45</v>
      </c>
      <c r="E35" s="295" t="s">
        <v>254</v>
      </c>
      <c r="F35" s="296">
        <v>11384.893</v>
      </c>
      <c r="G35" s="297">
        <v>49051.815999999999</v>
      </c>
      <c r="H35" s="298">
        <v>5242.0249999999996</v>
      </c>
      <c r="I35" s="125"/>
      <c r="J35" s="292" t="s">
        <v>76</v>
      </c>
      <c r="K35" s="293">
        <v>5909.0559999999996</v>
      </c>
      <c r="L35" s="294">
        <v>24785.444</v>
      </c>
      <c r="M35" s="293">
        <v>2433.1489999999999</v>
      </c>
      <c r="N35" s="295" t="s">
        <v>131</v>
      </c>
      <c r="O35" s="296">
        <v>11084.050999999999</v>
      </c>
      <c r="P35" s="297">
        <v>47617.572999999997</v>
      </c>
      <c r="Q35" s="298">
        <v>6874.3519999999999</v>
      </c>
    </row>
    <row r="36" spans="1:19" ht="15.75" x14ac:dyDescent="0.25">
      <c r="A36" s="292" t="s">
        <v>253</v>
      </c>
      <c r="B36" s="293">
        <v>7913.6509999999998</v>
      </c>
      <c r="C36" s="294">
        <v>33331.17</v>
      </c>
      <c r="D36" s="293">
        <v>5667.6610000000001</v>
      </c>
      <c r="E36" s="295" t="s">
        <v>205</v>
      </c>
      <c r="F36" s="296">
        <v>11120.13</v>
      </c>
      <c r="G36" s="297">
        <v>47789.748</v>
      </c>
      <c r="H36" s="298">
        <v>6214.6850000000004</v>
      </c>
      <c r="I36" s="125"/>
      <c r="J36" s="292" t="s">
        <v>129</v>
      </c>
      <c r="K36" s="293">
        <v>5402.8909999999996</v>
      </c>
      <c r="L36" s="294">
        <v>22757.293000000001</v>
      </c>
      <c r="M36" s="293">
        <v>2284.2469999999998</v>
      </c>
      <c r="N36" s="295" t="s">
        <v>76</v>
      </c>
      <c r="O36" s="296">
        <v>9857.7330000000002</v>
      </c>
      <c r="P36" s="297">
        <v>42381.22</v>
      </c>
      <c r="Q36" s="298">
        <v>3574.59</v>
      </c>
    </row>
    <row r="37" spans="1:19" ht="15.75" x14ac:dyDescent="0.25">
      <c r="A37" s="292" t="s">
        <v>128</v>
      </c>
      <c r="B37" s="293">
        <v>7466.3459999999995</v>
      </c>
      <c r="C37" s="294">
        <v>31401.484</v>
      </c>
      <c r="D37" s="293">
        <v>4260.3320000000003</v>
      </c>
      <c r="E37" s="295" t="s">
        <v>250</v>
      </c>
      <c r="F37" s="296">
        <v>10157.951999999999</v>
      </c>
      <c r="G37" s="297">
        <v>43599.737999999998</v>
      </c>
      <c r="H37" s="298">
        <v>6208.4250000000002</v>
      </c>
      <c r="I37" s="125"/>
      <c r="J37" s="292" t="s">
        <v>128</v>
      </c>
      <c r="K37" s="293">
        <v>2416.2429999999999</v>
      </c>
      <c r="L37" s="294">
        <v>10165.764999999999</v>
      </c>
      <c r="M37" s="293">
        <v>1082.0740000000001</v>
      </c>
      <c r="N37" s="295" t="s">
        <v>129</v>
      </c>
      <c r="O37" s="296">
        <v>9134.5640000000003</v>
      </c>
      <c r="P37" s="297">
        <v>39253.156999999999</v>
      </c>
      <c r="Q37" s="298">
        <v>4219.1880000000001</v>
      </c>
    </row>
    <row r="38" spans="1:19" ht="15.75" x14ac:dyDescent="0.25">
      <c r="A38" s="292" t="s">
        <v>137</v>
      </c>
      <c r="B38" s="293">
        <v>5394.6229999999996</v>
      </c>
      <c r="C38" s="294">
        <v>22721.02</v>
      </c>
      <c r="D38" s="293">
        <v>3564.0729999999999</v>
      </c>
      <c r="E38" s="295" t="s">
        <v>128</v>
      </c>
      <c r="F38" s="296">
        <v>8430.2489999999998</v>
      </c>
      <c r="G38" s="297">
        <v>36235.182000000001</v>
      </c>
      <c r="H38" s="298">
        <v>4457.3580000000002</v>
      </c>
      <c r="I38" s="125"/>
      <c r="J38" s="292" t="s">
        <v>139</v>
      </c>
      <c r="K38" s="293">
        <v>2098.3530000000001</v>
      </c>
      <c r="L38" s="294">
        <v>8833.3310000000001</v>
      </c>
      <c r="M38" s="293">
        <v>1201.2370000000001</v>
      </c>
      <c r="N38" s="295" t="s">
        <v>128</v>
      </c>
      <c r="O38" s="296">
        <v>4204.116</v>
      </c>
      <c r="P38" s="297">
        <v>18068.983</v>
      </c>
      <c r="Q38" s="298">
        <v>1661.394</v>
      </c>
    </row>
    <row r="39" spans="1:19" ht="15.75" x14ac:dyDescent="0.25">
      <c r="A39" s="292" t="s">
        <v>171</v>
      </c>
      <c r="B39" s="293">
        <v>4061.6880000000001</v>
      </c>
      <c r="C39" s="294">
        <v>17078.111000000001</v>
      </c>
      <c r="D39" s="293">
        <v>2568.0189999999998</v>
      </c>
      <c r="E39" s="295" t="s">
        <v>253</v>
      </c>
      <c r="F39" s="296">
        <v>7607.3090000000002</v>
      </c>
      <c r="G39" s="297">
        <v>32751.23</v>
      </c>
      <c r="H39" s="298">
        <v>3844.002</v>
      </c>
      <c r="I39" s="125"/>
      <c r="J39" s="292" t="s">
        <v>134</v>
      </c>
      <c r="K39" s="293">
        <v>1884.1759999999999</v>
      </c>
      <c r="L39" s="294">
        <v>7887.9179999999997</v>
      </c>
      <c r="M39" s="293">
        <v>1243.7270000000001</v>
      </c>
      <c r="N39" s="295" t="s">
        <v>134</v>
      </c>
      <c r="O39" s="296">
        <v>2218.6509999999998</v>
      </c>
      <c r="P39" s="297">
        <v>9551.3700000000008</v>
      </c>
      <c r="Q39" s="298">
        <v>1113.386</v>
      </c>
    </row>
    <row r="40" spans="1:19" ht="15.75" x14ac:dyDescent="0.25">
      <c r="A40" s="292" t="s">
        <v>217</v>
      </c>
      <c r="B40" s="293">
        <v>3355.596</v>
      </c>
      <c r="C40" s="294">
        <v>14062.56</v>
      </c>
      <c r="D40" s="293">
        <v>2073.4090000000001</v>
      </c>
      <c r="E40" s="295" t="s">
        <v>171</v>
      </c>
      <c r="F40" s="296">
        <v>5984.02</v>
      </c>
      <c r="G40" s="297">
        <v>25682.147000000001</v>
      </c>
      <c r="H40" s="298">
        <v>3132.0189999999998</v>
      </c>
      <c r="I40" s="125"/>
      <c r="J40" s="292" t="s">
        <v>132</v>
      </c>
      <c r="K40" s="293">
        <v>1589.402</v>
      </c>
      <c r="L40" s="294">
        <v>6686.0469999999996</v>
      </c>
      <c r="M40" s="293">
        <v>816.93</v>
      </c>
      <c r="N40" s="295" t="s">
        <v>139</v>
      </c>
      <c r="O40" s="296">
        <v>2194.8009999999999</v>
      </c>
      <c r="P40" s="297">
        <v>9430.8700000000008</v>
      </c>
      <c r="Q40" s="298">
        <v>2113.4340000000002</v>
      </c>
    </row>
    <row r="41" spans="1:19" ht="15.75" x14ac:dyDescent="0.25">
      <c r="A41" s="292" t="s">
        <v>191</v>
      </c>
      <c r="B41" s="293">
        <v>3319.7339999999999</v>
      </c>
      <c r="C41" s="294">
        <v>14071.333000000001</v>
      </c>
      <c r="D41" s="293">
        <v>2042</v>
      </c>
      <c r="E41" s="295" t="s">
        <v>191</v>
      </c>
      <c r="F41" s="296">
        <v>5897.3379999999997</v>
      </c>
      <c r="G41" s="297">
        <v>25337.534</v>
      </c>
      <c r="H41" s="298">
        <v>3067</v>
      </c>
      <c r="I41" s="125"/>
      <c r="J41" s="292" t="s">
        <v>131</v>
      </c>
      <c r="K41" s="293">
        <v>1523.7539999999999</v>
      </c>
      <c r="L41" s="294">
        <v>6371.8239999999996</v>
      </c>
      <c r="M41" s="293">
        <v>1196.0070000000001</v>
      </c>
      <c r="N41" s="295" t="s">
        <v>211</v>
      </c>
      <c r="O41" s="296">
        <v>1480.402</v>
      </c>
      <c r="P41" s="297">
        <v>6365.9219999999996</v>
      </c>
      <c r="Q41" s="298">
        <v>804.14</v>
      </c>
    </row>
    <row r="42" spans="1:19" ht="15.75" x14ac:dyDescent="0.25">
      <c r="A42" s="292" t="s">
        <v>141</v>
      </c>
      <c r="B42" s="293">
        <v>2918.2150000000001</v>
      </c>
      <c r="C42" s="294">
        <v>12273.902</v>
      </c>
      <c r="D42" s="293">
        <v>1966.5509999999999</v>
      </c>
      <c r="E42" s="295" t="s">
        <v>251</v>
      </c>
      <c r="F42" s="296">
        <v>5253.8729999999996</v>
      </c>
      <c r="G42" s="297">
        <v>22556.905999999999</v>
      </c>
      <c r="H42" s="298">
        <v>2855.875</v>
      </c>
      <c r="I42" s="125"/>
      <c r="J42" s="292" t="s">
        <v>138</v>
      </c>
      <c r="K42" s="293">
        <v>982.47500000000002</v>
      </c>
      <c r="L42" s="294">
        <v>4115.4440000000004</v>
      </c>
      <c r="M42" s="293">
        <v>399.19</v>
      </c>
      <c r="N42" s="295" t="s">
        <v>133</v>
      </c>
      <c r="O42" s="296">
        <v>952.44399999999996</v>
      </c>
      <c r="P42" s="297">
        <v>4090.9630000000002</v>
      </c>
      <c r="Q42" s="298">
        <v>460.30399999999997</v>
      </c>
    </row>
    <row r="43" spans="1:19" ht="15.75" x14ac:dyDescent="0.25">
      <c r="A43" s="292" t="s">
        <v>139</v>
      </c>
      <c r="B43" s="293">
        <v>1817.7260000000001</v>
      </c>
      <c r="C43" s="294">
        <v>7659.482</v>
      </c>
      <c r="D43" s="293">
        <v>1248.223</v>
      </c>
      <c r="E43" s="295" t="s">
        <v>137</v>
      </c>
      <c r="F43" s="296">
        <v>5090.1319999999996</v>
      </c>
      <c r="G43" s="297">
        <v>21882.37</v>
      </c>
      <c r="H43" s="298">
        <v>2788.3229999999999</v>
      </c>
      <c r="I43" s="125"/>
      <c r="J43" s="292" t="s">
        <v>133</v>
      </c>
      <c r="K43" s="293">
        <v>866.59500000000003</v>
      </c>
      <c r="L43" s="294">
        <v>3639.5430000000001</v>
      </c>
      <c r="M43" s="293">
        <v>471.52</v>
      </c>
      <c r="N43" s="295" t="s">
        <v>140</v>
      </c>
      <c r="O43" s="296">
        <v>949.83600000000001</v>
      </c>
      <c r="P43" s="297">
        <v>4073.2649999999999</v>
      </c>
      <c r="Q43" s="298">
        <v>530.66200000000003</v>
      </c>
    </row>
    <row r="44" spans="1:19" ht="15.75" x14ac:dyDescent="0.25">
      <c r="A44" s="292" t="s">
        <v>249</v>
      </c>
      <c r="B44" s="293">
        <v>1479.232</v>
      </c>
      <c r="C44" s="294">
        <v>6229.5990000000002</v>
      </c>
      <c r="D44" s="293">
        <v>105.22</v>
      </c>
      <c r="E44" s="295" t="s">
        <v>226</v>
      </c>
      <c r="F44" s="296">
        <v>4691.5169999999998</v>
      </c>
      <c r="G44" s="297">
        <v>20171.445</v>
      </c>
      <c r="H44" s="298">
        <v>2431</v>
      </c>
      <c r="I44" s="125"/>
      <c r="J44" s="292" t="s">
        <v>140</v>
      </c>
      <c r="K44" s="293">
        <v>804.29899999999998</v>
      </c>
      <c r="L44" s="294">
        <v>3415.7040000000002</v>
      </c>
      <c r="M44" s="293">
        <v>483.8</v>
      </c>
      <c r="N44" s="295" t="s">
        <v>151</v>
      </c>
      <c r="O44" s="296">
        <v>941.05899999999997</v>
      </c>
      <c r="P44" s="297">
        <v>4038.221</v>
      </c>
      <c r="Q44" s="298">
        <v>507.14400000000001</v>
      </c>
    </row>
    <row r="45" spans="1:19" ht="15.75" x14ac:dyDescent="0.25">
      <c r="A45" s="292" t="s">
        <v>198</v>
      </c>
      <c r="B45" s="293">
        <v>1414.3230000000001</v>
      </c>
      <c r="C45" s="294">
        <v>5966.87</v>
      </c>
      <c r="D45" s="293">
        <v>707.72500000000002</v>
      </c>
      <c r="E45" s="295" t="s">
        <v>225</v>
      </c>
      <c r="F45" s="296">
        <v>3352.7759999999998</v>
      </c>
      <c r="G45" s="297">
        <v>14455.134</v>
      </c>
      <c r="H45" s="298">
        <v>1727.5</v>
      </c>
      <c r="I45" s="125"/>
      <c r="J45" s="292" t="s">
        <v>149</v>
      </c>
      <c r="K45" s="293">
        <v>747.005</v>
      </c>
      <c r="L45" s="294">
        <v>3143.7289999999998</v>
      </c>
      <c r="M45" s="293">
        <v>725.11900000000003</v>
      </c>
      <c r="N45" s="295" t="s">
        <v>132</v>
      </c>
      <c r="O45" s="296">
        <v>799.13699999999994</v>
      </c>
      <c r="P45" s="297">
        <v>3433.8440000000001</v>
      </c>
      <c r="Q45" s="298">
        <v>381.53</v>
      </c>
      <c r="S45" s="377"/>
    </row>
    <row r="46" spans="1:19" ht="15.75" x14ac:dyDescent="0.25">
      <c r="A46" s="292" t="s">
        <v>131</v>
      </c>
      <c r="B46" s="293">
        <v>1353.4349999999999</v>
      </c>
      <c r="C46" s="294">
        <v>5708.2579999999998</v>
      </c>
      <c r="D46" s="293">
        <v>839.84799999999996</v>
      </c>
      <c r="E46" s="295" t="s">
        <v>198</v>
      </c>
      <c r="F46" s="296">
        <v>3250.047</v>
      </c>
      <c r="G46" s="297">
        <v>13957.231</v>
      </c>
      <c r="H46" s="298">
        <v>1634.8489999999999</v>
      </c>
      <c r="I46" s="125"/>
      <c r="J46" s="292" t="s">
        <v>151</v>
      </c>
      <c r="K46" s="293">
        <v>744.40200000000004</v>
      </c>
      <c r="L46" s="294">
        <v>3137.6239999999998</v>
      </c>
      <c r="M46" s="293">
        <v>618.83799999999997</v>
      </c>
      <c r="N46" s="295" t="s">
        <v>147</v>
      </c>
      <c r="O46" s="296">
        <v>538.47699999999998</v>
      </c>
      <c r="P46" s="297">
        <v>2312.6880000000001</v>
      </c>
      <c r="Q46" s="298">
        <v>248.37200000000001</v>
      </c>
    </row>
    <row r="47" spans="1:19" ht="15.75" x14ac:dyDescent="0.25">
      <c r="A47" s="292" t="s">
        <v>136</v>
      </c>
      <c r="B47" s="293">
        <v>1110.873</v>
      </c>
      <c r="C47" s="294">
        <v>4657.7759999999998</v>
      </c>
      <c r="D47" s="293">
        <v>568.43399999999997</v>
      </c>
      <c r="E47" s="295" t="s">
        <v>258</v>
      </c>
      <c r="F47" s="296">
        <v>3182.8980000000001</v>
      </c>
      <c r="G47" s="297">
        <v>13643.425999999999</v>
      </c>
      <c r="H47" s="298">
        <v>1707</v>
      </c>
      <c r="I47" s="125"/>
      <c r="J47" s="292" t="s">
        <v>137</v>
      </c>
      <c r="K47" s="293">
        <v>507.18599999999998</v>
      </c>
      <c r="L47" s="294">
        <v>2127.0740000000001</v>
      </c>
      <c r="M47" s="293">
        <v>168.4</v>
      </c>
      <c r="N47" s="295" t="s">
        <v>149</v>
      </c>
      <c r="O47" s="296">
        <v>463.66300000000001</v>
      </c>
      <c r="P47" s="297">
        <v>2004.568</v>
      </c>
      <c r="Q47" s="298">
        <v>512.41800000000001</v>
      </c>
    </row>
    <row r="48" spans="1:19" ht="16.5" thickBot="1" x14ac:dyDescent="0.3">
      <c r="A48" s="299" t="s">
        <v>271</v>
      </c>
      <c r="B48" s="300">
        <v>1107.537</v>
      </c>
      <c r="C48" s="301">
        <v>4678.2979999999998</v>
      </c>
      <c r="D48" s="300">
        <v>539.5</v>
      </c>
      <c r="E48" s="302" t="s">
        <v>135</v>
      </c>
      <c r="F48" s="303">
        <v>3126.0610000000001</v>
      </c>
      <c r="G48" s="304">
        <v>13424.392</v>
      </c>
      <c r="H48" s="305">
        <v>1673.9659999999999</v>
      </c>
      <c r="I48" s="125"/>
      <c r="J48" s="299" t="s">
        <v>211</v>
      </c>
      <c r="K48" s="300">
        <v>488</v>
      </c>
      <c r="L48" s="301">
        <v>2100.21</v>
      </c>
      <c r="M48" s="300">
        <v>200</v>
      </c>
      <c r="N48" s="302" t="s">
        <v>138</v>
      </c>
      <c r="O48" s="303">
        <v>321.04700000000003</v>
      </c>
      <c r="P48" s="304">
        <v>1380.6790000000001</v>
      </c>
      <c r="Q48" s="305">
        <v>119.82</v>
      </c>
    </row>
    <row r="49" spans="1:17" ht="15.75" x14ac:dyDescent="0.25">
      <c r="A49" s="373"/>
      <c r="B49" s="374"/>
      <c r="C49" s="379"/>
      <c r="D49" s="379"/>
      <c r="E49" s="380"/>
      <c r="F49" s="381"/>
      <c r="G49" s="381"/>
      <c r="H49" s="375"/>
      <c r="I49" s="125"/>
      <c r="J49" s="373"/>
      <c r="K49" s="379"/>
      <c r="L49" s="379"/>
      <c r="M49" s="379"/>
      <c r="N49" s="380"/>
      <c r="O49" s="381"/>
      <c r="P49" s="381"/>
      <c r="Q49" s="375"/>
    </row>
    <row r="50" spans="1:17" ht="15.75" x14ac:dyDescent="0.25">
      <c r="A50" s="373"/>
      <c r="B50" s="374"/>
      <c r="C50" s="379"/>
      <c r="D50" s="379"/>
      <c r="E50" s="380"/>
      <c r="F50" s="381"/>
      <c r="G50" s="381"/>
      <c r="H50" s="375"/>
      <c r="I50" s="125"/>
      <c r="J50" s="373"/>
      <c r="K50" s="379"/>
      <c r="L50" s="379"/>
      <c r="M50" s="379"/>
      <c r="N50" s="380"/>
      <c r="O50" s="381"/>
      <c r="P50" s="381"/>
      <c r="Q50" s="375"/>
    </row>
    <row r="51" spans="1:17" ht="15.75" x14ac:dyDescent="0.25">
      <c r="A51" s="373"/>
      <c r="B51" s="374"/>
      <c r="C51" s="379"/>
      <c r="D51" s="379"/>
      <c r="E51" s="380"/>
      <c r="F51" s="381"/>
      <c r="G51" s="381"/>
      <c r="H51" s="375"/>
      <c r="I51" s="125"/>
      <c r="J51" s="373"/>
      <c r="K51" s="379"/>
      <c r="L51" s="379"/>
      <c r="M51" s="379"/>
      <c r="N51" s="380"/>
      <c r="O51" s="381"/>
      <c r="P51" s="381"/>
      <c r="Q51" s="375"/>
    </row>
    <row r="52" spans="1:17" ht="15.75" x14ac:dyDescent="0.25">
      <c r="A52" s="378" t="s">
        <v>239</v>
      </c>
      <c r="B52" s="383"/>
      <c r="C52" s="383"/>
      <c r="D52" s="383"/>
      <c r="E52" s="378"/>
      <c r="F52" s="384"/>
      <c r="G52" s="384"/>
      <c r="H52" s="375"/>
      <c r="I52" s="125"/>
      <c r="J52" s="378" t="s">
        <v>240</v>
      </c>
      <c r="K52" s="383"/>
      <c r="L52" s="383"/>
      <c r="M52" s="383"/>
      <c r="N52" s="378"/>
      <c r="O52" s="384"/>
      <c r="P52" s="384"/>
      <c r="Q52" s="375"/>
    </row>
    <row r="53" spans="1:17" ht="16.5" thickBot="1" x14ac:dyDescent="0.3">
      <c r="A53" s="373" t="s">
        <v>227</v>
      </c>
      <c r="B53" s="374"/>
      <c r="C53" s="379"/>
      <c r="D53" s="379"/>
      <c r="E53" s="380"/>
      <c r="F53" s="381"/>
      <c r="G53" s="381"/>
      <c r="H53" s="375"/>
      <c r="I53" s="125"/>
      <c r="J53" s="373" t="s">
        <v>227</v>
      </c>
      <c r="K53" s="379"/>
      <c r="L53" s="379"/>
      <c r="M53" s="379"/>
      <c r="N53" s="380"/>
      <c r="O53" s="381"/>
      <c r="P53" s="381"/>
      <c r="Q53" s="375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06" t="s">
        <v>269</v>
      </c>
      <c r="B55" s="307"/>
      <c r="C55" s="308"/>
      <c r="D55" s="309"/>
      <c r="E55" s="306" t="s">
        <v>270</v>
      </c>
      <c r="F55" s="307"/>
      <c r="G55" s="308"/>
      <c r="H55" s="309"/>
      <c r="I55" s="125"/>
      <c r="J55" s="306" t="s">
        <v>269</v>
      </c>
      <c r="K55" s="307"/>
      <c r="L55" s="308"/>
      <c r="M55" s="309"/>
      <c r="N55" s="306" t="s">
        <v>270</v>
      </c>
      <c r="O55" s="307"/>
      <c r="P55" s="308"/>
      <c r="Q55" s="309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78" t="s">
        <v>117</v>
      </c>
      <c r="B57" s="279">
        <v>63904.502999999997</v>
      </c>
      <c r="C57" s="280">
        <v>268690.84399999998</v>
      </c>
      <c r="D57" s="281">
        <v>51782.807000000001</v>
      </c>
      <c r="E57" s="282" t="s">
        <v>117</v>
      </c>
      <c r="F57" s="283">
        <v>67891.592000000004</v>
      </c>
      <c r="G57" s="284">
        <v>291698.67200000002</v>
      </c>
      <c r="H57" s="281">
        <v>56757.904000000002</v>
      </c>
      <c r="I57" s="125"/>
      <c r="J57" s="278" t="s">
        <v>117</v>
      </c>
      <c r="K57" s="279">
        <v>42784.262999999999</v>
      </c>
      <c r="L57" s="280">
        <v>179826.01199999999</v>
      </c>
      <c r="M57" s="281">
        <v>38673.813999999998</v>
      </c>
      <c r="N57" s="282" t="s">
        <v>117</v>
      </c>
      <c r="O57" s="283">
        <v>42722.002999999997</v>
      </c>
      <c r="P57" s="284">
        <v>183515.94</v>
      </c>
      <c r="Q57" s="281">
        <v>37665.146000000001</v>
      </c>
    </row>
    <row r="58" spans="1:17" ht="15.75" x14ac:dyDescent="0.25">
      <c r="A58" s="285" t="s">
        <v>139</v>
      </c>
      <c r="B58" s="286">
        <v>9584.4629999999997</v>
      </c>
      <c r="C58" s="287">
        <v>40285.33</v>
      </c>
      <c r="D58" s="286">
        <v>8297.8430000000008</v>
      </c>
      <c r="E58" s="288" t="s">
        <v>139</v>
      </c>
      <c r="F58" s="289">
        <v>8824.3369999999995</v>
      </c>
      <c r="G58" s="290">
        <v>37918.771000000001</v>
      </c>
      <c r="H58" s="291">
        <v>7947.79</v>
      </c>
      <c r="I58" s="125"/>
      <c r="J58" s="285" t="s">
        <v>77</v>
      </c>
      <c r="K58" s="286">
        <v>20908.331999999999</v>
      </c>
      <c r="L58" s="287">
        <v>87898.001000000004</v>
      </c>
      <c r="M58" s="286">
        <v>19896.764999999999</v>
      </c>
      <c r="N58" s="288" t="s">
        <v>77</v>
      </c>
      <c r="O58" s="289">
        <v>19541.404999999999</v>
      </c>
      <c r="P58" s="290">
        <v>83938.75</v>
      </c>
      <c r="Q58" s="291">
        <v>17491.391</v>
      </c>
    </row>
    <row r="59" spans="1:17" ht="15.75" x14ac:dyDescent="0.25">
      <c r="A59" s="292" t="s">
        <v>132</v>
      </c>
      <c r="B59" s="293">
        <v>5742.6220000000003</v>
      </c>
      <c r="C59" s="294">
        <v>24140.935000000001</v>
      </c>
      <c r="D59" s="293">
        <v>5455.3779999999997</v>
      </c>
      <c r="E59" s="295" t="s">
        <v>131</v>
      </c>
      <c r="F59" s="296">
        <v>6923.7969999999996</v>
      </c>
      <c r="G59" s="297">
        <v>29748.227999999999</v>
      </c>
      <c r="H59" s="298">
        <v>5526.5280000000002</v>
      </c>
      <c r="I59" s="125"/>
      <c r="J59" s="292" t="s">
        <v>134</v>
      </c>
      <c r="K59" s="293">
        <v>7787.0129999999999</v>
      </c>
      <c r="L59" s="294">
        <v>32701.686000000002</v>
      </c>
      <c r="M59" s="293">
        <v>8251.0529999999999</v>
      </c>
      <c r="N59" s="295" t="s">
        <v>134</v>
      </c>
      <c r="O59" s="296">
        <v>7640.4830000000002</v>
      </c>
      <c r="P59" s="297">
        <v>32811.074999999997</v>
      </c>
      <c r="Q59" s="298">
        <v>8180.6360000000004</v>
      </c>
    </row>
    <row r="60" spans="1:17" ht="15.75" x14ac:dyDescent="0.25">
      <c r="A60" s="292" t="s">
        <v>130</v>
      </c>
      <c r="B60" s="293">
        <v>5536.0619999999999</v>
      </c>
      <c r="C60" s="294">
        <v>23317.128000000001</v>
      </c>
      <c r="D60" s="293">
        <v>3965.627</v>
      </c>
      <c r="E60" s="295" t="s">
        <v>136</v>
      </c>
      <c r="F60" s="296">
        <v>5706.7790000000005</v>
      </c>
      <c r="G60" s="297">
        <v>24515.184000000001</v>
      </c>
      <c r="H60" s="298">
        <v>5862.0410000000002</v>
      </c>
      <c r="I60" s="125"/>
      <c r="J60" s="292" t="s">
        <v>132</v>
      </c>
      <c r="K60" s="293">
        <v>7045.6139999999996</v>
      </c>
      <c r="L60" s="294">
        <v>29610.42</v>
      </c>
      <c r="M60" s="293">
        <v>4897.799</v>
      </c>
      <c r="N60" s="295" t="s">
        <v>132</v>
      </c>
      <c r="O60" s="296">
        <v>7074.7039999999997</v>
      </c>
      <c r="P60" s="297">
        <v>30395.161</v>
      </c>
      <c r="Q60" s="298">
        <v>5312.0969999999998</v>
      </c>
    </row>
    <row r="61" spans="1:17" ht="15.75" x14ac:dyDescent="0.25">
      <c r="A61" s="292" t="s">
        <v>131</v>
      </c>
      <c r="B61" s="293">
        <v>5238.0510000000004</v>
      </c>
      <c r="C61" s="294">
        <v>22036.412</v>
      </c>
      <c r="D61" s="293">
        <v>4521.5730000000003</v>
      </c>
      <c r="E61" s="295" t="s">
        <v>130</v>
      </c>
      <c r="F61" s="296">
        <v>5251.6289999999999</v>
      </c>
      <c r="G61" s="297">
        <v>22567.071</v>
      </c>
      <c r="H61" s="298">
        <v>4032.2469999999998</v>
      </c>
      <c r="I61" s="125"/>
      <c r="J61" s="292" t="s">
        <v>133</v>
      </c>
      <c r="K61" s="293">
        <v>4086.1759999999999</v>
      </c>
      <c r="L61" s="294">
        <v>17170.866999999998</v>
      </c>
      <c r="M61" s="293">
        <v>3684.2820000000002</v>
      </c>
      <c r="N61" s="295" t="s">
        <v>133</v>
      </c>
      <c r="O61" s="296">
        <v>3598.5439999999999</v>
      </c>
      <c r="P61" s="297">
        <v>15467.638000000001</v>
      </c>
      <c r="Q61" s="298">
        <v>3199.9140000000002</v>
      </c>
    </row>
    <row r="62" spans="1:17" ht="15.75" x14ac:dyDescent="0.25">
      <c r="A62" s="292" t="s">
        <v>136</v>
      </c>
      <c r="B62" s="293">
        <v>5085.3329999999996</v>
      </c>
      <c r="C62" s="294">
        <v>21373.579000000002</v>
      </c>
      <c r="D62" s="293">
        <v>4891.2619999999997</v>
      </c>
      <c r="E62" s="295" t="s">
        <v>141</v>
      </c>
      <c r="F62" s="296">
        <v>5071.3019999999997</v>
      </c>
      <c r="G62" s="297">
        <v>21783.973000000002</v>
      </c>
      <c r="H62" s="298">
        <v>5289.82</v>
      </c>
      <c r="I62" s="125"/>
      <c r="J62" s="292" t="s">
        <v>76</v>
      </c>
      <c r="K62" s="293">
        <v>1606.048</v>
      </c>
      <c r="L62" s="294">
        <v>6746.58</v>
      </c>
      <c r="M62" s="293">
        <v>948.125</v>
      </c>
      <c r="N62" s="295" t="s">
        <v>76</v>
      </c>
      <c r="O62" s="296">
        <v>1591.115</v>
      </c>
      <c r="P62" s="297">
        <v>6835.7479999999996</v>
      </c>
      <c r="Q62" s="298">
        <v>919.75599999999997</v>
      </c>
    </row>
    <row r="63" spans="1:17" ht="15.75" x14ac:dyDescent="0.25">
      <c r="A63" s="292" t="s">
        <v>77</v>
      </c>
      <c r="B63" s="293">
        <v>4169.6239999999998</v>
      </c>
      <c r="C63" s="294">
        <v>17529.79</v>
      </c>
      <c r="D63" s="293">
        <v>3768.6030000000001</v>
      </c>
      <c r="E63" s="295" t="s">
        <v>132</v>
      </c>
      <c r="F63" s="296">
        <v>5049.0519999999997</v>
      </c>
      <c r="G63" s="297">
        <v>21696.751</v>
      </c>
      <c r="H63" s="298">
        <v>4925.4989999999998</v>
      </c>
      <c r="I63" s="125"/>
      <c r="J63" s="292" t="s">
        <v>130</v>
      </c>
      <c r="K63" s="293">
        <v>488.46800000000002</v>
      </c>
      <c r="L63" s="294">
        <v>2054.5459999999998</v>
      </c>
      <c r="M63" s="293">
        <v>345.404</v>
      </c>
      <c r="N63" s="295" t="s">
        <v>131</v>
      </c>
      <c r="O63" s="296">
        <v>1043.3140000000001</v>
      </c>
      <c r="P63" s="297">
        <v>4472.4170000000004</v>
      </c>
      <c r="Q63" s="298">
        <v>627.85299999999995</v>
      </c>
    </row>
    <row r="64" spans="1:17" ht="15.75" x14ac:dyDescent="0.25">
      <c r="A64" s="292" t="s">
        <v>141</v>
      </c>
      <c r="B64" s="293">
        <v>3915.4810000000002</v>
      </c>
      <c r="C64" s="294">
        <v>16451.588</v>
      </c>
      <c r="D64" s="293">
        <v>3977.6</v>
      </c>
      <c r="E64" s="295" t="s">
        <v>77</v>
      </c>
      <c r="F64" s="296">
        <v>4161.732</v>
      </c>
      <c r="G64" s="297">
        <v>17888.032999999999</v>
      </c>
      <c r="H64" s="298">
        <v>3946.8150000000001</v>
      </c>
      <c r="I64" s="125"/>
      <c r="J64" s="292" t="s">
        <v>131</v>
      </c>
      <c r="K64" s="293">
        <v>249.90100000000001</v>
      </c>
      <c r="L64" s="294">
        <v>1061.06</v>
      </c>
      <c r="M64" s="293">
        <v>267.899</v>
      </c>
      <c r="N64" s="295" t="s">
        <v>130</v>
      </c>
      <c r="O64" s="296">
        <v>537.17100000000005</v>
      </c>
      <c r="P64" s="297">
        <v>2311.2800000000002</v>
      </c>
      <c r="Q64" s="298">
        <v>294.94099999999997</v>
      </c>
    </row>
    <row r="65" spans="1:17" ht="15.75" x14ac:dyDescent="0.25">
      <c r="A65" s="292" t="s">
        <v>149</v>
      </c>
      <c r="B65" s="293">
        <v>2919.1729999999998</v>
      </c>
      <c r="C65" s="294">
        <v>12267.041999999999</v>
      </c>
      <c r="D65" s="293">
        <v>1968.5419999999999</v>
      </c>
      <c r="E65" s="295" t="s">
        <v>151</v>
      </c>
      <c r="F65" s="296">
        <v>3012.1120000000001</v>
      </c>
      <c r="G65" s="297">
        <v>12947.936</v>
      </c>
      <c r="H65" s="298">
        <v>1711.356</v>
      </c>
      <c r="I65" s="125"/>
      <c r="J65" s="292" t="s">
        <v>151</v>
      </c>
      <c r="K65" s="293">
        <v>125.029</v>
      </c>
      <c r="L65" s="294">
        <v>529.36099999999999</v>
      </c>
      <c r="M65" s="293">
        <v>97.096000000000004</v>
      </c>
      <c r="N65" s="295" t="s">
        <v>211</v>
      </c>
      <c r="O65" s="296">
        <v>453.03199999999998</v>
      </c>
      <c r="P65" s="297">
        <v>1946.0139999999999</v>
      </c>
      <c r="Q65" s="298">
        <v>532.80600000000004</v>
      </c>
    </row>
    <row r="66" spans="1:17" ht="15.75" x14ac:dyDescent="0.25">
      <c r="A66" s="292" t="s">
        <v>151</v>
      </c>
      <c r="B66" s="293">
        <v>2802.453</v>
      </c>
      <c r="C66" s="294">
        <v>11780.941000000001</v>
      </c>
      <c r="D66" s="293">
        <v>1551.1089999999999</v>
      </c>
      <c r="E66" s="295" t="s">
        <v>205</v>
      </c>
      <c r="F66" s="296">
        <v>2707.7020000000002</v>
      </c>
      <c r="G66" s="297">
        <v>11628.728999999999</v>
      </c>
      <c r="H66" s="298">
        <v>1712.8510000000001</v>
      </c>
      <c r="I66" s="125"/>
      <c r="J66" s="292" t="s">
        <v>205</v>
      </c>
      <c r="K66" s="293">
        <v>117.346</v>
      </c>
      <c r="L66" s="294">
        <v>492.51400000000001</v>
      </c>
      <c r="M66" s="293">
        <v>43.804000000000002</v>
      </c>
      <c r="N66" s="295" t="s">
        <v>128</v>
      </c>
      <c r="O66" s="296">
        <v>292.43799999999999</v>
      </c>
      <c r="P66" s="297">
        <v>1256.56</v>
      </c>
      <c r="Q66" s="298">
        <v>466.50200000000001</v>
      </c>
    </row>
    <row r="67" spans="1:17" ht="15.75" x14ac:dyDescent="0.25">
      <c r="A67" s="292" t="s">
        <v>140</v>
      </c>
      <c r="B67" s="293">
        <v>2666.645</v>
      </c>
      <c r="C67" s="294">
        <v>11214.991</v>
      </c>
      <c r="D67" s="293">
        <v>1939.463</v>
      </c>
      <c r="E67" s="295" t="s">
        <v>191</v>
      </c>
      <c r="F67" s="296">
        <v>2687.7260000000001</v>
      </c>
      <c r="G67" s="297">
        <v>11540.829</v>
      </c>
      <c r="H67" s="298">
        <v>1278.9000000000001</v>
      </c>
      <c r="I67" s="125"/>
      <c r="J67" s="292" t="s">
        <v>128</v>
      </c>
      <c r="K67" s="293">
        <v>62.185000000000002</v>
      </c>
      <c r="L67" s="294">
        <v>261.82400000000001</v>
      </c>
      <c r="M67" s="293">
        <v>33.69</v>
      </c>
      <c r="N67" s="295" t="s">
        <v>141</v>
      </c>
      <c r="O67" s="296">
        <v>258.608</v>
      </c>
      <c r="P67" s="297">
        <v>1112.9929999999999</v>
      </c>
      <c r="Q67" s="298">
        <v>317.08100000000002</v>
      </c>
    </row>
    <row r="68" spans="1:17" ht="15.75" x14ac:dyDescent="0.25">
      <c r="A68" s="292" t="s">
        <v>205</v>
      </c>
      <c r="B68" s="293">
        <v>2548.694</v>
      </c>
      <c r="C68" s="294">
        <v>10732.03</v>
      </c>
      <c r="D68" s="293">
        <v>1580.2139999999999</v>
      </c>
      <c r="E68" s="295" t="s">
        <v>189</v>
      </c>
      <c r="F68" s="296">
        <v>2465.9720000000002</v>
      </c>
      <c r="G68" s="297">
        <v>10597.212</v>
      </c>
      <c r="H68" s="298">
        <v>1176.3889999999999</v>
      </c>
      <c r="I68" s="125"/>
      <c r="J68" s="292" t="s">
        <v>138</v>
      </c>
      <c r="K68" s="293">
        <v>60.606000000000002</v>
      </c>
      <c r="L68" s="294">
        <v>255.089</v>
      </c>
      <c r="M68" s="293">
        <v>13.551</v>
      </c>
      <c r="N68" s="295" t="s">
        <v>205</v>
      </c>
      <c r="O68" s="296">
        <v>201.94200000000001</v>
      </c>
      <c r="P68" s="297">
        <v>866.17399999999998</v>
      </c>
      <c r="Q68" s="298">
        <v>83.132000000000005</v>
      </c>
    </row>
    <row r="69" spans="1:17" ht="15.75" x14ac:dyDescent="0.25">
      <c r="A69" s="292" t="s">
        <v>189</v>
      </c>
      <c r="B69" s="293">
        <v>2312.0970000000002</v>
      </c>
      <c r="C69" s="294">
        <v>9712.3469999999998</v>
      </c>
      <c r="D69" s="293">
        <v>1127.4549999999999</v>
      </c>
      <c r="E69" s="295" t="s">
        <v>140</v>
      </c>
      <c r="F69" s="296">
        <v>2434.15</v>
      </c>
      <c r="G69" s="297">
        <v>10458.828</v>
      </c>
      <c r="H69" s="298">
        <v>1936.8040000000001</v>
      </c>
      <c r="I69" s="125"/>
      <c r="J69" s="292" t="s">
        <v>79</v>
      </c>
      <c r="K69" s="293">
        <v>56.198</v>
      </c>
      <c r="L69" s="294">
        <v>236.345</v>
      </c>
      <c r="M69" s="293">
        <v>44.206000000000003</v>
      </c>
      <c r="N69" s="295" t="s">
        <v>149</v>
      </c>
      <c r="O69" s="296">
        <v>126.075</v>
      </c>
      <c r="P69" s="297">
        <v>541.29899999999998</v>
      </c>
      <c r="Q69" s="298">
        <v>82.81</v>
      </c>
    </row>
    <row r="70" spans="1:17" ht="15.75" x14ac:dyDescent="0.25">
      <c r="A70" s="292" t="s">
        <v>191</v>
      </c>
      <c r="B70" s="293">
        <v>1732.8430000000001</v>
      </c>
      <c r="C70" s="294">
        <v>7266.2539999999999</v>
      </c>
      <c r="D70" s="293">
        <v>1082</v>
      </c>
      <c r="E70" s="295" t="s">
        <v>149</v>
      </c>
      <c r="F70" s="296">
        <v>2380.1219999999998</v>
      </c>
      <c r="G70" s="297">
        <v>10222.822</v>
      </c>
      <c r="H70" s="298">
        <v>1685.759</v>
      </c>
      <c r="I70" s="125"/>
      <c r="J70" s="292" t="s">
        <v>149</v>
      </c>
      <c r="K70" s="293">
        <v>54.497999999999998</v>
      </c>
      <c r="L70" s="294">
        <v>228.76900000000001</v>
      </c>
      <c r="M70" s="293">
        <v>44.284999999999997</v>
      </c>
      <c r="N70" s="295" t="s">
        <v>138</v>
      </c>
      <c r="O70" s="296">
        <v>105.07899999999999</v>
      </c>
      <c r="P70" s="297">
        <v>451.74099999999999</v>
      </c>
      <c r="Q70" s="298">
        <v>30.434999999999999</v>
      </c>
    </row>
    <row r="71" spans="1:17" ht="15.75" x14ac:dyDescent="0.25">
      <c r="A71" s="292" t="s">
        <v>79</v>
      </c>
      <c r="B71" s="293">
        <v>1676.731</v>
      </c>
      <c r="C71" s="294">
        <v>7051.0820000000003</v>
      </c>
      <c r="D71" s="293">
        <v>1515.732</v>
      </c>
      <c r="E71" s="295" t="s">
        <v>134</v>
      </c>
      <c r="F71" s="296">
        <v>1961.5740000000001</v>
      </c>
      <c r="G71" s="297">
        <v>8425.81</v>
      </c>
      <c r="H71" s="298">
        <v>1464.6890000000001</v>
      </c>
      <c r="I71" s="125"/>
      <c r="J71" s="292" t="s">
        <v>211</v>
      </c>
      <c r="K71" s="293">
        <v>46.34</v>
      </c>
      <c r="L71" s="294">
        <v>198.11500000000001</v>
      </c>
      <c r="M71" s="293">
        <v>45.307000000000002</v>
      </c>
      <c r="N71" s="295" t="s">
        <v>129</v>
      </c>
      <c r="O71" s="296">
        <v>85.504000000000005</v>
      </c>
      <c r="P71" s="297">
        <v>366.964</v>
      </c>
      <c r="Q71" s="298">
        <v>18.8</v>
      </c>
    </row>
    <row r="72" spans="1:17" ht="15.75" x14ac:dyDescent="0.25">
      <c r="A72" s="292" t="s">
        <v>211</v>
      </c>
      <c r="B72" s="293">
        <v>1292.3779999999999</v>
      </c>
      <c r="C72" s="294">
        <v>5430.5730000000003</v>
      </c>
      <c r="D72" s="293">
        <v>908.13300000000004</v>
      </c>
      <c r="E72" s="295" t="s">
        <v>211</v>
      </c>
      <c r="F72" s="296">
        <v>1444.1869999999999</v>
      </c>
      <c r="G72" s="297">
        <v>6206.1319999999996</v>
      </c>
      <c r="H72" s="298">
        <v>1255.1510000000001</v>
      </c>
      <c r="I72" s="125"/>
      <c r="J72" s="292" t="s">
        <v>136</v>
      </c>
      <c r="K72" s="293">
        <v>36.634999999999998</v>
      </c>
      <c r="L72" s="294">
        <v>154.31299999999999</v>
      </c>
      <c r="M72" s="293">
        <v>21.655999999999999</v>
      </c>
      <c r="N72" s="295" t="s">
        <v>189</v>
      </c>
      <c r="O72" s="296">
        <v>56.978000000000002</v>
      </c>
      <c r="P72" s="297">
        <v>244.10900000000001</v>
      </c>
      <c r="Q72" s="298">
        <v>39.311999999999998</v>
      </c>
    </row>
    <row r="73" spans="1:17" ht="16.5" thickBot="1" x14ac:dyDescent="0.3">
      <c r="A73" s="299" t="s">
        <v>134</v>
      </c>
      <c r="B73" s="300">
        <v>1016.402</v>
      </c>
      <c r="C73" s="301">
        <v>4273.0479999999998</v>
      </c>
      <c r="D73" s="300">
        <v>838.58399999999995</v>
      </c>
      <c r="E73" s="302" t="s">
        <v>79</v>
      </c>
      <c r="F73" s="303">
        <v>1368.711</v>
      </c>
      <c r="G73" s="304">
        <v>5880.7439999999997</v>
      </c>
      <c r="H73" s="305">
        <v>1270.0329999999999</v>
      </c>
      <c r="I73" s="125"/>
      <c r="J73" s="299" t="s">
        <v>129</v>
      </c>
      <c r="K73" s="300">
        <v>20.094999999999999</v>
      </c>
      <c r="L73" s="301">
        <v>84.674999999999997</v>
      </c>
      <c r="M73" s="300">
        <v>13</v>
      </c>
      <c r="N73" s="302" t="s">
        <v>79</v>
      </c>
      <c r="O73" s="303">
        <v>40.668999999999997</v>
      </c>
      <c r="P73" s="304">
        <v>175.696</v>
      </c>
      <c r="Q73" s="305">
        <v>22.056999999999999</v>
      </c>
    </row>
    <row r="74" spans="1:17" ht="15.75" x14ac:dyDescent="0.25">
      <c r="A74" s="373"/>
      <c r="B74" s="379"/>
      <c r="C74" s="379"/>
      <c r="D74" s="379"/>
      <c r="E74" s="380"/>
      <c r="F74" s="381"/>
      <c r="G74" s="381"/>
      <c r="H74" s="375"/>
      <c r="I74" s="125"/>
      <c r="J74" s="380"/>
      <c r="K74" s="379"/>
      <c r="L74" s="379"/>
      <c r="M74" s="379"/>
      <c r="N74" s="380"/>
      <c r="O74" s="381"/>
      <c r="P74" s="381"/>
      <c r="Q74" s="375"/>
    </row>
    <row r="75" spans="1:17" ht="15.75" x14ac:dyDescent="0.25">
      <c r="A75" s="373"/>
      <c r="B75" s="379"/>
      <c r="C75" s="379"/>
      <c r="D75" s="379"/>
      <c r="E75" s="380"/>
      <c r="F75" s="381"/>
      <c r="G75" s="381"/>
      <c r="H75" s="375"/>
      <c r="I75" s="125"/>
      <c r="J75" s="380"/>
      <c r="K75" s="379"/>
      <c r="L75" s="379"/>
      <c r="M75" s="379"/>
      <c r="N75" s="380"/>
      <c r="O75" s="381"/>
      <c r="P75" s="381"/>
      <c r="Q75" s="375"/>
    </row>
    <row r="76" spans="1:17" ht="15.75" x14ac:dyDescent="0.25">
      <c r="A76" s="373"/>
      <c r="B76" s="379"/>
      <c r="C76" s="379"/>
      <c r="D76" s="379"/>
      <c r="E76" s="380"/>
      <c r="F76" s="381"/>
      <c r="G76" s="381"/>
      <c r="H76" s="375"/>
      <c r="I76" s="125"/>
      <c r="J76" s="380"/>
      <c r="K76" s="379"/>
      <c r="L76" s="379"/>
      <c r="M76" s="379"/>
      <c r="N76" s="380"/>
      <c r="O76" s="381"/>
      <c r="P76" s="381"/>
      <c r="Q76" s="375"/>
    </row>
    <row r="77" spans="1:17" ht="15.75" x14ac:dyDescent="0.25">
      <c r="A77" s="376" t="s">
        <v>241</v>
      </c>
      <c r="B77" s="383"/>
      <c r="C77" s="383"/>
      <c r="D77" s="383"/>
      <c r="E77" s="378"/>
      <c r="F77" s="384"/>
      <c r="G77" s="384"/>
      <c r="H77" s="385"/>
      <c r="I77" s="125"/>
      <c r="J77" s="378" t="s">
        <v>242</v>
      </c>
      <c r="K77" s="383"/>
      <c r="L77" s="383"/>
      <c r="M77" s="383"/>
      <c r="N77" s="378"/>
      <c r="O77" s="384"/>
      <c r="P77" s="384"/>
      <c r="Q77" s="385"/>
    </row>
    <row r="78" spans="1:17" ht="16.5" thickBot="1" x14ac:dyDescent="0.3">
      <c r="A78" s="373" t="s">
        <v>227</v>
      </c>
      <c r="B78" s="379"/>
      <c r="C78" s="379"/>
      <c r="D78" s="379"/>
      <c r="E78" s="380"/>
      <c r="F78" s="381"/>
      <c r="G78" s="381"/>
      <c r="H78" s="375"/>
      <c r="I78" s="125"/>
      <c r="J78" s="380" t="s">
        <v>227</v>
      </c>
      <c r="K78" s="379"/>
      <c r="L78" s="379"/>
      <c r="M78" s="379"/>
      <c r="N78" s="380"/>
      <c r="O78" s="381"/>
      <c r="P78" s="381"/>
      <c r="Q78" s="375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06" t="s">
        <v>269</v>
      </c>
      <c r="B80" s="307"/>
      <c r="C80" s="308"/>
      <c r="D80" s="309"/>
      <c r="E80" s="306" t="s">
        <v>270</v>
      </c>
      <c r="F80" s="307"/>
      <c r="G80" s="308"/>
      <c r="H80" s="309"/>
      <c r="I80" s="125"/>
      <c r="J80" s="306" t="s">
        <v>269</v>
      </c>
      <c r="K80" s="307"/>
      <c r="L80" s="308"/>
      <c r="M80" s="309"/>
      <c r="N80" s="306" t="s">
        <v>270</v>
      </c>
      <c r="O80" s="307"/>
      <c r="P80" s="308"/>
      <c r="Q80" s="309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78" t="s">
        <v>117</v>
      </c>
      <c r="B82" s="279">
        <v>92845.176999999996</v>
      </c>
      <c r="C82" s="280">
        <v>390684.64299999998</v>
      </c>
      <c r="D82" s="281">
        <v>115057.068</v>
      </c>
      <c r="E82" s="282" t="s">
        <v>117</v>
      </c>
      <c r="F82" s="283">
        <v>96016.221999999994</v>
      </c>
      <c r="G82" s="284">
        <v>412525.288</v>
      </c>
      <c r="H82" s="281">
        <v>98734.342000000004</v>
      </c>
      <c r="I82" s="125"/>
      <c r="J82" s="278" t="s">
        <v>117</v>
      </c>
      <c r="K82" s="279">
        <v>24943.236000000001</v>
      </c>
      <c r="L82" s="280">
        <v>104921.245</v>
      </c>
      <c r="M82" s="281">
        <v>53886.593999999997</v>
      </c>
      <c r="N82" s="282" t="s">
        <v>117</v>
      </c>
      <c r="O82" s="283">
        <v>23311.553</v>
      </c>
      <c r="P82" s="284">
        <v>100148.67600000001</v>
      </c>
      <c r="Q82" s="281">
        <v>40861.877999999997</v>
      </c>
    </row>
    <row r="83" spans="1:17" ht="15.75" x14ac:dyDescent="0.25">
      <c r="A83" s="285" t="s">
        <v>205</v>
      </c>
      <c r="B83" s="286">
        <v>29201.821</v>
      </c>
      <c r="C83" s="287">
        <v>122829.113</v>
      </c>
      <c r="D83" s="286">
        <v>28544.317999999999</v>
      </c>
      <c r="E83" s="288" t="s">
        <v>205</v>
      </c>
      <c r="F83" s="289">
        <v>29829.347000000002</v>
      </c>
      <c r="G83" s="290">
        <v>128131.95299999999</v>
      </c>
      <c r="H83" s="291">
        <v>25038.162</v>
      </c>
      <c r="I83" s="125"/>
      <c r="J83" s="285" t="s">
        <v>77</v>
      </c>
      <c r="K83" s="286">
        <v>6507.7359999999999</v>
      </c>
      <c r="L83" s="287">
        <v>27369.144</v>
      </c>
      <c r="M83" s="286">
        <v>7546.607</v>
      </c>
      <c r="N83" s="288" t="s">
        <v>77</v>
      </c>
      <c r="O83" s="289">
        <v>4886.0240000000003</v>
      </c>
      <c r="P83" s="290">
        <v>20972.562000000002</v>
      </c>
      <c r="Q83" s="291">
        <v>6329.2610000000004</v>
      </c>
    </row>
    <row r="84" spans="1:17" ht="15.75" x14ac:dyDescent="0.25">
      <c r="A84" s="292" t="s">
        <v>171</v>
      </c>
      <c r="B84" s="293">
        <v>11111.605</v>
      </c>
      <c r="C84" s="294">
        <v>46914.139000000003</v>
      </c>
      <c r="D84" s="293">
        <v>16570.257000000001</v>
      </c>
      <c r="E84" s="295" t="s">
        <v>226</v>
      </c>
      <c r="F84" s="296">
        <v>8187.3339999999998</v>
      </c>
      <c r="G84" s="297">
        <v>35202.374000000003</v>
      </c>
      <c r="H84" s="298">
        <v>9277.7639999999992</v>
      </c>
      <c r="I84" s="125"/>
      <c r="J84" s="292" t="s">
        <v>131</v>
      </c>
      <c r="K84" s="293">
        <v>3289.12</v>
      </c>
      <c r="L84" s="294">
        <v>13837.099</v>
      </c>
      <c r="M84" s="293">
        <v>29100.905999999999</v>
      </c>
      <c r="N84" s="295" t="s">
        <v>134</v>
      </c>
      <c r="O84" s="296">
        <v>3787.63</v>
      </c>
      <c r="P84" s="297">
        <v>16280.476000000001</v>
      </c>
      <c r="Q84" s="298">
        <v>5779.7520000000004</v>
      </c>
    </row>
    <row r="85" spans="1:17" ht="15.75" x14ac:dyDescent="0.25">
      <c r="A85" s="292" t="s">
        <v>226</v>
      </c>
      <c r="B85" s="293">
        <v>6322.2510000000002</v>
      </c>
      <c r="C85" s="294">
        <v>26583.485000000001</v>
      </c>
      <c r="D85" s="293">
        <v>8592.7999999999993</v>
      </c>
      <c r="E85" s="295" t="s">
        <v>171</v>
      </c>
      <c r="F85" s="296">
        <v>6694.2569999999996</v>
      </c>
      <c r="G85" s="297">
        <v>28768.058000000001</v>
      </c>
      <c r="H85" s="298">
        <v>7734.1670000000004</v>
      </c>
      <c r="I85" s="125"/>
      <c r="J85" s="292" t="s">
        <v>205</v>
      </c>
      <c r="K85" s="293">
        <v>2809.1819999999998</v>
      </c>
      <c r="L85" s="294">
        <v>11808.787</v>
      </c>
      <c r="M85" s="293">
        <v>1747.279</v>
      </c>
      <c r="N85" s="295" t="s">
        <v>205</v>
      </c>
      <c r="O85" s="296">
        <v>3417.8919999999998</v>
      </c>
      <c r="P85" s="297">
        <v>14669.348</v>
      </c>
      <c r="Q85" s="298">
        <v>3219.9879999999998</v>
      </c>
    </row>
    <row r="86" spans="1:17" ht="15.75" x14ac:dyDescent="0.25">
      <c r="A86" s="292" t="s">
        <v>77</v>
      </c>
      <c r="B86" s="293">
        <v>5744.2259999999997</v>
      </c>
      <c r="C86" s="294">
        <v>24154.177</v>
      </c>
      <c r="D86" s="293">
        <v>16387.172999999999</v>
      </c>
      <c r="E86" s="295" t="s">
        <v>77</v>
      </c>
      <c r="F86" s="296">
        <v>6317.4889999999996</v>
      </c>
      <c r="G86" s="297">
        <v>27145.057000000001</v>
      </c>
      <c r="H86" s="298">
        <v>14596.993</v>
      </c>
      <c r="I86" s="125"/>
      <c r="J86" s="292" t="s">
        <v>134</v>
      </c>
      <c r="K86" s="293">
        <v>2549.1109999999999</v>
      </c>
      <c r="L86" s="294">
        <v>10722.699000000001</v>
      </c>
      <c r="M86" s="293">
        <v>3907.788</v>
      </c>
      <c r="N86" s="295" t="s">
        <v>131</v>
      </c>
      <c r="O86" s="296">
        <v>3238.8670000000002</v>
      </c>
      <c r="P86" s="297">
        <v>13912.472</v>
      </c>
      <c r="Q86" s="298">
        <v>17387.482</v>
      </c>
    </row>
    <row r="87" spans="1:17" ht="15.75" x14ac:dyDescent="0.25">
      <c r="A87" s="292" t="s">
        <v>243</v>
      </c>
      <c r="B87" s="293">
        <v>3729.462</v>
      </c>
      <c r="C87" s="294">
        <v>15672.971</v>
      </c>
      <c r="D87" s="293">
        <v>5222</v>
      </c>
      <c r="E87" s="295" t="s">
        <v>243</v>
      </c>
      <c r="F87" s="296">
        <v>3581.6</v>
      </c>
      <c r="G87" s="297">
        <v>15372.811</v>
      </c>
      <c r="H87" s="298">
        <v>4105</v>
      </c>
      <c r="I87" s="125"/>
      <c r="J87" s="292" t="s">
        <v>76</v>
      </c>
      <c r="K87" s="293">
        <v>1532.4760000000001</v>
      </c>
      <c r="L87" s="294">
        <v>6445.8109999999997</v>
      </c>
      <c r="M87" s="293">
        <v>907.49300000000005</v>
      </c>
      <c r="N87" s="295" t="s">
        <v>136</v>
      </c>
      <c r="O87" s="296">
        <v>1368.989</v>
      </c>
      <c r="P87" s="297">
        <v>5884.915</v>
      </c>
      <c r="Q87" s="298">
        <v>830.66899999999998</v>
      </c>
    </row>
    <row r="88" spans="1:17" ht="15.75" x14ac:dyDescent="0.25">
      <c r="A88" s="292" t="s">
        <v>76</v>
      </c>
      <c r="B88" s="293">
        <v>3584.3330000000001</v>
      </c>
      <c r="C88" s="294">
        <v>15167.697</v>
      </c>
      <c r="D88" s="293">
        <v>3418.3139999999999</v>
      </c>
      <c r="E88" s="295" t="s">
        <v>136</v>
      </c>
      <c r="F88" s="296">
        <v>3173.355</v>
      </c>
      <c r="G88" s="297">
        <v>13625.116</v>
      </c>
      <c r="H88" s="298">
        <v>1016.621</v>
      </c>
      <c r="I88" s="125"/>
      <c r="J88" s="292" t="s">
        <v>136</v>
      </c>
      <c r="K88" s="293">
        <v>1280.5619999999999</v>
      </c>
      <c r="L88" s="294">
        <v>5378.8590000000004</v>
      </c>
      <c r="M88" s="293">
        <v>142.227</v>
      </c>
      <c r="N88" s="295" t="s">
        <v>76</v>
      </c>
      <c r="O88" s="296">
        <v>1230.5360000000001</v>
      </c>
      <c r="P88" s="297">
        <v>5287.4530000000004</v>
      </c>
      <c r="Q88" s="298">
        <v>823.86900000000003</v>
      </c>
    </row>
    <row r="89" spans="1:17" ht="15.75" x14ac:dyDescent="0.25">
      <c r="A89" s="292" t="s">
        <v>136</v>
      </c>
      <c r="B89" s="293">
        <v>3390.5169999999998</v>
      </c>
      <c r="C89" s="294">
        <v>14256.19</v>
      </c>
      <c r="D89" s="293">
        <v>1135.0160000000001</v>
      </c>
      <c r="E89" s="295" t="s">
        <v>130</v>
      </c>
      <c r="F89" s="296">
        <v>2748.7649999999999</v>
      </c>
      <c r="G89" s="297">
        <v>11812.093999999999</v>
      </c>
      <c r="H89" s="298">
        <v>1848.008</v>
      </c>
      <c r="I89" s="125"/>
      <c r="J89" s="292" t="s">
        <v>147</v>
      </c>
      <c r="K89" s="293">
        <v>1248.8050000000001</v>
      </c>
      <c r="L89" s="294">
        <v>5254.9970000000003</v>
      </c>
      <c r="M89" s="293">
        <v>594.18399999999997</v>
      </c>
      <c r="N89" s="295" t="s">
        <v>128</v>
      </c>
      <c r="O89" s="296">
        <v>1050.663</v>
      </c>
      <c r="P89" s="297">
        <v>4526.6880000000001</v>
      </c>
      <c r="Q89" s="298">
        <v>1841.175</v>
      </c>
    </row>
    <row r="90" spans="1:17" ht="15.75" x14ac:dyDescent="0.25">
      <c r="A90" s="292" t="s">
        <v>130</v>
      </c>
      <c r="B90" s="293">
        <v>2470.6819999999998</v>
      </c>
      <c r="C90" s="294">
        <v>10343.838</v>
      </c>
      <c r="D90" s="293">
        <v>1905.941</v>
      </c>
      <c r="E90" s="295" t="s">
        <v>128</v>
      </c>
      <c r="F90" s="296">
        <v>2412.31</v>
      </c>
      <c r="G90" s="297">
        <v>10361.85</v>
      </c>
      <c r="H90" s="298">
        <v>2084.9810000000002</v>
      </c>
      <c r="I90" s="125"/>
      <c r="J90" s="292" t="s">
        <v>128</v>
      </c>
      <c r="K90" s="293">
        <v>916.2</v>
      </c>
      <c r="L90" s="294">
        <v>3855.8290000000002</v>
      </c>
      <c r="M90" s="293">
        <v>1008.027</v>
      </c>
      <c r="N90" s="295" t="s">
        <v>147</v>
      </c>
      <c r="O90" s="296">
        <v>734.18499999999995</v>
      </c>
      <c r="P90" s="297">
        <v>3155.6419999999998</v>
      </c>
      <c r="Q90" s="298">
        <v>353.97399999999999</v>
      </c>
    </row>
    <row r="91" spans="1:17" ht="15.75" x14ac:dyDescent="0.25">
      <c r="A91" s="292" t="s">
        <v>128</v>
      </c>
      <c r="B91" s="293">
        <v>2296.1559999999999</v>
      </c>
      <c r="C91" s="294">
        <v>9654.56</v>
      </c>
      <c r="D91" s="293">
        <v>2384.087</v>
      </c>
      <c r="E91" s="295" t="s">
        <v>149</v>
      </c>
      <c r="F91" s="296">
        <v>2375.2359999999999</v>
      </c>
      <c r="G91" s="297">
        <v>10210.494000000001</v>
      </c>
      <c r="H91" s="298">
        <v>640.97299999999996</v>
      </c>
      <c r="I91" s="125"/>
      <c r="J91" s="292" t="s">
        <v>79</v>
      </c>
      <c r="K91" s="293">
        <v>846.59299999999996</v>
      </c>
      <c r="L91" s="294">
        <v>3562.1959999999999</v>
      </c>
      <c r="M91" s="293">
        <v>901.39099999999996</v>
      </c>
      <c r="N91" s="295" t="s">
        <v>245</v>
      </c>
      <c r="O91" s="296">
        <v>705.57799999999997</v>
      </c>
      <c r="P91" s="297">
        <v>3036.5309999999999</v>
      </c>
      <c r="Q91" s="298">
        <v>1060</v>
      </c>
    </row>
    <row r="92" spans="1:17" ht="15.75" x14ac:dyDescent="0.25">
      <c r="A92" s="292" t="s">
        <v>253</v>
      </c>
      <c r="B92" s="293">
        <v>2121.36</v>
      </c>
      <c r="C92" s="294">
        <v>8913.39</v>
      </c>
      <c r="D92" s="293">
        <v>3606.3519999999999</v>
      </c>
      <c r="E92" s="295" t="s">
        <v>244</v>
      </c>
      <c r="F92" s="296">
        <v>2154.3690000000001</v>
      </c>
      <c r="G92" s="297">
        <v>9236.4030000000002</v>
      </c>
      <c r="H92" s="298">
        <v>2324</v>
      </c>
      <c r="I92" s="125"/>
      <c r="J92" s="292" t="s">
        <v>151</v>
      </c>
      <c r="K92" s="293">
        <v>628.35699999999997</v>
      </c>
      <c r="L92" s="294">
        <v>2646.7860000000001</v>
      </c>
      <c r="M92" s="293">
        <v>3332.5639999999999</v>
      </c>
      <c r="N92" s="295" t="s">
        <v>141</v>
      </c>
      <c r="O92" s="296">
        <v>664.73</v>
      </c>
      <c r="P92" s="297">
        <v>2858.1149999999998</v>
      </c>
      <c r="Q92" s="298">
        <v>226.21</v>
      </c>
    </row>
    <row r="93" spans="1:17" ht="15.75" x14ac:dyDescent="0.25">
      <c r="A93" s="292" t="s">
        <v>141</v>
      </c>
      <c r="B93" s="293">
        <v>1775.89</v>
      </c>
      <c r="C93" s="294">
        <v>7468.7030000000004</v>
      </c>
      <c r="D93" s="293">
        <v>1224.857</v>
      </c>
      <c r="E93" s="295" t="s">
        <v>76</v>
      </c>
      <c r="F93" s="296">
        <v>2092.7179999999998</v>
      </c>
      <c r="G93" s="297">
        <v>8988.4699999999993</v>
      </c>
      <c r="H93" s="298">
        <v>2022.06</v>
      </c>
      <c r="I93" s="125"/>
      <c r="J93" s="292" t="s">
        <v>133</v>
      </c>
      <c r="K93" s="293">
        <v>622.62900000000002</v>
      </c>
      <c r="L93" s="294">
        <v>2625.6979999999999</v>
      </c>
      <c r="M93" s="293">
        <v>881.72</v>
      </c>
      <c r="N93" s="295" t="s">
        <v>138</v>
      </c>
      <c r="O93" s="296">
        <v>495.57100000000003</v>
      </c>
      <c r="P93" s="297">
        <v>2125.2310000000002</v>
      </c>
      <c r="Q93" s="298">
        <v>617.52300000000002</v>
      </c>
    </row>
    <row r="94" spans="1:17" ht="15.75" x14ac:dyDescent="0.25">
      <c r="A94" s="292" t="s">
        <v>244</v>
      </c>
      <c r="B94" s="293">
        <v>1356.732</v>
      </c>
      <c r="C94" s="294">
        <v>5701.4070000000002</v>
      </c>
      <c r="D94" s="293">
        <v>1828.4</v>
      </c>
      <c r="E94" s="295" t="s">
        <v>253</v>
      </c>
      <c r="F94" s="296">
        <v>1840.376</v>
      </c>
      <c r="G94" s="297">
        <v>7906.3620000000001</v>
      </c>
      <c r="H94" s="298">
        <v>1973.0260000000001</v>
      </c>
      <c r="I94" s="125"/>
      <c r="J94" s="292" t="s">
        <v>141</v>
      </c>
      <c r="K94" s="293">
        <v>577.11599999999999</v>
      </c>
      <c r="L94" s="294">
        <v>2426.183</v>
      </c>
      <c r="M94" s="293">
        <v>181.60900000000001</v>
      </c>
      <c r="N94" s="295" t="s">
        <v>79</v>
      </c>
      <c r="O94" s="296">
        <v>315.44</v>
      </c>
      <c r="P94" s="297">
        <v>1353.2619999999999</v>
      </c>
      <c r="Q94" s="298">
        <v>680.6</v>
      </c>
    </row>
    <row r="95" spans="1:17" ht="15.75" x14ac:dyDescent="0.25">
      <c r="A95" s="292" t="s">
        <v>259</v>
      </c>
      <c r="B95" s="293">
        <v>1356.1189999999999</v>
      </c>
      <c r="C95" s="294">
        <v>5726.3289999999997</v>
      </c>
      <c r="D95" s="293">
        <v>1744</v>
      </c>
      <c r="E95" s="295" t="s">
        <v>199</v>
      </c>
      <c r="F95" s="296">
        <v>1776.1949999999999</v>
      </c>
      <c r="G95" s="297">
        <v>7635.3739999999998</v>
      </c>
      <c r="H95" s="298">
        <v>2039</v>
      </c>
      <c r="I95" s="125"/>
      <c r="J95" s="292" t="s">
        <v>138</v>
      </c>
      <c r="K95" s="293">
        <v>445.39699999999999</v>
      </c>
      <c r="L95" s="294">
        <v>1874.558</v>
      </c>
      <c r="M95" s="293">
        <v>559.44000000000005</v>
      </c>
      <c r="N95" s="295" t="s">
        <v>139</v>
      </c>
      <c r="O95" s="296">
        <v>297.82499999999999</v>
      </c>
      <c r="P95" s="297">
        <v>1281.356</v>
      </c>
      <c r="Q95" s="298">
        <v>242.22499999999999</v>
      </c>
    </row>
    <row r="96" spans="1:17" ht="15.75" x14ac:dyDescent="0.25">
      <c r="A96" s="292" t="s">
        <v>252</v>
      </c>
      <c r="B96" s="293">
        <v>1235.826</v>
      </c>
      <c r="C96" s="294">
        <v>5196.7759999999998</v>
      </c>
      <c r="D96" s="293">
        <v>1583.5</v>
      </c>
      <c r="E96" s="295" t="s">
        <v>260</v>
      </c>
      <c r="F96" s="296">
        <v>1462.558</v>
      </c>
      <c r="G96" s="297">
        <v>6285.5379999999996</v>
      </c>
      <c r="H96" s="298">
        <v>1742</v>
      </c>
      <c r="I96" s="125"/>
      <c r="J96" s="292" t="s">
        <v>129</v>
      </c>
      <c r="K96" s="293">
        <v>400.04199999999997</v>
      </c>
      <c r="L96" s="294">
        <v>1681.5139999999999</v>
      </c>
      <c r="M96" s="293">
        <v>274.42</v>
      </c>
      <c r="N96" s="295" t="s">
        <v>132</v>
      </c>
      <c r="O96" s="296">
        <v>272.57499999999999</v>
      </c>
      <c r="P96" s="297">
        <v>1174.7090000000001</v>
      </c>
      <c r="Q96" s="298">
        <v>312.24099999999999</v>
      </c>
    </row>
    <row r="97" spans="1:17" ht="15.75" x14ac:dyDescent="0.25">
      <c r="A97" s="292" t="s">
        <v>138</v>
      </c>
      <c r="B97" s="293">
        <v>1164.6569999999999</v>
      </c>
      <c r="C97" s="294">
        <v>4896.3310000000001</v>
      </c>
      <c r="D97" s="293">
        <v>1605.5129999999999</v>
      </c>
      <c r="E97" s="295" t="s">
        <v>141</v>
      </c>
      <c r="F97" s="296">
        <v>1334.479</v>
      </c>
      <c r="G97" s="297">
        <v>5733.7659999999996</v>
      </c>
      <c r="H97" s="298">
        <v>1049.1780000000001</v>
      </c>
      <c r="I97" s="125"/>
      <c r="J97" s="292" t="s">
        <v>139</v>
      </c>
      <c r="K97" s="293">
        <v>329.85700000000003</v>
      </c>
      <c r="L97" s="294">
        <v>1388.201</v>
      </c>
      <c r="M97" s="293">
        <v>259.93</v>
      </c>
      <c r="N97" s="295" t="s">
        <v>211</v>
      </c>
      <c r="O97" s="296">
        <v>217.28899999999999</v>
      </c>
      <c r="P97" s="297">
        <v>933.31</v>
      </c>
      <c r="Q97" s="298">
        <v>320</v>
      </c>
    </row>
    <row r="98" spans="1:17" ht="16.5" thickBot="1" x14ac:dyDescent="0.3">
      <c r="A98" s="299" t="s">
        <v>157</v>
      </c>
      <c r="B98" s="300">
        <v>1127.8800000000001</v>
      </c>
      <c r="C98" s="301">
        <v>4701.7460000000001</v>
      </c>
      <c r="D98" s="300">
        <v>820</v>
      </c>
      <c r="E98" s="302" t="s">
        <v>252</v>
      </c>
      <c r="F98" s="303">
        <v>1310.155</v>
      </c>
      <c r="G98" s="304">
        <v>5629.0940000000001</v>
      </c>
      <c r="H98" s="305">
        <v>1446</v>
      </c>
      <c r="I98" s="125"/>
      <c r="J98" s="299" t="s">
        <v>189</v>
      </c>
      <c r="K98" s="300">
        <v>298.02800000000002</v>
      </c>
      <c r="L98" s="301">
        <v>1248.578</v>
      </c>
      <c r="M98" s="300">
        <v>1500.8409999999999</v>
      </c>
      <c r="N98" s="302" t="s">
        <v>151</v>
      </c>
      <c r="O98" s="303">
        <v>184.55500000000001</v>
      </c>
      <c r="P98" s="304">
        <v>792.69200000000001</v>
      </c>
      <c r="Q98" s="305">
        <v>502.399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232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233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0" t="s">
        <v>227</v>
      </c>
      <c r="B103" s="120"/>
      <c r="C103" s="120"/>
      <c r="D103" s="120"/>
      <c r="E103" s="120"/>
      <c r="F103" s="121"/>
      <c r="G103" s="121"/>
      <c r="H103" s="121"/>
      <c r="I103" s="121"/>
      <c r="J103" s="310" t="s">
        <v>227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06" t="s">
        <v>269</v>
      </c>
      <c r="B105" s="307"/>
      <c r="C105" s="308"/>
      <c r="D105" s="309"/>
      <c r="E105" s="306" t="s">
        <v>270</v>
      </c>
      <c r="F105" s="307"/>
      <c r="G105" s="308"/>
      <c r="H105" s="309"/>
      <c r="I105" s="125"/>
      <c r="J105" s="306" t="s">
        <v>269</v>
      </c>
      <c r="K105" s="307"/>
      <c r="L105" s="308"/>
      <c r="M105" s="309"/>
      <c r="N105" s="306" t="s">
        <v>270</v>
      </c>
      <c r="O105" s="307"/>
      <c r="P105" s="308"/>
      <c r="Q105" s="309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78" t="s">
        <v>117</v>
      </c>
      <c r="B107" s="279">
        <v>181840.17</v>
      </c>
      <c r="C107" s="280">
        <v>764261.90399999998</v>
      </c>
      <c r="D107" s="281">
        <v>39920.349000000002</v>
      </c>
      <c r="E107" s="282" t="s">
        <v>117</v>
      </c>
      <c r="F107" s="283">
        <v>122575.886</v>
      </c>
      <c r="G107" s="284">
        <v>526557.56799999997</v>
      </c>
      <c r="H107" s="281">
        <v>29141.649000000001</v>
      </c>
      <c r="I107" s="125"/>
      <c r="J107" s="278" t="s">
        <v>117</v>
      </c>
      <c r="K107" s="279">
        <v>58295.074999999997</v>
      </c>
      <c r="L107" s="280">
        <v>245269.47</v>
      </c>
      <c r="M107" s="281">
        <v>11130.424000000001</v>
      </c>
      <c r="N107" s="282" t="s">
        <v>117</v>
      </c>
      <c r="O107" s="283">
        <v>42459.540999999997</v>
      </c>
      <c r="P107" s="284">
        <v>182394.75599999999</v>
      </c>
      <c r="Q107" s="281">
        <v>8157.5010000000002</v>
      </c>
    </row>
    <row r="108" spans="1:17" ht="15.75" x14ac:dyDescent="0.25">
      <c r="A108" s="285" t="s">
        <v>205</v>
      </c>
      <c r="B108" s="286">
        <v>49301.555999999997</v>
      </c>
      <c r="C108" s="287">
        <v>206929.39</v>
      </c>
      <c r="D108" s="286">
        <v>10830.65</v>
      </c>
      <c r="E108" s="288" t="s">
        <v>132</v>
      </c>
      <c r="F108" s="289">
        <v>22209.846000000001</v>
      </c>
      <c r="G108" s="290">
        <v>95380.304999999993</v>
      </c>
      <c r="H108" s="291">
        <v>5378.5219999999999</v>
      </c>
      <c r="I108" s="125"/>
      <c r="J108" s="285" t="s">
        <v>205</v>
      </c>
      <c r="K108" s="286">
        <v>25786.886999999999</v>
      </c>
      <c r="L108" s="287">
        <v>108563.20600000001</v>
      </c>
      <c r="M108" s="286">
        <v>4896.8209999999999</v>
      </c>
      <c r="N108" s="288" t="s">
        <v>205</v>
      </c>
      <c r="O108" s="289">
        <v>17601.423999999999</v>
      </c>
      <c r="P108" s="290">
        <v>75538.013000000006</v>
      </c>
      <c r="Q108" s="291">
        <v>3254.029</v>
      </c>
    </row>
    <row r="109" spans="1:17" ht="15.75" x14ac:dyDescent="0.25">
      <c r="A109" s="292" t="s">
        <v>77</v>
      </c>
      <c r="B109" s="293">
        <v>28589.496999999999</v>
      </c>
      <c r="C109" s="294">
        <v>120211.27099999999</v>
      </c>
      <c r="D109" s="293">
        <v>6527.1090000000004</v>
      </c>
      <c r="E109" s="295" t="s">
        <v>205</v>
      </c>
      <c r="F109" s="296">
        <v>17819.562999999998</v>
      </c>
      <c r="G109" s="297">
        <v>76522.495999999999</v>
      </c>
      <c r="H109" s="298">
        <v>4222.9390000000003</v>
      </c>
      <c r="I109" s="125"/>
      <c r="J109" s="292" t="s">
        <v>77</v>
      </c>
      <c r="K109" s="293">
        <v>13849.950999999999</v>
      </c>
      <c r="L109" s="294">
        <v>58354.582000000002</v>
      </c>
      <c r="M109" s="293">
        <v>2595.9499999999998</v>
      </c>
      <c r="N109" s="295" t="s">
        <v>77</v>
      </c>
      <c r="O109" s="296">
        <v>11882.811</v>
      </c>
      <c r="P109" s="297">
        <v>51067.999000000003</v>
      </c>
      <c r="Q109" s="298">
        <v>2216.7600000000002</v>
      </c>
    </row>
    <row r="110" spans="1:17" ht="15.75" x14ac:dyDescent="0.25">
      <c r="A110" s="292" t="s">
        <v>132</v>
      </c>
      <c r="B110" s="293">
        <v>20476.555</v>
      </c>
      <c r="C110" s="294">
        <v>86057.71</v>
      </c>
      <c r="D110" s="293">
        <v>4344.1289999999999</v>
      </c>
      <c r="E110" s="295" t="s">
        <v>77</v>
      </c>
      <c r="F110" s="296">
        <v>15731.984</v>
      </c>
      <c r="G110" s="297">
        <v>67584.546000000002</v>
      </c>
      <c r="H110" s="298">
        <v>3960.174</v>
      </c>
      <c r="I110" s="125"/>
      <c r="J110" s="292" t="s">
        <v>134</v>
      </c>
      <c r="K110" s="293">
        <v>3695.5709999999999</v>
      </c>
      <c r="L110" s="294">
        <v>15494.476000000001</v>
      </c>
      <c r="M110" s="293">
        <v>618.34699999999998</v>
      </c>
      <c r="N110" s="295" t="s">
        <v>134</v>
      </c>
      <c r="O110" s="296">
        <v>2082.1909999999998</v>
      </c>
      <c r="P110" s="297">
        <v>8974.857</v>
      </c>
      <c r="Q110" s="298">
        <v>378.39299999999997</v>
      </c>
    </row>
    <row r="111" spans="1:17" ht="15.75" x14ac:dyDescent="0.25">
      <c r="A111" s="292" t="s">
        <v>76</v>
      </c>
      <c r="B111" s="293">
        <v>18047.248</v>
      </c>
      <c r="C111" s="294">
        <v>75782.463000000003</v>
      </c>
      <c r="D111" s="293">
        <v>4091.3879999999999</v>
      </c>
      <c r="E111" s="295" t="s">
        <v>76</v>
      </c>
      <c r="F111" s="296">
        <v>10580.289000000001</v>
      </c>
      <c r="G111" s="297">
        <v>45436.866000000002</v>
      </c>
      <c r="H111" s="298">
        <v>2556.1410000000001</v>
      </c>
      <c r="I111" s="125"/>
      <c r="J111" s="292" t="s">
        <v>131</v>
      </c>
      <c r="K111" s="293">
        <v>2675.049</v>
      </c>
      <c r="L111" s="294">
        <v>11204.091</v>
      </c>
      <c r="M111" s="293">
        <v>542.1</v>
      </c>
      <c r="N111" s="295" t="s">
        <v>129</v>
      </c>
      <c r="O111" s="296">
        <v>1952.952</v>
      </c>
      <c r="P111" s="297">
        <v>8385.5830000000005</v>
      </c>
      <c r="Q111" s="298">
        <v>498.25</v>
      </c>
    </row>
    <row r="112" spans="1:17" ht="15.75" x14ac:dyDescent="0.25">
      <c r="A112" s="292" t="s">
        <v>141</v>
      </c>
      <c r="B112" s="293">
        <v>10233.619000000001</v>
      </c>
      <c r="C112" s="294">
        <v>42967.057000000001</v>
      </c>
      <c r="D112" s="293">
        <v>2117.4409999999998</v>
      </c>
      <c r="E112" s="295" t="s">
        <v>141</v>
      </c>
      <c r="F112" s="296">
        <v>9788.3130000000001</v>
      </c>
      <c r="G112" s="297">
        <v>42066.65</v>
      </c>
      <c r="H112" s="298">
        <v>2347.203</v>
      </c>
      <c r="I112" s="125"/>
      <c r="J112" s="292" t="s">
        <v>140</v>
      </c>
      <c r="K112" s="293">
        <v>2451.7539999999999</v>
      </c>
      <c r="L112" s="294">
        <v>10284.985000000001</v>
      </c>
      <c r="M112" s="293">
        <v>435.92</v>
      </c>
      <c r="N112" s="295" t="s">
        <v>139</v>
      </c>
      <c r="O112" s="296">
        <v>1706.47</v>
      </c>
      <c r="P112" s="297">
        <v>7338.2129999999997</v>
      </c>
      <c r="Q112" s="298">
        <v>360.95699999999999</v>
      </c>
    </row>
    <row r="113" spans="1:17" ht="15.75" x14ac:dyDescent="0.25">
      <c r="A113" s="292" t="s">
        <v>134</v>
      </c>
      <c r="B113" s="293">
        <v>9884.6530000000002</v>
      </c>
      <c r="C113" s="294">
        <v>41595.213000000003</v>
      </c>
      <c r="D113" s="293">
        <v>2304.2689999999998</v>
      </c>
      <c r="E113" s="295" t="s">
        <v>79</v>
      </c>
      <c r="F113" s="296">
        <v>9247.027</v>
      </c>
      <c r="G113" s="297">
        <v>39743.449999999997</v>
      </c>
      <c r="H113" s="298">
        <v>2227.3420000000001</v>
      </c>
      <c r="I113" s="125"/>
      <c r="J113" s="292" t="s">
        <v>128</v>
      </c>
      <c r="K113" s="293">
        <v>2101.712</v>
      </c>
      <c r="L113" s="294">
        <v>8795.1299999999992</v>
      </c>
      <c r="M113" s="293">
        <v>469.45100000000002</v>
      </c>
      <c r="N113" s="295" t="s">
        <v>138</v>
      </c>
      <c r="O113" s="296">
        <v>1495.375</v>
      </c>
      <c r="P113" s="297">
        <v>6429.3459999999995</v>
      </c>
      <c r="Q113" s="298">
        <v>299.18099999999998</v>
      </c>
    </row>
    <row r="114" spans="1:17" ht="15.75" x14ac:dyDescent="0.25">
      <c r="A114" s="292" t="s">
        <v>79</v>
      </c>
      <c r="B114" s="293">
        <v>9844.6280000000006</v>
      </c>
      <c r="C114" s="294">
        <v>41522.095999999998</v>
      </c>
      <c r="D114" s="293">
        <v>2008.616</v>
      </c>
      <c r="E114" s="295" t="s">
        <v>131</v>
      </c>
      <c r="F114" s="296">
        <v>7476.6589999999997</v>
      </c>
      <c r="G114" s="297">
        <v>32126.615000000002</v>
      </c>
      <c r="H114" s="298">
        <v>1776.1020000000001</v>
      </c>
      <c r="I114" s="125"/>
      <c r="J114" s="292" t="s">
        <v>76</v>
      </c>
      <c r="K114" s="293">
        <v>1718.5989999999999</v>
      </c>
      <c r="L114" s="294">
        <v>7200.8389999999999</v>
      </c>
      <c r="M114" s="293">
        <v>302.02100000000002</v>
      </c>
      <c r="N114" s="295" t="s">
        <v>133</v>
      </c>
      <c r="O114" s="296">
        <v>1456.8019999999999</v>
      </c>
      <c r="P114" s="297">
        <v>6255.9049999999997</v>
      </c>
      <c r="Q114" s="298">
        <v>194.84</v>
      </c>
    </row>
    <row r="115" spans="1:17" ht="15.75" x14ac:dyDescent="0.25">
      <c r="A115" s="292" t="s">
        <v>131</v>
      </c>
      <c r="B115" s="293">
        <v>5634.7070000000003</v>
      </c>
      <c r="C115" s="294">
        <v>23709.651000000002</v>
      </c>
      <c r="D115" s="293">
        <v>1130.68</v>
      </c>
      <c r="E115" s="295" t="s">
        <v>151</v>
      </c>
      <c r="F115" s="296">
        <v>3952.3780000000002</v>
      </c>
      <c r="G115" s="297">
        <v>16988.395</v>
      </c>
      <c r="H115" s="298">
        <v>904.70799999999997</v>
      </c>
      <c r="I115" s="125"/>
      <c r="J115" s="292" t="s">
        <v>129</v>
      </c>
      <c r="K115" s="293">
        <v>1204.9829999999999</v>
      </c>
      <c r="L115" s="294">
        <v>5048.9960000000001</v>
      </c>
      <c r="M115" s="293">
        <v>309.82499999999999</v>
      </c>
      <c r="N115" s="295" t="s">
        <v>140</v>
      </c>
      <c r="O115" s="296">
        <v>1416.0029999999999</v>
      </c>
      <c r="P115" s="297">
        <v>6088.9350000000004</v>
      </c>
      <c r="Q115" s="298">
        <v>320.12099999999998</v>
      </c>
    </row>
    <row r="116" spans="1:17" ht="15.75" x14ac:dyDescent="0.25">
      <c r="A116" s="292" t="s">
        <v>139</v>
      </c>
      <c r="B116" s="293">
        <v>4754.4549999999999</v>
      </c>
      <c r="C116" s="294">
        <v>19943.536</v>
      </c>
      <c r="D116" s="293">
        <v>1090.2729999999999</v>
      </c>
      <c r="E116" s="295" t="s">
        <v>194</v>
      </c>
      <c r="F116" s="296">
        <v>3790.8560000000002</v>
      </c>
      <c r="G116" s="297">
        <v>16291.290999999999</v>
      </c>
      <c r="H116" s="298">
        <v>840.01300000000003</v>
      </c>
      <c r="I116" s="125"/>
      <c r="J116" s="292" t="s">
        <v>133</v>
      </c>
      <c r="K116" s="293">
        <v>1035.165</v>
      </c>
      <c r="L116" s="294">
        <v>4351.3770000000004</v>
      </c>
      <c r="M116" s="293">
        <v>154.65600000000001</v>
      </c>
      <c r="N116" s="295" t="s">
        <v>76</v>
      </c>
      <c r="O116" s="296">
        <v>732.33799999999997</v>
      </c>
      <c r="P116" s="297">
        <v>3149.797</v>
      </c>
      <c r="Q116" s="298">
        <v>146.68799999999999</v>
      </c>
    </row>
    <row r="117" spans="1:17" ht="15.75" x14ac:dyDescent="0.25">
      <c r="A117" s="292" t="s">
        <v>128</v>
      </c>
      <c r="B117" s="293">
        <v>3906.7779999999998</v>
      </c>
      <c r="C117" s="294">
        <v>16425.328000000001</v>
      </c>
      <c r="D117" s="293">
        <v>772.58900000000006</v>
      </c>
      <c r="E117" s="295" t="s">
        <v>128</v>
      </c>
      <c r="F117" s="296">
        <v>3674.6579999999999</v>
      </c>
      <c r="G117" s="297">
        <v>15774.648999999999</v>
      </c>
      <c r="H117" s="298">
        <v>798.61900000000003</v>
      </c>
      <c r="I117" s="125"/>
      <c r="J117" s="292" t="s">
        <v>138</v>
      </c>
      <c r="K117" s="293">
        <v>871.73699999999997</v>
      </c>
      <c r="L117" s="294">
        <v>3681.9160000000002</v>
      </c>
      <c r="M117" s="293">
        <v>178.85300000000001</v>
      </c>
      <c r="N117" s="295" t="s">
        <v>211</v>
      </c>
      <c r="O117" s="296">
        <v>676.32600000000002</v>
      </c>
      <c r="P117" s="297">
        <v>2909.3130000000001</v>
      </c>
      <c r="Q117" s="298">
        <v>180</v>
      </c>
    </row>
    <row r="118" spans="1:17" ht="15.75" x14ac:dyDescent="0.25">
      <c r="A118" s="292" t="s">
        <v>194</v>
      </c>
      <c r="B118" s="293">
        <v>3643.8</v>
      </c>
      <c r="C118" s="294">
        <v>15353.804</v>
      </c>
      <c r="D118" s="293">
        <v>766</v>
      </c>
      <c r="E118" s="295" t="s">
        <v>136</v>
      </c>
      <c r="F118" s="296">
        <v>3114.6559999999999</v>
      </c>
      <c r="G118" s="297">
        <v>13372.004999999999</v>
      </c>
      <c r="H118" s="298">
        <v>703.98</v>
      </c>
      <c r="I118" s="125"/>
      <c r="J118" s="292" t="s">
        <v>132</v>
      </c>
      <c r="K118" s="293">
        <v>810.54200000000003</v>
      </c>
      <c r="L118" s="294">
        <v>3408.6280000000002</v>
      </c>
      <c r="M118" s="293">
        <v>162.292</v>
      </c>
      <c r="N118" s="295" t="s">
        <v>128</v>
      </c>
      <c r="O118" s="296">
        <v>370.10500000000002</v>
      </c>
      <c r="P118" s="297">
        <v>1589.758</v>
      </c>
      <c r="Q118" s="298">
        <v>81.066000000000003</v>
      </c>
    </row>
    <row r="119" spans="1:17" ht="15.75" x14ac:dyDescent="0.25">
      <c r="A119" s="292" t="s">
        <v>151</v>
      </c>
      <c r="B119" s="293">
        <v>2819.58</v>
      </c>
      <c r="C119" s="294">
        <v>11919.279</v>
      </c>
      <c r="D119" s="293">
        <v>571.40099999999995</v>
      </c>
      <c r="E119" s="295" t="s">
        <v>139</v>
      </c>
      <c r="F119" s="296">
        <v>3088.4360000000001</v>
      </c>
      <c r="G119" s="297">
        <v>13265.665999999999</v>
      </c>
      <c r="H119" s="298">
        <v>656.80200000000002</v>
      </c>
      <c r="I119" s="125"/>
      <c r="J119" s="292" t="s">
        <v>211</v>
      </c>
      <c r="K119" s="293">
        <v>637.15200000000004</v>
      </c>
      <c r="L119" s="294">
        <v>2731.683</v>
      </c>
      <c r="M119" s="293">
        <v>140</v>
      </c>
      <c r="N119" s="295" t="s">
        <v>149</v>
      </c>
      <c r="O119" s="296">
        <v>339.274</v>
      </c>
      <c r="P119" s="297">
        <v>1459.6</v>
      </c>
      <c r="Q119" s="298">
        <v>67.900000000000006</v>
      </c>
    </row>
    <row r="120" spans="1:17" ht="15.75" x14ac:dyDescent="0.25">
      <c r="A120" s="292" t="s">
        <v>137</v>
      </c>
      <c r="B120" s="293">
        <v>2384.31</v>
      </c>
      <c r="C120" s="294">
        <v>10044.843999999999</v>
      </c>
      <c r="D120" s="293">
        <v>485.99299999999999</v>
      </c>
      <c r="E120" s="295" t="s">
        <v>198</v>
      </c>
      <c r="F120" s="296">
        <v>2088.39</v>
      </c>
      <c r="G120" s="297">
        <v>8974.6260000000002</v>
      </c>
      <c r="H120" s="298">
        <v>450.5</v>
      </c>
      <c r="I120" s="125"/>
      <c r="J120" s="292" t="s">
        <v>149</v>
      </c>
      <c r="K120" s="293">
        <v>359.22800000000001</v>
      </c>
      <c r="L120" s="294">
        <v>1532.6790000000001</v>
      </c>
      <c r="M120" s="293">
        <v>63.15</v>
      </c>
      <c r="N120" s="295" t="s">
        <v>131</v>
      </c>
      <c r="O120" s="296">
        <v>288.71899999999999</v>
      </c>
      <c r="P120" s="297">
        <v>1239.546</v>
      </c>
      <c r="Q120" s="298">
        <v>64.236000000000004</v>
      </c>
    </row>
    <row r="121" spans="1:17" ht="15.75" x14ac:dyDescent="0.25">
      <c r="A121" s="292" t="s">
        <v>136</v>
      </c>
      <c r="B121" s="293">
        <v>2195.6640000000002</v>
      </c>
      <c r="C121" s="294">
        <v>9219.07</v>
      </c>
      <c r="D121" s="293">
        <v>455.69099999999997</v>
      </c>
      <c r="E121" s="295" t="s">
        <v>134</v>
      </c>
      <c r="F121" s="296">
        <v>1507.9590000000001</v>
      </c>
      <c r="G121" s="297">
        <v>6495.43</v>
      </c>
      <c r="H121" s="298">
        <v>357.95499999999998</v>
      </c>
      <c r="I121" s="125"/>
      <c r="J121" s="292" t="s">
        <v>139</v>
      </c>
      <c r="K121" s="293">
        <v>291.02199999999999</v>
      </c>
      <c r="L121" s="294">
        <v>1215.8589999999999</v>
      </c>
      <c r="M121" s="293">
        <v>75.41</v>
      </c>
      <c r="N121" s="295" t="s">
        <v>132</v>
      </c>
      <c r="O121" s="296">
        <v>182.82</v>
      </c>
      <c r="P121" s="297">
        <v>783.38499999999999</v>
      </c>
      <c r="Q121" s="298">
        <v>43.878999999999998</v>
      </c>
    </row>
    <row r="122" spans="1:17" ht="15.75" x14ac:dyDescent="0.25">
      <c r="A122" s="292" t="s">
        <v>198</v>
      </c>
      <c r="B122" s="293">
        <v>2021.107</v>
      </c>
      <c r="C122" s="294">
        <v>8532.2289999999994</v>
      </c>
      <c r="D122" s="293">
        <v>426.94200000000001</v>
      </c>
      <c r="E122" s="295" t="s">
        <v>137</v>
      </c>
      <c r="F122" s="296">
        <v>1448.69</v>
      </c>
      <c r="G122" s="297">
        <v>6231.49</v>
      </c>
      <c r="H122" s="298">
        <v>357.72899999999998</v>
      </c>
      <c r="I122" s="125"/>
      <c r="J122" s="292" t="s">
        <v>189</v>
      </c>
      <c r="K122" s="293">
        <v>271.23200000000003</v>
      </c>
      <c r="L122" s="294">
        <v>1157.431</v>
      </c>
      <c r="M122" s="293">
        <v>51</v>
      </c>
      <c r="N122" s="295" t="s">
        <v>79</v>
      </c>
      <c r="O122" s="296">
        <v>127.96899999999999</v>
      </c>
      <c r="P122" s="297">
        <v>550.327</v>
      </c>
      <c r="Q122" s="298">
        <v>21.198</v>
      </c>
    </row>
    <row r="123" spans="1:17" ht="16.5" thickBot="1" x14ac:dyDescent="0.3">
      <c r="A123" s="299" t="s">
        <v>138</v>
      </c>
      <c r="B123" s="300">
        <v>1898.9739999999999</v>
      </c>
      <c r="C123" s="301">
        <v>8028.4669999999996</v>
      </c>
      <c r="D123" s="300">
        <v>438.464</v>
      </c>
      <c r="E123" s="302" t="s">
        <v>261</v>
      </c>
      <c r="F123" s="303">
        <v>1327.5550000000001</v>
      </c>
      <c r="G123" s="304">
        <v>5684.1360000000004</v>
      </c>
      <c r="H123" s="305">
        <v>290.90600000000001</v>
      </c>
      <c r="I123" s="125"/>
      <c r="J123" s="299" t="s">
        <v>151</v>
      </c>
      <c r="K123" s="300">
        <v>188.197</v>
      </c>
      <c r="L123" s="301">
        <v>783.327</v>
      </c>
      <c r="M123" s="300">
        <v>57.774999999999999</v>
      </c>
      <c r="N123" s="302" t="s">
        <v>245</v>
      </c>
      <c r="O123" s="303">
        <v>90.3</v>
      </c>
      <c r="P123" s="304">
        <v>387.06200000000001</v>
      </c>
      <c r="Q123" s="305">
        <v>20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234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235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0" t="s">
        <v>227</v>
      </c>
      <c r="B129" s="120"/>
      <c r="C129" s="120"/>
      <c r="D129" s="120"/>
      <c r="E129" s="125"/>
      <c r="F129" s="125"/>
      <c r="G129" s="125"/>
      <c r="H129" s="125"/>
      <c r="I129" s="125"/>
      <c r="J129" s="310" t="s">
        <v>227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06" t="s">
        <v>269</v>
      </c>
      <c r="B131" s="307"/>
      <c r="C131" s="308"/>
      <c r="D131" s="309"/>
      <c r="E131" s="306" t="s">
        <v>270</v>
      </c>
      <c r="F131" s="307"/>
      <c r="G131" s="308"/>
      <c r="H131" s="309"/>
      <c r="I131" s="125"/>
      <c r="J131" s="306" t="s">
        <v>269</v>
      </c>
      <c r="K131" s="307"/>
      <c r="L131" s="308"/>
      <c r="M131" s="309"/>
      <c r="N131" s="306" t="s">
        <v>270</v>
      </c>
      <c r="O131" s="307"/>
      <c r="P131" s="308"/>
      <c r="Q131" s="309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78" t="s">
        <v>117</v>
      </c>
      <c r="B133" s="279">
        <v>393445.91</v>
      </c>
      <c r="C133" s="280">
        <v>1654281.5549999999</v>
      </c>
      <c r="D133" s="281">
        <v>133036.07199999999</v>
      </c>
      <c r="E133" s="282" t="s">
        <v>117</v>
      </c>
      <c r="F133" s="283">
        <v>390384.31099999999</v>
      </c>
      <c r="G133" s="284">
        <v>1677228.3289999999</v>
      </c>
      <c r="H133" s="281">
        <v>128753.436</v>
      </c>
      <c r="I133" s="125"/>
      <c r="J133" s="278" t="s">
        <v>117</v>
      </c>
      <c r="K133" s="279">
        <v>162287.66800000001</v>
      </c>
      <c r="L133" s="280">
        <v>682570.74</v>
      </c>
      <c r="M133" s="281">
        <v>45389.222000000002</v>
      </c>
      <c r="N133" s="282" t="s">
        <v>117</v>
      </c>
      <c r="O133" s="283">
        <v>180881.17499999999</v>
      </c>
      <c r="P133" s="284">
        <v>777157.99100000004</v>
      </c>
      <c r="Q133" s="281">
        <v>49681.55</v>
      </c>
    </row>
    <row r="134" spans="1:17" ht="15.75" x14ac:dyDescent="0.25">
      <c r="A134" s="285" t="s">
        <v>77</v>
      </c>
      <c r="B134" s="286">
        <v>50912.214999999997</v>
      </c>
      <c r="C134" s="287">
        <v>214044.78</v>
      </c>
      <c r="D134" s="286">
        <v>19614.448</v>
      </c>
      <c r="E134" s="288" t="s">
        <v>77</v>
      </c>
      <c r="F134" s="289">
        <v>53961.625999999997</v>
      </c>
      <c r="G134" s="290">
        <v>231863.715</v>
      </c>
      <c r="H134" s="291">
        <v>21413.757000000001</v>
      </c>
      <c r="I134" s="125"/>
      <c r="J134" s="285" t="s">
        <v>77</v>
      </c>
      <c r="K134" s="286">
        <v>56083.987000000001</v>
      </c>
      <c r="L134" s="287">
        <v>235901.992</v>
      </c>
      <c r="M134" s="286">
        <v>17545.298999999999</v>
      </c>
      <c r="N134" s="288" t="s">
        <v>77</v>
      </c>
      <c r="O134" s="289">
        <v>74312.623999999996</v>
      </c>
      <c r="P134" s="290">
        <v>319299.66800000001</v>
      </c>
      <c r="Q134" s="291">
        <v>22646.535</v>
      </c>
    </row>
    <row r="135" spans="1:17" ht="15.75" x14ac:dyDescent="0.25">
      <c r="A135" s="292" t="s">
        <v>132</v>
      </c>
      <c r="B135" s="293">
        <v>47634.794000000002</v>
      </c>
      <c r="C135" s="294">
        <v>200349.29800000001</v>
      </c>
      <c r="D135" s="293">
        <v>14917.975</v>
      </c>
      <c r="E135" s="295" t="s">
        <v>132</v>
      </c>
      <c r="F135" s="296">
        <v>49121.553</v>
      </c>
      <c r="G135" s="297">
        <v>211003.55300000001</v>
      </c>
      <c r="H135" s="298">
        <v>15711.964</v>
      </c>
      <c r="I135" s="125"/>
      <c r="J135" s="292" t="s">
        <v>205</v>
      </c>
      <c r="K135" s="293">
        <v>20053.316999999999</v>
      </c>
      <c r="L135" s="294">
        <v>84331.554000000004</v>
      </c>
      <c r="M135" s="293">
        <v>6671.8649999999998</v>
      </c>
      <c r="N135" s="295" t="s">
        <v>205</v>
      </c>
      <c r="O135" s="296">
        <v>25012.825000000001</v>
      </c>
      <c r="P135" s="297">
        <v>107456.55100000001</v>
      </c>
      <c r="Q135" s="298">
        <v>7619.8779999999997</v>
      </c>
    </row>
    <row r="136" spans="1:17" ht="15.75" x14ac:dyDescent="0.25">
      <c r="A136" s="292" t="s">
        <v>128</v>
      </c>
      <c r="B136" s="293">
        <v>33396.182999999997</v>
      </c>
      <c r="C136" s="294">
        <v>140567.15700000001</v>
      </c>
      <c r="D136" s="293">
        <v>10726.021000000001</v>
      </c>
      <c r="E136" s="295" t="s">
        <v>128</v>
      </c>
      <c r="F136" s="296">
        <v>35351.601000000002</v>
      </c>
      <c r="G136" s="297">
        <v>151876.23300000001</v>
      </c>
      <c r="H136" s="298">
        <v>10625.529</v>
      </c>
      <c r="I136" s="125"/>
      <c r="J136" s="292" t="s">
        <v>128</v>
      </c>
      <c r="K136" s="293">
        <v>19464.345000000001</v>
      </c>
      <c r="L136" s="294">
        <v>81894.584000000003</v>
      </c>
      <c r="M136" s="293">
        <v>3749.2460000000001</v>
      </c>
      <c r="N136" s="295" t="s">
        <v>128</v>
      </c>
      <c r="O136" s="296">
        <v>21028.260999999999</v>
      </c>
      <c r="P136" s="297">
        <v>90373.093999999997</v>
      </c>
      <c r="Q136" s="298">
        <v>3737.172</v>
      </c>
    </row>
    <row r="137" spans="1:17" ht="15.75" x14ac:dyDescent="0.25">
      <c r="A137" s="292" t="s">
        <v>139</v>
      </c>
      <c r="B137" s="293">
        <v>24197.181</v>
      </c>
      <c r="C137" s="294">
        <v>101814.696</v>
      </c>
      <c r="D137" s="293">
        <v>7780.0349999999999</v>
      </c>
      <c r="E137" s="295" t="s">
        <v>139</v>
      </c>
      <c r="F137" s="296">
        <v>25699.018</v>
      </c>
      <c r="G137" s="297">
        <v>110431.088</v>
      </c>
      <c r="H137" s="298">
        <v>7949.0439999999999</v>
      </c>
      <c r="I137" s="125"/>
      <c r="J137" s="292" t="s">
        <v>132</v>
      </c>
      <c r="K137" s="293">
        <v>14608.983</v>
      </c>
      <c r="L137" s="294">
        <v>61429.231</v>
      </c>
      <c r="M137" s="293">
        <v>3778.92</v>
      </c>
      <c r="N137" s="295" t="s">
        <v>132</v>
      </c>
      <c r="O137" s="296">
        <v>11343.222</v>
      </c>
      <c r="P137" s="297">
        <v>48730.298999999999</v>
      </c>
      <c r="Q137" s="298">
        <v>2995.3870000000002</v>
      </c>
    </row>
    <row r="138" spans="1:17" ht="15.75" x14ac:dyDescent="0.25">
      <c r="A138" s="292" t="s">
        <v>79</v>
      </c>
      <c r="B138" s="293">
        <v>24150.93</v>
      </c>
      <c r="C138" s="294">
        <v>101556.963</v>
      </c>
      <c r="D138" s="293">
        <v>8358.8310000000001</v>
      </c>
      <c r="E138" s="295" t="s">
        <v>79</v>
      </c>
      <c r="F138" s="296">
        <v>23699.202000000001</v>
      </c>
      <c r="G138" s="297">
        <v>101833.906</v>
      </c>
      <c r="H138" s="298">
        <v>7737.5839999999998</v>
      </c>
      <c r="I138" s="125"/>
      <c r="J138" s="292" t="s">
        <v>76</v>
      </c>
      <c r="K138" s="293">
        <v>13510.829</v>
      </c>
      <c r="L138" s="294">
        <v>56785.703000000001</v>
      </c>
      <c r="M138" s="293">
        <v>3674.491</v>
      </c>
      <c r="N138" s="295" t="s">
        <v>138</v>
      </c>
      <c r="O138" s="296">
        <v>11277.4</v>
      </c>
      <c r="P138" s="297">
        <v>48452.695</v>
      </c>
      <c r="Q138" s="298">
        <v>3358.4169999999999</v>
      </c>
    </row>
    <row r="139" spans="1:17" ht="15.75" x14ac:dyDescent="0.25">
      <c r="A139" s="292" t="s">
        <v>135</v>
      </c>
      <c r="B139" s="293">
        <v>21660.758999999998</v>
      </c>
      <c r="C139" s="294">
        <v>90740.482999999993</v>
      </c>
      <c r="D139" s="293">
        <v>6264.17</v>
      </c>
      <c r="E139" s="295" t="s">
        <v>135</v>
      </c>
      <c r="F139" s="296">
        <v>18815.462</v>
      </c>
      <c r="G139" s="297">
        <v>80851.561000000002</v>
      </c>
      <c r="H139" s="298">
        <v>5434.5730000000003</v>
      </c>
      <c r="I139" s="125"/>
      <c r="J139" s="292" t="s">
        <v>138</v>
      </c>
      <c r="K139" s="293">
        <v>11384.529</v>
      </c>
      <c r="L139" s="294">
        <v>47924.620999999999</v>
      </c>
      <c r="M139" s="293">
        <v>3292.127</v>
      </c>
      <c r="N139" s="295" t="s">
        <v>76</v>
      </c>
      <c r="O139" s="296">
        <v>11194.929</v>
      </c>
      <c r="P139" s="297">
        <v>48112.665999999997</v>
      </c>
      <c r="Q139" s="298">
        <v>2765.0740000000001</v>
      </c>
    </row>
    <row r="140" spans="1:17" ht="15.75" x14ac:dyDescent="0.25">
      <c r="A140" s="292" t="s">
        <v>136</v>
      </c>
      <c r="B140" s="293">
        <v>18661.674999999999</v>
      </c>
      <c r="C140" s="294">
        <v>78556.320000000007</v>
      </c>
      <c r="D140" s="293">
        <v>6670.35</v>
      </c>
      <c r="E140" s="295" t="s">
        <v>136</v>
      </c>
      <c r="F140" s="296">
        <v>17082.153999999999</v>
      </c>
      <c r="G140" s="297">
        <v>73406.381999999998</v>
      </c>
      <c r="H140" s="298">
        <v>5868.549</v>
      </c>
      <c r="I140" s="125"/>
      <c r="J140" s="292" t="s">
        <v>139</v>
      </c>
      <c r="K140" s="293">
        <v>4586.9319999999998</v>
      </c>
      <c r="L140" s="294">
        <v>19254.206999999999</v>
      </c>
      <c r="M140" s="293">
        <v>1209.6489999999999</v>
      </c>
      <c r="N140" s="295" t="s">
        <v>164</v>
      </c>
      <c r="O140" s="296">
        <v>3981.3049999999998</v>
      </c>
      <c r="P140" s="297">
        <v>17097.157999999999</v>
      </c>
      <c r="Q140" s="298">
        <v>704.29</v>
      </c>
    </row>
    <row r="141" spans="1:17" ht="15.75" x14ac:dyDescent="0.25">
      <c r="A141" s="292" t="s">
        <v>141</v>
      </c>
      <c r="B141" s="293">
        <v>16944.446</v>
      </c>
      <c r="C141" s="294">
        <v>71261.243000000002</v>
      </c>
      <c r="D141" s="293">
        <v>7064.4</v>
      </c>
      <c r="E141" s="295" t="s">
        <v>141</v>
      </c>
      <c r="F141" s="296">
        <v>16785.585999999999</v>
      </c>
      <c r="G141" s="297">
        <v>72111.350000000006</v>
      </c>
      <c r="H141" s="298">
        <v>7155.1620000000003</v>
      </c>
      <c r="I141" s="125"/>
      <c r="J141" s="292" t="s">
        <v>130</v>
      </c>
      <c r="K141" s="293">
        <v>4127.3720000000003</v>
      </c>
      <c r="L141" s="294">
        <v>17354.574000000001</v>
      </c>
      <c r="M141" s="293">
        <v>731.62599999999998</v>
      </c>
      <c r="N141" s="295" t="s">
        <v>130</v>
      </c>
      <c r="O141" s="296">
        <v>3545.4360000000001</v>
      </c>
      <c r="P141" s="297">
        <v>15223.203</v>
      </c>
      <c r="Q141" s="298">
        <v>544.69399999999996</v>
      </c>
    </row>
    <row r="142" spans="1:17" ht="15.75" x14ac:dyDescent="0.25">
      <c r="A142" s="292" t="s">
        <v>205</v>
      </c>
      <c r="B142" s="293">
        <v>11664.69</v>
      </c>
      <c r="C142" s="294">
        <v>48969.394999999997</v>
      </c>
      <c r="D142" s="293">
        <v>4281.0969999999998</v>
      </c>
      <c r="E142" s="295" t="s">
        <v>211</v>
      </c>
      <c r="F142" s="296">
        <v>14188.573</v>
      </c>
      <c r="G142" s="297">
        <v>60964.52</v>
      </c>
      <c r="H142" s="298">
        <v>3919.0610000000001</v>
      </c>
      <c r="I142" s="125"/>
      <c r="J142" s="292" t="s">
        <v>131</v>
      </c>
      <c r="K142" s="293">
        <v>3471.163</v>
      </c>
      <c r="L142" s="294">
        <v>14608.083000000001</v>
      </c>
      <c r="M142" s="293">
        <v>727.25599999999997</v>
      </c>
      <c r="N142" s="295" t="s">
        <v>131</v>
      </c>
      <c r="O142" s="296">
        <v>3405.1439999999998</v>
      </c>
      <c r="P142" s="297">
        <v>14616.214</v>
      </c>
      <c r="Q142" s="298">
        <v>774.68899999999996</v>
      </c>
    </row>
    <row r="143" spans="1:17" ht="15.75" x14ac:dyDescent="0.25">
      <c r="A143" s="292" t="s">
        <v>131</v>
      </c>
      <c r="B143" s="293">
        <v>11169.464</v>
      </c>
      <c r="C143" s="294">
        <v>46956.733999999997</v>
      </c>
      <c r="D143" s="293">
        <v>3973.0680000000002</v>
      </c>
      <c r="E143" s="295" t="s">
        <v>131</v>
      </c>
      <c r="F143" s="296">
        <v>12569.084000000001</v>
      </c>
      <c r="G143" s="297">
        <v>54022.368000000002</v>
      </c>
      <c r="H143" s="298">
        <v>4312.8609999999999</v>
      </c>
      <c r="I143" s="125"/>
      <c r="J143" s="292" t="s">
        <v>164</v>
      </c>
      <c r="K143" s="293">
        <v>3120.2220000000002</v>
      </c>
      <c r="L143" s="294">
        <v>13113.974</v>
      </c>
      <c r="M143" s="293">
        <v>557.25400000000002</v>
      </c>
      <c r="N143" s="295" t="s">
        <v>139</v>
      </c>
      <c r="O143" s="296">
        <v>2777.11</v>
      </c>
      <c r="P143" s="297">
        <v>11940.806</v>
      </c>
      <c r="Q143" s="298">
        <v>612.98299999999995</v>
      </c>
    </row>
    <row r="144" spans="1:17" ht="15.75" x14ac:dyDescent="0.25">
      <c r="A144" s="292" t="s">
        <v>142</v>
      </c>
      <c r="B144" s="293">
        <v>10436.754000000001</v>
      </c>
      <c r="C144" s="294">
        <v>43906.919000000002</v>
      </c>
      <c r="D144" s="293">
        <v>3273.348</v>
      </c>
      <c r="E144" s="295" t="s">
        <v>130</v>
      </c>
      <c r="F144" s="296">
        <v>9918.6790000000001</v>
      </c>
      <c r="G144" s="297">
        <v>42613.201999999997</v>
      </c>
      <c r="H144" s="298">
        <v>3069.1289999999999</v>
      </c>
      <c r="I144" s="125"/>
      <c r="J144" s="292" t="s">
        <v>201</v>
      </c>
      <c r="K144" s="293">
        <v>1726.1769999999999</v>
      </c>
      <c r="L144" s="294">
        <v>7286.3649999999998</v>
      </c>
      <c r="M144" s="293">
        <v>240.21299999999999</v>
      </c>
      <c r="N144" s="295" t="s">
        <v>201</v>
      </c>
      <c r="O144" s="296">
        <v>2701.3739999999998</v>
      </c>
      <c r="P144" s="297">
        <v>11591.677</v>
      </c>
      <c r="Q144" s="298">
        <v>375.10300000000001</v>
      </c>
    </row>
    <row r="145" spans="1:17" ht="15.75" x14ac:dyDescent="0.25">
      <c r="A145" s="292" t="s">
        <v>130</v>
      </c>
      <c r="B145" s="293">
        <v>9440.1540000000005</v>
      </c>
      <c r="C145" s="294">
        <v>39803.889000000003</v>
      </c>
      <c r="D145" s="293">
        <v>3070.8580000000002</v>
      </c>
      <c r="E145" s="295" t="s">
        <v>142</v>
      </c>
      <c r="F145" s="296">
        <v>8127.643</v>
      </c>
      <c r="G145" s="297">
        <v>34914</v>
      </c>
      <c r="H145" s="298">
        <v>2433.3710000000001</v>
      </c>
      <c r="I145" s="125"/>
      <c r="J145" s="292" t="s">
        <v>151</v>
      </c>
      <c r="K145" s="293">
        <v>1575.7829999999999</v>
      </c>
      <c r="L145" s="294">
        <v>6611.384</v>
      </c>
      <c r="M145" s="293">
        <v>651.46299999999997</v>
      </c>
      <c r="N145" s="295" t="s">
        <v>189</v>
      </c>
      <c r="O145" s="296">
        <v>1521.366</v>
      </c>
      <c r="P145" s="297">
        <v>6536.8</v>
      </c>
      <c r="Q145" s="298">
        <v>462.81799999999998</v>
      </c>
    </row>
    <row r="146" spans="1:17" ht="15.75" x14ac:dyDescent="0.25">
      <c r="A146" s="292" t="s">
        <v>138</v>
      </c>
      <c r="B146" s="293">
        <v>8642.3639999999996</v>
      </c>
      <c r="C146" s="294">
        <v>36338.608999999997</v>
      </c>
      <c r="D146" s="293">
        <v>2807.0749999999998</v>
      </c>
      <c r="E146" s="295" t="s">
        <v>205</v>
      </c>
      <c r="F146" s="296">
        <v>7641.9979999999996</v>
      </c>
      <c r="G146" s="297">
        <v>32825.089999999997</v>
      </c>
      <c r="H146" s="298">
        <v>2643.0929999999998</v>
      </c>
      <c r="I146" s="125"/>
      <c r="J146" s="292" t="s">
        <v>189</v>
      </c>
      <c r="K146" s="293">
        <v>1509.3510000000001</v>
      </c>
      <c r="L146" s="294">
        <v>6366.6639999999998</v>
      </c>
      <c r="M146" s="293">
        <v>492.83600000000001</v>
      </c>
      <c r="N146" s="295" t="s">
        <v>134</v>
      </c>
      <c r="O146" s="296">
        <v>1462.1030000000001</v>
      </c>
      <c r="P146" s="297">
        <v>6281.7830000000004</v>
      </c>
      <c r="Q146" s="298">
        <v>966.63099999999997</v>
      </c>
    </row>
    <row r="147" spans="1:17" ht="15.75" x14ac:dyDescent="0.25">
      <c r="A147" s="292" t="s">
        <v>137</v>
      </c>
      <c r="B147" s="293">
        <v>8121.8609999999999</v>
      </c>
      <c r="C147" s="294">
        <v>34165.593000000001</v>
      </c>
      <c r="D147" s="293">
        <v>3082.4560000000001</v>
      </c>
      <c r="E147" s="295" t="s">
        <v>137</v>
      </c>
      <c r="F147" s="296">
        <v>7603.415</v>
      </c>
      <c r="G147" s="297">
        <v>32659.715</v>
      </c>
      <c r="H147" s="298">
        <v>2671.7020000000002</v>
      </c>
      <c r="I147" s="125"/>
      <c r="J147" s="292" t="s">
        <v>133</v>
      </c>
      <c r="K147" s="293">
        <v>1427.838</v>
      </c>
      <c r="L147" s="294">
        <v>5997.85</v>
      </c>
      <c r="M147" s="293">
        <v>576.904</v>
      </c>
      <c r="N147" s="295" t="s">
        <v>133</v>
      </c>
      <c r="O147" s="296">
        <v>1381.9449999999999</v>
      </c>
      <c r="P147" s="297">
        <v>5940.2870000000003</v>
      </c>
      <c r="Q147" s="298">
        <v>630.154</v>
      </c>
    </row>
    <row r="148" spans="1:17" ht="15.75" x14ac:dyDescent="0.25">
      <c r="A148" s="292" t="s">
        <v>211</v>
      </c>
      <c r="B148" s="293">
        <v>8015.5079999999998</v>
      </c>
      <c r="C148" s="294">
        <v>33680.050000000003</v>
      </c>
      <c r="D148" s="293">
        <v>2286.3580000000002</v>
      </c>
      <c r="E148" s="295" t="s">
        <v>138</v>
      </c>
      <c r="F148" s="296">
        <v>7293.04</v>
      </c>
      <c r="G148" s="297">
        <v>31338.666000000001</v>
      </c>
      <c r="H148" s="298">
        <v>2360.7240000000002</v>
      </c>
      <c r="I148" s="125"/>
      <c r="J148" s="292" t="s">
        <v>129</v>
      </c>
      <c r="K148" s="293">
        <v>1352.3230000000001</v>
      </c>
      <c r="L148" s="294">
        <v>5700.165</v>
      </c>
      <c r="M148" s="293">
        <v>336.50400000000002</v>
      </c>
      <c r="N148" s="295" t="s">
        <v>136</v>
      </c>
      <c r="O148" s="296">
        <v>1244.606</v>
      </c>
      <c r="P148" s="297">
        <v>5352.1790000000001</v>
      </c>
      <c r="Q148" s="298">
        <v>211.428</v>
      </c>
    </row>
    <row r="149" spans="1:17" ht="16.5" thickBot="1" x14ac:dyDescent="0.3">
      <c r="A149" s="299" t="s">
        <v>202</v>
      </c>
      <c r="B149" s="300">
        <v>6850.6390000000001</v>
      </c>
      <c r="C149" s="301">
        <v>28852.636999999999</v>
      </c>
      <c r="D149" s="300">
        <v>2025.3440000000001</v>
      </c>
      <c r="E149" s="302" t="s">
        <v>151</v>
      </c>
      <c r="F149" s="303">
        <v>6531.2039999999997</v>
      </c>
      <c r="G149" s="304">
        <v>28054.502</v>
      </c>
      <c r="H149" s="305">
        <v>1972.317</v>
      </c>
      <c r="I149" s="125"/>
      <c r="J149" s="299" t="s">
        <v>140</v>
      </c>
      <c r="K149" s="300">
        <v>915.53300000000002</v>
      </c>
      <c r="L149" s="301">
        <v>3866.5239999999999</v>
      </c>
      <c r="M149" s="300">
        <v>374.19900000000001</v>
      </c>
      <c r="N149" s="302" t="s">
        <v>79</v>
      </c>
      <c r="O149" s="303">
        <v>1101.19</v>
      </c>
      <c r="P149" s="304">
        <v>4732.9889999999996</v>
      </c>
      <c r="Q149" s="305">
        <v>341.98099999999999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V37" sqref="V37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282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26" t="s">
        <v>0</v>
      </c>
      <c r="D5" s="429" t="s">
        <v>168</v>
      </c>
      <c r="E5" s="411" t="s">
        <v>1</v>
      </c>
      <c r="F5" s="412"/>
      <c r="G5" s="413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27"/>
      <c r="D6" s="430"/>
      <c r="E6" s="414"/>
      <c r="F6" s="415"/>
      <c r="G6" s="416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27"/>
      <c r="D7" s="431"/>
      <c r="E7" s="178" t="s">
        <v>26</v>
      </c>
      <c r="F7" s="179"/>
      <c r="G7" s="100" t="s">
        <v>169</v>
      </c>
      <c r="H7" s="409" t="s">
        <v>26</v>
      </c>
      <c r="I7" s="410"/>
      <c r="J7" s="180" t="s">
        <v>169</v>
      </c>
      <c r="K7" s="409" t="s">
        <v>26</v>
      </c>
      <c r="L7" s="410"/>
      <c r="M7" s="180" t="s">
        <v>169</v>
      </c>
      <c r="N7" s="409" t="s">
        <v>26</v>
      </c>
      <c r="O7" s="410"/>
      <c r="P7" s="180" t="s">
        <v>169</v>
      </c>
      <c r="Q7" s="409" t="s">
        <v>26</v>
      </c>
      <c r="R7" s="410"/>
      <c r="S7" s="180" t="s">
        <v>169</v>
      </c>
    </row>
    <row r="8" spans="3:19" ht="15.75" customHeight="1" thickBot="1" x14ac:dyDescent="0.25">
      <c r="C8" s="428"/>
      <c r="D8" s="432"/>
      <c r="E8" s="12" t="s">
        <v>283</v>
      </c>
      <c r="F8" s="91" t="s">
        <v>272</v>
      </c>
      <c r="G8" s="14" t="s">
        <v>14</v>
      </c>
      <c r="H8" s="12" t="s">
        <v>283</v>
      </c>
      <c r="I8" s="91" t="s">
        <v>272</v>
      </c>
      <c r="J8" s="267" t="s">
        <v>14</v>
      </c>
      <c r="K8" s="12" t="s">
        <v>283</v>
      </c>
      <c r="L8" s="91" t="s">
        <v>272</v>
      </c>
      <c r="M8" s="14" t="s">
        <v>14</v>
      </c>
      <c r="N8" s="519" t="s">
        <v>283</v>
      </c>
      <c r="O8" s="91" t="s">
        <v>272</v>
      </c>
      <c r="P8" s="14" t="s">
        <v>14</v>
      </c>
      <c r="Q8" s="519" t="s">
        <v>283</v>
      </c>
      <c r="R8" s="91" t="s">
        <v>272</v>
      </c>
      <c r="S8" s="14" t="s">
        <v>14</v>
      </c>
    </row>
    <row r="9" spans="3:19" ht="24" customHeight="1" x14ac:dyDescent="0.2">
      <c r="C9" s="421" t="s">
        <v>38</v>
      </c>
      <c r="D9" s="181" t="s">
        <v>84</v>
      </c>
      <c r="E9" s="501">
        <v>1454.1389999999999</v>
      </c>
      <c r="F9" s="502">
        <v>1441.43</v>
      </c>
      <c r="G9" s="503">
        <v>0.88169387344510886</v>
      </c>
      <c r="H9" s="501">
        <v>1472.317</v>
      </c>
      <c r="I9" s="502">
        <v>1459.088</v>
      </c>
      <c r="J9" s="520">
        <v>0.90666224381257632</v>
      </c>
      <c r="K9" s="501">
        <v>1510.2380000000001</v>
      </c>
      <c r="L9" s="502">
        <v>1443.4860000000001</v>
      </c>
      <c r="M9" s="503">
        <v>4.6243607489092344</v>
      </c>
      <c r="N9" s="521">
        <v>1408.925</v>
      </c>
      <c r="O9" s="502">
        <v>1447.9780000000001</v>
      </c>
      <c r="P9" s="503">
        <v>-2.697071364343941</v>
      </c>
      <c r="Q9" s="521">
        <v>1419.6559999999999</v>
      </c>
      <c r="R9" s="502">
        <v>1414.338</v>
      </c>
      <c r="S9" s="503">
        <v>0.3760063011811875</v>
      </c>
    </row>
    <row r="10" spans="3:19" ht="27" customHeight="1" x14ac:dyDescent="0.2">
      <c r="C10" s="422"/>
      <c r="D10" s="182" t="s">
        <v>224</v>
      </c>
      <c r="E10" s="504">
        <v>1669.944</v>
      </c>
      <c r="F10" s="505">
        <v>1660.626</v>
      </c>
      <c r="G10" s="506">
        <v>0.56111370049607701</v>
      </c>
      <c r="H10" s="504">
        <v>1663.5730000000001</v>
      </c>
      <c r="I10" s="505">
        <v>1641.444</v>
      </c>
      <c r="J10" s="522">
        <v>1.3481422454862995</v>
      </c>
      <c r="K10" s="504">
        <v>1717.93</v>
      </c>
      <c r="L10" s="505">
        <v>1667.9090000000001</v>
      </c>
      <c r="M10" s="506">
        <v>2.9990245271174838</v>
      </c>
      <c r="N10" s="523">
        <v>1742.23</v>
      </c>
      <c r="O10" s="505">
        <v>1733.202</v>
      </c>
      <c r="P10" s="506">
        <v>0.52088562094897306</v>
      </c>
      <c r="Q10" s="523">
        <v>1612.5730000000001</v>
      </c>
      <c r="R10" s="505">
        <v>1678.491</v>
      </c>
      <c r="S10" s="506">
        <v>-3.9272179594647745</v>
      </c>
    </row>
    <row r="11" spans="3:19" ht="30" customHeight="1" thickBot="1" x14ac:dyDescent="0.25">
      <c r="C11" s="183" t="s">
        <v>145</v>
      </c>
      <c r="D11" s="184" t="s">
        <v>85</v>
      </c>
      <c r="E11" s="504" t="s">
        <v>27</v>
      </c>
      <c r="F11" s="505" t="s">
        <v>27</v>
      </c>
      <c r="G11" s="506" t="s">
        <v>27</v>
      </c>
      <c r="H11" s="524" t="s">
        <v>27</v>
      </c>
      <c r="I11" s="525" t="s">
        <v>27</v>
      </c>
      <c r="J11" s="526" t="s">
        <v>27</v>
      </c>
      <c r="K11" s="524" t="s">
        <v>27</v>
      </c>
      <c r="L11" s="525" t="s">
        <v>27</v>
      </c>
      <c r="M11" s="527" t="s">
        <v>27</v>
      </c>
      <c r="N11" s="528" t="s">
        <v>27</v>
      </c>
      <c r="O11" s="525" t="s">
        <v>27</v>
      </c>
      <c r="P11" s="527" t="s">
        <v>27</v>
      </c>
      <c r="Q11" s="528" t="s">
        <v>27</v>
      </c>
      <c r="R11" s="525" t="s">
        <v>27</v>
      </c>
      <c r="S11" s="527" t="s">
        <v>27</v>
      </c>
    </row>
    <row r="12" spans="3:19" ht="24.75" customHeight="1" thickBot="1" x14ac:dyDescent="0.25">
      <c r="C12" s="185" t="s">
        <v>39</v>
      </c>
      <c r="D12" s="186" t="s">
        <v>24</v>
      </c>
      <c r="E12" s="507">
        <v>1617.2834854499804</v>
      </c>
      <c r="F12" s="508">
        <v>1602.0149470365895</v>
      </c>
      <c r="G12" s="509">
        <v>0.95308339298797518</v>
      </c>
      <c r="H12" s="529">
        <v>1617.0983224720585</v>
      </c>
      <c r="I12" s="530">
        <v>1591.6108913887301</v>
      </c>
      <c r="J12" s="531">
        <v>1.6013606856566429</v>
      </c>
      <c r="K12" s="529">
        <v>1705.6105656124923</v>
      </c>
      <c r="L12" s="530">
        <v>1653.5905632638194</v>
      </c>
      <c r="M12" s="532">
        <v>3.1458816652894455</v>
      </c>
      <c r="N12" s="533">
        <v>1735.2187747537366</v>
      </c>
      <c r="O12" s="530">
        <v>1722.8515665830987</v>
      </c>
      <c r="P12" s="532">
        <v>0.71783364339190225</v>
      </c>
      <c r="Q12" s="533">
        <v>1531.2897745597627</v>
      </c>
      <c r="R12" s="530">
        <v>1530.8864844092798</v>
      </c>
      <c r="S12" s="532">
        <v>2.6343569859037182E-2</v>
      </c>
    </row>
    <row r="13" spans="3:19" ht="20.25" customHeight="1" x14ac:dyDescent="0.2">
      <c r="C13" s="421" t="s">
        <v>28</v>
      </c>
      <c r="D13" s="181" t="s">
        <v>29</v>
      </c>
      <c r="E13" s="501">
        <v>1196.9169999999999</v>
      </c>
      <c r="F13" s="502">
        <v>1185.874</v>
      </c>
      <c r="G13" s="503">
        <v>0.93121191627440114</v>
      </c>
      <c r="H13" s="501">
        <v>1179.8610000000001</v>
      </c>
      <c r="I13" s="502">
        <v>1177.453</v>
      </c>
      <c r="J13" s="520">
        <v>0.20450922457203208</v>
      </c>
      <c r="K13" s="501">
        <v>1205.806</v>
      </c>
      <c r="L13" s="502">
        <v>1185.0429999999999</v>
      </c>
      <c r="M13" s="503">
        <v>1.7520883208457541</v>
      </c>
      <c r="N13" s="521" t="s">
        <v>95</v>
      </c>
      <c r="O13" s="502" t="s">
        <v>95</v>
      </c>
      <c r="P13" s="503" t="s">
        <v>222</v>
      </c>
      <c r="Q13" s="521" t="s">
        <v>95</v>
      </c>
      <c r="R13" s="502" t="s">
        <v>95</v>
      </c>
      <c r="S13" s="503" t="s">
        <v>222</v>
      </c>
    </row>
    <row r="14" spans="3:19" ht="20.25" customHeight="1" thickBot="1" x14ac:dyDescent="0.25">
      <c r="C14" s="422"/>
      <c r="D14" s="182" t="s">
        <v>30</v>
      </c>
      <c r="E14" s="504">
        <v>875.45600000000002</v>
      </c>
      <c r="F14" s="505">
        <v>865.36699999999996</v>
      </c>
      <c r="G14" s="506">
        <v>1.1658637318039695</v>
      </c>
      <c r="H14" s="524">
        <v>872.72400000000005</v>
      </c>
      <c r="I14" s="525">
        <v>861.23199999999997</v>
      </c>
      <c r="J14" s="526">
        <v>1.3343675107288253</v>
      </c>
      <c r="K14" s="524">
        <v>908.59100000000001</v>
      </c>
      <c r="L14" s="525">
        <v>892.60599999999999</v>
      </c>
      <c r="M14" s="527">
        <v>1.7908237228967778</v>
      </c>
      <c r="N14" s="528">
        <v>878.57799999999997</v>
      </c>
      <c r="O14" s="525">
        <v>893.92899999999997</v>
      </c>
      <c r="P14" s="527">
        <v>-1.7172504751495923</v>
      </c>
      <c r="Q14" s="528">
        <v>858.68100000000004</v>
      </c>
      <c r="R14" s="525">
        <v>861.03800000000001</v>
      </c>
      <c r="S14" s="527">
        <v>-0.27373937038783086</v>
      </c>
    </row>
    <row r="15" spans="3:19" ht="20.25" customHeight="1" thickBot="1" x14ac:dyDescent="0.25">
      <c r="C15" s="423"/>
      <c r="D15" s="186" t="s">
        <v>24</v>
      </c>
      <c r="E15" s="507">
        <v>967.73392467637143</v>
      </c>
      <c r="F15" s="508">
        <v>993.98163612906581</v>
      </c>
      <c r="G15" s="509">
        <v>-2.6406636197940965</v>
      </c>
      <c r="H15" s="529">
        <v>966.51750230572168</v>
      </c>
      <c r="I15" s="530">
        <v>940.17438208151168</v>
      </c>
      <c r="J15" s="531">
        <v>2.8019398024744402</v>
      </c>
      <c r="K15" s="529">
        <v>1031.9770730521532</v>
      </c>
      <c r="L15" s="530">
        <v>1061.1091837118981</v>
      </c>
      <c r="M15" s="532">
        <v>-2.7454394992452191</v>
      </c>
      <c r="N15" s="533">
        <v>990.71825294374173</v>
      </c>
      <c r="O15" s="530">
        <v>1136.4022272265495</v>
      </c>
      <c r="P15" s="532">
        <v>-12.819754378549336</v>
      </c>
      <c r="Q15" s="533">
        <v>912.00173158945643</v>
      </c>
      <c r="R15" s="530">
        <v>1037.8974630659375</v>
      </c>
      <c r="S15" s="532">
        <v>-12.129881414738838</v>
      </c>
    </row>
    <row r="16" spans="3:19" ht="18.75" customHeight="1" x14ac:dyDescent="0.2">
      <c r="C16" s="421" t="s">
        <v>31</v>
      </c>
      <c r="D16" s="187" t="s">
        <v>32</v>
      </c>
      <c r="E16" s="501" t="s">
        <v>95</v>
      </c>
      <c r="F16" s="502" t="s">
        <v>95</v>
      </c>
      <c r="G16" s="503" t="s">
        <v>222</v>
      </c>
      <c r="H16" s="501" t="s">
        <v>27</v>
      </c>
      <c r="I16" s="502" t="s">
        <v>27</v>
      </c>
      <c r="J16" s="520" t="s">
        <v>27</v>
      </c>
      <c r="K16" s="501" t="s">
        <v>27</v>
      </c>
      <c r="L16" s="502" t="s">
        <v>27</v>
      </c>
      <c r="M16" s="503" t="s">
        <v>27</v>
      </c>
      <c r="N16" s="521" t="s">
        <v>27</v>
      </c>
      <c r="O16" s="502" t="s">
        <v>27</v>
      </c>
      <c r="P16" s="503" t="s">
        <v>27</v>
      </c>
      <c r="Q16" s="534" t="s">
        <v>95</v>
      </c>
      <c r="R16" s="535" t="s">
        <v>95</v>
      </c>
      <c r="S16" s="536" t="s">
        <v>222</v>
      </c>
    </row>
    <row r="17" spans="3:19" ht="18" customHeight="1" thickBot="1" x14ac:dyDescent="0.25">
      <c r="C17" s="422"/>
      <c r="D17" s="182" t="s">
        <v>33</v>
      </c>
      <c r="E17" s="510">
        <v>575.05899999999997</v>
      </c>
      <c r="F17" s="511">
        <v>578.49800000000005</v>
      </c>
      <c r="G17" s="512">
        <v>-0.59447050810894386</v>
      </c>
      <c r="H17" s="537" t="s">
        <v>95</v>
      </c>
      <c r="I17" s="538" t="s">
        <v>95</v>
      </c>
      <c r="J17" s="539" t="s">
        <v>222</v>
      </c>
      <c r="K17" s="537" t="s">
        <v>27</v>
      </c>
      <c r="L17" s="538" t="s">
        <v>27</v>
      </c>
      <c r="M17" s="540" t="s">
        <v>27</v>
      </c>
      <c r="N17" s="541" t="s">
        <v>27</v>
      </c>
      <c r="O17" s="538" t="s">
        <v>27</v>
      </c>
      <c r="P17" s="539" t="s">
        <v>27</v>
      </c>
      <c r="Q17" s="542" t="s">
        <v>95</v>
      </c>
      <c r="R17" s="543" t="s">
        <v>95</v>
      </c>
      <c r="S17" s="544" t="s">
        <v>222</v>
      </c>
    </row>
    <row r="18" spans="3:19" ht="18.75" customHeight="1" thickBot="1" x14ac:dyDescent="0.25">
      <c r="C18" s="423" t="s">
        <v>25</v>
      </c>
      <c r="D18" s="186" t="s">
        <v>24</v>
      </c>
      <c r="E18" s="513">
        <v>677.69617858479967</v>
      </c>
      <c r="F18" s="514">
        <v>678.07235758683726</v>
      </c>
      <c r="G18" s="515">
        <v>-5.547770792137225E-2</v>
      </c>
      <c r="H18" s="545" t="s">
        <v>95</v>
      </c>
      <c r="I18" s="546" t="s">
        <v>95</v>
      </c>
      <c r="J18" s="547" t="s">
        <v>222</v>
      </c>
      <c r="K18" s="529" t="s">
        <v>27</v>
      </c>
      <c r="L18" s="530" t="s">
        <v>27</v>
      </c>
      <c r="M18" s="532" t="s">
        <v>27</v>
      </c>
      <c r="N18" s="533" t="s">
        <v>27</v>
      </c>
      <c r="O18" s="530" t="s">
        <v>27</v>
      </c>
      <c r="P18" s="532" t="s">
        <v>27</v>
      </c>
      <c r="Q18" s="545" t="s">
        <v>95</v>
      </c>
      <c r="R18" s="546" t="s">
        <v>95</v>
      </c>
      <c r="S18" s="548" t="s">
        <v>222</v>
      </c>
    </row>
    <row r="19" spans="3:19" ht="18.75" customHeight="1" x14ac:dyDescent="0.2">
      <c r="C19" s="424" t="s">
        <v>37</v>
      </c>
      <c r="D19" s="425"/>
      <c r="E19" s="501" t="s">
        <v>95</v>
      </c>
      <c r="F19" s="502" t="s">
        <v>95</v>
      </c>
      <c r="G19" s="503" t="s">
        <v>222</v>
      </c>
      <c r="H19" s="510" t="s">
        <v>95</v>
      </c>
      <c r="I19" s="511" t="s">
        <v>95</v>
      </c>
      <c r="J19" s="549" t="s">
        <v>222</v>
      </c>
      <c r="K19" s="510" t="s">
        <v>27</v>
      </c>
      <c r="L19" s="511" t="s">
        <v>27</v>
      </c>
      <c r="M19" s="512" t="s">
        <v>27</v>
      </c>
      <c r="N19" s="550" t="s">
        <v>27</v>
      </c>
      <c r="O19" s="511" t="s">
        <v>27</v>
      </c>
      <c r="P19" s="512" t="s">
        <v>27</v>
      </c>
      <c r="Q19" s="550" t="s">
        <v>27</v>
      </c>
      <c r="R19" s="511" t="s">
        <v>27</v>
      </c>
      <c r="S19" s="512" t="s">
        <v>27</v>
      </c>
    </row>
    <row r="20" spans="3:19" ht="20.25" customHeight="1" x14ac:dyDescent="0.2">
      <c r="C20" s="417" t="s">
        <v>34</v>
      </c>
      <c r="D20" s="418"/>
      <c r="E20" s="504">
        <v>306.61200000000002</v>
      </c>
      <c r="F20" s="505">
        <v>302.334</v>
      </c>
      <c r="G20" s="506">
        <v>1.4149913671634748</v>
      </c>
      <c r="H20" s="504">
        <v>315.96600000000001</v>
      </c>
      <c r="I20" s="505">
        <v>307.46699999999998</v>
      </c>
      <c r="J20" s="522">
        <v>2.7641990847798379</v>
      </c>
      <c r="K20" s="504">
        <v>304.495</v>
      </c>
      <c r="L20" s="505">
        <v>279.84500000000003</v>
      </c>
      <c r="M20" s="506">
        <v>8.8084475334560111</v>
      </c>
      <c r="N20" s="523">
        <v>280.25400000000002</v>
      </c>
      <c r="O20" s="505">
        <v>304.64100000000002</v>
      </c>
      <c r="P20" s="506">
        <v>-8.0051601721370389</v>
      </c>
      <c r="Q20" s="523" t="s">
        <v>27</v>
      </c>
      <c r="R20" s="505" t="s">
        <v>27</v>
      </c>
      <c r="S20" s="506" t="s">
        <v>27</v>
      </c>
    </row>
    <row r="21" spans="3:19" ht="18" customHeight="1" x14ac:dyDescent="0.2">
      <c r="C21" s="417" t="s">
        <v>35</v>
      </c>
      <c r="D21" s="418"/>
      <c r="E21" s="504" t="s">
        <v>27</v>
      </c>
      <c r="F21" s="505" t="s">
        <v>27</v>
      </c>
      <c r="G21" s="506" t="s">
        <v>27</v>
      </c>
      <c r="H21" s="504" t="s">
        <v>27</v>
      </c>
      <c r="I21" s="505" t="s">
        <v>27</v>
      </c>
      <c r="J21" s="522" t="s">
        <v>27</v>
      </c>
      <c r="K21" s="504" t="s">
        <v>27</v>
      </c>
      <c r="L21" s="505" t="s">
        <v>27</v>
      </c>
      <c r="M21" s="506" t="s">
        <v>27</v>
      </c>
      <c r="N21" s="523" t="s">
        <v>27</v>
      </c>
      <c r="O21" s="505" t="s">
        <v>27</v>
      </c>
      <c r="P21" s="506" t="s">
        <v>27</v>
      </c>
      <c r="Q21" s="523" t="s">
        <v>27</v>
      </c>
      <c r="R21" s="505" t="s">
        <v>27</v>
      </c>
      <c r="S21" s="506" t="s">
        <v>27</v>
      </c>
    </row>
    <row r="22" spans="3:19" ht="21" customHeight="1" thickBot="1" x14ac:dyDescent="0.25">
      <c r="C22" s="419" t="s">
        <v>36</v>
      </c>
      <c r="D22" s="420"/>
      <c r="E22" s="516" t="s">
        <v>27</v>
      </c>
      <c r="F22" s="517" t="s">
        <v>27</v>
      </c>
      <c r="G22" s="518" t="s">
        <v>27</v>
      </c>
      <c r="H22" s="516" t="s">
        <v>27</v>
      </c>
      <c r="I22" s="517" t="s">
        <v>27</v>
      </c>
      <c r="J22" s="551" t="s">
        <v>27</v>
      </c>
      <c r="K22" s="516" t="s">
        <v>27</v>
      </c>
      <c r="L22" s="517" t="s">
        <v>27</v>
      </c>
      <c r="M22" s="518" t="s">
        <v>27</v>
      </c>
      <c r="N22" s="552" t="s">
        <v>27</v>
      </c>
      <c r="O22" s="517" t="s">
        <v>27</v>
      </c>
      <c r="P22" s="518" t="s">
        <v>27</v>
      </c>
      <c r="Q22" s="552" t="s">
        <v>27</v>
      </c>
      <c r="R22" s="517" t="s">
        <v>27</v>
      </c>
      <c r="S22" s="518" t="s">
        <v>27</v>
      </c>
    </row>
    <row r="24" spans="3:19" ht="21" x14ac:dyDescent="0.25">
      <c r="C24" s="46"/>
      <c r="D24" s="264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N32" sqref="N3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282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33" t="s">
        <v>0</v>
      </c>
      <c r="C4" s="436" t="s">
        <v>40</v>
      </c>
      <c r="D4" s="439" t="s">
        <v>1</v>
      </c>
      <c r="E4" s="440"/>
      <c r="F4" s="441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34"/>
      <c r="C5" s="437"/>
      <c r="D5" s="442"/>
      <c r="E5" s="443"/>
      <c r="F5" s="444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34"/>
      <c r="C6" s="437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5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435"/>
      <c r="C7" s="438"/>
      <c r="D7" s="12" t="s">
        <v>283</v>
      </c>
      <c r="E7" s="91" t="s">
        <v>272</v>
      </c>
      <c r="F7" s="14" t="s">
        <v>14</v>
      </c>
      <c r="G7" s="12" t="s">
        <v>283</v>
      </c>
      <c r="H7" s="91" t="s">
        <v>272</v>
      </c>
      <c r="I7" s="13" t="s">
        <v>14</v>
      </c>
      <c r="J7" s="12" t="s">
        <v>283</v>
      </c>
      <c r="K7" s="91" t="s">
        <v>272</v>
      </c>
      <c r="L7" s="13" t="s">
        <v>14</v>
      </c>
      <c r="M7" s="12" t="s">
        <v>283</v>
      </c>
      <c r="N7" s="91" t="s">
        <v>272</v>
      </c>
      <c r="O7" s="13" t="s">
        <v>14</v>
      </c>
      <c r="P7" s="12" t="s">
        <v>283</v>
      </c>
      <c r="Q7" s="91" t="s">
        <v>272</v>
      </c>
      <c r="R7" s="14" t="s">
        <v>14</v>
      </c>
    </row>
    <row r="8" spans="2:18" ht="27" customHeight="1" x14ac:dyDescent="0.2">
      <c r="B8" s="447" t="s">
        <v>55</v>
      </c>
      <c r="C8" s="167" t="s">
        <v>153</v>
      </c>
      <c r="D8" s="553">
        <v>1344.2919999999999</v>
      </c>
      <c r="E8" s="554">
        <v>1298.1099999999999</v>
      </c>
      <c r="F8" s="555">
        <v>3.5576337906648914</v>
      </c>
      <c r="G8" s="501">
        <v>1333.482</v>
      </c>
      <c r="H8" s="502">
        <v>1315.702</v>
      </c>
      <c r="I8" s="565">
        <v>1.3513698390668991</v>
      </c>
      <c r="J8" s="521">
        <v>1385.441</v>
      </c>
      <c r="K8" s="502">
        <v>1371.9110000000001</v>
      </c>
      <c r="L8" s="565">
        <v>0.98621557812423499</v>
      </c>
      <c r="M8" s="521">
        <v>1446</v>
      </c>
      <c r="N8" s="502" t="s">
        <v>27</v>
      </c>
      <c r="O8" s="565" t="s">
        <v>27</v>
      </c>
      <c r="P8" s="521">
        <v>1171.444</v>
      </c>
      <c r="Q8" s="502">
        <v>1203.538</v>
      </c>
      <c r="R8" s="503">
        <v>-2.6666378627014726</v>
      </c>
    </row>
    <row r="9" spans="2:18" ht="23.25" customHeight="1" x14ac:dyDescent="0.2">
      <c r="B9" s="448"/>
      <c r="C9" s="168" t="s">
        <v>154</v>
      </c>
      <c r="D9" s="556">
        <v>1294.125</v>
      </c>
      <c r="E9" s="557">
        <v>1316.3240000000001</v>
      </c>
      <c r="F9" s="558">
        <v>-1.6864389010608383</v>
      </c>
      <c r="G9" s="504">
        <v>1298.72</v>
      </c>
      <c r="H9" s="505">
        <v>1321.8050000000001</v>
      </c>
      <c r="I9" s="566">
        <v>-1.7464754634760826</v>
      </c>
      <c r="J9" s="523">
        <v>1303.549</v>
      </c>
      <c r="K9" s="505">
        <v>1326.8879999999999</v>
      </c>
      <c r="L9" s="566">
        <v>-1.7589276562905038</v>
      </c>
      <c r="M9" s="523">
        <v>1302.4100000000001</v>
      </c>
      <c r="N9" s="505">
        <v>1307.7940000000001</v>
      </c>
      <c r="O9" s="566">
        <v>-0.41168563244670142</v>
      </c>
      <c r="P9" s="523">
        <v>1214.9449999999999</v>
      </c>
      <c r="Q9" s="505">
        <v>1257.5409999999999</v>
      </c>
      <c r="R9" s="506">
        <v>-3.3872454257952627</v>
      </c>
    </row>
    <row r="10" spans="2:18" ht="27" customHeight="1" x14ac:dyDescent="0.2">
      <c r="B10" s="448"/>
      <c r="C10" s="168" t="s">
        <v>159</v>
      </c>
      <c r="D10" s="556">
        <v>1344.2550000000001</v>
      </c>
      <c r="E10" s="557">
        <v>1361.61</v>
      </c>
      <c r="F10" s="558">
        <v>-1.2745940467534604</v>
      </c>
      <c r="G10" s="504" t="s">
        <v>95</v>
      </c>
      <c r="H10" s="505" t="s">
        <v>95</v>
      </c>
      <c r="I10" s="566" t="s">
        <v>222</v>
      </c>
      <c r="J10" s="523" t="s">
        <v>95</v>
      </c>
      <c r="K10" s="505" t="s">
        <v>95</v>
      </c>
      <c r="L10" s="566" t="s">
        <v>222</v>
      </c>
      <c r="M10" s="523" t="s">
        <v>27</v>
      </c>
      <c r="N10" s="505" t="s">
        <v>27</v>
      </c>
      <c r="O10" s="566" t="s">
        <v>27</v>
      </c>
      <c r="P10" s="523" t="s">
        <v>27</v>
      </c>
      <c r="Q10" s="505" t="s">
        <v>27</v>
      </c>
      <c r="R10" s="506" t="s">
        <v>27</v>
      </c>
    </row>
    <row r="11" spans="2:18" ht="27.75" customHeight="1" x14ac:dyDescent="0.2">
      <c r="B11" s="448"/>
      <c r="C11" s="168" t="s">
        <v>160</v>
      </c>
      <c r="D11" s="556">
        <v>1578.6320000000001</v>
      </c>
      <c r="E11" s="557">
        <v>1506.7280000000001</v>
      </c>
      <c r="F11" s="558">
        <v>4.7721951141811925</v>
      </c>
      <c r="G11" s="504">
        <v>1564.7760000000001</v>
      </c>
      <c r="H11" s="505">
        <v>1510.6179999999999</v>
      </c>
      <c r="I11" s="566">
        <v>3.5851552146207797</v>
      </c>
      <c r="J11" s="523" t="s">
        <v>95</v>
      </c>
      <c r="K11" s="505" t="s">
        <v>95</v>
      </c>
      <c r="L11" s="566" t="s">
        <v>222</v>
      </c>
      <c r="M11" s="523" t="s">
        <v>95</v>
      </c>
      <c r="N11" s="505" t="s">
        <v>95</v>
      </c>
      <c r="O11" s="566" t="s">
        <v>222</v>
      </c>
      <c r="P11" s="523" t="s">
        <v>95</v>
      </c>
      <c r="Q11" s="505" t="s">
        <v>95</v>
      </c>
      <c r="R11" s="506" t="s">
        <v>222</v>
      </c>
    </row>
    <row r="12" spans="2:18" ht="25.5" x14ac:dyDescent="0.2">
      <c r="B12" s="448"/>
      <c r="C12" s="168" t="s">
        <v>56</v>
      </c>
      <c r="D12" s="556">
        <v>1300.771</v>
      </c>
      <c r="E12" s="557">
        <v>1315.9559999999999</v>
      </c>
      <c r="F12" s="558">
        <v>-1.1539139606491362</v>
      </c>
      <c r="G12" s="504">
        <v>1308.681</v>
      </c>
      <c r="H12" s="505">
        <v>1314.2159999999999</v>
      </c>
      <c r="I12" s="566">
        <v>-0.42116364433242742</v>
      </c>
      <c r="J12" s="523" t="s">
        <v>95</v>
      </c>
      <c r="K12" s="505" t="s">
        <v>95</v>
      </c>
      <c r="L12" s="566" t="s">
        <v>222</v>
      </c>
      <c r="M12" s="523">
        <v>1254.3209999999999</v>
      </c>
      <c r="N12" s="505">
        <v>1311.6279999999999</v>
      </c>
      <c r="O12" s="566">
        <v>-4.369150399351037</v>
      </c>
      <c r="P12" s="523" t="s">
        <v>95</v>
      </c>
      <c r="Q12" s="505" t="s">
        <v>95</v>
      </c>
      <c r="R12" s="506" t="s">
        <v>222</v>
      </c>
    </row>
    <row r="13" spans="2:18" ht="23.25" customHeight="1" x14ac:dyDescent="0.2">
      <c r="B13" s="448"/>
      <c r="C13" s="168" t="s">
        <v>57</v>
      </c>
      <c r="D13" s="523" t="s">
        <v>95</v>
      </c>
      <c r="E13" s="505" t="s">
        <v>27</v>
      </c>
      <c r="F13" s="506" t="s">
        <v>27</v>
      </c>
      <c r="G13" s="504" t="s">
        <v>95</v>
      </c>
      <c r="H13" s="505" t="s">
        <v>95</v>
      </c>
      <c r="I13" s="566" t="s">
        <v>222</v>
      </c>
      <c r="J13" s="523" t="s">
        <v>27</v>
      </c>
      <c r="K13" s="505" t="s">
        <v>27</v>
      </c>
      <c r="L13" s="566" t="s">
        <v>27</v>
      </c>
      <c r="M13" s="523" t="s">
        <v>27</v>
      </c>
      <c r="N13" s="505" t="s">
        <v>27</v>
      </c>
      <c r="O13" s="566" t="s">
        <v>27</v>
      </c>
      <c r="P13" s="523" t="s">
        <v>27</v>
      </c>
      <c r="Q13" s="505" t="s">
        <v>27</v>
      </c>
      <c r="R13" s="506" t="s">
        <v>27</v>
      </c>
    </row>
    <row r="14" spans="2:18" ht="15.75" thickBot="1" x14ac:dyDescent="0.25">
      <c r="B14" s="449"/>
      <c r="C14" s="234" t="s">
        <v>58</v>
      </c>
      <c r="D14" s="528" t="s">
        <v>95</v>
      </c>
      <c r="E14" s="525" t="s">
        <v>27</v>
      </c>
      <c r="F14" s="527" t="s">
        <v>27</v>
      </c>
      <c r="G14" s="524" t="s">
        <v>27</v>
      </c>
      <c r="H14" s="525" t="s">
        <v>27</v>
      </c>
      <c r="I14" s="567" t="s">
        <v>27</v>
      </c>
      <c r="J14" s="528" t="s">
        <v>27</v>
      </c>
      <c r="K14" s="525" t="s">
        <v>27</v>
      </c>
      <c r="L14" s="567" t="s">
        <v>27</v>
      </c>
      <c r="M14" s="528" t="s">
        <v>95</v>
      </c>
      <c r="N14" s="525" t="s">
        <v>95</v>
      </c>
      <c r="O14" s="567" t="s">
        <v>222</v>
      </c>
      <c r="P14" s="528" t="s">
        <v>27</v>
      </c>
      <c r="Q14" s="525" t="s">
        <v>27</v>
      </c>
      <c r="R14" s="527" t="s">
        <v>27</v>
      </c>
    </row>
    <row r="15" spans="2:18" ht="15.75" customHeight="1" x14ac:dyDescent="0.2">
      <c r="B15" s="450" t="s">
        <v>59</v>
      </c>
      <c r="C15" s="451"/>
      <c r="D15" s="553">
        <v>1514.992</v>
      </c>
      <c r="E15" s="554">
        <v>1433.675</v>
      </c>
      <c r="F15" s="555">
        <v>5.6719270406472884</v>
      </c>
      <c r="G15" s="501">
        <v>1518.58</v>
      </c>
      <c r="H15" s="502">
        <v>1434.761</v>
      </c>
      <c r="I15" s="565">
        <v>5.8420182873663258</v>
      </c>
      <c r="J15" s="521">
        <v>1533.0229999999999</v>
      </c>
      <c r="K15" s="502">
        <v>1457.4690000000001</v>
      </c>
      <c r="L15" s="565">
        <v>5.1839181485163568</v>
      </c>
      <c r="M15" s="521">
        <v>1389.3610000000001</v>
      </c>
      <c r="N15" s="502">
        <v>1393.617</v>
      </c>
      <c r="O15" s="565">
        <v>-0.30539237107468253</v>
      </c>
      <c r="P15" s="521" t="s">
        <v>27</v>
      </c>
      <c r="Q15" s="502" t="s">
        <v>27</v>
      </c>
      <c r="R15" s="503" t="s">
        <v>27</v>
      </c>
    </row>
    <row r="16" spans="2:18" ht="15" x14ac:dyDescent="0.2">
      <c r="B16" s="452" t="s">
        <v>60</v>
      </c>
      <c r="C16" s="453"/>
      <c r="D16" s="556">
        <v>1115.4949999999999</v>
      </c>
      <c r="E16" s="557">
        <v>1125.837</v>
      </c>
      <c r="F16" s="558">
        <v>-0.91860544643674857</v>
      </c>
      <c r="G16" s="504" t="s">
        <v>95</v>
      </c>
      <c r="H16" s="505" t="s">
        <v>95</v>
      </c>
      <c r="I16" s="566" t="s">
        <v>222</v>
      </c>
      <c r="J16" s="523" t="s">
        <v>95</v>
      </c>
      <c r="K16" s="505" t="s">
        <v>95</v>
      </c>
      <c r="L16" s="566" t="s">
        <v>222</v>
      </c>
      <c r="M16" s="523" t="s">
        <v>95</v>
      </c>
      <c r="N16" s="505" t="s">
        <v>95</v>
      </c>
      <c r="O16" s="566" t="s">
        <v>222</v>
      </c>
      <c r="P16" s="523" t="s">
        <v>27</v>
      </c>
      <c r="Q16" s="505" t="s">
        <v>27</v>
      </c>
      <c r="R16" s="506" t="s">
        <v>27</v>
      </c>
    </row>
    <row r="17" spans="2:18" ht="15" customHeight="1" thickBot="1" x14ac:dyDescent="0.25">
      <c r="B17" s="454" t="s">
        <v>61</v>
      </c>
      <c r="C17" s="455"/>
      <c r="D17" s="559">
        <v>1971.394</v>
      </c>
      <c r="E17" s="560">
        <v>1954.952</v>
      </c>
      <c r="F17" s="561">
        <v>0.84104366756830895</v>
      </c>
      <c r="G17" s="516">
        <v>1796.82</v>
      </c>
      <c r="H17" s="517">
        <v>1794.9880000000001</v>
      </c>
      <c r="I17" s="568">
        <v>0.10206196364543271</v>
      </c>
      <c r="J17" s="552" t="s">
        <v>27</v>
      </c>
      <c r="K17" s="517" t="s">
        <v>27</v>
      </c>
      <c r="L17" s="568" t="s">
        <v>27</v>
      </c>
      <c r="M17" s="552" t="s">
        <v>27</v>
      </c>
      <c r="N17" s="517" t="s">
        <v>27</v>
      </c>
      <c r="O17" s="568" t="s">
        <v>27</v>
      </c>
      <c r="P17" s="552">
        <v>2100.3409999999999</v>
      </c>
      <c r="Q17" s="517">
        <v>2095.7170000000001</v>
      </c>
      <c r="R17" s="518">
        <v>0.2206404776980764</v>
      </c>
    </row>
    <row r="18" spans="2:18" ht="15.75" customHeight="1" x14ac:dyDescent="0.2">
      <c r="B18" s="445" t="s">
        <v>62</v>
      </c>
      <c r="C18" s="235" t="s">
        <v>53</v>
      </c>
      <c r="D18" s="562">
        <v>928.64800000000002</v>
      </c>
      <c r="E18" s="563">
        <v>918.19200000000001</v>
      </c>
      <c r="F18" s="564">
        <v>1.138759649397949</v>
      </c>
      <c r="G18" s="510">
        <v>975.20100000000002</v>
      </c>
      <c r="H18" s="511">
        <v>976.64599999999996</v>
      </c>
      <c r="I18" s="569">
        <v>-0.1479553492258133</v>
      </c>
      <c r="J18" s="550">
        <v>1042.2329999999999</v>
      </c>
      <c r="K18" s="511">
        <v>1020.797</v>
      </c>
      <c r="L18" s="569">
        <v>2.099927801511948</v>
      </c>
      <c r="M18" s="550">
        <v>981.85900000000004</v>
      </c>
      <c r="N18" s="511">
        <v>985.73500000000001</v>
      </c>
      <c r="O18" s="569">
        <v>-0.39320912821396992</v>
      </c>
      <c r="P18" s="550">
        <v>791.32600000000002</v>
      </c>
      <c r="Q18" s="511">
        <v>774.40499999999997</v>
      </c>
      <c r="R18" s="512">
        <v>2.1850323796979683</v>
      </c>
    </row>
    <row r="19" spans="2:18" ht="37.5" customHeight="1" thickBot="1" x14ac:dyDescent="0.25">
      <c r="B19" s="446"/>
      <c r="C19" s="169" t="s">
        <v>63</v>
      </c>
      <c r="D19" s="559">
        <v>673.18899999999996</v>
      </c>
      <c r="E19" s="560">
        <v>676.76700000000005</v>
      </c>
      <c r="F19" s="561">
        <v>-0.52869008092889991</v>
      </c>
      <c r="G19" s="516" t="s">
        <v>95</v>
      </c>
      <c r="H19" s="517" t="s">
        <v>95</v>
      </c>
      <c r="I19" s="568" t="s">
        <v>222</v>
      </c>
      <c r="J19" s="552" t="s">
        <v>95</v>
      </c>
      <c r="K19" s="517" t="s">
        <v>95</v>
      </c>
      <c r="L19" s="568" t="s">
        <v>222</v>
      </c>
      <c r="M19" s="552" t="s">
        <v>95</v>
      </c>
      <c r="N19" s="517" t="s">
        <v>95</v>
      </c>
      <c r="O19" s="568" t="s">
        <v>222</v>
      </c>
      <c r="P19" s="552" t="s">
        <v>95</v>
      </c>
      <c r="Q19" s="517" t="s">
        <v>95</v>
      </c>
      <c r="R19" s="518" t="s">
        <v>222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9" sqref="Y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282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283</v>
      </c>
      <c r="F9" s="91" t="s">
        <v>272</v>
      </c>
      <c r="G9" s="14" t="s">
        <v>14</v>
      </c>
      <c r="H9" s="12" t="s">
        <v>283</v>
      </c>
      <c r="I9" s="91" t="s">
        <v>272</v>
      </c>
      <c r="J9" s="13" t="s">
        <v>14</v>
      </c>
      <c r="K9" s="12" t="s">
        <v>283</v>
      </c>
      <c r="L9" s="91" t="s">
        <v>272</v>
      </c>
      <c r="M9" s="13" t="s">
        <v>14</v>
      </c>
      <c r="N9" s="12" t="s">
        <v>283</v>
      </c>
      <c r="O9" s="91" t="s">
        <v>272</v>
      </c>
      <c r="P9" s="13" t="s">
        <v>14</v>
      </c>
      <c r="Q9" s="12" t="s">
        <v>283</v>
      </c>
      <c r="R9" s="91" t="s">
        <v>272</v>
      </c>
      <c r="S9" s="14" t="s">
        <v>14</v>
      </c>
    </row>
    <row r="10" spans="3:19" ht="17.25" customHeight="1" x14ac:dyDescent="0.2">
      <c r="C10" s="421" t="s">
        <v>83</v>
      </c>
      <c r="D10" s="170" t="s">
        <v>43</v>
      </c>
      <c r="E10" s="570" t="s">
        <v>27</v>
      </c>
      <c r="F10" s="535" t="s">
        <v>27</v>
      </c>
      <c r="G10" s="536" t="s">
        <v>27</v>
      </c>
      <c r="H10" s="339" t="s">
        <v>27</v>
      </c>
      <c r="I10" s="340" t="s">
        <v>27</v>
      </c>
      <c r="J10" s="322" t="s">
        <v>27</v>
      </c>
      <c r="K10" s="339" t="s">
        <v>27</v>
      </c>
      <c r="L10" s="340" t="s">
        <v>27</v>
      </c>
      <c r="M10" s="322" t="s">
        <v>27</v>
      </c>
      <c r="N10" s="339" t="s">
        <v>27</v>
      </c>
      <c r="O10" s="340" t="s">
        <v>27</v>
      </c>
      <c r="P10" s="322" t="s">
        <v>27</v>
      </c>
      <c r="Q10" s="339" t="s">
        <v>27</v>
      </c>
      <c r="R10" s="340" t="s">
        <v>27</v>
      </c>
      <c r="S10" s="330" t="s">
        <v>27</v>
      </c>
    </row>
    <row r="11" spans="3:19" ht="15" customHeight="1" x14ac:dyDescent="0.2">
      <c r="C11" s="456"/>
      <c r="D11" s="171" t="s">
        <v>44</v>
      </c>
      <c r="E11" s="504" t="s">
        <v>27</v>
      </c>
      <c r="F11" s="505" t="s">
        <v>27</v>
      </c>
      <c r="G11" s="506" t="s">
        <v>27</v>
      </c>
      <c r="H11" s="315" t="s">
        <v>27</v>
      </c>
      <c r="I11" s="316" t="s">
        <v>27</v>
      </c>
      <c r="J11" s="323" t="s">
        <v>27</v>
      </c>
      <c r="K11" s="315" t="s">
        <v>27</v>
      </c>
      <c r="L11" s="316" t="s">
        <v>27</v>
      </c>
      <c r="M11" s="323" t="s">
        <v>27</v>
      </c>
      <c r="N11" s="315" t="s">
        <v>27</v>
      </c>
      <c r="O11" s="316" t="s">
        <v>27</v>
      </c>
      <c r="P11" s="323" t="s">
        <v>27</v>
      </c>
      <c r="Q11" s="315" t="s">
        <v>27</v>
      </c>
      <c r="R11" s="316" t="s">
        <v>27</v>
      </c>
      <c r="S11" s="331" t="s">
        <v>27</v>
      </c>
    </row>
    <row r="12" spans="3:19" ht="15" customHeight="1" x14ac:dyDescent="0.2">
      <c r="C12" s="456"/>
      <c r="D12" s="171" t="s">
        <v>45</v>
      </c>
      <c r="E12" s="571">
        <v>176.39400000000001</v>
      </c>
      <c r="F12" s="557">
        <v>175.578</v>
      </c>
      <c r="G12" s="558">
        <v>0.46475070908656124</v>
      </c>
      <c r="H12" s="315">
        <v>178.76900000000001</v>
      </c>
      <c r="I12" s="316">
        <v>177.30699999999999</v>
      </c>
      <c r="J12" s="323">
        <v>0.82455853406803881</v>
      </c>
      <c r="K12" s="315">
        <v>182.15799999999999</v>
      </c>
      <c r="L12" s="316">
        <v>179.64099999999999</v>
      </c>
      <c r="M12" s="323">
        <v>1.4011278048997702</v>
      </c>
      <c r="N12" s="315">
        <v>173.10900000000001</v>
      </c>
      <c r="O12" s="316">
        <v>174.268</v>
      </c>
      <c r="P12" s="323">
        <v>-0.66506759703444795</v>
      </c>
      <c r="Q12" s="315">
        <v>167.548</v>
      </c>
      <c r="R12" s="316">
        <v>167.14699999999999</v>
      </c>
      <c r="S12" s="331">
        <v>0.23990858346246746</v>
      </c>
    </row>
    <row r="13" spans="3:19" ht="15" customHeight="1" x14ac:dyDescent="0.2">
      <c r="C13" s="456"/>
      <c r="D13" s="172" t="s">
        <v>46</v>
      </c>
      <c r="E13" s="571">
        <v>188.82</v>
      </c>
      <c r="F13" s="557">
        <v>188.35499999999999</v>
      </c>
      <c r="G13" s="558">
        <v>0.24687425340447741</v>
      </c>
      <c r="H13" s="315">
        <v>188.51300000000001</v>
      </c>
      <c r="I13" s="316">
        <v>187.99600000000001</v>
      </c>
      <c r="J13" s="323">
        <v>0.27500585118832094</v>
      </c>
      <c r="K13" s="315">
        <v>198.375</v>
      </c>
      <c r="L13" s="316">
        <v>198.70599999999999</v>
      </c>
      <c r="M13" s="323">
        <v>-0.16657775809486824</v>
      </c>
      <c r="N13" s="315" t="s">
        <v>95</v>
      </c>
      <c r="O13" s="316" t="s">
        <v>95</v>
      </c>
      <c r="P13" s="323" t="s">
        <v>27</v>
      </c>
      <c r="Q13" s="315">
        <v>164.64699999999999</v>
      </c>
      <c r="R13" s="316">
        <v>163.178</v>
      </c>
      <c r="S13" s="331">
        <v>0.90024390542842425</v>
      </c>
    </row>
    <row r="14" spans="3:19" ht="15" customHeight="1" thickBot="1" x14ac:dyDescent="0.25">
      <c r="C14" s="456"/>
      <c r="D14" s="173" t="s">
        <v>47</v>
      </c>
      <c r="E14" s="572">
        <v>280.154</v>
      </c>
      <c r="F14" s="573">
        <v>291.99700000000001</v>
      </c>
      <c r="G14" s="574">
        <v>-4.055863587639605</v>
      </c>
      <c r="H14" s="317" t="s">
        <v>95</v>
      </c>
      <c r="I14" s="318" t="s">
        <v>95</v>
      </c>
      <c r="J14" s="328" t="s">
        <v>27</v>
      </c>
      <c r="K14" s="317" t="s">
        <v>27</v>
      </c>
      <c r="L14" s="318" t="s">
        <v>27</v>
      </c>
      <c r="M14" s="324" t="s">
        <v>27</v>
      </c>
      <c r="N14" s="317" t="s">
        <v>95</v>
      </c>
      <c r="O14" s="318" t="s">
        <v>95</v>
      </c>
      <c r="P14" s="328" t="s">
        <v>27</v>
      </c>
      <c r="Q14" s="317" t="s">
        <v>27</v>
      </c>
      <c r="R14" s="318" t="s">
        <v>27</v>
      </c>
      <c r="S14" s="332" t="s">
        <v>27</v>
      </c>
    </row>
    <row r="15" spans="3:19" ht="15" customHeight="1" thickBot="1" x14ac:dyDescent="0.25">
      <c r="C15" s="457"/>
      <c r="D15" s="174" t="s">
        <v>24</v>
      </c>
      <c r="E15" s="575">
        <v>182.71507815032888</v>
      </c>
      <c r="F15" s="576">
        <v>182.20394268996529</v>
      </c>
      <c r="G15" s="577">
        <v>0.28052930843177665</v>
      </c>
      <c r="H15" s="341">
        <v>185.06834138269414</v>
      </c>
      <c r="I15" s="342">
        <v>184.15896295733592</v>
      </c>
      <c r="J15" s="325">
        <v>0.49380079620067296</v>
      </c>
      <c r="K15" s="341">
        <v>188.79913937358018</v>
      </c>
      <c r="L15" s="342">
        <v>187.63968817965377</v>
      </c>
      <c r="M15" s="325">
        <v>0.61791362220571144</v>
      </c>
      <c r="N15" s="341">
        <v>176.23654190128516</v>
      </c>
      <c r="O15" s="342">
        <v>177.47179153672863</v>
      </c>
      <c r="P15" s="325">
        <v>-0.6960259006501468</v>
      </c>
      <c r="Q15" s="341">
        <v>167.31380524881121</v>
      </c>
      <c r="R15" s="342">
        <v>166.80560465981395</v>
      </c>
      <c r="S15" s="333">
        <v>0.30466637499002952</v>
      </c>
    </row>
    <row r="16" spans="3:19" ht="15.75" customHeight="1" x14ac:dyDescent="0.2">
      <c r="C16" s="421" t="s">
        <v>25</v>
      </c>
      <c r="D16" s="170" t="s">
        <v>43</v>
      </c>
      <c r="E16" s="578">
        <v>170.714</v>
      </c>
      <c r="F16" s="579">
        <v>173.49799999999999</v>
      </c>
      <c r="G16" s="580">
        <v>-1.6046294481780723</v>
      </c>
      <c r="H16" s="339">
        <v>170.477</v>
      </c>
      <c r="I16" s="340">
        <v>174.33</v>
      </c>
      <c r="J16" s="322">
        <v>-2.2101761027935574</v>
      </c>
      <c r="K16" s="339">
        <v>171.363</v>
      </c>
      <c r="L16" s="340">
        <v>171.31</v>
      </c>
      <c r="M16" s="322">
        <v>3.0938065495299327E-2</v>
      </c>
      <c r="N16" s="339" t="s">
        <v>27</v>
      </c>
      <c r="O16" s="340" t="s">
        <v>27</v>
      </c>
      <c r="P16" s="322" t="s">
        <v>27</v>
      </c>
      <c r="Q16" s="339" t="s">
        <v>27</v>
      </c>
      <c r="R16" s="340" t="s">
        <v>27</v>
      </c>
      <c r="S16" s="330" t="s">
        <v>27</v>
      </c>
    </row>
    <row r="17" spans="3:19" ht="15" customHeight="1" x14ac:dyDescent="0.2">
      <c r="C17" s="459"/>
      <c r="D17" s="175" t="s">
        <v>44</v>
      </c>
      <c r="E17" s="571">
        <v>177.35499999999999</v>
      </c>
      <c r="F17" s="557">
        <v>178.726</v>
      </c>
      <c r="G17" s="558">
        <v>-0.76709600170093295</v>
      </c>
      <c r="H17" s="315">
        <v>176.63300000000001</v>
      </c>
      <c r="I17" s="316">
        <v>178.023</v>
      </c>
      <c r="J17" s="323">
        <v>-0.78079798677698187</v>
      </c>
      <c r="K17" s="315">
        <v>179.28800000000001</v>
      </c>
      <c r="L17" s="316">
        <v>180.32900000000001</v>
      </c>
      <c r="M17" s="323">
        <v>-0.57727819707312567</v>
      </c>
      <c r="N17" s="315" t="s">
        <v>27</v>
      </c>
      <c r="O17" s="316" t="s">
        <v>27</v>
      </c>
      <c r="P17" s="323" t="s">
        <v>27</v>
      </c>
      <c r="Q17" s="315" t="s">
        <v>27</v>
      </c>
      <c r="R17" s="316" t="s">
        <v>27</v>
      </c>
      <c r="S17" s="331" t="s">
        <v>27</v>
      </c>
    </row>
    <row r="18" spans="3:19" ht="15" customHeight="1" x14ac:dyDescent="0.2">
      <c r="C18" s="459"/>
      <c r="D18" s="175" t="s">
        <v>45</v>
      </c>
      <c r="E18" s="571">
        <v>195.36600000000001</v>
      </c>
      <c r="F18" s="557">
        <v>196.34899999999999</v>
      </c>
      <c r="G18" s="558">
        <v>-0.50063916801204777</v>
      </c>
      <c r="H18" s="315">
        <v>200.82400000000001</v>
      </c>
      <c r="I18" s="316">
        <v>204.34700000000001</v>
      </c>
      <c r="J18" s="323">
        <v>-1.7240282460716312</v>
      </c>
      <c r="K18" s="315">
        <v>176.80500000000001</v>
      </c>
      <c r="L18" s="316">
        <v>175.93199999999999</v>
      </c>
      <c r="M18" s="323">
        <v>0.49621444649070034</v>
      </c>
      <c r="N18" s="315" t="s">
        <v>95</v>
      </c>
      <c r="O18" s="316" t="s">
        <v>95</v>
      </c>
      <c r="P18" s="329" t="s">
        <v>27</v>
      </c>
      <c r="Q18" s="315" t="s">
        <v>95</v>
      </c>
      <c r="R18" s="316" t="s">
        <v>95</v>
      </c>
      <c r="S18" s="334" t="s">
        <v>27</v>
      </c>
    </row>
    <row r="19" spans="3:19" ht="15" customHeight="1" x14ac:dyDescent="0.2">
      <c r="C19" s="459"/>
      <c r="D19" s="175" t="s">
        <v>46</v>
      </c>
      <c r="E19" s="571">
        <v>190.31700000000001</v>
      </c>
      <c r="F19" s="557">
        <v>192.23699999999999</v>
      </c>
      <c r="G19" s="558">
        <v>-0.99876714680315837</v>
      </c>
      <c r="H19" s="315">
        <v>191.477</v>
      </c>
      <c r="I19" s="316">
        <v>193.887</v>
      </c>
      <c r="J19" s="323">
        <v>-1.2429920520715656</v>
      </c>
      <c r="K19" s="315">
        <v>185.63399999999999</v>
      </c>
      <c r="L19" s="316">
        <v>185.74199999999999</v>
      </c>
      <c r="M19" s="323">
        <v>-5.8145169105535688E-2</v>
      </c>
      <c r="N19" s="315" t="s">
        <v>27</v>
      </c>
      <c r="O19" s="316" t="s">
        <v>27</v>
      </c>
      <c r="P19" s="323" t="s">
        <v>27</v>
      </c>
      <c r="Q19" s="315" t="s">
        <v>95</v>
      </c>
      <c r="R19" s="316" t="s">
        <v>95</v>
      </c>
      <c r="S19" s="331" t="s">
        <v>27</v>
      </c>
    </row>
    <row r="20" spans="3:19" ht="15" customHeight="1" thickBot="1" x14ac:dyDescent="0.25">
      <c r="C20" s="459"/>
      <c r="D20" s="175" t="s">
        <v>47</v>
      </c>
      <c r="E20" s="572">
        <v>214.709</v>
      </c>
      <c r="F20" s="573">
        <v>214.434</v>
      </c>
      <c r="G20" s="574">
        <v>0.12824458807838574</v>
      </c>
      <c r="H20" s="317">
        <v>219.97499999999999</v>
      </c>
      <c r="I20" s="318">
        <v>214.83199999999999</v>
      </c>
      <c r="J20" s="324">
        <v>2.3939636553213677</v>
      </c>
      <c r="K20" s="317">
        <v>182.09800000000001</v>
      </c>
      <c r="L20" s="318">
        <v>212.69</v>
      </c>
      <c r="M20" s="324">
        <v>-14.383374864826736</v>
      </c>
      <c r="N20" s="317" t="s">
        <v>95</v>
      </c>
      <c r="O20" s="318" t="s">
        <v>95</v>
      </c>
      <c r="P20" s="328" t="s">
        <v>27</v>
      </c>
      <c r="Q20" s="317" t="s">
        <v>27</v>
      </c>
      <c r="R20" s="318" t="s">
        <v>27</v>
      </c>
      <c r="S20" s="335" t="s">
        <v>27</v>
      </c>
    </row>
    <row r="21" spans="3:19" ht="15" customHeight="1" thickBot="1" x14ac:dyDescent="0.25">
      <c r="C21" s="460"/>
      <c r="D21" s="174" t="s">
        <v>24</v>
      </c>
      <c r="E21" s="575">
        <v>189.24945847174402</v>
      </c>
      <c r="F21" s="576">
        <v>191.14469792813819</v>
      </c>
      <c r="G21" s="577">
        <v>-0.99152080959456701</v>
      </c>
      <c r="H21" s="341">
        <v>191.06317073893646</v>
      </c>
      <c r="I21" s="342">
        <v>193.70719109261199</v>
      </c>
      <c r="J21" s="325">
        <v>-1.3649572526253893</v>
      </c>
      <c r="K21" s="341">
        <v>183.13136957715008</v>
      </c>
      <c r="L21" s="342">
        <v>182.74447032357517</v>
      </c>
      <c r="M21" s="325">
        <v>0.21171598401300445</v>
      </c>
      <c r="N21" s="341" t="s">
        <v>95</v>
      </c>
      <c r="O21" s="342" t="s">
        <v>95</v>
      </c>
      <c r="P21" s="325" t="s">
        <v>27</v>
      </c>
      <c r="Q21" s="341" t="s">
        <v>95</v>
      </c>
      <c r="R21" s="342" t="s">
        <v>95</v>
      </c>
      <c r="S21" s="333" t="s">
        <v>27</v>
      </c>
    </row>
    <row r="22" spans="3:19" ht="15.75" customHeight="1" x14ac:dyDescent="0.2">
      <c r="C22" s="421" t="s">
        <v>48</v>
      </c>
      <c r="D22" s="176" t="s">
        <v>43</v>
      </c>
      <c r="E22" s="578">
        <v>254.52099999999999</v>
      </c>
      <c r="F22" s="579">
        <v>251.52799999999999</v>
      </c>
      <c r="G22" s="580">
        <v>1.1899271651665004</v>
      </c>
      <c r="H22" s="339" t="s">
        <v>95</v>
      </c>
      <c r="I22" s="340" t="s">
        <v>95</v>
      </c>
      <c r="J22" s="322" t="s">
        <v>222</v>
      </c>
      <c r="K22" s="339">
        <v>297.80700000000002</v>
      </c>
      <c r="L22" s="340">
        <v>292.32799999999997</v>
      </c>
      <c r="M22" s="322">
        <v>1.8742645247803982</v>
      </c>
      <c r="N22" s="339" t="s">
        <v>27</v>
      </c>
      <c r="O22" s="340" t="s">
        <v>27</v>
      </c>
      <c r="P22" s="322" t="s">
        <v>27</v>
      </c>
      <c r="Q22" s="339" t="s">
        <v>27</v>
      </c>
      <c r="R22" s="340" t="s">
        <v>27</v>
      </c>
      <c r="S22" s="330" t="s">
        <v>27</v>
      </c>
    </row>
    <row r="23" spans="3:19" ht="15" customHeight="1" x14ac:dyDescent="0.2">
      <c r="C23" s="459"/>
      <c r="D23" s="175" t="s">
        <v>44</v>
      </c>
      <c r="E23" s="572">
        <v>474.60700000000003</v>
      </c>
      <c r="F23" s="573">
        <v>457.62400000000002</v>
      </c>
      <c r="G23" s="574">
        <v>3.7111252906316108</v>
      </c>
      <c r="H23" s="317" t="s">
        <v>95</v>
      </c>
      <c r="I23" s="318" t="s">
        <v>95</v>
      </c>
      <c r="J23" s="328" t="s">
        <v>27</v>
      </c>
      <c r="K23" s="317" t="s">
        <v>95</v>
      </c>
      <c r="L23" s="318" t="s">
        <v>95</v>
      </c>
      <c r="M23" s="328" t="s">
        <v>27</v>
      </c>
      <c r="N23" s="317">
        <v>294.23</v>
      </c>
      <c r="O23" s="318">
        <v>297.56200000000001</v>
      </c>
      <c r="P23" s="324">
        <v>-1.1197666368689529</v>
      </c>
      <c r="Q23" s="315">
        <v>430</v>
      </c>
      <c r="R23" s="316">
        <v>430</v>
      </c>
      <c r="S23" s="334">
        <v>0</v>
      </c>
    </row>
    <row r="24" spans="3:19" ht="15" customHeight="1" x14ac:dyDescent="0.2">
      <c r="C24" s="459"/>
      <c r="D24" s="175" t="s">
        <v>45</v>
      </c>
      <c r="E24" s="572">
        <v>344.15100000000001</v>
      </c>
      <c r="F24" s="573">
        <v>346.74400000000003</v>
      </c>
      <c r="G24" s="574">
        <v>-0.74781394919595368</v>
      </c>
      <c r="H24" s="317">
        <v>351.30500000000001</v>
      </c>
      <c r="I24" s="318">
        <v>362.57100000000003</v>
      </c>
      <c r="J24" s="324">
        <v>-3.1072534758709378</v>
      </c>
      <c r="K24" s="317" t="s">
        <v>95</v>
      </c>
      <c r="L24" s="318" t="s">
        <v>95</v>
      </c>
      <c r="M24" s="328" t="s">
        <v>27</v>
      </c>
      <c r="N24" s="317">
        <v>338.79199999999997</v>
      </c>
      <c r="O24" s="318">
        <v>337.55700000000002</v>
      </c>
      <c r="P24" s="324">
        <v>0.36586413553857772</v>
      </c>
      <c r="Q24" s="315">
        <v>304</v>
      </c>
      <c r="R24" s="316">
        <v>300</v>
      </c>
      <c r="S24" s="331">
        <v>1.3333333333333335</v>
      </c>
    </row>
    <row r="25" spans="3:19" ht="15" customHeight="1" x14ac:dyDescent="0.2">
      <c r="C25" s="459"/>
      <c r="D25" s="175" t="s">
        <v>46</v>
      </c>
      <c r="E25" s="572">
        <v>518.06600000000003</v>
      </c>
      <c r="F25" s="573">
        <v>526.61800000000005</v>
      </c>
      <c r="G25" s="574">
        <v>-1.6239475293286634</v>
      </c>
      <c r="H25" s="317" t="s">
        <v>27</v>
      </c>
      <c r="I25" s="318" t="s">
        <v>27</v>
      </c>
      <c r="J25" s="324" t="s">
        <v>27</v>
      </c>
      <c r="K25" s="317" t="s">
        <v>95</v>
      </c>
      <c r="L25" s="318" t="s">
        <v>95</v>
      </c>
      <c r="M25" s="328" t="s">
        <v>27</v>
      </c>
      <c r="N25" s="317" t="s">
        <v>27</v>
      </c>
      <c r="O25" s="318" t="s">
        <v>27</v>
      </c>
      <c r="P25" s="324" t="s">
        <v>27</v>
      </c>
      <c r="Q25" s="315">
        <v>519</v>
      </c>
      <c r="R25" s="316">
        <v>528</v>
      </c>
      <c r="S25" s="334">
        <v>-1.7045454545454544</v>
      </c>
    </row>
    <row r="26" spans="3:19" ht="15" customHeight="1" thickBot="1" x14ac:dyDescent="0.25">
      <c r="C26" s="459"/>
      <c r="D26" s="175" t="s">
        <v>47</v>
      </c>
      <c r="E26" s="572">
        <v>401.04899999999998</v>
      </c>
      <c r="F26" s="573">
        <v>397.05900000000003</v>
      </c>
      <c r="G26" s="574">
        <v>1.0048884422717914</v>
      </c>
      <c r="H26" s="317" t="s">
        <v>95</v>
      </c>
      <c r="I26" s="318" t="s">
        <v>95</v>
      </c>
      <c r="J26" s="324" t="s">
        <v>27</v>
      </c>
      <c r="K26" s="317" t="s">
        <v>95</v>
      </c>
      <c r="L26" s="318" t="s">
        <v>95</v>
      </c>
      <c r="M26" s="328" t="s">
        <v>27</v>
      </c>
      <c r="N26" s="317">
        <v>417.11099999999999</v>
      </c>
      <c r="O26" s="318">
        <v>443.84899999999999</v>
      </c>
      <c r="P26" s="324">
        <v>-6.0241208158630526</v>
      </c>
      <c r="Q26" s="343" t="s">
        <v>27</v>
      </c>
      <c r="R26" s="344" t="s">
        <v>27</v>
      </c>
      <c r="S26" s="336" t="s">
        <v>27</v>
      </c>
    </row>
    <row r="27" spans="3:19" ht="15" customHeight="1" thickBot="1" x14ac:dyDescent="0.25">
      <c r="C27" s="458"/>
      <c r="D27" s="174" t="s">
        <v>24</v>
      </c>
      <c r="E27" s="575">
        <v>448.16282379600096</v>
      </c>
      <c r="F27" s="576">
        <v>443.75168125811194</v>
      </c>
      <c r="G27" s="577">
        <v>0.9940565239961856</v>
      </c>
      <c r="H27" s="341">
        <v>361.01819242026124</v>
      </c>
      <c r="I27" s="342">
        <v>360.95638657680593</v>
      </c>
      <c r="J27" s="325">
        <v>1.712280091272644E-2</v>
      </c>
      <c r="K27" s="341">
        <v>422.90667652401203</v>
      </c>
      <c r="L27" s="342">
        <v>418.09407838708813</v>
      </c>
      <c r="M27" s="325">
        <v>1.1510801959907697</v>
      </c>
      <c r="N27" s="341">
        <v>346.12624381619787</v>
      </c>
      <c r="O27" s="342">
        <v>339.88957855700914</v>
      </c>
      <c r="P27" s="325">
        <v>1.8349092330710162</v>
      </c>
      <c r="Q27" s="341">
        <v>517.88705062209078</v>
      </c>
      <c r="R27" s="342">
        <v>525.7394382702588</v>
      </c>
      <c r="S27" s="333">
        <v>-1.4935892338614061</v>
      </c>
    </row>
    <row r="28" spans="3:19" ht="15.75" customHeight="1" x14ac:dyDescent="0.2">
      <c r="C28" s="421" t="s">
        <v>49</v>
      </c>
      <c r="D28" s="176" t="s">
        <v>43</v>
      </c>
      <c r="E28" s="578">
        <v>360.75099999999998</v>
      </c>
      <c r="F28" s="579">
        <v>348.92500000000001</v>
      </c>
      <c r="G28" s="580">
        <v>3.3892670344629829</v>
      </c>
      <c r="H28" s="339">
        <v>360.75099999999998</v>
      </c>
      <c r="I28" s="340">
        <v>348.92500000000001</v>
      </c>
      <c r="J28" s="322">
        <v>3.3892670344629829</v>
      </c>
      <c r="K28" s="339" t="s">
        <v>27</v>
      </c>
      <c r="L28" s="340" t="s">
        <v>27</v>
      </c>
      <c r="M28" s="322" t="s">
        <v>27</v>
      </c>
      <c r="N28" s="339" t="s">
        <v>27</v>
      </c>
      <c r="O28" s="340" t="s">
        <v>27</v>
      </c>
      <c r="P28" s="322" t="s">
        <v>27</v>
      </c>
      <c r="Q28" s="339" t="s">
        <v>27</v>
      </c>
      <c r="R28" s="340" t="s">
        <v>27</v>
      </c>
      <c r="S28" s="330" t="s">
        <v>27</v>
      </c>
    </row>
    <row r="29" spans="3:19" ht="15" customHeight="1" x14ac:dyDescent="0.2">
      <c r="C29" s="459"/>
      <c r="D29" s="175" t="s">
        <v>44</v>
      </c>
      <c r="E29" s="572">
        <v>262.45100000000002</v>
      </c>
      <c r="F29" s="573">
        <v>259.91699999999997</v>
      </c>
      <c r="G29" s="574">
        <v>0.9749266111874364</v>
      </c>
      <c r="H29" s="317">
        <v>227.08199999999999</v>
      </c>
      <c r="I29" s="318">
        <v>225.071</v>
      </c>
      <c r="J29" s="324">
        <v>0.89349583020468903</v>
      </c>
      <c r="K29" s="317">
        <v>273.101</v>
      </c>
      <c r="L29" s="318">
        <v>269.738</v>
      </c>
      <c r="M29" s="324">
        <v>1.2467653797388576</v>
      </c>
      <c r="N29" s="317">
        <v>311.59800000000001</v>
      </c>
      <c r="O29" s="318">
        <v>315.483</v>
      </c>
      <c r="P29" s="324">
        <v>-1.2314451174865177</v>
      </c>
      <c r="Q29" s="317">
        <v>311.48</v>
      </c>
      <c r="R29" s="318">
        <v>315.50799999999998</v>
      </c>
      <c r="S29" s="332">
        <v>-1.276671272994651</v>
      </c>
    </row>
    <row r="30" spans="3:19" ht="15" customHeight="1" x14ac:dyDescent="0.2">
      <c r="C30" s="459"/>
      <c r="D30" s="175" t="s">
        <v>45</v>
      </c>
      <c r="E30" s="572">
        <v>281.041</v>
      </c>
      <c r="F30" s="573">
        <v>277.97899999999998</v>
      </c>
      <c r="G30" s="574">
        <v>1.1015220574216082</v>
      </c>
      <c r="H30" s="317">
        <v>360.75099999999998</v>
      </c>
      <c r="I30" s="318">
        <v>367.43700000000001</v>
      </c>
      <c r="J30" s="324">
        <v>-1.81963166474798</v>
      </c>
      <c r="K30" s="317">
        <v>249.364</v>
      </c>
      <c r="L30" s="318">
        <v>245.38800000000001</v>
      </c>
      <c r="M30" s="324">
        <v>1.6202911307806409</v>
      </c>
      <c r="N30" s="317">
        <v>277.80399999999997</v>
      </c>
      <c r="O30" s="318">
        <v>276.22899999999998</v>
      </c>
      <c r="P30" s="324">
        <v>0.57017909053719507</v>
      </c>
      <c r="Q30" s="317">
        <v>321.13299999999998</v>
      </c>
      <c r="R30" s="318">
        <v>343.97800000000001</v>
      </c>
      <c r="S30" s="332">
        <v>-6.6414131136293673</v>
      </c>
    </row>
    <row r="31" spans="3:19" ht="15" customHeight="1" x14ac:dyDescent="0.2">
      <c r="C31" s="459"/>
      <c r="D31" s="175" t="s">
        <v>46</v>
      </c>
      <c r="E31" s="524" t="s">
        <v>27</v>
      </c>
      <c r="F31" s="525" t="s">
        <v>27</v>
      </c>
      <c r="G31" s="527" t="s">
        <v>27</v>
      </c>
      <c r="H31" s="317" t="s">
        <v>27</v>
      </c>
      <c r="I31" s="318" t="s">
        <v>27</v>
      </c>
      <c r="J31" s="324" t="s">
        <v>27</v>
      </c>
      <c r="K31" s="317" t="s">
        <v>27</v>
      </c>
      <c r="L31" s="318" t="s">
        <v>27</v>
      </c>
      <c r="M31" s="324" t="s">
        <v>27</v>
      </c>
      <c r="N31" s="317" t="s">
        <v>27</v>
      </c>
      <c r="O31" s="318" t="s">
        <v>27</v>
      </c>
      <c r="P31" s="324" t="s">
        <v>27</v>
      </c>
      <c r="Q31" s="317" t="s">
        <v>27</v>
      </c>
      <c r="R31" s="318" t="s">
        <v>27</v>
      </c>
      <c r="S31" s="332" t="s">
        <v>27</v>
      </c>
    </row>
    <row r="32" spans="3:19" ht="15" customHeight="1" thickBot="1" x14ac:dyDescent="0.25">
      <c r="C32" s="459"/>
      <c r="D32" s="175" t="s">
        <v>47</v>
      </c>
      <c r="E32" s="524" t="s">
        <v>27</v>
      </c>
      <c r="F32" s="525" t="s">
        <v>27</v>
      </c>
      <c r="G32" s="527" t="s">
        <v>27</v>
      </c>
      <c r="H32" s="317" t="s">
        <v>27</v>
      </c>
      <c r="I32" s="318" t="s">
        <v>27</v>
      </c>
      <c r="J32" s="324" t="s">
        <v>27</v>
      </c>
      <c r="K32" s="317" t="s">
        <v>27</v>
      </c>
      <c r="L32" s="318" t="s">
        <v>27</v>
      </c>
      <c r="M32" s="324" t="s">
        <v>27</v>
      </c>
      <c r="N32" s="317">
        <v>274</v>
      </c>
      <c r="O32" s="318" t="s">
        <v>27</v>
      </c>
      <c r="P32" s="324" t="s">
        <v>27</v>
      </c>
      <c r="Q32" s="317" t="s">
        <v>27</v>
      </c>
      <c r="R32" s="318" t="s">
        <v>27</v>
      </c>
      <c r="S32" s="332" t="s">
        <v>27</v>
      </c>
    </row>
    <row r="33" spans="3:19" ht="15" customHeight="1" thickBot="1" x14ac:dyDescent="0.25">
      <c r="C33" s="458"/>
      <c r="D33" s="174" t="s">
        <v>24</v>
      </c>
      <c r="E33" s="575">
        <v>273.82669306198244</v>
      </c>
      <c r="F33" s="576">
        <v>270.70229776919365</v>
      </c>
      <c r="G33" s="577">
        <v>1.1541812975125589</v>
      </c>
      <c r="H33" s="341">
        <v>256.7584347367665</v>
      </c>
      <c r="I33" s="342">
        <v>248.4948217386688</v>
      </c>
      <c r="J33" s="325">
        <v>3.325466881071744</v>
      </c>
      <c r="K33" s="341">
        <v>267.61373569349558</v>
      </c>
      <c r="L33" s="342">
        <v>264.77666210665927</v>
      </c>
      <c r="M33" s="325">
        <v>1.0714968472914204</v>
      </c>
      <c r="N33" s="341">
        <v>280.30902310510982</v>
      </c>
      <c r="O33" s="342">
        <v>279.36053125571078</v>
      </c>
      <c r="P33" s="325">
        <v>0.33952249630096742</v>
      </c>
      <c r="Q33" s="341">
        <v>317.0017153970611</v>
      </c>
      <c r="R33" s="342">
        <v>326.42129166559056</v>
      </c>
      <c r="S33" s="333">
        <v>-2.8857113518745416</v>
      </c>
    </row>
    <row r="34" spans="3:19" ht="15.75" customHeight="1" x14ac:dyDescent="0.2">
      <c r="C34" s="421" t="s">
        <v>50</v>
      </c>
      <c r="D34" s="177" t="s">
        <v>51</v>
      </c>
      <c r="E34" s="581">
        <v>603.04600000000005</v>
      </c>
      <c r="F34" s="554">
        <v>609.16800000000001</v>
      </c>
      <c r="G34" s="555">
        <v>-1.0049772804874775</v>
      </c>
      <c r="H34" s="313">
        <v>616.03899999999999</v>
      </c>
      <c r="I34" s="314">
        <v>618.36699999999996</v>
      </c>
      <c r="J34" s="326">
        <v>-0.37647545874860311</v>
      </c>
      <c r="K34" s="313">
        <v>529.62400000000002</v>
      </c>
      <c r="L34" s="314">
        <v>535.65599999999995</v>
      </c>
      <c r="M34" s="326">
        <v>-1.1260958525620783</v>
      </c>
      <c r="N34" s="313">
        <v>680.79600000000005</v>
      </c>
      <c r="O34" s="314">
        <v>684.18700000000001</v>
      </c>
      <c r="P34" s="326">
        <v>-0.49562473417354652</v>
      </c>
      <c r="Q34" s="313">
        <v>595.61199999999997</v>
      </c>
      <c r="R34" s="314">
        <v>614.07500000000005</v>
      </c>
      <c r="S34" s="337">
        <v>-3.006635997231621</v>
      </c>
    </row>
    <row r="35" spans="3:19" ht="15.75" customHeight="1" thickBot="1" x14ac:dyDescent="0.25">
      <c r="C35" s="422"/>
      <c r="D35" s="170" t="s">
        <v>52</v>
      </c>
      <c r="E35" s="582">
        <v>943.05700000000002</v>
      </c>
      <c r="F35" s="583">
        <v>949.875</v>
      </c>
      <c r="G35" s="584">
        <v>-0.71777865508619376</v>
      </c>
      <c r="H35" s="319">
        <v>959.81500000000005</v>
      </c>
      <c r="I35" s="320">
        <v>960.18700000000001</v>
      </c>
      <c r="J35" s="327">
        <v>-3.8742453292947857E-2</v>
      </c>
      <c r="K35" s="319">
        <v>896.00300000000004</v>
      </c>
      <c r="L35" s="320">
        <v>917.83100000000002</v>
      </c>
      <c r="M35" s="327">
        <v>-2.3782155974247954</v>
      </c>
      <c r="N35" s="319">
        <v>636.72799999999995</v>
      </c>
      <c r="O35" s="320">
        <v>633.72900000000004</v>
      </c>
      <c r="P35" s="327">
        <v>0.47323067115437512</v>
      </c>
      <c r="Q35" s="319">
        <v>1059.749</v>
      </c>
      <c r="R35" s="320">
        <v>1041.521</v>
      </c>
      <c r="S35" s="338">
        <v>1.750132738562167</v>
      </c>
    </row>
    <row r="36" spans="3:19" ht="15" customHeight="1" thickBot="1" x14ac:dyDescent="0.25">
      <c r="C36" s="458"/>
      <c r="D36" s="174" t="s">
        <v>24</v>
      </c>
      <c r="E36" s="585">
        <v>684.48587585259111</v>
      </c>
      <c r="F36" s="586">
        <v>684.58477927528645</v>
      </c>
      <c r="G36" s="587">
        <v>-1.4447213214416554E-2</v>
      </c>
      <c r="H36" s="341">
        <v>673.42569649077848</v>
      </c>
      <c r="I36" s="342">
        <v>680.16607298447627</v>
      </c>
      <c r="J36" s="325">
        <v>-0.99098981284408072</v>
      </c>
      <c r="K36" s="341">
        <v>679.55556088900846</v>
      </c>
      <c r="L36" s="342">
        <v>649.60968401032937</v>
      </c>
      <c r="M36" s="325">
        <v>4.6098261180174962</v>
      </c>
      <c r="N36" s="341">
        <v>669.36618127893519</v>
      </c>
      <c r="O36" s="342">
        <v>671.70395616091344</v>
      </c>
      <c r="P36" s="325">
        <v>-0.34803649145371579</v>
      </c>
      <c r="Q36" s="341">
        <v>718.69762796627538</v>
      </c>
      <c r="R36" s="342">
        <v>720.91865296207345</v>
      </c>
      <c r="S36" s="333">
        <v>-0.30808260913661228</v>
      </c>
    </row>
    <row r="37" spans="3:19" ht="15" customHeight="1" x14ac:dyDescent="0.2">
      <c r="J37" s="145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6"/>
      <c r="K43" s="145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1" sqref="S2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1"/>
      <c r="D2" s="221"/>
      <c r="E2" s="221"/>
      <c r="F2" s="221"/>
      <c r="G2" s="221"/>
      <c r="H2" s="221"/>
    </row>
    <row r="3" spans="2:15" ht="20.25" customHeight="1" thickBot="1" x14ac:dyDescent="0.25"/>
    <row r="4" spans="2:15" ht="15" x14ac:dyDescent="0.25">
      <c r="F4" s="466" t="s">
        <v>0</v>
      </c>
      <c r="G4" s="467"/>
      <c r="H4" s="238" t="s">
        <v>1</v>
      </c>
      <c r="I4" s="239"/>
      <c r="J4" s="240"/>
    </row>
    <row r="5" spans="2:15" ht="18.75" customHeight="1" x14ac:dyDescent="0.3">
      <c r="B5" s="220"/>
      <c r="F5" s="462"/>
      <c r="G5" s="468"/>
      <c r="H5" s="241" t="s">
        <v>26</v>
      </c>
      <c r="I5" s="241"/>
      <c r="J5" s="471" t="s">
        <v>195</v>
      </c>
    </row>
    <row r="6" spans="2:15" ht="24.75" customHeight="1" x14ac:dyDescent="0.2">
      <c r="F6" s="469"/>
      <c r="G6" s="470"/>
      <c r="H6" s="249" t="s">
        <v>273</v>
      </c>
      <c r="I6" s="249" t="s">
        <v>262</v>
      </c>
      <c r="J6" s="472"/>
    </row>
    <row r="7" spans="2:15" ht="48" customHeight="1" thickBot="1" x14ac:dyDescent="0.25">
      <c r="F7" s="473" t="s">
        <v>197</v>
      </c>
      <c r="G7" s="474"/>
      <c r="H7" s="366">
        <v>131.048</v>
      </c>
      <c r="I7" s="366">
        <v>132.31</v>
      </c>
      <c r="J7" s="321">
        <v>-0.95382057289698474</v>
      </c>
    </row>
    <row r="8" spans="2:15" ht="15.75" customHeight="1" thickBot="1" x14ac:dyDescent="0.25"/>
    <row r="9" spans="2:15" ht="15" customHeight="1" thickBot="1" x14ac:dyDescent="0.25">
      <c r="B9" s="461" t="s">
        <v>0</v>
      </c>
      <c r="C9" s="413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462"/>
      <c r="C10" s="463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462"/>
      <c r="C11" s="463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14"/>
      <c r="C12" s="416"/>
      <c r="D12" s="204" t="s">
        <v>273</v>
      </c>
      <c r="E12" s="204" t="s">
        <v>262</v>
      </c>
      <c r="F12" s="205" t="s">
        <v>14</v>
      </c>
      <c r="G12" s="204" t="s">
        <v>273</v>
      </c>
      <c r="H12" s="204" t="s">
        <v>262</v>
      </c>
      <c r="I12" s="205" t="s">
        <v>14</v>
      </c>
      <c r="J12" s="204" t="s">
        <v>273</v>
      </c>
      <c r="K12" s="204" t="s">
        <v>262</v>
      </c>
      <c r="L12" s="205" t="s">
        <v>14</v>
      </c>
      <c r="M12" s="204" t="s">
        <v>273</v>
      </c>
      <c r="N12" s="204" t="s">
        <v>262</v>
      </c>
      <c r="O12" s="206" t="s">
        <v>14</v>
      </c>
    </row>
    <row r="13" spans="2:15" ht="36" customHeight="1" thickBot="1" x14ac:dyDescent="0.25">
      <c r="B13" s="464" t="s">
        <v>200</v>
      </c>
      <c r="C13" s="465"/>
      <c r="D13" s="367">
        <v>133.80000000000001</v>
      </c>
      <c r="E13" s="367">
        <v>135.22</v>
      </c>
      <c r="F13" s="345">
        <v>-1.0501405117586065</v>
      </c>
      <c r="G13" s="368">
        <v>124.24</v>
      </c>
      <c r="H13" s="368">
        <v>124.94</v>
      </c>
      <c r="I13" s="345">
        <v>-0.56026892908596349</v>
      </c>
      <c r="J13" s="368">
        <v>130.547</v>
      </c>
      <c r="K13" s="368">
        <v>132.66</v>
      </c>
      <c r="L13" s="345">
        <v>-1.5927936077189806</v>
      </c>
      <c r="M13" s="368">
        <v>128.79</v>
      </c>
      <c r="N13" s="368">
        <v>129.53</v>
      </c>
      <c r="O13" s="346">
        <v>-0.57129622481279174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475" t="s">
        <v>274</v>
      </c>
      <c r="K18" s="475" t="s">
        <v>275</v>
      </c>
      <c r="L18" s="475" t="s">
        <v>276</v>
      </c>
      <c r="M18" s="81" t="s">
        <v>263</v>
      </c>
      <c r="N18" s="82"/>
    </row>
    <row r="19" spans="9:14" ht="19.5" customHeight="1" thickBot="1" x14ac:dyDescent="0.25">
      <c r="I19" s="83"/>
      <c r="J19" s="476"/>
      <c r="K19" s="476"/>
      <c r="L19" s="476"/>
      <c r="M19" s="84" t="s">
        <v>246</v>
      </c>
      <c r="N19" s="85" t="s">
        <v>216</v>
      </c>
    </row>
    <row r="20" spans="9:14" ht="52.5" customHeight="1" thickBot="1" x14ac:dyDescent="0.3">
      <c r="I20" s="86" t="s">
        <v>143</v>
      </c>
      <c r="J20" s="347">
        <v>131.05000000000001</v>
      </c>
      <c r="K20" s="348">
        <v>131.53</v>
      </c>
      <c r="L20" s="349">
        <v>133.83000000000001</v>
      </c>
      <c r="M20" s="350">
        <v>-0.36493575610126189</v>
      </c>
      <c r="N20" s="351">
        <v>-2.0772621983112911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N13" sqref="N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477" t="s">
        <v>86</v>
      </c>
      <c r="C5" s="480" t="s">
        <v>1</v>
      </c>
      <c r="D5" s="481"/>
      <c r="E5" s="481"/>
      <c r="F5" s="481"/>
      <c r="G5" s="481"/>
      <c r="H5" s="482"/>
    </row>
    <row r="6" spans="1:8" ht="13.5" customHeight="1" thickBot="1" x14ac:dyDescent="0.25">
      <c r="B6" s="478"/>
      <c r="C6" s="483"/>
      <c r="D6" s="484"/>
      <c r="E6" s="484"/>
      <c r="F6" s="484"/>
      <c r="G6" s="484"/>
      <c r="H6" s="485"/>
    </row>
    <row r="7" spans="1:8" ht="23.25" customHeight="1" thickBot="1" x14ac:dyDescent="0.25">
      <c r="B7" s="478"/>
      <c r="C7" s="486" t="s">
        <v>87</v>
      </c>
      <c r="D7" s="487"/>
      <c r="E7" s="251" t="s">
        <v>215</v>
      </c>
      <c r="F7" s="24" t="s">
        <v>88</v>
      </c>
      <c r="G7" s="268"/>
      <c r="H7" s="263" t="s">
        <v>215</v>
      </c>
    </row>
    <row r="8" spans="1:8" ht="15.75" thickBot="1" x14ac:dyDescent="0.25">
      <c r="B8" s="479"/>
      <c r="C8" s="94">
        <v>43702</v>
      </c>
      <c r="D8" s="400">
        <v>43695</v>
      </c>
      <c r="E8" s="52" t="s">
        <v>14</v>
      </c>
      <c r="F8" s="94">
        <v>43702</v>
      </c>
      <c r="G8" s="588">
        <v>43695</v>
      </c>
      <c r="H8" s="206" t="s">
        <v>14</v>
      </c>
    </row>
    <row r="9" spans="1:8" ht="27.75" customHeight="1" thickBot="1" x14ac:dyDescent="0.25">
      <c r="B9" s="215" t="s">
        <v>89</v>
      </c>
      <c r="C9" s="352">
        <v>1454.14</v>
      </c>
      <c r="D9" s="354">
        <v>1441.43</v>
      </c>
      <c r="E9" s="353">
        <f t="shared" ref="E9:E14" si="0">(C9-D9)/D9*100</f>
        <v>0.88176324899579139</v>
      </c>
      <c r="F9" s="352">
        <f ca="1">(C9/F$14)</f>
        <v>333.5566005275835</v>
      </c>
      <c r="G9" s="354">
        <f ca="1">(D9/G$14)</f>
        <v>331.17288914417003</v>
      </c>
      <c r="H9" s="589">
        <f t="shared" ref="H9:H14" ca="1" si="1">(F9-G9)/G9*100</f>
        <v>0.71977853911096112</v>
      </c>
    </row>
    <row r="10" spans="1:8" ht="33.75" customHeight="1" thickBot="1" x14ac:dyDescent="0.25">
      <c r="B10" s="215" t="s">
        <v>158</v>
      </c>
      <c r="C10" s="355">
        <v>1670</v>
      </c>
      <c r="D10" s="401">
        <v>1660.63</v>
      </c>
      <c r="E10" s="353">
        <f t="shared" si="0"/>
        <v>0.56424369064751878</v>
      </c>
      <c r="F10" s="352">
        <f ca="1">(C10/F$14)</f>
        <v>383.07145314829683</v>
      </c>
      <c r="G10" s="354">
        <f t="shared" ref="G10:G14" ca="1" si="2">(D10/G$14)</f>
        <v>381.53475014359566</v>
      </c>
      <c r="H10" s="589">
        <f t="shared" ca="1" si="1"/>
        <v>0.40276881833772887</v>
      </c>
    </row>
    <row r="11" spans="1:8" ht="28.5" customHeight="1" thickBot="1" x14ac:dyDescent="0.25">
      <c r="B11" s="154" t="s">
        <v>90</v>
      </c>
      <c r="C11" s="356">
        <v>875</v>
      </c>
      <c r="D11" s="402">
        <v>865.37</v>
      </c>
      <c r="E11" s="353">
        <f t="shared" si="0"/>
        <v>1.1128187942729695</v>
      </c>
      <c r="F11" s="352">
        <f ca="1">(C11/F$14)</f>
        <v>200.71109072141303</v>
      </c>
      <c r="G11" s="354">
        <f t="shared" ca="1" si="2"/>
        <v>198.82136703044227</v>
      </c>
      <c r="H11" s="589">
        <f t="shared" ca="1" si="1"/>
        <v>0.95046308110406041</v>
      </c>
    </row>
    <row r="12" spans="1:8" ht="22.5" customHeight="1" thickBot="1" x14ac:dyDescent="0.25">
      <c r="B12" s="154" t="s">
        <v>91</v>
      </c>
      <c r="C12" s="356">
        <v>1197</v>
      </c>
      <c r="D12" s="402">
        <v>1185.8699999999999</v>
      </c>
      <c r="E12" s="353">
        <f t="shared" si="0"/>
        <v>0.93855144324420969</v>
      </c>
      <c r="F12" s="352">
        <f t="shared" ref="F12:F14" ca="1" si="3">(C12/F$14)</f>
        <v>274.57277210689301</v>
      </c>
      <c r="G12" s="354">
        <f t="shared" ca="1" si="2"/>
        <v>272.45720850086155</v>
      </c>
      <c r="H12" s="589">
        <f t="shared" ca="1" si="1"/>
        <v>0.77647554919611084</v>
      </c>
    </row>
    <row r="13" spans="1:8" ht="23.25" customHeight="1" thickBot="1" x14ac:dyDescent="0.25">
      <c r="B13" s="53" t="s">
        <v>92</v>
      </c>
      <c r="C13" s="352">
        <v>1344.29</v>
      </c>
      <c r="D13" s="354">
        <v>1298.1099999999999</v>
      </c>
      <c r="E13" s="357">
        <f t="shared" si="0"/>
        <v>3.5574797205167563</v>
      </c>
      <c r="F13" s="352">
        <f ca="1">(C13/F$14)</f>
        <v>308.35875673815804</v>
      </c>
      <c r="G13" s="354">
        <f t="shared" ca="1" si="2"/>
        <v>298.24468696151632</v>
      </c>
      <c r="H13" s="590">
        <f t="shared" ca="1" si="1"/>
        <v>3.3911986428602403</v>
      </c>
    </row>
    <row r="14" spans="1:8" ht="34.5" customHeight="1" thickBot="1" x14ac:dyDescent="0.25">
      <c r="B14" s="407" t="s">
        <v>93</v>
      </c>
      <c r="C14" s="355">
        <v>1294.1300000000001</v>
      </c>
      <c r="D14" s="401">
        <v>1316.32</v>
      </c>
      <c r="E14" s="358">
        <f t="shared" si="0"/>
        <v>-1.685760301446444</v>
      </c>
      <c r="F14" s="352">
        <f t="shared" ca="1" si="3"/>
        <v>296.85285009748827</v>
      </c>
      <c r="G14" s="354">
        <f t="shared" ca="1" si="2"/>
        <v>302.42848937392301</v>
      </c>
      <c r="H14" s="591">
        <f t="shared" ca="1" si="1"/>
        <v>-1.8436223677131867</v>
      </c>
    </row>
    <row r="15" spans="1:8" ht="30.75" customHeight="1" thickBot="1" x14ac:dyDescent="0.25">
      <c r="B15" s="488" t="s">
        <v>94</v>
      </c>
      <c r="C15" s="489"/>
      <c r="D15" s="489"/>
      <c r="E15" s="490"/>
      <c r="F15" s="236" t="s">
        <v>284</v>
      </c>
      <c r="G15" s="236" t="s">
        <v>277</v>
      </c>
      <c r="H15" s="252" t="s">
        <v>255</v>
      </c>
    </row>
    <row r="16" spans="1:8" ht="15.75" thickBot="1" x14ac:dyDescent="0.25">
      <c r="B16" s="491"/>
      <c r="C16" s="492"/>
      <c r="D16" s="492"/>
      <c r="E16" s="493"/>
      <c r="F16" s="237">
        <v>4.3594999999999997</v>
      </c>
      <c r="G16" s="237">
        <v>4.3525</v>
      </c>
      <c r="H16" s="155">
        <f>(F16-G16)/G16*100</f>
        <v>0.16082711085582249</v>
      </c>
    </row>
    <row r="19" spans="2:4" ht="14.25" x14ac:dyDescent="0.2">
      <c r="B19" s="399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tabSelected="1" workbookViewId="0">
      <selection activeCell="S12" sqref="S12"/>
    </sheetView>
  </sheetViews>
  <sheetFormatPr defaultRowHeight="12.75" x14ac:dyDescent="0.2"/>
  <cols>
    <col min="1" max="1" width="9.140625" style="207"/>
    <col min="2" max="2" width="23.28515625" style="207" customWidth="1"/>
    <col min="3" max="16384" width="9.140625" style="207"/>
  </cols>
  <sheetData>
    <row r="2" spans="2:13" ht="15.75" x14ac:dyDescent="0.25">
      <c r="B2" s="98" t="s">
        <v>187</v>
      </c>
      <c r="G2" s="208"/>
    </row>
    <row r="5" spans="2:13" ht="13.5" thickBot="1" x14ac:dyDescent="0.25"/>
    <row r="6" spans="2:13" ht="16.5" customHeight="1" thickBot="1" x14ac:dyDescent="0.25">
      <c r="B6" s="494" t="s">
        <v>86</v>
      </c>
      <c r="C6" s="496" t="s">
        <v>174</v>
      </c>
      <c r="D6" s="497"/>
      <c r="E6" s="497"/>
      <c r="F6" s="497"/>
      <c r="G6" s="497"/>
      <c r="H6" s="497"/>
      <c r="I6" s="496" t="s">
        <v>175</v>
      </c>
      <c r="J6" s="497"/>
      <c r="K6" s="497"/>
      <c r="L6" s="497"/>
      <c r="M6" s="498"/>
    </row>
    <row r="7" spans="2:13" ht="16.5" customHeight="1" thickBot="1" x14ac:dyDescent="0.25">
      <c r="B7" s="495"/>
      <c r="C7" s="209" t="s">
        <v>237</v>
      </c>
      <c r="D7" s="210" t="s">
        <v>256</v>
      </c>
      <c r="E7" s="210" t="s">
        <v>176</v>
      </c>
      <c r="F7" s="211" t="s">
        <v>177</v>
      </c>
      <c r="G7" s="210" t="s">
        <v>178</v>
      </c>
      <c r="H7" s="212" t="s">
        <v>179</v>
      </c>
      <c r="I7" s="213" t="s">
        <v>257</v>
      </c>
      <c r="J7" s="210" t="s">
        <v>180</v>
      </c>
      <c r="K7" s="211" t="s">
        <v>177</v>
      </c>
      <c r="L7" s="210" t="s">
        <v>181</v>
      </c>
      <c r="M7" s="210" t="s">
        <v>182</v>
      </c>
    </row>
    <row r="8" spans="2:13" ht="30" customHeight="1" thickBot="1" x14ac:dyDescent="0.25">
      <c r="B8" s="408" t="s">
        <v>278</v>
      </c>
      <c r="C8" s="216">
        <v>131.048</v>
      </c>
      <c r="D8" s="217"/>
      <c r="E8" s="217">
        <v>132.31</v>
      </c>
      <c r="F8" s="218">
        <v>139.47</v>
      </c>
      <c r="G8" s="217">
        <v>131.53</v>
      </c>
      <c r="H8" s="219">
        <v>133.83000000000001</v>
      </c>
      <c r="I8" s="369"/>
      <c r="J8" s="370">
        <f>($C$8*100)/E8</f>
        <v>99.046179427103013</v>
      </c>
      <c r="K8" s="371">
        <f>($C$8*100)/F8</f>
        <v>93.961425396142531</v>
      </c>
      <c r="L8" s="370">
        <f>($C$8*100)/G8</f>
        <v>99.633543678248301</v>
      </c>
      <c r="M8" s="370">
        <f>($C$8*100)/H8</f>
        <v>97.921243368452494</v>
      </c>
    </row>
    <row r="9" spans="2:13" ht="30" customHeight="1" thickBot="1" x14ac:dyDescent="0.25">
      <c r="B9" s="408" t="s">
        <v>183</v>
      </c>
      <c r="C9" s="359">
        <v>875</v>
      </c>
      <c r="D9" s="360">
        <v>865.37</v>
      </c>
      <c r="E9" s="361">
        <v>855</v>
      </c>
      <c r="F9" s="362">
        <v>635.96</v>
      </c>
      <c r="G9" s="360">
        <v>620</v>
      </c>
      <c r="H9" s="363">
        <v>749</v>
      </c>
      <c r="I9" s="372">
        <f>($C$9*100)/D9</f>
        <v>101.11281879427297</v>
      </c>
      <c r="J9" s="370">
        <f>($C$9*100)/E9</f>
        <v>102.3391812865497</v>
      </c>
      <c r="K9" s="371">
        <f>($C$9*100)/F9</f>
        <v>137.58726963959998</v>
      </c>
      <c r="L9" s="370">
        <f>($C$9*100)/G9</f>
        <v>141.12903225806451</v>
      </c>
      <c r="M9" s="370">
        <f>($C$9*100)/H9</f>
        <v>116.82242990654206</v>
      </c>
    </row>
    <row r="10" spans="2:13" ht="30" customHeight="1" thickBot="1" x14ac:dyDescent="0.25">
      <c r="B10" s="408" t="s">
        <v>184</v>
      </c>
      <c r="C10" s="359">
        <v>1197</v>
      </c>
      <c r="D10" s="360">
        <v>1185.8699999999999</v>
      </c>
      <c r="E10" s="361">
        <v>1231</v>
      </c>
      <c r="F10" s="362">
        <v>1145.1500000000001</v>
      </c>
      <c r="G10" s="360">
        <v>1192</v>
      </c>
      <c r="H10" s="363">
        <v>1311</v>
      </c>
      <c r="I10" s="372">
        <f>($C$10*100)/D10</f>
        <v>100.93855144324421</v>
      </c>
      <c r="J10" s="370">
        <f>($C$10*100)/E10</f>
        <v>97.238017871649063</v>
      </c>
      <c r="K10" s="371">
        <f>($C$10*100)/F10</f>
        <v>104.52779111906736</v>
      </c>
      <c r="L10" s="370">
        <f>($C$10*100)/G10</f>
        <v>100.41946308724832</v>
      </c>
      <c r="M10" s="370">
        <f>($C$10*100)/H10</f>
        <v>91.304347826086953</v>
      </c>
    </row>
    <row r="11" spans="2:13" ht="30" customHeight="1" thickBot="1" x14ac:dyDescent="0.25">
      <c r="B11" s="408" t="s">
        <v>185</v>
      </c>
      <c r="C11" s="359">
        <v>1454</v>
      </c>
      <c r="D11" s="360">
        <v>1441.43</v>
      </c>
      <c r="E11" s="361">
        <v>1501</v>
      </c>
      <c r="F11" s="362">
        <v>1795.12</v>
      </c>
      <c r="G11" s="360">
        <v>2250</v>
      </c>
      <c r="H11" s="363">
        <v>2442</v>
      </c>
      <c r="I11" s="372">
        <f>($C$11*100)/D11</f>
        <v>100.8720506719022</v>
      </c>
      <c r="J11" s="370">
        <f>($C$11*100)/E11</f>
        <v>96.868754163890742</v>
      </c>
      <c r="K11" s="371">
        <f>($C$11*100)/F11</f>
        <v>80.997370649315926</v>
      </c>
      <c r="L11" s="370">
        <f>($C$11*100)/G11</f>
        <v>64.62222222222222</v>
      </c>
      <c r="M11" s="370">
        <f>($C$11*100)/H11</f>
        <v>59.54135954135954</v>
      </c>
    </row>
    <row r="12" spans="2:13" ht="30" customHeight="1" thickBot="1" x14ac:dyDescent="0.25">
      <c r="B12" s="408" t="s">
        <v>186</v>
      </c>
      <c r="C12" s="359">
        <v>1670</v>
      </c>
      <c r="D12" s="360">
        <v>1660.63</v>
      </c>
      <c r="E12" s="361">
        <v>1695</v>
      </c>
      <c r="F12" s="362">
        <v>2048.9</v>
      </c>
      <c r="G12" s="360">
        <v>2448</v>
      </c>
      <c r="H12" s="363">
        <v>2558</v>
      </c>
      <c r="I12" s="372">
        <f>($C$12*100)/D12</f>
        <v>100.56424369064752</v>
      </c>
      <c r="J12" s="370">
        <f>($C$12*100)/E12</f>
        <v>98.525073746312685</v>
      </c>
      <c r="K12" s="371">
        <f>($C$12*100)/F12</f>
        <v>81.507150178144371</v>
      </c>
      <c r="L12" s="370">
        <f>($C$12*100)/G12</f>
        <v>68.218954248366018</v>
      </c>
      <c r="M12" s="370">
        <f>($C$12*100)/H12</f>
        <v>65.285379202501957</v>
      </c>
    </row>
    <row r="13" spans="2:13" ht="30" customHeight="1" thickBot="1" x14ac:dyDescent="0.25">
      <c r="B13" s="408" t="s">
        <v>92</v>
      </c>
      <c r="C13" s="364">
        <v>1344</v>
      </c>
      <c r="D13" s="405">
        <v>1298.1099999999999</v>
      </c>
      <c r="E13" s="361">
        <v>1284</v>
      </c>
      <c r="F13" s="362">
        <v>1311.33</v>
      </c>
      <c r="G13" s="360">
        <v>1274</v>
      </c>
      <c r="H13" s="363">
        <v>1463</v>
      </c>
      <c r="I13" s="372">
        <f>($C$13*100)/D13</f>
        <v>103.53513954903669</v>
      </c>
      <c r="J13" s="370">
        <f>($C$13*100)/E13</f>
        <v>104.67289719626169</v>
      </c>
      <c r="K13" s="371">
        <f>($C$13*100)/F13</f>
        <v>102.49136372995356</v>
      </c>
      <c r="L13" s="370">
        <f>($C$13*100)/G13</f>
        <v>105.49450549450549</v>
      </c>
      <c r="M13" s="370">
        <f>($C$13*100)/H13</f>
        <v>91.866028708133967</v>
      </c>
    </row>
    <row r="14" spans="2:13" ht="30" customHeight="1" thickBot="1" x14ac:dyDescent="0.25">
      <c r="B14" s="408" t="s">
        <v>93</v>
      </c>
      <c r="C14" s="365">
        <v>1294</v>
      </c>
      <c r="D14" s="406">
        <v>1316.32</v>
      </c>
      <c r="E14" s="361">
        <v>1307</v>
      </c>
      <c r="F14" s="362">
        <v>1320.36</v>
      </c>
      <c r="G14" s="360">
        <v>1294</v>
      </c>
      <c r="H14" s="363">
        <v>1451</v>
      </c>
      <c r="I14" s="372">
        <f>($C$14*100)/D14</f>
        <v>98.304363680563995</v>
      </c>
      <c r="J14" s="370">
        <f>($C$14*100)/E14</f>
        <v>99.005355776587606</v>
      </c>
      <c r="K14" s="371">
        <f>($C$14*100)/F14</f>
        <v>98.003574782635042</v>
      </c>
      <c r="L14" s="370">
        <f>($C$14*100)/G14</f>
        <v>100</v>
      </c>
      <c r="M14" s="370">
        <f>($C$14*100)/H14</f>
        <v>89.179875947622335</v>
      </c>
    </row>
    <row r="16" spans="2:13" x14ac:dyDescent="0.2">
      <c r="B16"/>
      <c r="C16"/>
      <c r="D16"/>
    </row>
    <row r="17" spans="2:4" x14ac:dyDescent="0.2">
      <c r="B17" s="253"/>
      <c r="C17" s="253"/>
      <c r="D17" s="253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AB23" sqref="AB2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238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3" sqref="T6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2017-2019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2019-08-29T11:50:33Z</dcterms:modified>
</cp:coreProperties>
</file>