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_2021" sheetId="65" r:id="rId14"/>
    <sheet name="Eksport I-VI_2021" sheetId="66" r:id="rId15"/>
    <sheet name="Import I-VI_2021" sheetId="64" r:id="rId16"/>
    <sheet name="Handel-zagr. I-XII_2020" sheetId="60" r:id="rId17"/>
    <sheet name="Eksport I-XII_2020" sheetId="61" r:id="rId18"/>
    <sheet name="Import_I-XI_2020" sheetId="62" r:id="rId19"/>
    <sheet name="Uboje_bydła_wgGUS" sheetId="45" r:id="rId20"/>
    <sheet name="Śr_wagi_bydła_PL" sheetId="49" r:id="rId21"/>
    <sheet name="Baza_cen_zakupu_2003_2021" sheetId="36" r:id="rId22"/>
    <sheet name="Baza_cen sprzedaży_2017-2021" sheetId="50" r:id="rId23"/>
    <sheet name="Arkusz1" sheetId="67" r:id="rId24"/>
  </sheets>
  <definedNames>
    <definedName name="_xlnm._FilterDatabase" localSheetId="14" hidden="1">'Eksport I-VI_2021'!$A$6:$D$22</definedName>
    <definedName name="_xlnm._FilterDatabase" localSheetId="17" hidden="1">'Eksport I-XII_2020'!$A$6:$D$25</definedName>
    <definedName name="_xlnm._FilterDatabase" localSheetId="15" hidden="1">'Import I-VI_2021'!$F$7:$I$15</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s="1"/>
  <c r="C754" i="45" l="1"/>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<sst xmlns="http://schemas.openxmlformats.org/spreadsheetml/2006/main" count="6349" uniqueCount="502">
  <si>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</si>
  <si>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</si>
  <si>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</si>
  <si>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</si>
  <si>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</si>
  <si>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</si>
  <si>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</si>
  <si>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</si>
  <si>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</si>
  <si>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</si>
  <si>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</si>
  <si>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</si>
  <si>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</si>
  <si>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</si>
  <si>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</si>
  <si>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</si>
  <si>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</si>
  <si>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</si>
  <si>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</si>
  <si>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</si>
  <si>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</si>
  <si>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</si>
  <si>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</si>
  <si>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</si>
  <si>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</si>
  <si>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</si>
  <si>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</si>
  <si>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</si>
  <si>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</si>
  <si>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</si>
  <si>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</si>
  <si>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</si>
  <si>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</si>
  <si>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</si>
  <si>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</si>
  <si>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</si>
  <si>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</si>
  <si>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</si>
  <si>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</si>
  <si>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</si>
  <si>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</si>
  <si>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</si>
  <si>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</si>
  <si>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</si>
  <si>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</si>
  <si>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</si>
  <si>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</si>
  <si>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</si>
  <si>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</si>
  <si>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</si>
  <si>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</si>
  <si>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</si>
  <si>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</si>
  <si>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</si>
  <si>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</si>
  <si>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</si>
  <si>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</si>
  <si>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</si>
  <si>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</si>
  <si>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</si>
  <si>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</si>
  <si>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</si>
  <si>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</si>
  <si>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</si>
  <si>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</si>
  <si>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</si>
  <si>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</si>
  <si>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</si>
  <si>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</si>
  <si>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</si>
  <si>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</si>
  <si>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</si>
  <si>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</si>
  <si>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</si>
  <si>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</si>
  <si>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</si>
  <si>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</si>
  <si>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</si>
  <si>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</si>
  <si>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</si>
  <si>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</si>
  <si>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</si>
  <si>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</si>
  <si>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</si>
  <si>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</si>
  <si>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</si>
  <si>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</si>
  <si>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</si>
  <si>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</si>
  <si>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</si>
  <si>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</si>
  <si>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</si>
  <si>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</si>
  <si>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</si>
  <si>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</si>
  <si>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</si>
  <si>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</si>
  <si>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</si>
  <si>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</si>
  <si>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</si>
  <si>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</si>
  <si>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</si>
  <si>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</si>
  <si>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</si>
  <si>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</si>
  <si>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</si>
  <si>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</si>
  <si>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</si>
  <si>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</si>
  <si>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</si>
  <si>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</si>
  <si>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</si>
  <si>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</si>
  <si>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</si>
  <si>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</si>
  <si>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</si>
  <si>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</si>
  <si>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</si>
  <si>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</si>
  <si>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</si>
  <si>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</si>
  <si>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</si>
  <si>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</si>
  <si>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</si>
  <si>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</si>
  <si>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</si>
  <si>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</si>
  <si>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</si>
  <si>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</si>
  <si>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</si>
  <si>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</si>
  <si>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</si>
  <si>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</si>
  <si>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</si>
  <si>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</si>
  <si>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</si>
  <si>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</si>
  <si>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</si>
  <si>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</si>
  <si>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</si>
  <si>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</si>
  <si>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</si>
  <si>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</si>
  <si>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</si>
  <si>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</si>
  <si>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</si>
  <si>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</si>
  <si>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</si>
  <si>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</si>
  <si>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</si>
  <si>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</si>
  <si>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</si>
  <si>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</si>
  <si>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</si>
  <si>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</si>
  <si>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</si>
  <si>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</si>
  <si>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</si>
  <si>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</si>
  <si>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</si>
  <si>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</si>
  <si>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</si>
  <si>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</si>
  <si>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</si>
  <si>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</si>
  <si>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</si>
  <si>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</si>
  <si>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</si>
  <si>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</si>
  <si>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</si>
  <si>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</si>
  <si>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</si>
  <si>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</si>
  <si>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</si>
  <si>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</si>
  <si>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</si>
  <si>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</si>
  <si>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</si>
  <si>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</si>
  <si>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</si>
  <si>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</si>
  <si>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</si>
  <si>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</si>
  <si>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</si>
  <si>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</si>
  <si>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</si>
  <si>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</si>
  <si>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</si>
  <si>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</si>
  <si>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</si>
  <si>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</si>
  <si>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</si>
  <si>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</si>
  <si>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</si>
  <si>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</si>
  <si>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</si>
  <si>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</si>
  <si>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</si>
  <si>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</si>
  <si>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</si>
  <si>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</si>
  <si>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</si>
  <si>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</si>
  <si>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</si>
  <si>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</si>
  <si>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</si>
  <si>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</si>
  <si>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</si>
  <si>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</si>
  <si>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</si>
  <si>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</si>
  <si>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</si>
  <si>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</si>
  <si>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</si>
  <si>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</si>
  <si>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</si>
  <si>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</si>
  <si>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</si>
  <si>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</si>
  <si>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</si>
  <si>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</si>
  <si>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</si>
  <si>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</si>
  <si>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</si>
  <si>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</si>
  <si>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</si>
  <si>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</si>
  <si>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</si>
  <si>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</si>
  <si>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</si>
  <si>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</si>
  <si>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</si>
  <si>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</si>
  <si>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</si>
  <si>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</si>
  <si>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</si>
  <si>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</si>
  <si>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</si>
  <si>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</si>
  <si>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</si>
  <si>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</si>
  <si>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</si>
  <si>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</si>
  <si>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</si>
  <si>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</si>
  <si>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</si>
  <si>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</si>
  <si>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</si>
  <si>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</si>
  <si>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</si>
  <si>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</si>
  <si>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</si>
  <si>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</si>
  <si>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</si>
  <si>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</si>
  <si>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</si>
  <si>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</si>
  <si>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</si>
  <si>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</si>
  <si>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</si>
  <si>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</si>
  <si>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</si>
  <si>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</si>
  <si>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</si>
  <si>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</si>
  <si>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</si>
  <si>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</si>
  <si>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</si>
  <si>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</si>
  <si>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</si>
  <si>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</si>
  <si>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</si>
  <si>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</si>
  <si>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</si>
  <si>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</si>
  <si>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</si>
  <si>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</si>
  <si>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</si>
  <si>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</si>
  <si>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</si>
  <si>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</si>
  <si>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</si>
  <si>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</si>
  <si>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</si>
  <si>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</si>
  <si>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</si>
  <si>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</si>
  <si>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</si>
  <si>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</si>
  <si>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</si>
  <si>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</si>
  <si>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</si>
  <si>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</si>
  <si>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</si>
  <si>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</si>
  <si>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</si>
  <si>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</si>
  <si>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</si>
  <si>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</si>
  <si>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</si>
  <si>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</si>
  <si>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</si>
  <si>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</si>
  <si>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</si>
  <si>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</si>
  <si>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</si>
  <si>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</si>
  <si>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</si>
  <si>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</si>
  <si>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</si>
  <si>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</si>
  <si>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</si>
  <si>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</si>
  <si>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</si>
  <si>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</si>
  <si>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</si>
  <si>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</si>
  <si>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</si>
  <si>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</si>
  <si>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</si>
  <si>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</si>
  <si>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</si>
  <si>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</si>
  <si>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</si>
  <si>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</si>
  <si>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</si>
  <si>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</si>
  <si>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</si>
  <si>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</si>
  <si>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</si>
  <si>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</si>
  <si>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</si>
  <si>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</si>
  <si>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</si>
  <si>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</si>
  <si>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</si>
  <si>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</si>
  <si>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</si>
  <si>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</si>
  <si>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</si>
  <si>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</si>
  <si>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</si>
  <si>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</si>
  <si>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</si>
  <si>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</si>
  <si>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</si>
  <si>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</si>
  <si>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</si>
  <si>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</si>
  <si>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</si>
  <si>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</si>
  <si>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</si>
  <si>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</si>
  <si>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</si>
  <si>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</si>
  <si>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</si>
  <si>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</si>
  <si>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</si>
  <si>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</si>
  <si>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</si>
  <si>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</si>
  <si>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</si>
  <si>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</si>
  <si>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</si>
  <si>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</si>
  <si>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</si>
  <si>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</si>
  <si>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</si>
  <si>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</si>
  <si>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</si>
  <si>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</si>
  <si>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</si>
  <si>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</si>
  <si>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</si>
  <si>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</si>
  <si>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</si>
  <si>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</si>
  <si>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</si>
  <si>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</si>
  <si>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</si>
  <si>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</si>
  <si>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</si>
  <si>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</si>
  <si>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</si>
  <si>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</si>
  <si>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</si>
  <si>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</si>
  <si>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</si>
  <si>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</si>
  <si>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</si>
  <si>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</si>
  <si>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</si>
  <si>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</si>
  <si>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</si>
  <si>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</si>
  <si>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</si>
  <si>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</si>
  <si>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</si>
  <si>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</si>
  <si>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</si>
  <si>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</si>
  <si>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</si>
  <si>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</si>
  <si>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</si>
  <si>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</si>
  <si>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</si>
  <si>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</si>
  <si>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</si>
  <si>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</si>
  <si>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</si>
  <si>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</si>
  <si>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</si>
  <si>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</si>
  <si>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</si>
  <si>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</si>
  <si>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</si>
  <si>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</si>
  <si>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</si>
  <si>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</si>
  <si>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</si>
  <si>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</si>
  <si>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</si>
  <si>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</si>
  <si>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</si>
  <si>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</si>
  <si>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</si>
  <si>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</si>
  <si>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</si>
  <si>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</si>
  <si>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</si>
  <si>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</si>
  <si>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</si>
  <si>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</si>
  <si>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</si>
  <si>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</si>
  <si>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</si>
  <si>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</si>
  <si>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</si>
  <si>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</si>
  <si>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</si>
  <si>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</si>
  <si>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</si>
  <si>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</si>
  <si>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</si>
  <si>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</si>
  <si>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</si>
  <si>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</si>
  <si>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</si>
  <si>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</si>
  <si>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</si>
  <si>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</si>
  <si>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</si>
  <si>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</si>
  <si>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</si>
  <si>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</si>
  <si>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</si>
  <si>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</si>
  <si>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</si>
  <si>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</si>
  <si>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</si>
  <si>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</si>
  <si>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</si>
  <si>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</si>
  <si>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</si>
  <si>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</si>
  <si>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</si>
  <si>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</si>
  <si>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</si>
  <si>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</si>
  <si>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</si>
  <si>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</si>
  <si>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</si>
  <si>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</si>
  <si>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</si>
  <si>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</si>
  <si>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</si>
  <si>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t>2021-08-08</t>
  </si>
  <si>
    <t>08.08.2021</t>
  </si>
  <si>
    <t>02 - 08.08.2021</t>
  </si>
  <si>
    <t>nld</t>
  </si>
  <si>
    <t>Ce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</si>
  <si>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 2021 r.</t>
    </r>
    <r>
      <rPr>
        <b/>
        <sz val="14"/>
        <color indexed="8"/>
        <rFont val="Arial"/>
        <family val="2"/>
        <charset val="238"/>
      </rPr>
      <t xml:space="preserve"> (dane wstępne)</t>
    </r>
  </si>
  <si>
    <t>OKRES: I-VI 2021 r. (wstępne) - ważniejsze państwa</t>
  </si>
  <si>
    <t>I-VI 2021 r. (wstępne)</t>
  </si>
  <si>
    <t>I-VI 2020 r.</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</si>
  <si>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2021 r. (dane wstępne) </t>
    </r>
    <r>
      <rPr>
        <b/>
        <sz val="11"/>
        <rFont val="Times New Roman"/>
        <family val="1"/>
        <charset val="238"/>
      </rPr>
      <t xml:space="preserve">w porównaniu do I-VI 2020 r. </t>
    </r>
    <r>
      <rPr>
        <i/>
        <sz val="11"/>
        <rFont val="Times New Roman"/>
        <family val="1"/>
        <charset val="238"/>
      </rPr>
      <t>(wg wstępnych danych Min. Finansów).</t>
    </r>
  </si>
  <si>
    <t>zmiana w stos. do I-VI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</si>
  <si>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2021 r. (dane wstępne)  </t>
    </r>
    <r>
      <rPr>
        <b/>
        <sz val="11"/>
        <rFont val="Times New Roman"/>
        <family val="1"/>
        <charset val="238"/>
      </rPr>
      <t>w porównaniu do I-VI 2020 r.  (</t>
    </r>
    <r>
      <rPr>
        <i/>
        <sz val="11"/>
        <rFont val="Times New Roman"/>
        <family val="1"/>
        <charset val="238"/>
      </rPr>
      <t>wg wstępnych danych Min. Finansów</t>
    </r>
    <r>
      <rPr>
        <b/>
        <sz val="11"/>
        <rFont val="Times New Roman"/>
        <family val="1"/>
        <charset val="238"/>
      </rPr>
      <t>).</t>
    </r>
  </si>
  <si>
    <t>NR 32/2021</t>
  </si>
  <si>
    <t>19.08.2021 r.</t>
  </si>
  <si>
    <t>Notowania z okresu: 09 - 15.08.2021r.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</si>
  <si>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2021 r.</t>
    </r>
    <r>
      <rPr>
        <b/>
        <sz val="14"/>
        <color indexed="8"/>
        <rFont val="Arial"/>
        <family val="2"/>
        <charset val="238"/>
      </rPr>
      <t xml:space="preserve"> (dane wstępne)</t>
    </r>
  </si>
  <si>
    <t>2021-08-15</t>
  </si>
  <si>
    <t>Ogółem zagranica</t>
  </si>
  <si>
    <r>
      <t xml:space="preserve">Tablica 6. Średnie ceny sprzedaży netto (bez VAT) elementów mięsa wołowego (kraj) wg makroregionów: </t>
    </r>
    <r>
      <rPr>
        <b/>
        <sz val="14"/>
        <color rgb="FF0000FF"/>
        <rFont val="Times New Roman CE"/>
        <charset val="238"/>
      </rPr>
      <t>09 - 15.08.2021</t>
    </r>
  </si>
  <si>
    <r>
      <t xml:space="preserve">Tablica 7. Średnie ceny sprzedaży netto (bez VAT) elementów mięsa wołowego (zagranica): </t>
    </r>
    <r>
      <rPr>
        <b/>
        <sz val="14"/>
        <color rgb="FF0000FF"/>
        <rFont val="Times New Roman CE"/>
        <charset val="238"/>
      </rPr>
      <t>09 - 15.08.2021</t>
    </r>
  </si>
  <si>
    <t>Tablica 8. Średnie ceny zakupu netto (bez VAT) cieląt od 8 dni do 4 tygodni oraz  młodego bydła opasowego w wieku 6-12 miesięcy</t>
  </si>
  <si>
    <t>Tablica 9. Średnie ceny zakupu mięsa wołowego płacone przez podmioty handlu detalicznego w okresie 9 -15 sierpnia 2021 r.</t>
  </si>
  <si>
    <t>12.08.2021</t>
  </si>
  <si>
    <t>Prices not received - Same prices as last week : MT, EL, IT</t>
  </si>
  <si>
    <t>Week 31</t>
  </si>
  <si>
    <r>
      <t xml:space="preserve">Tablica 5. Ceny sprzedaży netto (bez VAT) ćwierci wołowych (zagranica): </t>
    </r>
    <r>
      <rPr>
        <b/>
        <sz val="13"/>
        <color rgb="FF0000FF"/>
        <rFont val="Times New Roman"/>
        <family val="1"/>
        <charset val="238"/>
      </rPr>
      <t xml:space="preserve"> 09 - 15.08.2021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</si>
</sst>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27">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3" fontId="14" fillId="0" borderId="46" xfId="0" quotePrefix="1" applyNumberFormat="1" applyFont="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0" fontId="166" fillId="64" borderId="45" xfId="0" applyFont="1" applyFill="1" applyBorder="1" applyAlignment="1">
      <alignment horizontal="center" vertical="center" wrapText="1"/>
    </xf>
    <xf numFmtId="0" fontId="17" fillId="64" borderId="28" xfId="0" applyFont="1" applyFill="1" applyBorder="1" applyAlignment="1">
      <alignment horizontal="center" vertical="center" wrapText="1"/>
    </xf>
    <xf numFmtId="165" fontId="165" fillId="64" borderId="29" xfId="0" applyNumberFormat="1" applyFont="1" applyFill="1" applyBorder="1"/>
    <xf numFmtId="165" fontId="162" fillId="64" borderId="29" xfId="0" applyNumberFormat="1" applyFont="1" applyFill="1" applyBorder="1"/>
    <xf numFmtId="165" fontId="162" fillId="64" borderId="30" xfId="0" applyNumberFormat="1" applyFont="1" applyFill="1" applyBorder="1"/>
    <xf numFmtId="165" fontId="165" fillId="64" borderId="28" xfId="0" applyNumberFormat="1" applyFont="1" applyFill="1" applyBorder="1"/>
    <xf numFmtId="49" fontId="164" fillId="64" borderId="35" xfId="0" applyNumberFormat="1" applyFont="1" applyFill="1" applyBorder="1" applyAlignment="1">
      <alignment horizontal="centerContinuous" vertical="center" wrapText="1"/>
    </xf>
    <xf numFmtId="3" fontId="14" fillId="60" borderId="46" xfId="0" applyNumberFormat="1" applyFont="1" applyFill="1" applyBorder="1"/>
    <xf numFmtId="3" fontId="14" fillId="60" borderId="51" xfId="0" applyNumberFormat="1" applyFont="1" applyFill="1" applyBorder="1"/>
    <xf numFmtId="0" fontId="42" fillId="60" borderId="64" xfId="188" applyFont="1" applyFill="1" applyBorder="1" applyAlignment="1">
      <alignment horizontal="center" vertical="center" wrapText="1"/>
    </xf>
    <xf numFmtId="3" fontId="24" fillId="64"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98" fillId="63" borderId="0" xfId="96" applyFont="1" applyFill="1" applyAlignment="1">
      <alignment horizontal="center" vertical="center"/>
    </xf>
    <xf numFmtId="165" fontId="158" fillId="0" borderId="27" xfId="0" quotePrefix="1" applyNumberFormat="1" applyFont="1" applyFill="1" applyBorder="1" applyAlignment="1">
      <alignment horizontal="center" vertical="center"/>
    </xf>
    <xf numFmtId="165" fontId="162" fillId="64" borderId="29" xfId="0" quotePrefix="1" applyNumberFormat="1" applyFont="1" applyFill="1" applyBorder="1"/>
    <xf numFmtId="165" fontId="243" fillId="0" borderId="58" xfId="0" quotePrefix="1" applyNumberFormat="1" applyFont="1" applyBorder="1" applyAlignment="1"/>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165" fontId="14" fillId="0" borderId="29" xfId="0" quotePrefix="1" applyNumberFormat="1" applyFont="1" applyFill="1" applyBorder="1"/>
    <xf numFmtId="168" fontId="189" fillId="60" borderId="3" xfId="98" applyFont="1" applyFill="1" applyBorder="1" applyAlignment="1">
      <alignment horizontal="center" vertical="center"/>
    </xf>
    <xf numFmtId="2" fontId="207" fillId="63" borderId="110" xfId="98" applyNumberFormat="1" applyFont="1" applyFill="1" applyBorder="1"/>
    <xf numFmtId="2" fontId="207" fillId="63" borderId="111" xfId="98" applyNumberFormat="1" applyFont="1" applyFill="1" applyBorder="1"/>
    <xf numFmtId="2" fontId="207" fillId="63" borderId="112" xfId="98" applyNumberFormat="1" applyFont="1" applyFill="1" applyBorder="1"/>
    <xf numFmtId="2" fontId="207" fillId="63" borderId="104" xfId="98" applyNumberFormat="1" applyFont="1" applyFill="1" applyBorder="1"/>
    <xf numFmtId="2" fontId="209" fillId="60" borderId="10" xfId="98" applyNumberFormat="1" applyFont="1" applyFill="1" applyBorder="1"/>
    <xf numFmtId="4" fontId="209" fillId="60" borderId="52" xfId="98" applyNumberFormat="1" applyFont="1" applyFill="1" applyBorder="1"/>
    <xf numFmtId="4" fontId="209" fillId="60" borderId="49" xfId="98" applyNumberFormat="1" applyFont="1" applyFill="1" applyBorder="1"/>
    <xf numFmtId="4" fontId="209" fillId="63" borderId="38" xfId="98" applyNumberFormat="1" applyFont="1" applyFill="1" applyBorder="1"/>
    <xf numFmtId="176" fontId="211" fillId="60" borderId="10" xfId="98" applyNumberFormat="1" applyFont="1" applyFill="1" applyBorder="1"/>
    <xf numFmtId="176" fontId="211" fillId="60" borderId="52" xfId="98" applyNumberFormat="1" applyFont="1" applyFill="1" applyBorder="1"/>
    <xf numFmtId="176" fontId="212" fillId="60" borderId="52" xfId="98" applyNumberFormat="1" applyFont="1" applyFill="1" applyBorder="1"/>
    <xf numFmtId="176" fontId="212" fillId="60" borderId="49" xfId="98" applyNumberFormat="1" applyFont="1" applyFill="1" applyBorder="1"/>
    <xf numFmtId="176" fontId="211" fillId="63" borderId="38" xfId="98" applyNumberFormat="1" applyFont="1" applyFill="1" applyBorder="1"/>
    <xf numFmtId="176" fontId="211" fillId="60" borderId="49" xfId="98" applyNumberFormat="1" applyFont="1" applyFill="1" applyBorder="1"/>
    <xf numFmtId="2" fontId="215" fillId="63" borderId="111" xfId="98" applyNumberFormat="1" applyFont="1" applyFill="1" applyBorder="1"/>
    <xf numFmtId="2" fontId="216" fillId="63" borderId="111" xfId="98" applyNumberFormat="1" applyFont="1" applyFill="1" applyBorder="1"/>
    <xf numFmtId="2" fontId="209" fillId="60" borderId="52" xfId="98" applyNumberFormat="1" applyFont="1" applyFill="1" applyBorder="1"/>
    <xf numFmtId="176" fontId="217" fillId="63" borderId="37" xfId="98"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60" fillId="0" borderId="0" xfId="51" applyFont="1" applyFill="1" applyBorder="1" applyAlignment="1">
      <alignment vertical="center" wrapText="1"/>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189" fillId="63" borderId="33" xfId="96" applyFont="1" applyFill="1" applyBorder="1" applyAlignment="1" applyProtection="1">
      <alignment horizontal="center" vertical="center"/>
      <protection locked="0"/>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228" fillId="63" borderId="0" xfId="0" applyFont="1" applyFill="1" applyAlignment="1">
      <alignment horizontal="center"/>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4" fillId="60" borderId="38"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42" fillId="60" borderId="83" xfId="188" applyFont="1" applyFill="1" applyBorder="1" applyAlignment="1">
      <alignment horizont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38" fillId="0" borderId="11" xfId="0" applyFont="1" applyBorder="1" applyAlignment="1">
      <alignment horizontal="center"/>
    </xf>
    <xf numFmtId="0" fontId="25"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0" xfId="51" applyFont="1" applyBorder="1" applyAlignment="1">
      <alignment horizontal="center"/>
    </xf>
    <xf numFmtId="0" fontId="38" fillId="0" borderId="11" xfId="51" applyFont="1" applyBorder="1" applyAlignment="1">
      <alignment horizont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0" xfId="51" applyFont="1" applyBorder="1" applyAlignment="1">
      <alignment horizontal="center"/>
    </xf>
    <xf numFmtId="0" fontId="25"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8" fillId="0" borderId="64" xfId="51" applyFont="1" applyBorder="1" applyAlignment="1">
      <alignment horizontal="center"/>
    </xf>
    <xf numFmtId="0" fontId="4" fillId="0" borderId="11" xfId="51" applyFont="1" applyBorder="1" applyAlignment="1">
      <alignment horizontal="center" vertical="center"/>
    </xf>
    <xf numFmtId="0" fontId="24" fillId="0" borderId="48" xfId="51" applyFont="1" applyBorder="1" applyAlignment="1">
      <alignment horizontal="center" vertical="center" wrapText="1"/>
    </xf>
    <xf numFmtId="0" fontId="4" fillId="0" borderId="52" xfId="51" applyBorder="1" applyAlignment="1">
      <alignment horizontal="center" vertical="center" wrapText="1"/>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63" xfId="51" applyFont="1" applyBorder="1" applyAlignment="1">
      <alignment horizontal="center" vertical="center"/>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6000</xdr:rowOff>
    </xdr:to>
    <xdr:pic>
      <xdr:nvPicPr>
        <xdr:cNvPr id="4" name="Obraz 3"/>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6000</xdr:rowOff>
    </xdr:to>
    <xdr:pic>
      <xdr:nvPicPr>
        <xdr:cNvPr id="5" name="Obraz 4"/>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33" sqref="G33"/>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489</v>
      </c>
      <c r="I2" s="1037"/>
    </row>
    <row r="3" spans="1:10" ht="12.75">
      <c r="B3" s="1035" t="s">
        <v>465</v>
      </c>
    </row>
    <row r="5" spans="1:10">
      <c r="B5" s="1038" t="s">
        <v>383</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488</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490</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425</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386</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387</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75" t="s">
        <v>496</v>
      </c>
      <c r="B1" s="1475"/>
      <c r="C1" s="1475"/>
      <c r="D1" s="1475"/>
      <c r="E1" s="1475"/>
      <c r="F1" s="1475"/>
      <c r="G1" s="581"/>
      <c r="H1" s="581"/>
    </row>
    <row r="2" spans="1:8" ht="13.5" customHeight="1" thickBot="1"/>
    <row r="3" spans="1:8" ht="27" customHeight="1">
      <c r="A3" s="1471" t="s">
        <v>57</v>
      </c>
      <c r="B3" s="1471" t="s">
        <v>99</v>
      </c>
      <c r="C3" s="1476" t="s">
        <v>65</v>
      </c>
      <c r="D3" s="1477"/>
      <c r="E3" s="1478"/>
      <c r="F3" s="1473" t="s">
        <v>100</v>
      </c>
      <c r="G3" s="1474"/>
      <c r="H3" s="81"/>
    </row>
    <row r="4" spans="1:8" ht="32.25" customHeight="1" thickBot="1">
      <c r="A4" s="1472"/>
      <c r="B4" s="1472"/>
      <c r="C4" s="1009">
        <v>44423</v>
      </c>
      <c r="D4" s="1010">
        <v>44416</v>
      </c>
      <c r="E4" s="1011">
        <v>44052</v>
      </c>
      <c r="F4" s="806" t="s">
        <v>289</v>
      </c>
      <c r="G4" s="807" t="s">
        <v>101</v>
      </c>
      <c r="H4" s="81"/>
    </row>
    <row r="5" spans="1:8" ht="29.25" customHeight="1">
      <c r="A5" s="845" t="s">
        <v>105</v>
      </c>
      <c r="B5" s="943" t="s">
        <v>272</v>
      </c>
      <c r="C5" s="808">
        <v>634.53</v>
      </c>
      <c r="D5" s="990">
        <v>646.101</v>
      </c>
      <c r="E5" s="980">
        <v>552.58000000000004</v>
      </c>
      <c r="F5" s="1058">
        <v>-1.7908964697469942</v>
      </c>
      <c r="G5" s="1059">
        <v>14.830431792681589</v>
      </c>
      <c r="H5" s="81"/>
    </row>
    <row r="6" spans="1:8" ht="28.5" customHeight="1" thickBot="1">
      <c r="A6" s="846" t="s">
        <v>106</v>
      </c>
      <c r="B6" s="1381" t="s">
        <v>272</v>
      </c>
      <c r="C6" s="981">
        <v>910.95</v>
      </c>
      <c r="D6" s="991">
        <v>1003.246</v>
      </c>
      <c r="E6" s="982">
        <v>912.05</v>
      </c>
      <c r="F6" s="1385">
        <v>-9.1997376515829554</v>
      </c>
      <c r="G6" s="1060">
        <v>-0.12060742283865018</v>
      </c>
      <c r="H6" s="81"/>
    </row>
    <row r="7" spans="1:8" ht="32.25" customHeight="1" thickBot="1">
      <c r="A7" s="1379" t="s">
        <v>102</v>
      </c>
      <c r="B7" s="1380" t="s">
        <v>103</v>
      </c>
      <c r="C7" s="981" t="s">
        <v>479</v>
      </c>
      <c r="D7" s="1006" t="s">
        <v>479</v>
      </c>
      <c r="E7" s="1007" t="s">
        <v>81</v>
      </c>
      <c r="F7" s="1008" t="s">
        <v>81</v>
      </c>
      <c r="G7" s="1386"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390</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H40" sqref="H40"/>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2" t="s">
        <v>497</v>
      </c>
      <c r="B1" s="1263"/>
      <c r="C1" s="1263"/>
      <c r="D1" s="1263"/>
      <c r="E1" s="1263"/>
      <c r="F1" s="1264"/>
      <c r="G1" s="1264"/>
      <c r="H1" s="1264"/>
    </row>
    <row r="2" spans="1:8" ht="18.75">
      <c r="A2" s="1265" t="s">
        <v>466</v>
      </c>
      <c r="B2" s="1263"/>
      <c r="C2" s="1263"/>
      <c r="D2" s="1263"/>
      <c r="E2" s="1263"/>
      <c r="F2" s="1264"/>
      <c r="G2" s="1264"/>
      <c r="H2" s="1264"/>
    </row>
    <row r="3" spans="1:8" ht="25.5" customHeight="1">
      <c r="A3" s="1263"/>
      <c r="B3" s="1264"/>
      <c r="C3" s="1264"/>
      <c r="D3" s="1264"/>
      <c r="E3" s="1264"/>
      <c r="F3" s="1264"/>
      <c r="G3" s="1264"/>
      <c r="H3" s="1264"/>
    </row>
    <row r="4" spans="1:8" ht="34.5" customHeight="1" thickBot="1">
      <c r="A4" s="1096"/>
      <c r="B4" s="1261"/>
    </row>
    <row r="5" spans="1:8" ht="24.95" customHeight="1" thickBot="1">
      <c r="B5" s="1482" t="s">
        <v>467</v>
      </c>
      <c r="C5" s="1484"/>
      <c r="D5" s="1485"/>
      <c r="E5" s="1486"/>
    </row>
    <row r="6" spans="1:8" ht="24.95" customHeight="1">
      <c r="B6" s="1483"/>
      <c r="C6" s="1487" t="s">
        <v>468</v>
      </c>
      <c r="D6" s="1488"/>
      <c r="E6" s="1489" t="s">
        <v>469</v>
      </c>
    </row>
    <row r="7" spans="1:8" ht="24.95" customHeight="1" thickBot="1">
      <c r="B7" s="1483"/>
      <c r="C7" s="1377">
        <v>44423</v>
      </c>
      <c r="D7" s="1378">
        <v>44416</v>
      </c>
      <c r="E7" s="1490"/>
    </row>
    <row r="8" spans="1:8" ht="24.95" customHeight="1">
      <c r="B8" s="1479" t="s">
        <v>470</v>
      </c>
      <c r="C8" s="1480"/>
      <c r="D8" s="1480"/>
      <c r="E8" s="1481"/>
    </row>
    <row r="9" spans="1:8" ht="24.95" customHeight="1">
      <c r="B9" s="1298" t="s">
        <v>471</v>
      </c>
      <c r="C9" s="1299" t="s">
        <v>209</v>
      </c>
      <c r="D9" s="1300">
        <v>23.19</v>
      </c>
      <c r="E9" s="1404" t="s">
        <v>81</v>
      </c>
    </row>
    <row r="10" spans="1:8" ht="24.95" customHeight="1" thickBot="1">
      <c r="B10" s="1301" t="s">
        <v>472</v>
      </c>
      <c r="C10" s="1302">
        <v>14.7</v>
      </c>
      <c r="D10" s="1303">
        <v>14.7</v>
      </c>
      <c r="E10" s="1304">
        <v>0</v>
      </c>
    </row>
    <row r="11" spans="1:8" ht="25.5" customHeight="1">
      <c r="B11" s="1479" t="s">
        <v>473</v>
      </c>
      <c r="C11" s="1480"/>
      <c r="D11" s="1480"/>
      <c r="E11" s="1481"/>
    </row>
    <row r="12" spans="1:8" ht="25.5" customHeight="1">
      <c r="B12" s="1363" t="s">
        <v>471</v>
      </c>
      <c r="C12" s="1364">
        <v>25.68</v>
      </c>
      <c r="D12" s="1365">
        <v>24.76</v>
      </c>
      <c r="E12" s="1366">
        <v>3.7156704361873913</v>
      </c>
    </row>
    <row r="13" spans="1:8" ht="28.5" customHeight="1" thickBot="1">
      <c r="B13" s="1305" t="s">
        <v>475</v>
      </c>
      <c r="C13" s="1306" t="s">
        <v>209</v>
      </c>
      <c r="D13" s="1303" t="s">
        <v>209</v>
      </c>
      <c r="E13" s="1374" t="s">
        <v>81</v>
      </c>
    </row>
    <row r="14" spans="1:8" ht="15.75">
      <c r="B14" s="87" t="s">
        <v>263</v>
      </c>
    </row>
    <row r="15" spans="1:8">
      <c r="H15" s="1266"/>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6" sqref="AE36"/>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454</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459</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498</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496">
        <v>31</v>
      </c>
      <c r="Z4" s="1496"/>
      <c r="AA4" s="1496"/>
    </row>
    <row r="5" spans="1:35" s="1234" customFormat="1" ht="15.75">
      <c r="A5" s="1232" t="s">
        <v>499</v>
      </c>
      <c r="B5" s="1233"/>
      <c r="C5" s="1233"/>
      <c r="D5" s="1233"/>
      <c r="E5" s="1233"/>
      <c r="F5" s="1233"/>
      <c r="G5" s="1233"/>
      <c r="H5" s="1233"/>
      <c r="I5" s="1233"/>
      <c r="J5" s="1233"/>
      <c r="Y5" s="1307"/>
      <c r="Z5" s="1308" t="s">
        <v>460</v>
      </c>
      <c r="AA5" s="1309">
        <v>44410</v>
      </c>
      <c r="AE5" s="1310"/>
      <c r="AF5" s="1310"/>
      <c r="AG5" s="1310"/>
      <c r="AH5" s="1310"/>
      <c r="AI5" s="1310"/>
    </row>
    <row r="6" spans="1:35">
      <c r="Y6" s="1307"/>
      <c r="Z6" s="1311" t="s">
        <v>461</v>
      </c>
      <c r="AA6" s="1312">
        <v>44416</v>
      </c>
      <c r="AE6" s="1214"/>
      <c r="AF6" s="1214"/>
      <c r="AG6" s="1214"/>
      <c r="AH6" s="1214"/>
      <c r="AI6" s="1214"/>
    </row>
    <row r="7" spans="1:35" s="1235" customFormat="1" ht="15.75">
      <c r="A7" s="1497" t="s">
        <v>462</v>
      </c>
      <c r="B7" s="1497"/>
      <c r="C7" s="1497"/>
      <c r="D7" s="1497"/>
      <c r="E7" s="1497"/>
      <c r="F7" s="1497"/>
      <c r="G7" s="1497"/>
      <c r="H7" s="1497"/>
      <c r="I7" s="1497"/>
      <c r="J7" s="1497"/>
      <c r="K7" s="1497"/>
      <c r="L7" s="1497"/>
      <c r="M7" s="1497"/>
      <c r="N7" s="1497"/>
      <c r="O7" s="1497"/>
      <c r="P7" s="1497"/>
      <c r="Q7" s="1497"/>
      <c r="R7" s="1497"/>
      <c r="S7" s="1497"/>
      <c r="T7" s="1497"/>
      <c r="U7" s="1497"/>
      <c r="V7" s="1497"/>
      <c r="W7" s="1497"/>
      <c r="X7" s="1497"/>
      <c r="Y7" s="1497"/>
      <c r="Z7" s="1497"/>
      <c r="AA7" s="1401"/>
      <c r="AB7" s="1313"/>
      <c r="AC7" s="1313"/>
      <c r="AD7" s="1313"/>
      <c r="AE7" s="1214"/>
      <c r="AF7" s="1214"/>
      <c r="AG7" s="1214"/>
      <c r="AH7" s="1214"/>
      <c r="AI7" s="1214"/>
    </row>
    <row r="8" spans="1:35" s="1235" customFormat="1" ht="15.75">
      <c r="A8" s="1497" t="s">
        <v>463</v>
      </c>
      <c r="B8" s="1497"/>
      <c r="C8" s="1497"/>
      <c r="D8" s="1497"/>
      <c r="E8" s="1497"/>
      <c r="F8" s="1497"/>
      <c r="G8" s="1497"/>
      <c r="H8" s="1497"/>
      <c r="I8" s="1497"/>
      <c r="J8" s="1497"/>
      <c r="K8" s="1497"/>
      <c r="L8" s="1497"/>
      <c r="M8" s="1497"/>
      <c r="N8" s="1497"/>
      <c r="O8" s="1497"/>
      <c r="P8" s="1497"/>
      <c r="Q8" s="1497"/>
      <c r="R8" s="1497"/>
      <c r="S8" s="1497"/>
      <c r="T8" s="1497"/>
      <c r="U8" s="1497"/>
      <c r="V8" s="1497"/>
      <c r="W8" s="1497"/>
      <c r="X8" s="1497"/>
      <c r="Y8" s="1497"/>
      <c r="Z8" s="1497"/>
      <c r="AA8" s="1401"/>
      <c r="AB8" s="1313"/>
      <c r="AC8" s="1313"/>
      <c r="AD8" s="1313"/>
      <c r="AE8" s="1214"/>
      <c r="AF8" s="1214"/>
      <c r="AG8" s="1214"/>
      <c r="AH8" s="1214"/>
      <c r="AI8" s="1214"/>
    </row>
    <row r="9" spans="1:35" s="1235" customFormat="1" ht="13.5" thickBot="1">
      <c r="A9" s="1314"/>
      <c r="B9" s="1314"/>
      <c r="C9" s="1315"/>
      <c r="D9" s="1315"/>
      <c r="E9" s="1315"/>
      <c r="F9" s="1315"/>
      <c r="G9" s="1315"/>
      <c r="H9" s="1316"/>
      <c r="I9" s="1315"/>
      <c r="J9" s="1315"/>
      <c r="K9" s="1315"/>
      <c r="L9" s="1315"/>
      <c r="M9" s="1315"/>
      <c r="N9" s="1315"/>
      <c r="O9" s="1315"/>
      <c r="P9" s="1315"/>
      <c r="Q9" s="1315"/>
      <c r="R9" s="1315"/>
      <c r="S9" s="1315"/>
      <c r="T9" s="1315"/>
      <c r="U9" s="1315"/>
      <c r="V9" s="1315"/>
      <c r="W9" s="1315"/>
      <c r="X9" s="1315"/>
      <c r="Y9" s="1315"/>
      <c r="Z9" s="1314"/>
      <c r="AA9" s="1314"/>
      <c r="AB9" s="1313"/>
      <c r="AC9" s="1313"/>
      <c r="AD9" s="1313"/>
      <c r="AE9" s="1214"/>
      <c r="AF9" s="1214"/>
      <c r="AG9" s="1214"/>
      <c r="AH9" s="1214"/>
      <c r="AI9" s="1214"/>
    </row>
    <row r="10" spans="1:35" s="1235" customFormat="1" ht="13.5" thickBot="1">
      <c r="A10" s="1317" t="s">
        <v>322</v>
      </c>
      <c r="B10" s="1314"/>
      <c r="C10" s="1498" t="s">
        <v>377</v>
      </c>
      <c r="D10" s="1499"/>
      <c r="E10" s="1499"/>
      <c r="F10" s="1499"/>
      <c r="G10" s="1499"/>
      <c r="H10" s="1500"/>
      <c r="I10" s="1315"/>
      <c r="J10" s="1498" t="s">
        <v>378</v>
      </c>
      <c r="K10" s="1499"/>
      <c r="L10" s="1499"/>
      <c r="M10" s="1499"/>
      <c r="N10" s="1499"/>
      <c r="O10" s="1500"/>
      <c r="P10" s="1315"/>
      <c r="Q10" s="1498" t="s">
        <v>379</v>
      </c>
      <c r="R10" s="1499"/>
      <c r="S10" s="1499"/>
      <c r="T10" s="1499"/>
      <c r="U10" s="1499"/>
      <c r="V10" s="1500"/>
      <c r="W10" s="1315"/>
      <c r="X10" s="1501" t="s">
        <v>380</v>
      </c>
      <c r="Y10" s="1502"/>
      <c r="Z10" s="1502"/>
      <c r="AA10" s="1503"/>
      <c r="AB10" s="1313"/>
      <c r="AC10" s="1313"/>
      <c r="AD10" s="1313"/>
      <c r="AE10" s="1214"/>
      <c r="AF10" s="1214"/>
      <c r="AG10" s="1214"/>
      <c r="AH10" s="1214"/>
      <c r="AI10" s="1214"/>
    </row>
    <row r="11" spans="1:35" s="1235" customFormat="1" ht="12" customHeight="1">
      <c r="A11" s="1314"/>
      <c r="B11" s="1314"/>
      <c r="C11" s="1491" t="s">
        <v>323</v>
      </c>
      <c r="D11" s="1491" t="s">
        <v>324</v>
      </c>
      <c r="E11" s="1491" t="s">
        <v>325</v>
      </c>
      <c r="F11" s="1491" t="s">
        <v>326</v>
      </c>
      <c r="G11" s="1318" t="s">
        <v>371</v>
      </c>
      <c r="H11" s="1319"/>
      <c r="I11" s="1315"/>
      <c r="J11" s="1495" t="s">
        <v>327</v>
      </c>
      <c r="K11" s="1495" t="s">
        <v>328</v>
      </c>
      <c r="L11" s="1495" t="s">
        <v>329</v>
      </c>
      <c r="M11" s="1495" t="s">
        <v>326</v>
      </c>
      <c r="N11" s="1318" t="s">
        <v>371</v>
      </c>
      <c r="O11" s="1318"/>
      <c r="P11" s="1315"/>
      <c r="Q11" s="1491" t="s">
        <v>323</v>
      </c>
      <c r="R11" s="1491" t="s">
        <v>324</v>
      </c>
      <c r="S11" s="1491" t="s">
        <v>325</v>
      </c>
      <c r="T11" s="1491" t="s">
        <v>326</v>
      </c>
      <c r="U11" s="1318" t="s">
        <v>371</v>
      </c>
      <c r="V11" s="1319"/>
      <c r="W11" s="1315"/>
      <c r="X11" s="1493" t="s">
        <v>330</v>
      </c>
      <c r="Y11" s="1320" t="s">
        <v>331</v>
      </c>
      <c r="Z11" s="1318" t="s">
        <v>371</v>
      </c>
      <c r="AA11" s="1318"/>
      <c r="AB11" s="1313"/>
      <c r="AC11" s="1313"/>
      <c r="AD11" s="1313"/>
      <c r="AE11" s="1214"/>
      <c r="AF11" s="1214"/>
      <c r="AG11" s="1214"/>
      <c r="AH11" s="1214"/>
      <c r="AI11" s="1214"/>
    </row>
    <row r="12" spans="1:35" s="1235" customFormat="1" ht="12" customHeight="1" thickBot="1">
      <c r="A12" s="1321" t="s">
        <v>372</v>
      </c>
      <c r="B12" s="1314"/>
      <c r="C12" s="1492"/>
      <c r="D12" s="1492"/>
      <c r="E12" s="1492"/>
      <c r="F12" s="1492"/>
      <c r="G12" s="1322" t="s">
        <v>373</v>
      </c>
      <c r="H12" s="1323" t="s">
        <v>332</v>
      </c>
      <c r="I12" s="1324"/>
      <c r="J12" s="1492"/>
      <c r="K12" s="1492"/>
      <c r="L12" s="1492"/>
      <c r="M12" s="1492"/>
      <c r="N12" s="1322" t="s">
        <v>373</v>
      </c>
      <c r="O12" s="1323" t="s">
        <v>332</v>
      </c>
      <c r="P12" s="1314"/>
      <c r="Q12" s="1492"/>
      <c r="R12" s="1492"/>
      <c r="S12" s="1492"/>
      <c r="T12" s="1492"/>
      <c r="U12" s="1322" t="s">
        <v>373</v>
      </c>
      <c r="V12" s="1323" t="s">
        <v>332</v>
      </c>
      <c r="W12" s="1314"/>
      <c r="X12" s="1494"/>
      <c r="Y12" s="1325" t="s">
        <v>333</v>
      </c>
      <c r="Z12" s="1322" t="s">
        <v>373</v>
      </c>
      <c r="AA12" s="1322" t="s">
        <v>332</v>
      </c>
      <c r="AB12" s="1313"/>
      <c r="AC12" s="1313"/>
      <c r="AD12" s="1313"/>
      <c r="AE12" s="1313"/>
    </row>
    <row r="13" spans="1:35" s="1235" customFormat="1" ht="15.75" thickBot="1">
      <c r="A13" s="1326" t="s">
        <v>374</v>
      </c>
      <c r="B13" s="1314"/>
      <c r="C13" s="1327">
        <v>382.34</v>
      </c>
      <c r="D13" s="1328">
        <v>384.18900000000002</v>
      </c>
      <c r="E13" s="1329"/>
      <c r="F13" s="1330">
        <v>381.82499999999999</v>
      </c>
      <c r="G13" s="1236">
        <v>3.4769999999999754</v>
      </c>
      <c r="H13" s="1237">
        <v>9.1899521075833324E-3</v>
      </c>
      <c r="I13" s="1324"/>
      <c r="J13" s="1327">
        <v>341.84800000000001</v>
      </c>
      <c r="K13" s="1328">
        <v>428.85599999999999</v>
      </c>
      <c r="L13" s="1329">
        <v>428.274</v>
      </c>
      <c r="M13" s="1330">
        <v>422.05799999999999</v>
      </c>
      <c r="N13" s="1236">
        <v>-0.74099999999998545</v>
      </c>
      <c r="O13" s="1237">
        <v>-1.7526058481689422E-3</v>
      </c>
      <c r="P13" s="1314"/>
      <c r="Q13" s="1327">
        <v>377.08499999999998</v>
      </c>
      <c r="R13" s="1328">
        <v>377.238</v>
      </c>
      <c r="S13" s="1329"/>
      <c r="T13" s="1330">
        <v>372.91899999999998</v>
      </c>
      <c r="U13" s="1236">
        <v>0.32599999999996498</v>
      </c>
      <c r="V13" s="1237">
        <v>8.7494934150655901E-4</v>
      </c>
      <c r="W13" s="1314"/>
      <c r="X13" s="1331">
        <v>385.72469999999998</v>
      </c>
      <c r="Y13" s="1408">
        <v>173.43736510791365</v>
      </c>
      <c r="Z13" s="1236">
        <v>2.3519000000000005</v>
      </c>
      <c r="AA13" s="1237">
        <v>6.1347596908283286E-3</v>
      </c>
      <c r="AB13" s="1313"/>
      <c r="AC13" s="1313"/>
      <c r="AD13" s="1313"/>
      <c r="AE13" s="1313"/>
      <c r="AF13" s="1238"/>
    </row>
    <row r="14" spans="1:35" s="1235" customFormat="1" ht="2.1" customHeight="1">
      <c r="A14" s="1332"/>
      <c r="B14" s="1314"/>
      <c r="C14" s="1332"/>
      <c r="D14" s="1333"/>
      <c r="E14" s="1333"/>
      <c r="F14" s="1333"/>
      <c r="G14" s="1333"/>
      <c r="H14" s="1239"/>
      <c r="I14" s="1333"/>
      <c r="J14" s="1333"/>
      <c r="K14" s="1333"/>
      <c r="L14" s="1333"/>
      <c r="M14" s="1333"/>
      <c r="N14" s="1333"/>
      <c r="O14" s="1240"/>
      <c r="P14" s="1314"/>
      <c r="Q14" s="1332"/>
      <c r="R14" s="1333"/>
      <c r="S14" s="1333"/>
      <c r="T14" s="1333"/>
      <c r="U14" s="1333"/>
      <c r="V14" s="1239"/>
      <c r="W14" s="1314"/>
      <c r="X14" s="1334"/>
      <c r="Y14" s="1335"/>
      <c r="Z14" s="1332"/>
      <c r="AA14" s="1332"/>
      <c r="AB14" s="1313"/>
      <c r="AC14" s="1313"/>
      <c r="AD14" s="1313"/>
      <c r="AE14" s="1313"/>
    </row>
    <row r="15" spans="1:35" s="1235" customFormat="1" ht="2.85" customHeight="1">
      <c r="A15" s="1336"/>
      <c r="B15" s="1314"/>
      <c r="C15" s="1336"/>
      <c r="D15" s="1336"/>
      <c r="E15" s="1336"/>
      <c r="F15" s="1336"/>
      <c r="G15" s="1241"/>
      <c r="H15" s="1242"/>
      <c r="I15" s="1336"/>
      <c r="J15" s="1336"/>
      <c r="K15" s="1336"/>
      <c r="L15" s="1336"/>
      <c r="M15" s="1336"/>
      <c r="N15" s="1336"/>
      <c r="O15" s="1243"/>
      <c r="P15" s="1336"/>
      <c r="Q15" s="1336"/>
      <c r="R15" s="1336"/>
      <c r="S15" s="1336"/>
      <c r="T15" s="1336"/>
      <c r="U15" s="1241"/>
      <c r="V15" s="1242"/>
      <c r="W15" s="1336"/>
      <c r="X15" s="1336"/>
      <c r="Y15" s="1336"/>
      <c r="Z15" s="1337"/>
      <c r="AA15" s="1337"/>
      <c r="AB15" s="1313"/>
      <c r="AC15" s="1313"/>
      <c r="AD15" s="1313"/>
      <c r="AE15" s="1313"/>
    </row>
    <row r="16" spans="1:35" s="1235" customFormat="1" ht="13.5" thickBot="1">
      <c r="A16" s="1336"/>
      <c r="B16" s="1314"/>
      <c r="C16" s="1399" t="s">
        <v>334</v>
      </c>
      <c r="D16" s="1399" t="s">
        <v>335</v>
      </c>
      <c r="E16" s="1399" t="s">
        <v>336</v>
      </c>
      <c r="F16" s="1399" t="s">
        <v>337</v>
      </c>
      <c r="G16" s="1399"/>
      <c r="H16" s="1244"/>
      <c r="I16" s="1315"/>
      <c r="J16" s="1399" t="s">
        <v>334</v>
      </c>
      <c r="K16" s="1399" t="s">
        <v>335</v>
      </c>
      <c r="L16" s="1399" t="s">
        <v>336</v>
      </c>
      <c r="M16" s="1399" t="s">
        <v>337</v>
      </c>
      <c r="N16" s="1338"/>
      <c r="O16" s="1245"/>
      <c r="P16" s="1315"/>
      <c r="Q16" s="1399" t="s">
        <v>334</v>
      </c>
      <c r="R16" s="1399" t="s">
        <v>335</v>
      </c>
      <c r="S16" s="1399" t="s">
        <v>336</v>
      </c>
      <c r="T16" s="1399" t="s">
        <v>337</v>
      </c>
      <c r="U16" s="1399"/>
      <c r="V16" s="1244"/>
      <c r="W16" s="1314"/>
      <c r="X16" s="1400" t="s">
        <v>330</v>
      </c>
      <c r="Y16" s="1315"/>
      <c r="Z16" s="1337"/>
      <c r="AA16" s="1337"/>
      <c r="AB16" s="1313"/>
      <c r="AC16" s="1313"/>
      <c r="AD16" s="1313"/>
      <c r="AE16" s="1313"/>
    </row>
    <row r="17" spans="1:31" s="1235" customFormat="1">
      <c r="A17" s="1339" t="s">
        <v>338</v>
      </c>
      <c r="B17" s="1314"/>
      <c r="C17" s="1340">
        <v>365.43599999999998</v>
      </c>
      <c r="D17" s="1341">
        <v>337.04809999999998</v>
      </c>
      <c r="E17" s="1341" t="s">
        <v>392</v>
      </c>
      <c r="F17" s="1342">
        <v>362.01620000000003</v>
      </c>
      <c r="G17" s="1246">
        <v>0.34000000000003183</v>
      </c>
      <c r="H17" s="1247">
        <v>9.4006738624230479E-4</v>
      </c>
      <c r="I17" s="1343"/>
      <c r="J17" s="1340" t="s">
        <v>392</v>
      </c>
      <c r="K17" s="1341" t="s">
        <v>392</v>
      </c>
      <c r="L17" s="1341" t="s">
        <v>392</v>
      </c>
      <c r="M17" s="1342" t="s">
        <v>392</v>
      </c>
      <c r="N17" s="1246"/>
      <c r="O17" s="1247"/>
      <c r="P17" s="1314"/>
      <c r="Q17" s="1340" t="s">
        <v>392</v>
      </c>
      <c r="R17" s="1341" t="s">
        <v>392</v>
      </c>
      <c r="S17" s="1341" t="s">
        <v>392</v>
      </c>
      <c r="T17" s="1342" t="s">
        <v>392</v>
      </c>
      <c r="U17" s="1246" t="s">
        <v>392</v>
      </c>
      <c r="V17" s="1248" t="s">
        <v>392</v>
      </c>
      <c r="W17" s="1314"/>
      <c r="X17" s="1344">
        <v>362.01620000000003</v>
      </c>
      <c r="Y17" s="1345"/>
      <c r="Z17" s="1249">
        <v>0.34000000000003183</v>
      </c>
      <c r="AA17" s="1248">
        <v>9.4006738624230479E-4</v>
      </c>
      <c r="AB17" s="1346"/>
      <c r="AC17" s="1346"/>
      <c r="AD17" s="1346"/>
      <c r="AE17" s="1346"/>
    </row>
    <row r="18" spans="1:31" s="1235" customFormat="1">
      <c r="A18" s="1347" t="s">
        <v>339</v>
      </c>
      <c r="B18" s="1314"/>
      <c r="C18" s="1348" t="s">
        <v>392</v>
      </c>
      <c r="D18" s="1349" t="s">
        <v>392</v>
      </c>
      <c r="E18" s="1349" t="s">
        <v>392</v>
      </c>
      <c r="F18" s="1350" t="s">
        <v>392</v>
      </c>
      <c r="G18" s="1250"/>
      <c r="H18" s="1251" t="s">
        <v>392</v>
      </c>
      <c r="I18" s="1343"/>
      <c r="J18" s="1348" t="s">
        <v>392</v>
      </c>
      <c r="K18" s="1349" t="s">
        <v>392</v>
      </c>
      <c r="L18" s="1349" t="s">
        <v>392</v>
      </c>
      <c r="M18" s="1350" t="s">
        <v>392</v>
      </c>
      <c r="N18" s="1250" t="s">
        <v>392</v>
      </c>
      <c r="O18" s="1252" t="s">
        <v>392</v>
      </c>
      <c r="P18" s="1314"/>
      <c r="Q18" s="1348" t="s">
        <v>392</v>
      </c>
      <c r="R18" s="1349" t="s">
        <v>392</v>
      </c>
      <c r="S18" s="1349" t="s">
        <v>392</v>
      </c>
      <c r="T18" s="1350" t="s">
        <v>392</v>
      </c>
      <c r="U18" s="1250" t="s">
        <v>392</v>
      </c>
      <c r="V18" s="1252" t="s">
        <v>392</v>
      </c>
      <c r="W18" s="1314"/>
      <c r="X18" s="1351" t="s">
        <v>392</v>
      </c>
      <c r="Y18" s="1333"/>
      <c r="Z18" s="1253" t="s">
        <v>392</v>
      </c>
      <c r="AA18" s="1252" t="s">
        <v>392</v>
      </c>
      <c r="AB18" s="1346"/>
      <c r="AC18" s="1346"/>
      <c r="AD18" s="1346"/>
      <c r="AE18" s="1346"/>
    </row>
    <row r="19" spans="1:31" s="1235" customFormat="1">
      <c r="A19" s="1347" t="s">
        <v>340</v>
      </c>
      <c r="B19" s="1314"/>
      <c r="C19" s="1348">
        <v>337.5573</v>
      </c>
      <c r="D19" s="1349">
        <v>342.98630000000003</v>
      </c>
      <c r="E19" s="1349">
        <v>348.50080000000003</v>
      </c>
      <c r="F19" s="1350">
        <v>342.88130000000001</v>
      </c>
      <c r="G19" s="1250">
        <v>3.4687000000000126</v>
      </c>
      <c r="H19" s="1251">
        <v>1.0219714883890507E-2</v>
      </c>
      <c r="I19" s="1343"/>
      <c r="J19" s="1348" t="s">
        <v>392</v>
      </c>
      <c r="K19" s="1349" t="s">
        <v>392</v>
      </c>
      <c r="L19" s="1349" t="s">
        <v>392</v>
      </c>
      <c r="M19" s="1350" t="s">
        <v>392</v>
      </c>
      <c r="N19" s="1250" t="s">
        <v>392</v>
      </c>
      <c r="O19" s="1252" t="s">
        <v>392</v>
      </c>
      <c r="P19" s="1314"/>
      <c r="Q19" s="1348" t="s">
        <v>392</v>
      </c>
      <c r="R19" s="1349" t="s">
        <v>344</v>
      </c>
      <c r="S19" s="1349" t="s">
        <v>344</v>
      </c>
      <c r="T19" s="1350" t="s">
        <v>344</v>
      </c>
      <c r="U19" s="1250" t="s">
        <v>392</v>
      </c>
      <c r="V19" s="1252" t="s">
        <v>392</v>
      </c>
      <c r="W19" s="1314"/>
      <c r="X19" s="1351" t="s">
        <v>344</v>
      </c>
      <c r="Y19" s="1333"/>
      <c r="Z19" s="1253" t="s">
        <v>392</v>
      </c>
      <c r="AA19" s="1252" t="s">
        <v>392</v>
      </c>
      <c r="AB19" s="1346"/>
      <c r="AC19" s="1346"/>
      <c r="AD19" s="1346"/>
      <c r="AE19" s="1346"/>
    </row>
    <row r="20" spans="1:31" s="1235" customFormat="1">
      <c r="A20" s="1347" t="s">
        <v>341</v>
      </c>
      <c r="B20" s="1314"/>
      <c r="C20" s="1348" t="s">
        <v>392</v>
      </c>
      <c r="D20" s="1349">
        <v>356.41410000000002</v>
      </c>
      <c r="E20" s="1349">
        <v>347.0779</v>
      </c>
      <c r="F20" s="1350">
        <v>350.39659999999998</v>
      </c>
      <c r="G20" s="1250">
        <v>2.9169999999999732</v>
      </c>
      <c r="H20" s="1251">
        <v>8.3947374176784884E-3</v>
      </c>
      <c r="I20" s="1343"/>
      <c r="J20" s="1348" t="s">
        <v>392</v>
      </c>
      <c r="K20" s="1349" t="s">
        <v>392</v>
      </c>
      <c r="L20" s="1349" t="s">
        <v>392</v>
      </c>
      <c r="M20" s="1350" t="s">
        <v>392</v>
      </c>
      <c r="N20" s="1250" t="s">
        <v>392</v>
      </c>
      <c r="O20" s="1252" t="s">
        <v>392</v>
      </c>
      <c r="P20" s="1314"/>
      <c r="Q20" s="1348" t="s">
        <v>392</v>
      </c>
      <c r="R20" s="1349">
        <v>370.57810000000001</v>
      </c>
      <c r="S20" s="1349">
        <v>381.79340000000002</v>
      </c>
      <c r="T20" s="1350">
        <v>379.21960000000001</v>
      </c>
      <c r="U20" s="1250">
        <v>0.92450000000002319</v>
      </c>
      <c r="V20" s="1252">
        <v>2.4438593045483792E-3</v>
      </c>
      <c r="W20" s="1314"/>
      <c r="X20" s="1352">
        <v>368.7602</v>
      </c>
      <c r="Y20" s="1314"/>
      <c r="Z20" s="1253">
        <v>1.6474999999999795</v>
      </c>
      <c r="AA20" s="1252">
        <v>4.4877227074955339E-3</v>
      </c>
      <c r="AB20" s="1346"/>
      <c r="AC20" s="1346"/>
      <c r="AD20" s="1346"/>
      <c r="AE20" s="1346"/>
    </row>
    <row r="21" spans="1:31" s="1235" customFormat="1">
      <c r="A21" s="1347" t="s">
        <v>342</v>
      </c>
      <c r="B21" s="1314"/>
      <c r="C21" s="1348">
        <v>394.68889999999999</v>
      </c>
      <c r="D21" s="1349">
        <v>406.15960000000001</v>
      </c>
      <c r="E21" s="1349" t="s">
        <v>392</v>
      </c>
      <c r="F21" s="1350">
        <v>400.05799999999999</v>
      </c>
      <c r="G21" s="1250">
        <v>3.6515999999999735</v>
      </c>
      <c r="H21" s="1251">
        <v>9.2117584378050843E-3</v>
      </c>
      <c r="I21" s="1343"/>
      <c r="J21" s="1348" t="s">
        <v>392</v>
      </c>
      <c r="K21" s="1349" t="s">
        <v>392</v>
      </c>
      <c r="L21" s="1349" t="s">
        <v>392</v>
      </c>
      <c r="M21" s="1350" t="s">
        <v>392</v>
      </c>
      <c r="N21" s="1250" t="s">
        <v>392</v>
      </c>
      <c r="O21" s="1252" t="s">
        <v>392</v>
      </c>
      <c r="P21" s="1314"/>
      <c r="Q21" s="1348" t="s">
        <v>392</v>
      </c>
      <c r="R21" s="1349" t="s">
        <v>392</v>
      </c>
      <c r="S21" s="1349" t="s">
        <v>392</v>
      </c>
      <c r="T21" s="1350" t="s">
        <v>392</v>
      </c>
      <c r="U21" s="1250" t="s">
        <v>392</v>
      </c>
      <c r="V21" s="1252" t="s">
        <v>392</v>
      </c>
      <c r="W21" s="1314"/>
      <c r="X21" s="1352">
        <v>400.05799999999999</v>
      </c>
      <c r="Y21" s="1333"/>
      <c r="Z21" s="1253">
        <v>3.6515999999999735</v>
      </c>
      <c r="AA21" s="1252">
        <v>9.2117584378050843E-3</v>
      </c>
      <c r="AB21" s="1346"/>
      <c r="AC21" s="1346"/>
      <c r="AD21" s="1346"/>
      <c r="AE21" s="1346"/>
    </row>
    <row r="22" spans="1:31" s="1235" customFormat="1">
      <c r="A22" s="1347" t="s">
        <v>343</v>
      </c>
      <c r="B22" s="1314"/>
      <c r="C22" s="1348" t="s">
        <v>392</v>
      </c>
      <c r="D22" s="1349" t="s">
        <v>392</v>
      </c>
      <c r="E22" s="1349" t="s">
        <v>392</v>
      </c>
      <c r="F22" s="1350" t="s">
        <v>392</v>
      </c>
      <c r="G22" s="1375">
        <v>-324.9513</v>
      </c>
      <c r="H22" s="1376">
        <v>-1</v>
      </c>
      <c r="I22" s="1343"/>
      <c r="J22" s="1348" t="s">
        <v>392</v>
      </c>
      <c r="K22" s="1349" t="s">
        <v>392</v>
      </c>
      <c r="L22" s="1349" t="s">
        <v>392</v>
      </c>
      <c r="M22" s="1350" t="s">
        <v>392</v>
      </c>
      <c r="N22" s="1250" t="s">
        <v>392</v>
      </c>
      <c r="O22" s="1252" t="s">
        <v>392</v>
      </c>
      <c r="P22" s="1314"/>
      <c r="Q22" s="1348" t="s">
        <v>392</v>
      </c>
      <c r="R22" s="1349" t="s">
        <v>392</v>
      </c>
      <c r="S22" s="1349" t="s">
        <v>392</v>
      </c>
      <c r="T22" s="1350" t="s">
        <v>392</v>
      </c>
      <c r="U22" s="1250" t="s">
        <v>392</v>
      </c>
      <c r="V22" s="1252" t="s">
        <v>392</v>
      </c>
      <c r="W22" s="1314"/>
      <c r="X22" s="1352" t="s">
        <v>392</v>
      </c>
      <c r="Y22" s="1333"/>
      <c r="Z22" s="1253">
        <v>-324.9513</v>
      </c>
      <c r="AA22" s="1252">
        <v>-1</v>
      </c>
      <c r="AB22" s="1346"/>
      <c r="AC22" s="1346"/>
      <c r="AD22" s="1346"/>
      <c r="AE22" s="1346"/>
    </row>
    <row r="23" spans="1:31" s="1235" customFormat="1">
      <c r="A23" s="1347" t="s">
        <v>345</v>
      </c>
      <c r="B23" s="1314"/>
      <c r="C23" s="1353" t="s">
        <v>392</v>
      </c>
      <c r="D23" s="1354" t="s">
        <v>392</v>
      </c>
      <c r="E23" s="1354" t="s">
        <v>392</v>
      </c>
      <c r="F23" s="1355" t="s">
        <v>392</v>
      </c>
      <c r="G23" s="1250"/>
      <c r="H23" s="1251"/>
      <c r="I23" s="1356"/>
      <c r="J23" s="1353">
        <v>422.83089999999999</v>
      </c>
      <c r="K23" s="1354">
        <v>432.89389999999997</v>
      </c>
      <c r="L23" s="1354">
        <v>443.84960000000001</v>
      </c>
      <c r="M23" s="1355">
        <v>435.64429999999999</v>
      </c>
      <c r="N23" s="1250">
        <v>-2.1908999999999992</v>
      </c>
      <c r="O23" s="1252">
        <v>-5.0039375545867237E-3</v>
      </c>
      <c r="P23" s="1314"/>
      <c r="Q23" s="1353" t="s">
        <v>392</v>
      </c>
      <c r="R23" s="1354" t="s">
        <v>392</v>
      </c>
      <c r="S23" s="1354" t="s">
        <v>392</v>
      </c>
      <c r="T23" s="1355" t="s">
        <v>392</v>
      </c>
      <c r="U23" s="1250" t="s">
        <v>392</v>
      </c>
      <c r="V23" s="1252" t="s">
        <v>392</v>
      </c>
      <c r="W23" s="1314"/>
      <c r="X23" s="1352">
        <v>435.64429999999999</v>
      </c>
      <c r="Y23" s="1345"/>
      <c r="Z23" s="1253">
        <v>-2.1908999999999992</v>
      </c>
      <c r="AA23" s="1252">
        <v>-5.0039375545867237E-3</v>
      </c>
      <c r="AB23" s="1346"/>
      <c r="AC23" s="1346"/>
      <c r="AD23" s="1346"/>
      <c r="AE23" s="1346"/>
    </row>
    <row r="24" spans="1:31" s="1235" customFormat="1">
      <c r="A24" s="1347" t="s">
        <v>346</v>
      </c>
      <c r="B24" s="1314"/>
      <c r="C24" s="1348" t="s">
        <v>392</v>
      </c>
      <c r="D24" s="1349">
        <v>403.58620000000002</v>
      </c>
      <c r="E24" s="1349">
        <v>374.27820000000003</v>
      </c>
      <c r="F24" s="1350">
        <v>391.24189999999999</v>
      </c>
      <c r="G24" s="1250">
        <v>0</v>
      </c>
      <c r="H24" s="1251">
        <v>0</v>
      </c>
      <c r="I24" s="1343"/>
      <c r="J24" s="1348" t="s">
        <v>392</v>
      </c>
      <c r="K24" s="1349" t="s">
        <v>392</v>
      </c>
      <c r="L24" s="1349" t="s">
        <v>392</v>
      </c>
      <c r="M24" s="1350" t="s">
        <v>392</v>
      </c>
      <c r="N24" s="1250" t="s">
        <v>392</v>
      </c>
      <c r="O24" s="1252" t="s">
        <v>392</v>
      </c>
      <c r="P24" s="1314"/>
      <c r="Q24" s="1348" t="s">
        <v>392</v>
      </c>
      <c r="R24" s="1349" t="s">
        <v>392</v>
      </c>
      <c r="S24" s="1349" t="s">
        <v>392</v>
      </c>
      <c r="T24" s="1350" t="s">
        <v>392</v>
      </c>
      <c r="U24" s="1250" t="s">
        <v>392</v>
      </c>
      <c r="V24" s="1252" t="s">
        <v>392</v>
      </c>
      <c r="W24" s="1314"/>
      <c r="X24" s="1352">
        <v>391.24189999999999</v>
      </c>
      <c r="Y24" s="1345"/>
      <c r="Z24" s="1253" t="s">
        <v>392</v>
      </c>
      <c r="AA24" s="1252" t="s">
        <v>392</v>
      </c>
      <c r="AB24" s="1346"/>
      <c r="AC24" s="1346"/>
      <c r="AD24" s="1346"/>
      <c r="AE24" s="1346"/>
    </row>
    <row r="25" spans="1:31" s="1235" customFormat="1">
      <c r="A25" s="1347" t="s">
        <v>347</v>
      </c>
      <c r="B25" s="1314"/>
      <c r="C25" s="1348">
        <v>357.73570000000001</v>
      </c>
      <c r="D25" s="1349">
        <v>362.35129999999998</v>
      </c>
      <c r="E25" s="1349" t="s">
        <v>392</v>
      </c>
      <c r="F25" s="1350">
        <v>359.48790000000002</v>
      </c>
      <c r="G25" s="1250">
        <v>-0.12569999999999482</v>
      </c>
      <c r="H25" s="1251">
        <v>-3.4954184157665047E-4</v>
      </c>
      <c r="I25" s="1343"/>
      <c r="J25" s="1348" t="s">
        <v>392</v>
      </c>
      <c r="K25" s="1349" t="s">
        <v>392</v>
      </c>
      <c r="L25" s="1349" t="s">
        <v>392</v>
      </c>
      <c r="M25" s="1350" t="s">
        <v>392</v>
      </c>
      <c r="N25" s="1250" t="s">
        <v>392</v>
      </c>
      <c r="O25" s="1252" t="s">
        <v>392</v>
      </c>
      <c r="P25" s="1314"/>
      <c r="Q25" s="1348">
        <v>372.08879999999999</v>
      </c>
      <c r="R25" s="1349">
        <v>378.2165</v>
      </c>
      <c r="S25" s="1349" t="s">
        <v>392</v>
      </c>
      <c r="T25" s="1350">
        <v>375.85969999999998</v>
      </c>
      <c r="U25" s="1250">
        <v>-1.4846000000000004</v>
      </c>
      <c r="V25" s="1252">
        <v>-3.934337950778688E-3</v>
      </c>
      <c r="W25" s="1314"/>
      <c r="X25" s="1352">
        <v>369.8252</v>
      </c>
      <c r="Y25" s="1345"/>
      <c r="Z25" s="1253">
        <v>-0.98369999999999891</v>
      </c>
      <c r="AA25" s="1252">
        <v>-2.6528489472609218E-3</v>
      </c>
      <c r="AB25" s="1346"/>
      <c r="AC25" s="1346"/>
      <c r="AD25" s="1346"/>
      <c r="AE25" s="1346"/>
    </row>
    <row r="26" spans="1:31" s="1235" customFormat="1">
      <c r="A26" s="1347" t="s">
        <v>348</v>
      </c>
      <c r="B26" s="1314"/>
      <c r="C26" s="1353">
        <v>389.81760000000003</v>
      </c>
      <c r="D26" s="1354">
        <v>385.76510000000002</v>
      </c>
      <c r="E26" s="1354">
        <v>360.29570000000001</v>
      </c>
      <c r="F26" s="1355">
        <v>384.1567</v>
      </c>
      <c r="G26" s="1250">
        <v>1.2509000000000015</v>
      </c>
      <c r="H26" s="1251">
        <v>3.2668609355095413E-3</v>
      </c>
      <c r="I26" s="1343"/>
      <c r="J26" s="1353">
        <v>273.94639999999998</v>
      </c>
      <c r="K26" s="1354">
        <v>387</v>
      </c>
      <c r="L26" s="1354">
        <v>370.48829999999998</v>
      </c>
      <c r="M26" s="1355">
        <v>364.73599999999999</v>
      </c>
      <c r="N26" s="1250">
        <v>5.3748999999999683</v>
      </c>
      <c r="O26" s="1252">
        <v>1.4956821982123225E-2</v>
      </c>
      <c r="P26" s="1314"/>
      <c r="Q26" s="1353" t="s">
        <v>392</v>
      </c>
      <c r="R26" s="1354" t="s">
        <v>392</v>
      </c>
      <c r="S26" s="1354" t="s">
        <v>392</v>
      </c>
      <c r="T26" s="1355" t="s">
        <v>392</v>
      </c>
      <c r="U26" s="1250" t="s">
        <v>392</v>
      </c>
      <c r="V26" s="1252" t="s">
        <v>392</v>
      </c>
      <c r="W26" s="1314"/>
      <c r="X26" s="1352">
        <v>381.42880000000002</v>
      </c>
      <c r="Y26" s="1333"/>
      <c r="Z26" s="1253">
        <v>1.8301000000000158</v>
      </c>
      <c r="AA26" s="1252">
        <v>4.8211440134016126E-3</v>
      </c>
      <c r="AB26" s="1346"/>
      <c r="AC26" s="1346"/>
      <c r="AD26" s="1346"/>
      <c r="AE26" s="1346"/>
    </row>
    <row r="27" spans="1:31" s="1235" customFormat="1">
      <c r="A27" s="1347" t="s">
        <v>349</v>
      </c>
      <c r="B27" s="1314"/>
      <c r="C27" s="1353">
        <v>358.7568</v>
      </c>
      <c r="D27" s="1354">
        <v>366.62209999999999</v>
      </c>
      <c r="E27" s="1354" t="s">
        <v>392</v>
      </c>
      <c r="F27" s="1355">
        <v>364.56909999999999</v>
      </c>
      <c r="G27" s="1250">
        <v>1.7620999999999754</v>
      </c>
      <c r="H27" s="1251">
        <v>4.8568522658052338E-3</v>
      </c>
      <c r="I27" s="1343"/>
      <c r="J27" s="1353" t="s">
        <v>392</v>
      </c>
      <c r="K27" s="1354" t="s">
        <v>392</v>
      </c>
      <c r="L27" s="1354" t="s">
        <v>392</v>
      </c>
      <c r="M27" s="1355" t="s">
        <v>392</v>
      </c>
      <c r="N27" s="1250" t="s">
        <v>392</v>
      </c>
      <c r="O27" s="1252" t="s">
        <v>392</v>
      </c>
      <c r="P27" s="1314"/>
      <c r="Q27" s="1353" t="s">
        <v>392</v>
      </c>
      <c r="R27" s="1354" t="s">
        <v>392</v>
      </c>
      <c r="S27" s="1354" t="s">
        <v>392</v>
      </c>
      <c r="T27" s="1355" t="s">
        <v>392</v>
      </c>
      <c r="U27" s="1250" t="s">
        <v>392</v>
      </c>
      <c r="V27" s="1252" t="s">
        <v>392</v>
      </c>
      <c r="W27" s="1314"/>
      <c r="X27" s="1352">
        <v>364.56909999999999</v>
      </c>
      <c r="Y27" s="1333"/>
      <c r="Z27" s="1253">
        <v>1.7620999999999754</v>
      </c>
      <c r="AA27" s="1252">
        <v>4.8568522658052338E-3</v>
      </c>
      <c r="AB27" s="1346"/>
      <c r="AC27" s="1346"/>
      <c r="AD27" s="1346"/>
      <c r="AE27" s="1346"/>
    </row>
    <row r="28" spans="1:31" s="1235" customFormat="1">
      <c r="A28" s="1347" t="s">
        <v>350</v>
      </c>
      <c r="B28" s="1314"/>
      <c r="C28" s="1348">
        <v>390.31330000000003</v>
      </c>
      <c r="D28" s="1349">
        <v>357.66919999999999</v>
      </c>
      <c r="E28" s="1349">
        <v>330.1026</v>
      </c>
      <c r="F28" s="1350">
        <v>385.09739999999999</v>
      </c>
      <c r="G28" s="1254">
        <v>0</v>
      </c>
      <c r="H28" s="1251">
        <v>0</v>
      </c>
      <c r="I28" s="1343"/>
      <c r="J28" s="1348" t="s">
        <v>392</v>
      </c>
      <c r="K28" s="1349" t="s">
        <v>392</v>
      </c>
      <c r="L28" s="1349" t="s">
        <v>392</v>
      </c>
      <c r="M28" s="1350" t="s">
        <v>392</v>
      </c>
      <c r="N28" s="1250" t="s">
        <v>392</v>
      </c>
      <c r="O28" s="1252" t="s">
        <v>392</v>
      </c>
      <c r="P28" s="1314"/>
      <c r="Q28" s="1348">
        <v>429.70620000000002</v>
      </c>
      <c r="R28" s="1349">
        <v>440.11090000000002</v>
      </c>
      <c r="S28" s="1349">
        <v>428.37419999999997</v>
      </c>
      <c r="T28" s="1350">
        <v>433.2638</v>
      </c>
      <c r="U28" s="1250" t="s">
        <v>392</v>
      </c>
      <c r="V28" s="1252" t="s">
        <v>392</v>
      </c>
      <c r="W28" s="1314"/>
      <c r="X28" s="1352">
        <v>387.9588</v>
      </c>
      <c r="Y28" s="1333"/>
      <c r="Z28" s="1253" t="s">
        <v>392</v>
      </c>
      <c r="AA28" s="1252" t="s">
        <v>392</v>
      </c>
      <c r="AB28" s="1346"/>
      <c r="AC28" s="1346"/>
      <c r="AD28" s="1346"/>
      <c r="AE28" s="1346"/>
    </row>
    <row r="29" spans="1:31" s="1235" customFormat="1">
      <c r="A29" s="1347" t="s">
        <v>351</v>
      </c>
      <c r="B29" s="1314"/>
      <c r="C29" s="1348" t="s">
        <v>392</v>
      </c>
      <c r="D29" s="1349" t="s">
        <v>392</v>
      </c>
      <c r="E29" s="1349" t="s">
        <v>392</v>
      </c>
      <c r="F29" s="1350" t="s">
        <v>392</v>
      </c>
      <c r="G29" s="1250">
        <v>0</v>
      </c>
      <c r="H29" s="1251">
        <v>0</v>
      </c>
      <c r="I29" s="1343"/>
      <c r="J29" s="1348" t="s">
        <v>392</v>
      </c>
      <c r="K29" s="1349" t="s">
        <v>392</v>
      </c>
      <c r="L29" s="1349" t="s">
        <v>392</v>
      </c>
      <c r="M29" s="1350" t="s">
        <v>392</v>
      </c>
      <c r="N29" s="1250" t="s">
        <v>392</v>
      </c>
      <c r="O29" s="1252" t="s">
        <v>392</v>
      </c>
      <c r="P29" s="1314"/>
      <c r="Q29" s="1348" t="s">
        <v>392</v>
      </c>
      <c r="R29" s="1349" t="s">
        <v>392</v>
      </c>
      <c r="S29" s="1349" t="s">
        <v>392</v>
      </c>
      <c r="T29" s="1350" t="s">
        <v>392</v>
      </c>
      <c r="U29" s="1250" t="s">
        <v>392</v>
      </c>
      <c r="V29" s="1252" t="s">
        <v>392</v>
      </c>
      <c r="W29" s="1314"/>
      <c r="X29" s="1352" t="s">
        <v>392</v>
      </c>
      <c r="Y29" s="1345"/>
      <c r="Z29" s="1253" t="s">
        <v>392</v>
      </c>
      <c r="AA29" s="1252" t="s">
        <v>392</v>
      </c>
      <c r="AB29" s="1346"/>
      <c r="AC29" s="1346"/>
      <c r="AD29" s="1346"/>
      <c r="AE29" s="1346"/>
    </row>
    <row r="30" spans="1:31" s="1235" customFormat="1">
      <c r="A30" s="1347" t="s">
        <v>352</v>
      </c>
      <c r="B30" s="1314"/>
      <c r="C30" s="1348" t="s">
        <v>392</v>
      </c>
      <c r="D30" s="1349">
        <v>343.54680000000002</v>
      </c>
      <c r="E30" s="1349" t="s">
        <v>392</v>
      </c>
      <c r="F30" s="1350">
        <v>343.54680000000002</v>
      </c>
      <c r="G30" s="1250">
        <v>86.088300000000004</v>
      </c>
      <c r="H30" s="1251">
        <v>0.33437738509313153</v>
      </c>
      <c r="I30" s="1343"/>
      <c r="J30" s="1348" t="s">
        <v>392</v>
      </c>
      <c r="K30" s="1349" t="s">
        <v>392</v>
      </c>
      <c r="L30" s="1349" t="s">
        <v>392</v>
      </c>
      <c r="M30" s="1350" t="s">
        <v>392</v>
      </c>
      <c r="N30" s="1250" t="s">
        <v>392</v>
      </c>
      <c r="O30" s="1252" t="s">
        <v>392</v>
      </c>
      <c r="P30" s="1314"/>
      <c r="Q30" s="1348" t="s">
        <v>392</v>
      </c>
      <c r="R30" s="1349">
        <v>186.40389999999999</v>
      </c>
      <c r="S30" s="1349" t="s">
        <v>392</v>
      </c>
      <c r="T30" s="1350">
        <v>186.40389999999999</v>
      </c>
      <c r="U30" s="1250">
        <v>-6.9655999999999949</v>
      </c>
      <c r="V30" s="1252">
        <v>-3.60222268765239E-2</v>
      </c>
      <c r="W30" s="1314"/>
      <c r="X30" s="1352">
        <v>309.10109999999997</v>
      </c>
      <c r="Y30" s="1345"/>
      <c r="Z30" s="1253">
        <v>65.690899999999971</v>
      </c>
      <c r="AA30" s="1252">
        <v>0.26987735107238708</v>
      </c>
      <c r="AB30" s="1346"/>
      <c r="AC30" s="1346"/>
      <c r="AD30" s="1346"/>
      <c r="AE30" s="1346"/>
    </row>
    <row r="31" spans="1:31" s="1235" customFormat="1">
      <c r="A31" s="1347" t="s">
        <v>353</v>
      </c>
      <c r="B31" s="1314"/>
      <c r="C31" s="1348" t="s">
        <v>392</v>
      </c>
      <c r="D31" s="1349">
        <v>304.27339999999998</v>
      </c>
      <c r="E31" s="1349">
        <v>315.32560000000001</v>
      </c>
      <c r="F31" s="1350">
        <v>312.28649999999999</v>
      </c>
      <c r="G31" s="1250">
        <v>6.2357999999999834</v>
      </c>
      <c r="H31" s="1251">
        <v>2.0375055505509332E-2</v>
      </c>
      <c r="I31" s="1343"/>
      <c r="J31" s="1348" t="s">
        <v>392</v>
      </c>
      <c r="K31" s="1349" t="s">
        <v>392</v>
      </c>
      <c r="L31" s="1349" t="s">
        <v>392</v>
      </c>
      <c r="M31" s="1350" t="s">
        <v>392</v>
      </c>
      <c r="N31" s="1250" t="s">
        <v>392</v>
      </c>
      <c r="O31" s="1252" t="s">
        <v>392</v>
      </c>
      <c r="P31" s="1314"/>
      <c r="Q31" s="1348" t="s">
        <v>392</v>
      </c>
      <c r="R31" s="1349" t="s">
        <v>344</v>
      </c>
      <c r="S31" s="1349" t="s">
        <v>392</v>
      </c>
      <c r="T31" s="1350" t="s">
        <v>344</v>
      </c>
      <c r="U31" s="1250" t="s">
        <v>392</v>
      </c>
      <c r="V31" s="1252" t="s">
        <v>392</v>
      </c>
      <c r="W31" s="1314"/>
      <c r="X31" s="1352" t="s">
        <v>344</v>
      </c>
      <c r="Y31" s="1345"/>
      <c r="Z31" s="1253" t="s">
        <v>392</v>
      </c>
      <c r="AA31" s="1252" t="s">
        <v>392</v>
      </c>
      <c r="AB31" s="1346"/>
      <c r="AC31" s="1346"/>
      <c r="AD31" s="1346"/>
      <c r="AE31" s="1346"/>
    </row>
    <row r="32" spans="1:31" s="1235" customFormat="1">
      <c r="A32" s="1347" t="s">
        <v>354</v>
      </c>
      <c r="B32" s="1314"/>
      <c r="C32" s="1348" t="s">
        <v>344</v>
      </c>
      <c r="D32" s="1354" t="s">
        <v>344</v>
      </c>
      <c r="E32" s="1354" t="s">
        <v>392</v>
      </c>
      <c r="F32" s="1355" t="s">
        <v>344</v>
      </c>
      <c r="G32" s="1250" t="s">
        <v>392</v>
      </c>
      <c r="H32" s="1251" t="s">
        <v>392</v>
      </c>
      <c r="I32" s="1343"/>
      <c r="J32" s="1348" t="s">
        <v>392</v>
      </c>
      <c r="K32" s="1354" t="s">
        <v>392</v>
      </c>
      <c r="L32" s="1354" t="s">
        <v>392</v>
      </c>
      <c r="M32" s="1355" t="s">
        <v>392</v>
      </c>
      <c r="N32" s="1250" t="s">
        <v>392</v>
      </c>
      <c r="O32" s="1252" t="s">
        <v>392</v>
      </c>
      <c r="P32" s="1314"/>
      <c r="Q32" s="1348" t="s">
        <v>392</v>
      </c>
      <c r="R32" s="1354" t="s">
        <v>392</v>
      </c>
      <c r="S32" s="1354" t="s">
        <v>392</v>
      </c>
      <c r="T32" s="1355" t="s">
        <v>392</v>
      </c>
      <c r="U32" s="1250" t="s">
        <v>392</v>
      </c>
      <c r="V32" s="1252" t="s">
        <v>392</v>
      </c>
      <c r="W32" s="1314"/>
      <c r="X32" s="1352" t="s">
        <v>344</v>
      </c>
      <c r="Y32" s="1345"/>
      <c r="Z32" s="1253" t="s">
        <v>392</v>
      </c>
      <c r="AA32" s="1252" t="s">
        <v>392</v>
      </c>
      <c r="AB32" s="1346"/>
      <c r="AC32" s="1346"/>
      <c r="AD32" s="1346"/>
      <c r="AE32" s="1346"/>
    </row>
    <row r="33" spans="1:31" s="1235" customFormat="1">
      <c r="A33" s="1347" t="s">
        <v>355</v>
      </c>
      <c r="B33" s="1314"/>
      <c r="C33" s="1348" t="s">
        <v>392</v>
      </c>
      <c r="D33" s="1354" t="s">
        <v>392</v>
      </c>
      <c r="E33" s="1354" t="s">
        <v>392</v>
      </c>
      <c r="F33" s="1355" t="s">
        <v>392</v>
      </c>
      <c r="G33" s="1250" t="s">
        <v>392</v>
      </c>
      <c r="H33" s="1251" t="s">
        <v>392</v>
      </c>
      <c r="I33" s="1343"/>
      <c r="J33" s="1348" t="s">
        <v>392</v>
      </c>
      <c r="K33" s="1354" t="s">
        <v>392</v>
      </c>
      <c r="L33" s="1354" t="s">
        <v>392</v>
      </c>
      <c r="M33" s="1355" t="s">
        <v>392</v>
      </c>
      <c r="N33" s="1250" t="s">
        <v>392</v>
      </c>
      <c r="O33" s="1252" t="s">
        <v>392</v>
      </c>
      <c r="P33" s="1314"/>
      <c r="Q33" s="1348" t="s">
        <v>392</v>
      </c>
      <c r="R33" s="1354" t="s">
        <v>392</v>
      </c>
      <c r="S33" s="1354" t="s">
        <v>392</v>
      </c>
      <c r="T33" s="1355" t="s">
        <v>392</v>
      </c>
      <c r="U33" s="1250" t="s">
        <v>392</v>
      </c>
      <c r="V33" s="1252" t="s">
        <v>392</v>
      </c>
      <c r="W33" s="1314"/>
      <c r="X33" s="1352" t="s">
        <v>392</v>
      </c>
      <c r="Y33" s="1345"/>
      <c r="Z33" s="1253">
        <v>-196.64269999999999</v>
      </c>
      <c r="AA33" s="1252">
        <v>-1</v>
      </c>
      <c r="AB33" s="1346"/>
      <c r="AC33" s="1346"/>
      <c r="AD33" s="1346"/>
      <c r="AE33" s="1346"/>
    </row>
    <row r="34" spans="1:31" s="1235" customFormat="1">
      <c r="A34" s="1347" t="s">
        <v>356</v>
      </c>
      <c r="B34" s="1314"/>
      <c r="C34" s="1348" t="s">
        <v>392</v>
      </c>
      <c r="D34" s="1354" t="s">
        <v>392</v>
      </c>
      <c r="E34" s="1354" t="s">
        <v>392</v>
      </c>
      <c r="F34" s="1355" t="s">
        <v>392</v>
      </c>
      <c r="G34" s="1250"/>
      <c r="H34" s="1251" t="s">
        <v>392</v>
      </c>
      <c r="I34" s="1343"/>
      <c r="J34" s="1348" t="s">
        <v>392</v>
      </c>
      <c r="K34" s="1354" t="s">
        <v>392</v>
      </c>
      <c r="L34" s="1354" t="s">
        <v>392</v>
      </c>
      <c r="M34" s="1355" t="s">
        <v>392</v>
      </c>
      <c r="N34" s="1250" t="s">
        <v>392</v>
      </c>
      <c r="O34" s="1252" t="s">
        <v>392</v>
      </c>
      <c r="P34" s="1314"/>
      <c r="Q34" s="1348" t="s">
        <v>392</v>
      </c>
      <c r="R34" s="1354" t="s">
        <v>392</v>
      </c>
      <c r="S34" s="1354" t="s">
        <v>392</v>
      </c>
      <c r="T34" s="1355" t="s">
        <v>392</v>
      </c>
      <c r="U34" s="1250" t="s">
        <v>392</v>
      </c>
      <c r="V34" s="1252" t="s">
        <v>392</v>
      </c>
      <c r="W34" s="1314"/>
      <c r="X34" s="1352" t="s">
        <v>392</v>
      </c>
      <c r="Y34" s="1345"/>
      <c r="Z34" s="1253" t="s">
        <v>392</v>
      </c>
      <c r="AA34" s="1252" t="s">
        <v>392</v>
      </c>
      <c r="AB34" s="1346"/>
      <c r="AC34" s="1346"/>
      <c r="AD34" s="1346"/>
      <c r="AE34" s="1346"/>
    </row>
    <row r="35" spans="1:31" s="1235" customFormat="1">
      <c r="A35" s="1347" t="s">
        <v>357</v>
      </c>
      <c r="B35" s="1314"/>
      <c r="C35" s="1348" t="s">
        <v>392</v>
      </c>
      <c r="D35" s="1349">
        <v>382.31229999999999</v>
      </c>
      <c r="E35" s="1349">
        <v>366.82839999999999</v>
      </c>
      <c r="F35" s="1350">
        <v>375.2013</v>
      </c>
      <c r="G35" s="1250">
        <v>15.04219999999998</v>
      </c>
      <c r="H35" s="1251">
        <v>4.1765430888737631E-2</v>
      </c>
      <c r="I35" s="1343"/>
      <c r="J35" s="1348" t="s">
        <v>392</v>
      </c>
      <c r="K35" s="1349" t="s">
        <v>392</v>
      </c>
      <c r="L35" s="1349" t="s">
        <v>392</v>
      </c>
      <c r="M35" s="1350" t="s">
        <v>392</v>
      </c>
      <c r="N35" s="1250" t="s">
        <v>392</v>
      </c>
      <c r="O35" s="1252" t="s">
        <v>392</v>
      </c>
      <c r="P35" s="1314"/>
      <c r="Q35" s="1348" t="s">
        <v>392</v>
      </c>
      <c r="R35" s="1349">
        <v>370.85910000000001</v>
      </c>
      <c r="S35" s="1349">
        <v>351.27370000000002</v>
      </c>
      <c r="T35" s="1350">
        <v>353.99200000000002</v>
      </c>
      <c r="U35" s="1250">
        <v>1.4596000000000231</v>
      </c>
      <c r="V35" s="1252">
        <v>4.1403286619896562E-3</v>
      </c>
      <c r="W35" s="1314"/>
      <c r="X35" s="1352">
        <v>358.91039999999998</v>
      </c>
      <c r="Y35" s="1333"/>
      <c r="Z35" s="1253">
        <v>4.6093999999999937</v>
      </c>
      <c r="AA35" s="1252">
        <v>1.3009841914078724E-2</v>
      </c>
      <c r="AB35" s="1346"/>
      <c r="AC35" s="1346"/>
      <c r="AD35" s="1346"/>
      <c r="AE35" s="1346"/>
    </row>
    <row r="36" spans="1:31" s="1235" customFormat="1">
      <c r="A36" s="1347" t="s">
        <v>358</v>
      </c>
      <c r="B36" s="1314"/>
      <c r="C36" s="1348">
        <v>373.58980000000003</v>
      </c>
      <c r="D36" s="1349">
        <v>376.21499999999997</v>
      </c>
      <c r="E36" s="1349" t="s">
        <v>392</v>
      </c>
      <c r="F36" s="1350">
        <v>374.48630000000003</v>
      </c>
      <c r="G36" s="1250">
        <v>3.3035000000000423</v>
      </c>
      <c r="H36" s="1251">
        <v>8.8999274750878321E-3</v>
      </c>
      <c r="I36" s="1343"/>
      <c r="J36" s="1348" t="s">
        <v>392</v>
      </c>
      <c r="K36" s="1349" t="s">
        <v>392</v>
      </c>
      <c r="L36" s="1349" t="s">
        <v>392</v>
      </c>
      <c r="M36" s="1350" t="s">
        <v>392</v>
      </c>
      <c r="N36" s="1250" t="s">
        <v>392</v>
      </c>
      <c r="O36" s="1252" t="s">
        <v>392</v>
      </c>
      <c r="P36" s="1314"/>
      <c r="Q36" s="1348">
        <v>469.88979999999998</v>
      </c>
      <c r="R36" s="1349">
        <v>457.78429999999997</v>
      </c>
      <c r="S36" s="1349" t="s">
        <v>392</v>
      </c>
      <c r="T36" s="1350">
        <v>464.9393</v>
      </c>
      <c r="U36" s="1250">
        <v>4.8892999999999915</v>
      </c>
      <c r="V36" s="1252">
        <v>1.0627757852407438E-2</v>
      </c>
      <c r="W36" s="1314"/>
      <c r="X36" s="1352">
        <v>374.4864</v>
      </c>
      <c r="Y36" s="1333"/>
      <c r="Z36" s="1253">
        <v>3.3034999999999854</v>
      </c>
      <c r="AA36" s="1252">
        <v>8.8999250773675875E-3</v>
      </c>
      <c r="AB36" s="1346"/>
      <c r="AC36" s="1346"/>
      <c r="AD36" s="1346"/>
      <c r="AE36" s="1346"/>
    </row>
    <row r="37" spans="1:31" s="1235" customFormat="1">
      <c r="A37" s="1347" t="s">
        <v>359</v>
      </c>
      <c r="B37" s="1314"/>
      <c r="C37" s="1348" t="s">
        <v>392</v>
      </c>
      <c r="D37" s="1349">
        <v>359.02949999999998</v>
      </c>
      <c r="E37" s="1349">
        <v>365.08980000000003</v>
      </c>
      <c r="F37" s="1350">
        <v>362.98009999999999</v>
      </c>
      <c r="G37" s="1250">
        <v>7.3598999999999819</v>
      </c>
      <c r="H37" s="1251">
        <v>2.0695955966505863E-2</v>
      </c>
      <c r="I37" s="1343"/>
      <c r="J37" s="1348" t="s">
        <v>392</v>
      </c>
      <c r="K37" s="1349" t="s">
        <v>392</v>
      </c>
      <c r="L37" s="1349" t="s">
        <v>392</v>
      </c>
      <c r="M37" s="1350" t="s">
        <v>392</v>
      </c>
      <c r="N37" s="1250" t="s">
        <v>392</v>
      </c>
      <c r="O37" s="1252" t="s">
        <v>392</v>
      </c>
      <c r="P37" s="1314"/>
      <c r="Q37" s="1348" t="s">
        <v>392</v>
      </c>
      <c r="R37" s="1349" t="s">
        <v>392</v>
      </c>
      <c r="S37" s="1349" t="s">
        <v>392</v>
      </c>
      <c r="T37" s="1350" t="s">
        <v>392</v>
      </c>
      <c r="U37" s="1250" t="s">
        <v>392</v>
      </c>
      <c r="V37" s="1252" t="s">
        <v>392</v>
      </c>
      <c r="W37" s="1314"/>
      <c r="X37" s="1352">
        <v>362.98009999999999</v>
      </c>
      <c r="Y37" s="1333"/>
      <c r="Z37" s="1253">
        <v>7.6342000000000212</v>
      </c>
      <c r="AA37" s="1252">
        <v>2.1483855589722545E-2</v>
      </c>
      <c r="AB37" s="1346"/>
      <c r="AC37" s="1346"/>
      <c r="AD37" s="1346"/>
      <c r="AE37" s="1346"/>
    </row>
    <row r="38" spans="1:31" s="1235" customFormat="1">
      <c r="A38" s="1347" t="s">
        <v>360</v>
      </c>
      <c r="B38" s="1314"/>
      <c r="C38" s="1348">
        <v>361.40379999999999</v>
      </c>
      <c r="D38" s="1349">
        <v>376.1216</v>
      </c>
      <c r="E38" s="1349" t="s">
        <v>392</v>
      </c>
      <c r="F38" s="1350">
        <v>368.26260000000002</v>
      </c>
      <c r="G38" s="1250">
        <v>6.4268000000000143</v>
      </c>
      <c r="H38" s="1251">
        <v>1.7761647686602711E-2</v>
      </c>
      <c r="I38" s="1343"/>
      <c r="J38" s="1348" t="s">
        <v>392</v>
      </c>
      <c r="K38" s="1349" t="s">
        <v>392</v>
      </c>
      <c r="L38" s="1349" t="s">
        <v>392</v>
      </c>
      <c r="M38" s="1350" t="s">
        <v>392</v>
      </c>
      <c r="N38" s="1250" t="s">
        <v>392</v>
      </c>
      <c r="O38" s="1252" t="s">
        <v>392</v>
      </c>
      <c r="P38" s="1314"/>
      <c r="Q38" s="1348">
        <v>359.44810000000001</v>
      </c>
      <c r="R38" s="1349">
        <v>352.34390000000002</v>
      </c>
      <c r="S38" s="1349" t="s">
        <v>392</v>
      </c>
      <c r="T38" s="1350">
        <v>353.35109999999997</v>
      </c>
      <c r="U38" s="1250">
        <v>2.6445999999999685</v>
      </c>
      <c r="V38" s="1252">
        <v>7.5407784001721989E-3</v>
      </c>
      <c r="W38" s="1314"/>
      <c r="X38" s="1352">
        <v>361.60750000000002</v>
      </c>
      <c r="Y38" s="1333"/>
      <c r="Z38" s="1253">
        <v>4.7388000000000261</v>
      </c>
      <c r="AA38" s="1252">
        <v>1.3278833363643328E-2</v>
      </c>
      <c r="AB38" s="1313"/>
      <c r="AC38" s="1313"/>
      <c r="AD38" s="1313"/>
      <c r="AE38" s="1313"/>
    </row>
    <row r="39" spans="1:31" s="1235" customFormat="1">
      <c r="A39" s="1347" t="s">
        <v>361</v>
      </c>
      <c r="B39" s="1314"/>
      <c r="C39" s="1348">
        <v>305.02859999999998</v>
      </c>
      <c r="D39" s="1349">
        <v>327.97430000000003</v>
      </c>
      <c r="E39" s="1349">
        <v>322.9289</v>
      </c>
      <c r="F39" s="1350">
        <v>323.75880000000001</v>
      </c>
      <c r="G39" s="1250">
        <v>-0.91030000000000655</v>
      </c>
      <c r="H39" s="1251">
        <v>-2.8037777540270703E-3</v>
      </c>
      <c r="I39" s="1343"/>
      <c r="J39" s="1348" t="s">
        <v>392</v>
      </c>
      <c r="K39" s="1349" t="s">
        <v>392</v>
      </c>
      <c r="L39" s="1349" t="s">
        <v>392</v>
      </c>
      <c r="M39" s="1350" t="s">
        <v>392</v>
      </c>
      <c r="N39" s="1250" t="s">
        <v>392</v>
      </c>
      <c r="O39" s="1252" t="s">
        <v>392</v>
      </c>
      <c r="P39" s="1314"/>
      <c r="Q39" s="1348" t="s">
        <v>392</v>
      </c>
      <c r="R39" s="1349">
        <v>313.81380000000001</v>
      </c>
      <c r="S39" s="1349">
        <v>327.15910000000002</v>
      </c>
      <c r="T39" s="1350">
        <v>325.721</v>
      </c>
      <c r="U39" s="1250">
        <v>23.58159999999998</v>
      </c>
      <c r="V39" s="1252">
        <v>7.8048741739739969E-2</v>
      </c>
      <c r="W39" s="1314"/>
      <c r="X39" s="1352">
        <v>325.06630000000001</v>
      </c>
      <c r="Y39" s="1333"/>
      <c r="Z39" s="1253">
        <v>15.4101</v>
      </c>
      <c r="AA39" s="1252">
        <v>4.9765191202372216E-2</v>
      </c>
      <c r="AB39" s="1346"/>
      <c r="AC39" s="1346"/>
      <c r="AD39" s="1346"/>
      <c r="AE39" s="1346"/>
    </row>
    <row r="40" spans="1:31" s="1235" customFormat="1">
      <c r="A40" s="1347" t="s">
        <v>362</v>
      </c>
      <c r="B40" s="1314"/>
      <c r="C40" s="1348">
        <v>322.0351</v>
      </c>
      <c r="D40" s="1349">
        <v>329.10829999999999</v>
      </c>
      <c r="E40" s="1349">
        <v>324.75940000000003</v>
      </c>
      <c r="F40" s="1350">
        <v>326.2226</v>
      </c>
      <c r="G40" s="1250">
        <v>5.7361999999999966</v>
      </c>
      <c r="H40" s="1251">
        <v>1.7898419402508248E-2</v>
      </c>
      <c r="I40" s="1343"/>
      <c r="J40" s="1348" t="s">
        <v>392</v>
      </c>
      <c r="K40" s="1349" t="s">
        <v>392</v>
      </c>
      <c r="L40" s="1349" t="s">
        <v>392</v>
      </c>
      <c r="M40" s="1350" t="s">
        <v>392</v>
      </c>
      <c r="N40" s="1250" t="s">
        <v>392</v>
      </c>
      <c r="O40" s="1252" t="s">
        <v>392</v>
      </c>
      <c r="P40" s="1314"/>
      <c r="Q40" s="1348" t="s">
        <v>392</v>
      </c>
      <c r="R40" s="1349" t="s">
        <v>392</v>
      </c>
      <c r="S40" s="1349">
        <v>426.2971</v>
      </c>
      <c r="T40" s="1350">
        <v>426.2971</v>
      </c>
      <c r="U40" s="1250">
        <v>9.9963999999999942</v>
      </c>
      <c r="V40" s="1252">
        <v>2.4012450615624736E-2</v>
      </c>
      <c r="W40" s="1314"/>
      <c r="X40" s="1352">
        <v>332.8877</v>
      </c>
      <c r="Y40" s="1333"/>
      <c r="Z40" s="1253">
        <v>6.0199000000000069</v>
      </c>
      <c r="AA40" s="1252">
        <v>1.8416925741844281E-2</v>
      </c>
      <c r="AB40" s="1346"/>
      <c r="AC40" s="1346"/>
      <c r="AD40" s="1346"/>
      <c r="AE40" s="1346"/>
    </row>
    <row r="41" spans="1:31" s="1235" customFormat="1">
      <c r="A41" s="1347" t="s">
        <v>363</v>
      </c>
      <c r="B41" s="1314"/>
      <c r="C41" s="1348" t="s">
        <v>392</v>
      </c>
      <c r="D41" s="1349">
        <v>329.59230000000002</v>
      </c>
      <c r="E41" s="1349">
        <v>282.661</v>
      </c>
      <c r="F41" s="1350">
        <v>304.99119999999999</v>
      </c>
      <c r="G41" s="1250">
        <v>1.0863999999999692</v>
      </c>
      <c r="H41" s="1251">
        <v>3.5748036885234757E-3</v>
      </c>
      <c r="I41" s="1343"/>
      <c r="J41" s="1348" t="s">
        <v>392</v>
      </c>
      <c r="K41" s="1349" t="s">
        <v>392</v>
      </c>
      <c r="L41" s="1349" t="s">
        <v>392</v>
      </c>
      <c r="M41" s="1350" t="s">
        <v>392</v>
      </c>
      <c r="N41" s="1250" t="s">
        <v>392</v>
      </c>
      <c r="O41" s="1252" t="s">
        <v>392</v>
      </c>
      <c r="P41" s="1314"/>
      <c r="Q41" s="1348" t="s">
        <v>392</v>
      </c>
      <c r="R41" s="1349" t="s">
        <v>392</v>
      </c>
      <c r="S41" s="1349" t="s">
        <v>344</v>
      </c>
      <c r="T41" s="1350" t="s">
        <v>344</v>
      </c>
      <c r="U41" s="1250" t="s">
        <v>392</v>
      </c>
      <c r="V41" s="1252" t="s">
        <v>392</v>
      </c>
      <c r="W41" s="1314"/>
      <c r="X41" s="1352" t="s">
        <v>344</v>
      </c>
      <c r="Y41" s="1333"/>
      <c r="Z41" s="1253" t="s">
        <v>392</v>
      </c>
      <c r="AA41" s="1252" t="s">
        <v>392</v>
      </c>
      <c r="AB41" s="1346"/>
      <c r="AC41" s="1346"/>
      <c r="AD41" s="1346"/>
      <c r="AE41" s="1346"/>
    </row>
    <row r="42" spans="1:31" s="1235" customFormat="1">
      <c r="A42" s="1347" t="s">
        <v>364</v>
      </c>
      <c r="B42" s="1314"/>
      <c r="C42" s="1348" t="s">
        <v>392</v>
      </c>
      <c r="D42" s="1349">
        <v>375.20760000000001</v>
      </c>
      <c r="E42" s="1349">
        <v>368.18790000000001</v>
      </c>
      <c r="F42" s="1350">
        <v>369.41070000000002</v>
      </c>
      <c r="G42" s="1250">
        <v>-1.5674999999999955</v>
      </c>
      <c r="H42" s="1251">
        <v>-4.2253156654488144E-3</v>
      </c>
      <c r="I42" s="1343"/>
      <c r="J42" s="1348" t="s">
        <v>392</v>
      </c>
      <c r="K42" s="1349" t="s">
        <v>392</v>
      </c>
      <c r="L42" s="1349" t="s">
        <v>392</v>
      </c>
      <c r="M42" s="1350" t="s">
        <v>392</v>
      </c>
      <c r="N42" s="1250" t="s">
        <v>392</v>
      </c>
      <c r="O42" s="1252" t="s">
        <v>392</v>
      </c>
      <c r="P42" s="1314"/>
      <c r="Q42" s="1348" t="s">
        <v>392</v>
      </c>
      <c r="R42" s="1349" t="s">
        <v>392</v>
      </c>
      <c r="S42" s="1349" t="s">
        <v>392</v>
      </c>
      <c r="T42" s="1350" t="s">
        <v>392</v>
      </c>
      <c r="U42" s="1250" t="s">
        <v>392</v>
      </c>
      <c r="V42" s="1252" t="s">
        <v>392</v>
      </c>
      <c r="W42" s="1314"/>
      <c r="X42" s="1352">
        <v>369.41070000000002</v>
      </c>
      <c r="Y42" s="1333"/>
      <c r="Z42" s="1253">
        <v>-1.5674999999999955</v>
      </c>
      <c r="AA42" s="1252">
        <v>-4.2253156654488144E-3</v>
      </c>
      <c r="AB42" s="1346"/>
      <c r="AC42" s="1346"/>
      <c r="AD42" s="1346"/>
      <c r="AE42" s="1346"/>
    </row>
    <row r="43" spans="1:31" s="1235" customFormat="1" ht="13.5" thickBot="1">
      <c r="A43" s="1357" t="s">
        <v>365</v>
      </c>
      <c r="B43" s="1314"/>
      <c r="C43" s="1358" t="s">
        <v>392</v>
      </c>
      <c r="D43" s="1359">
        <v>460.80070000000001</v>
      </c>
      <c r="E43" s="1359">
        <v>477.95420000000001</v>
      </c>
      <c r="F43" s="1360">
        <v>470.8809</v>
      </c>
      <c r="G43" s="1255">
        <v>2.3012999999999693</v>
      </c>
      <c r="H43" s="1256">
        <v>4.9112253286314189E-3</v>
      </c>
      <c r="I43" s="1343"/>
      <c r="J43" s="1358" t="s">
        <v>392</v>
      </c>
      <c r="K43" s="1359" t="s">
        <v>392</v>
      </c>
      <c r="L43" s="1359" t="s">
        <v>392</v>
      </c>
      <c r="M43" s="1360" t="s">
        <v>392</v>
      </c>
      <c r="N43" s="1255" t="s">
        <v>392</v>
      </c>
      <c r="O43" s="1257" t="s">
        <v>392</v>
      </c>
      <c r="P43" s="1314"/>
      <c r="Q43" s="1358" t="s">
        <v>392</v>
      </c>
      <c r="R43" s="1359">
        <v>490.17669999999998</v>
      </c>
      <c r="S43" s="1359" t="s">
        <v>392</v>
      </c>
      <c r="T43" s="1360">
        <v>490.17669999999998</v>
      </c>
      <c r="U43" s="1255">
        <v>22.101099999999974</v>
      </c>
      <c r="V43" s="1257">
        <v>4.7216945296870705E-2</v>
      </c>
      <c r="W43" s="1314"/>
      <c r="X43" s="1361">
        <v>472.05500000000001</v>
      </c>
      <c r="Y43" s="1333"/>
      <c r="Z43" s="1258">
        <v>3.5061000000000035</v>
      </c>
      <c r="AA43" s="1257">
        <v>7.4828902596932867E-3</v>
      </c>
      <c r="AB43" s="1313"/>
      <c r="AC43" s="1313"/>
      <c r="AD43" s="1313"/>
      <c r="AE43" s="1313"/>
    </row>
    <row r="44" spans="1:31">
      <c r="A44" s="1362" t="s">
        <v>421</v>
      </c>
    </row>
    <row r="55" spans="3:5" ht="15">
      <c r="D55" s="1313"/>
      <c r="E55" s="1238"/>
    </row>
    <row r="59" spans="3:5" ht="20.85" customHeight="1">
      <c r="C59" s="1214"/>
      <c r="D59" s="1259" t="s">
        <v>464</v>
      </c>
    </row>
    <row r="60" spans="3:5">
      <c r="C60" s="1221"/>
      <c r="D60" s="122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4" workbookViewId="0">
      <selection activeCell="U25" sqref="U25"/>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454</v>
      </c>
      <c r="D1" s="1211"/>
      <c r="E1" s="1211"/>
      <c r="F1" s="1212"/>
      <c r="G1" s="1212"/>
      <c r="H1" s="1211"/>
      <c r="I1" s="1211"/>
      <c r="J1" s="1211"/>
      <c r="K1" s="1211"/>
      <c r="L1" s="1211"/>
      <c r="M1" s="1211"/>
      <c r="N1" s="1211"/>
      <c r="O1" s="1211"/>
      <c r="P1" s="1211"/>
      <c r="Q1" s="1211"/>
      <c r="R1" s="1213" t="s">
        <v>455</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498</v>
      </c>
      <c r="T2" s="1202"/>
    </row>
    <row r="3" spans="1:30" s="1111" customFormat="1">
      <c r="C3" s="1203"/>
      <c r="P3" s="1204" t="s">
        <v>500</v>
      </c>
      <c r="Q3" s="1205" t="s">
        <v>456</v>
      </c>
      <c r="R3" s="1206">
        <v>44410</v>
      </c>
    </row>
    <row r="4" spans="1:30" s="1111" customFormat="1">
      <c r="C4" s="1203"/>
      <c r="D4" s="1207"/>
      <c r="E4" s="1207"/>
      <c r="F4" s="1207"/>
      <c r="Q4" s="1205" t="s">
        <v>457</v>
      </c>
      <c r="R4" s="1206">
        <v>44416</v>
      </c>
    </row>
    <row r="5" spans="1:30" ht="6.6" customHeight="1">
      <c r="C5" s="1208"/>
    </row>
    <row r="6" spans="1:30" ht="28.35" customHeight="1">
      <c r="C6" s="1504" t="s">
        <v>458</v>
      </c>
      <c r="D6" s="1504"/>
      <c r="E6" s="1504"/>
      <c r="F6" s="1504"/>
      <c r="G6" s="1504"/>
      <c r="H6" s="1504"/>
      <c r="I6" s="1504"/>
      <c r="J6" s="1504"/>
      <c r="K6" s="1504"/>
      <c r="L6" s="1504"/>
      <c r="M6" s="1504"/>
      <c r="N6" s="1504"/>
      <c r="O6" s="1504"/>
      <c r="P6" s="1504"/>
      <c r="Q6" s="1504"/>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396</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397</v>
      </c>
    </row>
    <row r="10" spans="1:30" ht="15">
      <c r="A10" s="1110" t="s">
        <v>398</v>
      </c>
      <c r="B10" s="1110" t="s">
        <v>399</v>
      </c>
      <c r="C10" s="1121" t="s">
        <v>400</v>
      </c>
      <c r="D10" s="1122"/>
      <c r="E10" s="1123"/>
      <c r="F10" s="1123"/>
      <c r="G10" s="1123"/>
      <c r="H10" s="1123"/>
      <c r="I10" s="1123"/>
      <c r="J10" s="1123"/>
      <c r="K10" s="1123"/>
      <c r="L10" s="1123"/>
      <c r="M10" s="1123"/>
      <c r="N10" s="1123"/>
      <c r="O10" s="1123"/>
      <c r="P10" s="1123"/>
      <c r="Q10" s="1124"/>
    </row>
    <row r="11" spans="1:30">
      <c r="C11" s="1125" t="s">
        <v>401</v>
      </c>
      <c r="D11" s="1409">
        <v>105</v>
      </c>
      <c r="E11" s="1410">
        <v>73.951599999999999</v>
      </c>
      <c r="F11" s="1410">
        <v>98.11</v>
      </c>
      <c r="G11" s="1410">
        <v>157.43</v>
      </c>
      <c r="H11" s="1410">
        <v>105.8</v>
      </c>
      <c r="I11" s="1410">
        <v>65</v>
      </c>
      <c r="J11" s="1410">
        <v>140.1</v>
      </c>
      <c r="K11" s="1410">
        <v>88</v>
      </c>
      <c r="L11" s="1410">
        <v>142.44</v>
      </c>
      <c r="M11" s="1410">
        <v>141.8646</v>
      </c>
      <c r="N11" s="1410"/>
      <c r="O11" s="1410">
        <v>45.500100000000003</v>
      </c>
      <c r="P11" s="1411"/>
      <c r="Q11" s="1412">
        <v>103.06649896747247</v>
      </c>
    </row>
    <row r="12" spans="1:30">
      <c r="C12" s="1126" t="s">
        <v>402</v>
      </c>
      <c r="D12" s="1413">
        <v>115</v>
      </c>
      <c r="E12" s="1414">
        <v>73.948599999999999</v>
      </c>
      <c r="F12" s="1414">
        <v>102.82000000000001</v>
      </c>
      <c r="G12" s="1414">
        <v>130.68</v>
      </c>
      <c r="H12" s="1414">
        <v>105.8</v>
      </c>
      <c r="I12" s="1414">
        <v>66</v>
      </c>
      <c r="J12" s="1414">
        <v>139.92000000000002</v>
      </c>
      <c r="K12" s="1414">
        <v>105</v>
      </c>
      <c r="L12" s="1414">
        <v>100.89</v>
      </c>
      <c r="M12" s="1414">
        <v>140.3586</v>
      </c>
      <c r="N12" s="1414"/>
      <c r="O12" s="1414">
        <v>45.467100000000002</v>
      </c>
      <c r="P12" s="1415"/>
      <c r="Q12" s="1416">
        <v>102.49001719708762</v>
      </c>
    </row>
    <row r="13" spans="1:30">
      <c r="A13" s="1127"/>
      <c r="B13" s="1127"/>
      <c r="C13" s="1128" t="s">
        <v>403</v>
      </c>
      <c r="D13" s="1417">
        <f>D12-D11</f>
        <v>10</v>
      </c>
      <c r="E13" s="1418">
        <f>E11-E12</f>
        <v>3.0000000000001137E-3</v>
      </c>
      <c r="F13" s="1418">
        <f t="shared" ref="F13:Q13" si="0">F11-F12</f>
        <v>-4.710000000000008</v>
      </c>
      <c r="G13" s="1418">
        <f t="shared" si="0"/>
        <v>26.75</v>
      </c>
      <c r="H13" s="1418">
        <f t="shared" si="0"/>
        <v>0</v>
      </c>
      <c r="I13" s="1418">
        <f t="shared" si="0"/>
        <v>-1</v>
      </c>
      <c r="J13" s="1418">
        <f t="shared" si="0"/>
        <v>0.1799999999999784</v>
      </c>
      <c r="K13" s="1418">
        <f t="shared" si="0"/>
        <v>-17</v>
      </c>
      <c r="L13" s="1418">
        <f t="shared" si="0"/>
        <v>41.55</v>
      </c>
      <c r="M13" s="1418">
        <f t="shared" si="0"/>
        <v>1.5060000000000002</v>
      </c>
      <c r="N13" s="1419">
        <f t="shared" si="0"/>
        <v>0</v>
      </c>
      <c r="O13" s="1418">
        <f t="shared" si="0"/>
        <v>3.3000000000001251E-2</v>
      </c>
      <c r="P13" s="1420">
        <f t="shared" si="0"/>
        <v>0</v>
      </c>
      <c r="Q13" s="1421">
        <f t="shared" si="0"/>
        <v>0.57648177038484505</v>
      </c>
    </row>
    <row r="14" spans="1:30">
      <c r="A14" s="1127"/>
      <c r="B14" s="1127"/>
      <c r="C14" s="1128" t="s">
        <v>404</v>
      </c>
      <c r="D14" s="1173">
        <f>D11/$Q11*100</f>
        <v>101.87597429998834</v>
      </c>
      <c r="E14" s="1174">
        <f t="shared" ref="E14:O14" si="1">E11/$Q11*100</f>
        <v>71.75134572421922</v>
      </c>
      <c r="F14" s="1174">
        <f t="shared" si="1"/>
        <v>95.190969891160535</v>
      </c>
      <c r="G14" s="1174">
        <f t="shared" si="1"/>
        <v>152.74604413378253</v>
      </c>
      <c r="H14" s="1174">
        <f t="shared" si="1"/>
        <v>102.65217219941682</v>
      </c>
      <c r="I14" s="1174">
        <f t="shared" si="1"/>
        <v>63.066079328564207</v>
      </c>
      <c r="J14" s="1174">
        <f t="shared" si="1"/>
        <v>135.931657137413</v>
      </c>
      <c r="K14" s="1174">
        <f t="shared" si="1"/>
        <v>85.381768937133089</v>
      </c>
      <c r="L14" s="1174">
        <f t="shared" si="1"/>
        <v>138.20203599324131</v>
      </c>
      <c r="M14" s="1174">
        <f t="shared" si="1"/>
        <v>137.64375565407738</v>
      </c>
      <c r="N14" s="1174"/>
      <c r="O14" s="1174">
        <f t="shared" si="1"/>
        <v>44.146352554732374</v>
      </c>
      <c r="P14" s="1175"/>
      <c r="Q14" s="1176"/>
    </row>
    <row r="15" spans="1:30">
      <c r="A15" s="1129"/>
      <c r="B15" s="1129"/>
      <c r="C15" s="1130" t="s">
        <v>405</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398</v>
      </c>
      <c r="B16" s="1110" t="s">
        <v>406</v>
      </c>
      <c r="C16" s="1121" t="s">
        <v>407</v>
      </c>
      <c r="D16" s="1181"/>
      <c r="E16" s="1182"/>
      <c r="F16" s="1182"/>
      <c r="G16" s="1182"/>
      <c r="H16" s="1182"/>
      <c r="I16" s="1182"/>
      <c r="J16" s="1182"/>
      <c r="K16" s="1182"/>
      <c r="L16" s="1182"/>
      <c r="M16" s="1182"/>
      <c r="N16" s="1182"/>
      <c r="O16" s="1182"/>
      <c r="P16" s="1182"/>
      <c r="Q16" s="1183"/>
    </row>
    <row r="17" spans="1:17">
      <c r="C17" s="1125" t="s">
        <v>401</v>
      </c>
      <c r="D17" s="1409">
        <v>387.22</v>
      </c>
      <c r="E17" s="1410"/>
      <c r="F17" s="1410">
        <v>202.6</v>
      </c>
      <c r="G17" s="1410">
        <v>238.61</v>
      </c>
      <c r="H17" s="1410">
        <v>204.72</v>
      </c>
      <c r="I17" s="1410">
        <v>213</v>
      </c>
      <c r="J17" s="1410">
        <v>263.27</v>
      </c>
      <c r="K17" s="1410">
        <v>166</v>
      </c>
      <c r="L17" s="1410">
        <v>380.53000000000003</v>
      </c>
      <c r="M17" s="1410">
        <v>220.2842</v>
      </c>
      <c r="N17" s="1410" t="e">
        <v>#N/A</v>
      </c>
      <c r="O17" s="1410">
        <v>348.95269999999999</v>
      </c>
      <c r="P17" s="1411"/>
      <c r="Q17" s="1412">
        <v>231.27265037583547</v>
      </c>
    </row>
    <row r="18" spans="1:17">
      <c r="C18" s="1126" t="s">
        <v>402</v>
      </c>
      <c r="D18" s="1413">
        <v>385.83</v>
      </c>
      <c r="E18" s="1414"/>
      <c r="F18" s="1414">
        <v>210.70000000000002</v>
      </c>
      <c r="G18" s="1414">
        <v>226.22</v>
      </c>
      <c r="H18" s="1414">
        <v>204.72</v>
      </c>
      <c r="I18" s="1414">
        <v>216</v>
      </c>
      <c r="J18" s="1414">
        <v>261.28000000000003</v>
      </c>
      <c r="K18" s="1414">
        <v>218</v>
      </c>
      <c r="L18" s="1414">
        <v>398.48</v>
      </c>
      <c r="M18" s="1414">
        <v>204.85830000000001</v>
      </c>
      <c r="N18" s="1414" t="e">
        <v>#N/A</v>
      </c>
      <c r="O18" s="1414">
        <v>372.8809</v>
      </c>
      <c r="P18" s="1415"/>
      <c r="Q18" s="1416">
        <v>235.49965830357104</v>
      </c>
    </row>
    <row r="19" spans="1:17">
      <c r="A19" s="1127"/>
      <c r="B19" s="1127"/>
      <c r="C19" s="1128" t="s">
        <v>403</v>
      </c>
      <c r="D19" s="1417">
        <f>D18-D17</f>
        <v>-1.3900000000000432</v>
      </c>
      <c r="E19" s="1419">
        <f>E17-E18</f>
        <v>0</v>
      </c>
      <c r="F19" s="1418">
        <f t="shared" ref="F19:Q19" si="2">F17-F18</f>
        <v>-8.1000000000000227</v>
      </c>
      <c r="G19" s="1418">
        <f t="shared" si="2"/>
        <v>12.390000000000015</v>
      </c>
      <c r="H19" s="1418">
        <f t="shared" si="2"/>
        <v>0</v>
      </c>
      <c r="I19" s="1418">
        <f t="shared" si="2"/>
        <v>-3</v>
      </c>
      <c r="J19" s="1418">
        <f t="shared" si="2"/>
        <v>1.9899999999999523</v>
      </c>
      <c r="K19" s="1418">
        <f t="shared" si="2"/>
        <v>-52</v>
      </c>
      <c r="L19" s="1418">
        <f t="shared" si="2"/>
        <v>-17.949999999999989</v>
      </c>
      <c r="M19" s="1418">
        <f t="shared" si="2"/>
        <v>15.425899999999984</v>
      </c>
      <c r="N19" s="1419" t="e">
        <f t="shared" si="2"/>
        <v>#N/A</v>
      </c>
      <c r="O19" s="1418">
        <f t="shared" si="2"/>
        <v>-23.928200000000004</v>
      </c>
      <c r="P19" s="1420">
        <f t="shared" si="2"/>
        <v>0</v>
      </c>
      <c r="Q19" s="1421">
        <f t="shared" si="2"/>
        <v>-4.2270079277355705</v>
      </c>
    </row>
    <row r="20" spans="1:17">
      <c r="A20" s="1127"/>
      <c r="B20" s="1127"/>
      <c r="C20" s="1128" t="s">
        <v>404</v>
      </c>
      <c r="D20" s="1173">
        <f>D17/$Q17*100</f>
        <v>167.43008711611097</v>
      </c>
      <c r="E20" s="1174"/>
      <c r="F20" s="1174">
        <f t="shared" ref="F20:O20" si="3">F17/$Q17*100</f>
        <v>87.602230385114595</v>
      </c>
      <c r="G20" s="1174">
        <f t="shared" si="3"/>
        <v>103.17259719739485</v>
      </c>
      <c r="H20" s="1174">
        <f t="shared" si="3"/>
        <v>88.518897356567933</v>
      </c>
      <c r="I20" s="1174">
        <f t="shared" si="3"/>
        <v>92.099087226206365</v>
      </c>
      <c r="J20" s="1174">
        <f t="shared" si="3"/>
        <v>113.83533659175282</v>
      </c>
      <c r="K20" s="1174">
        <f t="shared" si="3"/>
        <v>71.776753425118585</v>
      </c>
      <c r="L20" s="1174">
        <f t="shared" si="3"/>
        <v>164.53739747506251</v>
      </c>
      <c r="M20" s="1174">
        <f t="shared" si="3"/>
        <v>95.24870305331028</v>
      </c>
      <c r="N20" s="1174"/>
      <c r="O20" s="1174">
        <f t="shared" si="3"/>
        <v>150.88368617427335</v>
      </c>
      <c r="P20" s="1175"/>
      <c r="Q20" s="1176"/>
    </row>
    <row r="21" spans="1:17" ht="13.5" thickBot="1">
      <c r="A21" s="1129"/>
      <c r="B21" s="1129"/>
      <c r="C21" s="1131" t="s">
        <v>405</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408</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397</v>
      </c>
    </row>
    <row r="25" spans="1:17" ht="15">
      <c r="A25" s="1110" t="s">
        <v>409</v>
      </c>
      <c r="B25" s="1110" t="s">
        <v>410</v>
      </c>
      <c r="C25" s="1121" t="s">
        <v>411</v>
      </c>
      <c r="D25" s="1122"/>
      <c r="E25" s="1123"/>
      <c r="F25" s="1123"/>
      <c r="G25" s="1123"/>
      <c r="H25" s="1123"/>
      <c r="I25" s="1123"/>
      <c r="J25" s="1123"/>
      <c r="K25" s="1123"/>
      <c r="L25" s="1123"/>
      <c r="M25" s="1123"/>
      <c r="N25" s="1123"/>
      <c r="O25" s="1123"/>
      <c r="P25" s="1123"/>
      <c r="Q25" s="1124"/>
    </row>
    <row r="26" spans="1:17">
      <c r="C26" s="1125" t="s">
        <v>412</v>
      </c>
      <c r="D26" s="1409">
        <v>4.5600000000000005</v>
      </c>
      <c r="E26" s="1410"/>
      <c r="F26" s="1410">
        <v>1.95</v>
      </c>
      <c r="G26" s="1410">
        <v>2.4</v>
      </c>
      <c r="H26" s="1410">
        <v>2.54</v>
      </c>
      <c r="I26" s="1410">
        <v>2.61</v>
      </c>
      <c r="J26" s="1410">
        <v>2.91</v>
      </c>
      <c r="K26" s="1410"/>
      <c r="L26" s="1410">
        <v>2.48</v>
      </c>
      <c r="M26" s="1410">
        <v>2.3077000000000001</v>
      </c>
      <c r="N26" s="1410"/>
      <c r="O26" s="1410"/>
      <c r="P26" s="1411">
        <v>2.5963000000000003</v>
      </c>
      <c r="Q26" s="1412">
        <v>2.6335361603669614</v>
      </c>
    </row>
    <row r="27" spans="1:17">
      <c r="C27" s="1126" t="s">
        <v>402</v>
      </c>
      <c r="D27" s="1413">
        <v>4.5600000000000005</v>
      </c>
      <c r="E27" s="1189"/>
      <c r="F27" s="1190">
        <v>1.95</v>
      </c>
      <c r="G27" s="1190">
        <v>2.29</v>
      </c>
      <c r="H27" s="1190">
        <v>2.54</v>
      </c>
      <c r="I27" s="1190">
        <v>2.61</v>
      </c>
      <c r="J27" s="1190">
        <v>2.9</v>
      </c>
      <c r="K27" s="1190" t="e">
        <v>#N/A</v>
      </c>
      <c r="L27" s="1190">
        <v>2.46</v>
      </c>
      <c r="M27" s="1190">
        <v>2.2954000000000003</v>
      </c>
      <c r="N27" s="1190"/>
      <c r="O27" s="1190"/>
      <c r="P27" s="1191">
        <v>2.7110000000000003</v>
      </c>
      <c r="Q27" s="1192">
        <v>2.6142713539801257</v>
      </c>
    </row>
    <row r="28" spans="1:17">
      <c r="A28" s="1127"/>
      <c r="B28" s="1127"/>
      <c r="C28" s="1128" t="s">
        <v>403</v>
      </c>
      <c r="D28" s="1417">
        <f>D27-D26</f>
        <v>0</v>
      </c>
      <c r="E28" s="1419">
        <f>E26-E27</f>
        <v>0</v>
      </c>
      <c r="F28" s="1418">
        <f t="shared" ref="F28:Q28" si="4">F26-F27</f>
        <v>0</v>
      </c>
      <c r="G28" s="1418">
        <f t="shared" si="4"/>
        <v>0.10999999999999988</v>
      </c>
      <c r="H28" s="1418">
        <f t="shared" si="4"/>
        <v>0</v>
      </c>
      <c r="I28" s="1418">
        <f t="shared" si="4"/>
        <v>0</v>
      </c>
      <c r="J28" s="1418">
        <f t="shared" si="4"/>
        <v>1.0000000000000231E-2</v>
      </c>
      <c r="K28" s="1418" t="e">
        <f t="shared" si="4"/>
        <v>#N/A</v>
      </c>
      <c r="L28" s="1418">
        <f t="shared" si="4"/>
        <v>2.0000000000000018E-2</v>
      </c>
      <c r="M28" s="1418">
        <f t="shared" si="4"/>
        <v>1.2299999999999756E-2</v>
      </c>
      <c r="N28" s="1419"/>
      <c r="O28" s="1419"/>
      <c r="P28" s="1422">
        <f t="shared" si="4"/>
        <v>-0.11470000000000002</v>
      </c>
      <c r="Q28" s="1421">
        <f t="shared" si="4"/>
        <v>1.9264806386835698E-2</v>
      </c>
    </row>
    <row r="29" spans="1:17">
      <c r="A29" s="1127"/>
      <c r="B29" s="1127"/>
      <c r="C29" s="1128" t="s">
        <v>404</v>
      </c>
      <c r="D29" s="1173">
        <f t="shared" ref="D29:P29" si="5">D26/$Q26*100</f>
        <v>173.15122034871175</v>
      </c>
      <c r="E29" s="1193"/>
      <c r="F29" s="1174">
        <f t="shared" si="5"/>
        <v>74.044929754383318</v>
      </c>
      <c r="G29" s="1174">
        <f t="shared" si="5"/>
        <v>91.132221236164071</v>
      </c>
      <c r="H29" s="1174">
        <f t="shared" si="5"/>
        <v>96.448267474940323</v>
      </c>
      <c r="I29" s="1174">
        <f t="shared" si="5"/>
        <v>99.106290594328428</v>
      </c>
      <c r="J29" s="1174">
        <f t="shared" si="5"/>
        <v>110.49781824884894</v>
      </c>
      <c r="K29" s="1174"/>
      <c r="L29" s="1174">
        <f t="shared" si="5"/>
        <v>94.169961944036203</v>
      </c>
      <c r="M29" s="1174">
        <f t="shared" si="5"/>
        <v>87.627427894456602</v>
      </c>
      <c r="N29" s="1174"/>
      <c r="O29" s="1174"/>
      <c r="P29" s="1175">
        <f t="shared" si="5"/>
        <v>98.58607749810534</v>
      </c>
      <c r="Q29" s="1176"/>
    </row>
    <row r="30" spans="1:17">
      <c r="A30" s="1129"/>
      <c r="B30" s="1129"/>
      <c r="C30" s="1130" t="s">
        <v>405</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409</v>
      </c>
      <c r="B31" s="1110" t="s">
        <v>413</v>
      </c>
      <c r="C31" s="1121" t="s">
        <v>414</v>
      </c>
      <c r="D31" s="1181"/>
      <c r="E31" s="1182"/>
      <c r="F31" s="1182"/>
      <c r="G31" s="1182"/>
      <c r="H31" s="1182"/>
      <c r="I31" s="1182"/>
      <c r="J31" s="1182"/>
      <c r="K31" s="1182"/>
      <c r="L31" s="1182"/>
      <c r="M31" s="1182"/>
      <c r="N31" s="1182"/>
      <c r="O31" s="1182"/>
      <c r="P31" s="1182"/>
      <c r="Q31" s="1183"/>
    </row>
    <row r="32" spans="1:17">
      <c r="C32" s="1125" t="s">
        <v>412</v>
      </c>
      <c r="D32" s="1409">
        <v>4.1900000000000004</v>
      </c>
      <c r="E32" s="1410"/>
      <c r="F32" s="1410"/>
      <c r="G32" s="1410">
        <v>2.04</v>
      </c>
      <c r="H32" s="1423" t="e">
        <v>#N/A</v>
      </c>
      <c r="I32" s="1410">
        <v>2.12</v>
      </c>
      <c r="J32" s="1410">
        <v>2.85</v>
      </c>
      <c r="K32" s="1410"/>
      <c r="L32" s="1410">
        <v>2.14</v>
      </c>
      <c r="M32" s="1410"/>
      <c r="N32" s="1410"/>
      <c r="O32" s="1410"/>
      <c r="P32" s="1411">
        <v>2.4029000000000003</v>
      </c>
      <c r="Q32" s="1412">
        <v>2.3606524427377122</v>
      </c>
    </row>
    <row r="33" spans="1:17">
      <c r="C33" s="1126" t="s">
        <v>402</v>
      </c>
      <c r="D33" s="1413">
        <v>4.1900000000000004</v>
      </c>
      <c r="E33" s="1190"/>
      <c r="F33" s="1190"/>
      <c r="G33" s="1190">
        <v>2.0499999999999998</v>
      </c>
      <c r="H33" s="1190" t="e">
        <v>#N/A</v>
      </c>
      <c r="I33" s="1190">
        <v>2.12</v>
      </c>
      <c r="J33" s="1190">
        <v>2.85</v>
      </c>
      <c r="K33" s="1190"/>
      <c r="L33" s="1190">
        <v>2.11</v>
      </c>
      <c r="M33" s="1190"/>
      <c r="N33" s="1190"/>
      <c r="O33" s="1190"/>
      <c r="P33" s="1191">
        <v>2.4028</v>
      </c>
      <c r="Q33" s="1192">
        <v>2.3618215171879573</v>
      </c>
    </row>
    <row r="34" spans="1:17">
      <c r="A34" s="1127"/>
      <c r="B34" s="1127"/>
      <c r="C34" s="1128" t="s">
        <v>403</v>
      </c>
      <c r="D34" s="1417">
        <f>D33-D32</f>
        <v>0</v>
      </c>
      <c r="E34" s="1419"/>
      <c r="F34" s="1419">
        <f t="shared" ref="F34:Q34" si="6">F32-F33</f>
        <v>0</v>
      </c>
      <c r="G34" s="1418">
        <f t="shared" si="6"/>
        <v>-9.9999999999997868E-3</v>
      </c>
      <c r="H34" s="1418" t="e">
        <f t="shared" si="6"/>
        <v>#N/A</v>
      </c>
      <c r="I34" s="1418">
        <f t="shared" si="6"/>
        <v>0</v>
      </c>
      <c r="J34" s="1418">
        <f t="shared" si="6"/>
        <v>0</v>
      </c>
      <c r="K34" s="1418"/>
      <c r="L34" s="1418">
        <f t="shared" si="6"/>
        <v>3.0000000000000249E-2</v>
      </c>
      <c r="M34" s="1419">
        <f t="shared" si="6"/>
        <v>0</v>
      </c>
      <c r="N34" s="1419"/>
      <c r="O34" s="1419"/>
      <c r="P34" s="1422">
        <f t="shared" si="6"/>
        <v>1.0000000000021103E-4</v>
      </c>
      <c r="Q34" s="1421">
        <f t="shared" si="6"/>
        <v>-1.1690744502450556E-3</v>
      </c>
    </row>
    <row r="35" spans="1:17">
      <c r="A35" s="1127"/>
      <c r="B35" s="1127"/>
      <c r="C35" s="1128" t="s">
        <v>404</v>
      </c>
      <c r="D35" s="1173">
        <f t="shared" ref="D35:P35" si="7">D32/$Q32*100</f>
        <v>177.49330329799605</v>
      </c>
      <c r="E35" s="1193"/>
      <c r="F35" s="1193"/>
      <c r="G35" s="1174">
        <f t="shared" si="7"/>
        <v>86.41678728589784</v>
      </c>
      <c r="H35" s="1174" t="e">
        <f t="shared" si="7"/>
        <v>#N/A</v>
      </c>
      <c r="I35" s="1174">
        <f t="shared" si="7"/>
        <v>89.805680904952652</v>
      </c>
      <c r="J35" s="1174">
        <f t="shared" si="7"/>
        <v>120.72933517882787</v>
      </c>
      <c r="K35" s="1174"/>
      <c r="L35" s="1174">
        <f t="shared" si="7"/>
        <v>90.652904309716362</v>
      </c>
      <c r="M35" s="1174"/>
      <c r="N35" s="1174"/>
      <c r="O35" s="1174"/>
      <c r="P35" s="1175">
        <f t="shared" si="7"/>
        <v>101.78965596533527</v>
      </c>
      <c r="Q35" s="1176"/>
    </row>
    <row r="36" spans="1:17">
      <c r="A36" s="1129"/>
      <c r="B36" s="1129"/>
      <c r="C36" s="1130" t="s">
        <v>405</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409</v>
      </c>
      <c r="B37" s="1110" t="s">
        <v>415</v>
      </c>
      <c r="C37" s="1121" t="s">
        <v>416</v>
      </c>
      <c r="D37" s="1181"/>
      <c r="E37" s="1182"/>
      <c r="F37" s="1182"/>
      <c r="G37" s="1182"/>
      <c r="H37" s="1182"/>
      <c r="I37" s="1182"/>
      <c r="J37" s="1182"/>
      <c r="K37" s="1182"/>
      <c r="L37" s="1182"/>
      <c r="M37" s="1182"/>
      <c r="N37" s="1182"/>
      <c r="O37" s="1182"/>
      <c r="P37" s="1182"/>
      <c r="Q37" s="1183"/>
    </row>
    <row r="38" spans="1:17">
      <c r="C38" s="1125" t="s">
        <v>412</v>
      </c>
      <c r="D38" s="1409">
        <v>2.73</v>
      </c>
      <c r="E38" s="1410"/>
      <c r="F38" s="1410"/>
      <c r="G38" s="1410">
        <v>2.11</v>
      </c>
      <c r="H38" s="1424" t="e">
        <v>#N/A</v>
      </c>
      <c r="I38" s="1410">
        <v>2.5500000000000003</v>
      </c>
      <c r="J38" s="1410">
        <v>2.84</v>
      </c>
      <c r="K38" s="1410"/>
      <c r="L38" s="1410">
        <v>2</v>
      </c>
      <c r="M38" s="1410"/>
      <c r="N38" s="1410"/>
      <c r="O38" s="1410"/>
      <c r="P38" s="1411">
        <v>1.9631000000000001</v>
      </c>
      <c r="Q38" s="1412">
        <v>2.488037103061465</v>
      </c>
    </row>
    <row r="39" spans="1:17">
      <c r="C39" s="1126" t="s">
        <v>402</v>
      </c>
      <c r="D39" s="1413">
        <v>2.73</v>
      </c>
      <c r="E39" s="1425"/>
      <c r="F39" s="1425"/>
      <c r="G39" s="1425">
        <v>2.13</v>
      </c>
      <c r="H39" s="1414" t="e">
        <v>#N/A</v>
      </c>
      <c r="I39" s="1414">
        <v>2.5300000000000002</v>
      </c>
      <c r="J39" s="1414">
        <v>2.84</v>
      </c>
      <c r="K39" s="1414"/>
      <c r="L39" s="1414">
        <v>1.83</v>
      </c>
      <c r="M39" s="1414"/>
      <c r="N39" s="1414"/>
      <c r="O39" s="1414"/>
      <c r="P39" s="1415">
        <v>1.8649</v>
      </c>
      <c r="Q39" s="1416">
        <v>2.4702117063905229</v>
      </c>
    </row>
    <row r="40" spans="1:17">
      <c r="A40" s="1127"/>
      <c r="B40" s="1127"/>
      <c r="C40" s="1128" t="s">
        <v>403</v>
      </c>
      <c r="D40" s="1417">
        <f>D39-D38</f>
        <v>0</v>
      </c>
      <c r="E40" s="1419"/>
      <c r="F40" s="1419"/>
      <c r="G40" s="1418">
        <f t="shared" ref="G40:Q40" si="8">G38-G39</f>
        <v>-2.0000000000000018E-2</v>
      </c>
      <c r="H40" s="1418" t="e">
        <f t="shared" si="8"/>
        <v>#N/A</v>
      </c>
      <c r="I40" s="1418">
        <f t="shared" si="8"/>
        <v>2.0000000000000018E-2</v>
      </c>
      <c r="J40" s="1418">
        <f t="shared" si="8"/>
        <v>0</v>
      </c>
      <c r="K40" s="1418"/>
      <c r="L40" s="1418">
        <f t="shared" si="8"/>
        <v>0.16999999999999993</v>
      </c>
      <c r="M40" s="1419"/>
      <c r="N40" s="1419"/>
      <c r="O40" s="1419"/>
      <c r="P40" s="1422">
        <f t="shared" si="8"/>
        <v>9.8200000000000065E-2</v>
      </c>
      <c r="Q40" s="1421">
        <f t="shared" si="8"/>
        <v>1.7825396670942073E-2</v>
      </c>
    </row>
    <row r="41" spans="1:17">
      <c r="A41" s="1127"/>
      <c r="B41" s="1127"/>
      <c r="C41" s="1128" t="s">
        <v>404</v>
      </c>
      <c r="D41" s="1173">
        <f t="shared" ref="D41:P41" si="9">D38/$Q38*100</f>
        <v>109.7250517944771</v>
      </c>
      <c r="E41" s="1193"/>
      <c r="F41" s="1193"/>
      <c r="G41" s="1174">
        <f t="shared" si="9"/>
        <v>84.805809262398043</v>
      </c>
      <c r="H41" s="1174" t="e">
        <f t="shared" si="9"/>
        <v>#N/A</v>
      </c>
      <c r="I41" s="1174">
        <f t="shared" si="9"/>
        <v>102.49043299484126</v>
      </c>
      <c r="J41" s="1174">
        <f t="shared" si="9"/>
        <v>114.14620772758791</v>
      </c>
      <c r="K41" s="1174"/>
      <c r="L41" s="1174">
        <f t="shared" si="9"/>
        <v>80.384653329287246</v>
      </c>
      <c r="M41" s="1174"/>
      <c r="N41" s="1174"/>
      <c r="O41" s="1174"/>
      <c r="P41" s="1175">
        <f t="shared" si="9"/>
        <v>78.9015564753619</v>
      </c>
      <c r="Q41" s="1176"/>
    </row>
    <row r="42" spans="1:17" ht="13.5" thickBot="1">
      <c r="A42" s="1129"/>
      <c r="B42" s="1129"/>
      <c r="C42" s="1131" t="s">
        <v>405</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417</v>
      </c>
      <c r="B44" s="1112" t="s">
        <v>418</v>
      </c>
      <c r="C44" s="1113" t="s">
        <v>419</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397</v>
      </c>
    </row>
    <row r="46" spans="1:17">
      <c r="C46" s="1133" t="s">
        <v>420</v>
      </c>
      <c r="D46" s="1195">
        <v>577.75</v>
      </c>
      <c r="E46" s="1196"/>
      <c r="F46" s="1197">
        <v>427</v>
      </c>
      <c r="G46" s="1197"/>
      <c r="H46" s="1197" t="e">
        <v>#N/A</v>
      </c>
      <c r="I46" s="1197">
        <v>538</v>
      </c>
      <c r="J46" s="1197">
        <v>450.42</v>
      </c>
      <c r="K46" s="1196">
        <v>426.95</v>
      </c>
      <c r="L46" s="1196"/>
      <c r="M46" s="1196"/>
      <c r="N46" s="1196"/>
      <c r="O46" s="1196"/>
      <c r="P46" s="1196"/>
      <c r="Q46" s="1412">
        <v>476.8279733906237</v>
      </c>
    </row>
    <row r="47" spans="1:17">
      <c r="C47" s="1126" t="s">
        <v>402</v>
      </c>
      <c r="D47" s="1198">
        <v>561</v>
      </c>
      <c r="E47" s="1190"/>
      <c r="F47" s="1190">
        <v>417</v>
      </c>
      <c r="G47" s="1190" t="e">
        <v>#N/A</v>
      </c>
      <c r="H47" s="1190" t="e">
        <v>#N/A</v>
      </c>
      <c r="I47" s="1190">
        <v>536</v>
      </c>
      <c r="J47" s="1190">
        <v>456.7</v>
      </c>
      <c r="K47" s="1190">
        <v>421.95</v>
      </c>
      <c r="L47" s="1190"/>
      <c r="M47" s="1190"/>
      <c r="N47" s="1190"/>
      <c r="O47" s="1190"/>
      <c r="P47" s="1190"/>
      <c r="Q47" s="1199">
        <v>473.25984232849191</v>
      </c>
    </row>
    <row r="48" spans="1:17">
      <c r="A48" s="1127"/>
      <c r="B48" s="1127"/>
      <c r="C48" s="1128" t="s">
        <v>403</v>
      </c>
      <c r="D48" s="1417">
        <f>D46-D47</f>
        <v>16.75</v>
      </c>
      <c r="E48" s="1419">
        <f>E46-E47</f>
        <v>0</v>
      </c>
      <c r="F48" s="1418">
        <f t="shared" ref="F48:Q48" si="10">F46-F47</f>
        <v>10</v>
      </c>
      <c r="G48" s="1418" t="e">
        <f t="shared" si="10"/>
        <v>#N/A</v>
      </c>
      <c r="H48" s="1418" t="e">
        <f t="shared" si="10"/>
        <v>#N/A</v>
      </c>
      <c r="I48" s="1418">
        <f t="shared" si="10"/>
        <v>2</v>
      </c>
      <c r="J48" s="1418">
        <f t="shared" si="10"/>
        <v>-6.2799999999999727</v>
      </c>
      <c r="K48" s="1418">
        <f t="shared" si="10"/>
        <v>5</v>
      </c>
      <c r="L48" s="1419">
        <f t="shared" si="10"/>
        <v>0</v>
      </c>
      <c r="M48" s="1419">
        <f t="shared" si="10"/>
        <v>0</v>
      </c>
      <c r="N48" s="1419">
        <f t="shared" si="10"/>
        <v>0</v>
      </c>
      <c r="O48" s="1419">
        <f t="shared" si="10"/>
        <v>0</v>
      </c>
      <c r="P48" s="1419">
        <f t="shared" si="10"/>
        <v>0</v>
      </c>
      <c r="Q48" s="1426">
        <f t="shared" si="10"/>
        <v>3.5681310621317834</v>
      </c>
    </row>
    <row r="49" spans="1:17">
      <c r="A49" s="1127"/>
      <c r="B49" s="1127"/>
      <c r="C49" s="1128" t="s">
        <v>404</v>
      </c>
      <c r="D49" s="1173">
        <f t="shared" ref="D49" si="11">D46/$Q46*100</f>
        <v>121.16529067951718</v>
      </c>
      <c r="E49" s="1174"/>
      <c r="F49" s="1174">
        <f t="shared" ref="F49:K49" si="12">F46/$Q46*100</f>
        <v>89.550115309656135</v>
      </c>
      <c r="G49" s="1174"/>
      <c r="H49" s="1174" t="e">
        <f t="shared" si="12"/>
        <v>#N/A</v>
      </c>
      <c r="I49" s="1174">
        <f t="shared" si="12"/>
        <v>112.8289509053747</v>
      </c>
      <c r="J49" s="1174">
        <f t="shared" si="12"/>
        <v>94.461739901113162</v>
      </c>
      <c r="K49" s="1174">
        <f t="shared" si="12"/>
        <v>89.539629347676069</v>
      </c>
      <c r="L49" s="1174"/>
      <c r="M49" s="1174"/>
      <c r="N49" s="1174"/>
      <c r="O49" s="1174"/>
      <c r="P49" s="1174"/>
      <c r="Q49" s="1200"/>
    </row>
    <row r="50" spans="1:17" ht="13.5" thickBot="1">
      <c r="A50" s="1129"/>
      <c r="B50" s="1129"/>
      <c r="C50" s="1131" t="s">
        <v>405</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J33" sqref="J3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16" t="s">
        <v>485</v>
      </c>
      <c r="B5" s="1516"/>
      <c r="C5" s="1516"/>
      <c r="D5" s="1516"/>
      <c r="E5" s="1516"/>
      <c r="F5" s="1516"/>
      <c r="H5" s="597" t="s">
        <v>279</v>
      </c>
    </row>
    <row r="6" spans="1:20" ht="15.75" customHeight="1" thickBot="1">
      <c r="A6" s="1517" t="s">
        <v>125</v>
      </c>
      <c r="B6" s="1508" t="s">
        <v>483</v>
      </c>
      <c r="C6" s="1509"/>
      <c r="D6" s="1510"/>
      <c r="E6" s="1511" t="s">
        <v>484</v>
      </c>
      <c r="F6" s="1513" t="s">
        <v>486</v>
      </c>
    </row>
    <row r="7" spans="1:20" ht="21" customHeight="1" thickBot="1">
      <c r="A7" s="1518"/>
      <c r="B7" s="1396" t="s">
        <v>264</v>
      </c>
      <c r="C7" s="1396" t="s">
        <v>268</v>
      </c>
      <c r="D7" s="1396" t="s">
        <v>269</v>
      </c>
      <c r="E7" s="1519"/>
      <c r="F7" s="1520"/>
    </row>
    <row r="8" spans="1:20" ht="17.25" customHeight="1" thickBot="1">
      <c r="A8" s="792" t="s">
        <v>126</v>
      </c>
      <c r="B8" s="1397">
        <v>7225.2089999999998</v>
      </c>
      <c r="C8" s="1398">
        <v>2356.3249999999998</v>
      </c>
      <c r="D8" s="820">
        <f t="shared" ref="D8:D13" si="0">(C8/B8)*100</f>
        <v>32.612551415467706</v>
      </c>
      <c r="E8" s="1398">
        <v>7441.0839999999998</v>
      </c>
      <c r="F8" s="820">
        <f t="shared" ref="F8:F13" si="1">((B8-E8)/E8)*100</f>
        <v>-2.9011230084218913</v>
      </c>
      <c r="H8" s="625" t="s">
        <v>127</v>
      </c>
    </row>
    <row r="9" spans="1:20" ht="18" customHeight="1" thickBot="1">
      <c r="A9" s="792" t="s">
        <v>128</v>
      </c>
      <c r="B9" s="1149">
        <v>21626</v>
      </c>
      <c r="C9" s="681">
        <v>5155</v>
      </c>
      <c r="D9" s="820">
        <f t="shared" si="0"/>
        <v>23.837047997780449</v>
      </c>
      <c r="E9" s="681">
        <v>22418</v>
      </c>
      <c r="F9" s="820">
        <f t="shared" si="1"/>
        <v>-3.5328753680078511</v>
      </c>
      <c r="H9" s="596">
        <f>B9-E9</f>
        <v>-792</v>
      </c>
      <c r="O9" s="81"/>
      <c r="P9" s="81"/>
      <c r="Q9" s="81"/>
      <c r="R9" s="81"/>
      <c r="S9" s="81"/>
      <c r="T9" s="81"/>
    </row>
    <row r="10" spans="1:20" ht="15" customHeight="1" thickBot="1">
      <c r="A10" s="793" t="s">
        <v>259</v>
      </c>
      <c r="B10" s="1149">
        <v>5395</v>
      </c>
      <c r="C10" s="683">
        <v>0</v>
      </c>
      <c r="D10" s="821">
        <f t="shared" si="0"/>
        <v>0</v>
      </c>
      <c r="E10" s="683">
        <v>7673</v>
      </c>
      <c r="F10" s="821">
        <f t="shared" si="1"/>
        <v>-29.688518180633388</v>
      </c>
      <c r="O10" s="81"/>
      <c r="P10" s="81"/>
      <c r="Q10" s="81"/>
      <c r="R10" s="81"/>
      <c r="S10" s="81"/>
      <c r="T10" s="81"/>
    </row>
    <row r="11" spans="1:20" ht="17.25" customHeight="1" thickBot="1">
      <c r="A11" s="792" t="s">
        <v>129</v>
      </c>
      <c r="B11" s="1149">
        <v>133753.39799999999</v>
      </c>
      <c r="C11" s="684">
        <v>12828.934999999999</v>
      </c>
      <c r="D11" s="820">
        <f t="shared" si="0"/>
        <v>9.5914834253407157</v>
      </c>
      <c r="E11" s="684">
        <v>136925.367</v>
      </c>
      <c r="F11" s="820">
        <f t="shared" si="1"/>
        <v>-2.3165678277860753</v>
      </c>
      <c r="J11" s="788"/>
      <c r="K11"/>
      <c r="L11"/>
      <c r="M11"/>
      <c r="N11"/>
      <c r="O11" s="81"/>
      <c r="P11" s="81"/>
      <c r="Q11" s="81"/>
      <c r="R11" s="81"/>
      <c r="S11" s="81"/>
      <c r="T11" s="81"/>
    </row>
    <row r="12" spans="1:20" ht="15" customHeight="1" thickBot="1">
      <c r="A12" s="791" t="s">
        <v>130</v>
      </c>
      <c r="B12" s="1149">
        <v>51296.012000000002</v>
      </c>
      <c r="C12" s="680">
        <v>14659.472</v>
      </c>
      <c r="D12" s="820">
        <f t="shared" si="0"/>
        <v>28.578190444902418</v>
      </c>
      <c r="E12" s="680">
        <v>50179.983999999997</v>
      </c>
      <c r="F12" s="820">
        <f t="shared" si="1"/>
        <v>2.224050131223648</v>
      </c>
      <c r="K12"/>
      <c r="L12"/>
      <c r="M12"/>
      <c r="N12"/>
      <c r="O12" s="81"/>
      <c r="P12" s="81"/>
      <c r="Q12" s="81"/>
      <c r="R12" s="81"/>
      <c r="S12" s="81"/>
      <c r="T12" s="81"/>
    </row>
    <row r="13" spans="1:20" ht="15" customHeight="1" thickBot="1">
      <c r="A13" s="791" t="s">
        <v>131</v>
      </c>
      <c r="B13" s="1149">
        <f>B11+B12</f>
        <v>185049.40999999997</v>
      </c>
      <c r="C13" s="680">
        <f>C11+C12</f>
        <v>27488.406999999999</v>
      </c>
      <c r="D13" s="822">
        <f t="shared" si="0"/>
        <v>14.854630987475185</v>
      </c>
      <c r="E13" s="680">
        <f>E11+E12</f>
        <v>187105.351</v>
      </c>
      <c r="F13" s="822">
        <f t="shared" si="1"/>
        <v>-1.0988146458729664</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16" t="s">
        <v>487</v>
      </c>
      <c r="B18" s="1516"/>
      <c r="C18" s="1516"/>
      <c r="D18" s="1516"/>
      <c r="E18" s="1516"/>
      <c r="F18" s="1516"/>
      <c r="L18" s="81"/>
      <c r="M18" s="81"/>
      <c r="O18" s="81"/>
      <c r="P18" s="81"/>
      <c r="Q18" s="81"/>
      <c r="R18" s="81"/>
      <c r="S18" s="81"/>
      <c r="T18" s="81"/>
    </row>
    <row r="19" spans="1:20" ht="16.5" customHeight="1" thickBot="1">
      <c r="A19" s="1506" t="s">
        <v>132</v>
      </c>
      <c r="B19" s="1508" t="s">
        <v>483</v>
      </c>
      <c r="C19" s="1509"/>
      <c r="D19" s="1510"/>
      <c r="E19" s="1511" t="s">
        <v>484</v>
      </c>
      <c r="F19" s="1513" t="s">
        <v>486</v>
      </c>
      <c r="O19" s="81"/>
      <c r="P19" s="81"/>
      <c r="Q19" s="81"/>
      <c r="R19" s="81"/>
      <c r="S19" s="81"/>
      <c r="T19" s="81"/>
    </row>
    <row r="20" spans="1:20" ht="21" customHeight="1" thickBot="1">
      <c r="A20" s="1507"/>
      <c r="B20" s="790" t="s">
        <v>264</v>
      </c>
      <c r="C20" s="790" t="s">
        <v>381</v>
      </c>
      <c r="D20" s="790" t="s">
        <v>382</v>
      </c>
      <c r="E20" s="1512"/>
      <c r="F20" s="1514"/>
      <c r="L20" s="81"/>
      <c r="M20" s="81"/>
      <c r="O20" s="81"/>
      <c r="P20" s="81"/>
      <c r="Q20" s="81"/>
      <c r="R20" s="81"/>
      <c r="S20" s="81"/>
      <c r="T20" s="81"/>
    </row>
    <row r="21" spans="1:20" ht="15.75" thickBot="1">
      <c r="A21" s="530" t="s">
        <v>126</v>
      </c>
      <c r="B21" s="1149">
        <v>16063.928</v>
      </c>
      <c r="C21" s="685">
        <v>0</v>
      </c>
      <c r="D21" s="819">
        <f t="shared" ref="D21:D26" si="2">(C21/B21)*100</f>
        <v>0</v>
      </c>
      <c r="E21" s="680">
        <v>13923.701999999999</v>
      </c>
      <c r="F21" s="819">
        <f t="shared" ref="F21:F26" si="3">((B21-E21)/E21)*100</f>
        <v>15.371098864368115</v>
      </c>
      <c r="H21" s="625" t="s">
        <v>133</v>
      </c>
      <c r="L21" s="81"/>
      <c r="M21" s="81"/>
      <c r="O21" s="81"/>
      <c r="P21" s="81"/>
      <c r="Q21" s="81"/>
      <c r="R21" s="81"/>
      <c r="S21" s="81"/>
      <c r="T21" s="81"/>
    </row>
    <row r="22" spans="1:20" ht="15.75" thickBot="1">
      <c r="A22" s="530" t="s">
        <v>128</v>
      </c>
      <c r="B22" s="1149">
        <v>72287</v>
      </c>
      <c r="C22" s="685">
        <v>0</v>
      </c>
      <c r="D22" s="820">
        <f t="shared" si="2"/>
        <v>0</v>
      </c>
      <c r="E22" s="680">
        <v>55377</v>
      </c>
      <c r="F22" s="820">
        <f t="shared" si="3"/>
        <v>30.536143164129513</v>
      </c>
      <c r="H22" s="596">
        <f>B22-E22</f>
        <v>16910</v>
      </c>
      <c r="O22" s="81"/>
      <c r="P22" s="81"/>
      <c r="Q22" s="81"/>
      <c r="R22" s="81"/>
      <c r="S22" s="81"/>
      <c r="T22" s="81"/>
    </row>
    <row r="23" spans="1:20" ht="15.75" thickBot="1">
      <c r="A23" s="531" t="s">
        <v>259</v>
      </c>
      <c r="B23" s="1149">
        <v>22551</v>
      </c>
      <c r="C23" s="686">
        <v>0</v>
      </c>
      <c r="D23" s="820">
        <f t="shared" si="2"/>
        <v>0</v>
      </c>
      <c r="E23" s="683">
        <v>15265</v>
      </c>
      <c r="F23" s="820">
        <f t="shared" si="3"/>
        <v>47.730101539469374</v>
      </c>
      <c r="O23" s="81"/>
      <c r="P23" s="81"/>
      <c r="Q23" s="81"/>
      <c r="R23" s="81"/>
      <c r="S23" s="81"/>
      <c r="T23" s="81"/>
    </row>
    <row r="24" spans="1:20" ht="15.75" thickBot="1">
      <c r="A24" s="530" t="s">
        <v>129</v>
      </c>
      <c r="B24" s="1149">
        <v>6958.0829999999996</v>
      </c>
      <c r="C24" s="687">
        <v>306.62900000000002</v>
      </c>
      <c r="D24" s="821">
        <f t="shared" si="2"/>
        <v>4.4068028507277086</v>
      </c>
      <c r="E24" s="680">
        <v>7203.4390000000003</v>
      </c>
      <c r="F24" s="821">
        <f t="shared" si="3"/>
        <v>-3.406095338629239</v>
      </c>
      <c r="O24" s="81"/>
      <c r="P24" s="81"/>
      <c r="Q24" s="81"/>
      <c r="R24" s="81"/>
      <c r="S24" s="81"/>
      <c r="T24" s="81"/>
    </row>
    <row r="25" spans="1:20" ht="15.75" thickBot="1">
      <c r="A25" s="530" t="s">
        <v>130</v>
      </c>
      <c r="B25" s="1149">
        <v>3249.8710000000001</v>
      </c>
      <c r="C25" s="687">
        <v>102.738</v>
      </c>
      <c r="D25" s="820">
        <f t="shared" si="2"/>
        <v>3.16129470985156</v>
      </c>
      <c r="E25" s="680">
        <v>2821.3609999999999</v>
      </c>
      <c r="F25" s="820">
        <f t="shared" si="3"/>
        <v>15.188059946954688</v>
      </c>
      <c r="O25" s="81"/>
      <c r="P25" s="81"/>
      <c r="Q25" s="81"/>
      <c r="R25" s="81"/>
      <c r="S25" s="81"/>
      <c r="T25" s="81"/>
    </row>
    <row r="26" spans="1:20" ht="15.75" thickBot="1">
      <c r="A26" s="530" t="s">
        <v>131</v>
      </c>
      <c r="B26" s="1149">
        <f>B24+B25</f>
        <v>10207.954</v>
      </c>
      <c r="C26" s="688">
        <f>C24+C25</f>
        <v>409.36700000000002</v>
      </c>
      <c r="D26" s="822">
        <f t="shared" si="2"/>
        <v>4.0102747328210926</v>
      </c>
      <c r="E26" s="680">
        <f>E24+E25</f>
        <v>10024.799999999999</v>
      </c>
      <c r="F26" s="822">
        <f t="shared" si="3"/>
        <v>1.8270090176362668</v>
      </c>
      <c r="O26" s="81"/>
      <c r="P26" s="81"/>
      <c r="Q26" s="81"/>
      <c r="R26" s="81"/>
      <c r="S26" s="81"/>
      <c r="T26" s="81"/>
    </row>
    <row r="27" spans="1:20" ht="16.5" customHeight="1">
      <c r="A27" s="1515"/>
      <c r="B27" s="1515"/>
      <c r="C27" s="1515"/>
      <c r="D27" s="1515"/>
      <c r="E27" s="1515"/>
      <c r="F27" s="1515"/>
      <c r="H27" s="81"/>
      <c r="I27" s="81"/>
      <c r="J27" s="81"/>
      <c r="K27" s="81"/>
      <c r="L27" s="81"/>
      <c r="M27" s="81"/>
      <c r="N27" s="81"/>
      <c r="O27" s="81"/>
      <c r="P27" s="81"/>
      <c r="Q27" s="81"/>
      <c r="R27" s="81"/>
      <c r="S27" s="81"/>
      <c r="T27" s="81"/>
    </row>
    <row r="28" spans="1:20">
      <c r="B28" s="535"/>
      <c r="C28" s="536"/>
      <c r="D28" s="536"/>
      <c r="E28" s="536"/>
      <c r="F28" s="537"/>
      <c r="H28" s="81"/>
      <c r="I28"/>
      <c r="J28"/>
      <c r="K28"/>
      <c r="L28"/>
      <c r="M28"/>
      <c r="N28" s="81"/>
      <c r="O28" s="81"/>
      <c r="P28" s="81"/>
      <c r="Q28" s="81"/>
      <c r="R28" s="81"/>
      <c r="S28" s="81"/>
      <c r="T28" s="81"/>
    </row>
    <row r="29" spans="1:20">
      <c r="A29" s="1061" t="s">
        <v>385</v>
      </c>
      <c r="B29" s="538"/>
      <c r="C29" s="539"/>
      <c r="D29" s="539"/>
      <c r="E29" s="539"/>
      <c r="F29" s="537"/>
      <c r="H29" s="81"/>
      <c r="I29"/>
      <c r="J29"/>
      <c r="K29"/>
      <c r="L29"/>
      <c r="M29"/>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505"/>
      <c r="D32" s="1505"/>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05"/>
      <c r="C43" s="1505"/>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M34" sqref="M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21" t="s">
        <v>481</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482</v>
      </c>
      <c r="B3" s="1522"/>
      <c r="C3" s="1522"/>
      <c r="D3" s="1522"/>
      <c r="E3" s="1522"/>
      <c r="F3" s="1522"/>
      <c r="P3" s="550"/>
    </row>
    <row r="4" spans="1:24" ht="4.5" customHeight="1">
      <c r="A4" s="551"/>
      <c r="B4" s="551"/>
      <c r="C4" s="549"/>
      <c r="D4" s="549"/>
    </row>
    <row r="5" spans="1:24" ht="15.75" thickBot="1">
      <c r="A5" s="552" t="s">
        <v>134</v>
      </c>
      <c r="B5" s="1523" t="s">
        <v>135</v>
      </c>
      <c r="C5" s="1523"/>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5552.1360000000004</v>
      </c>
      <c r="C7" s="566">
        <v>8650</v>
      </c>
      <c r="D7" s="598">
        <v>2.6623497250203436</v>
      </c>
      <c r="F7" s="689" t="s">
        <v>149</v>
      </c>
      <c r="G7" s="564">
        <v>181.24100000000001</v>
      </c>
      <c r="H7" s="564">
        <v>2417</v>
      </c>
      <c r="I7" s="809">
        <v>2.6093764655900151</v>
      </c>
      <c r="K7" s="689" t="s">
        <v>147</v>
      </c>
      <c r="L7" s="564">
        <v>142308.74400000001</v>
      </c>
      <c r="M7" s="564">
        <v>35148.964999999997</v>
      </c>
      <c r="N7" s="678">
        <v>4.0487321319418657</v>
      </c>
      <c r="P7" s="689" t="s">
        <v>148</v>
      </c>
      <c r="Q7" s="564">
        <v>29784.477999999999</v>
      </c>
      <c r="R7" s="564">
        <v>7655.61</v>
      </c>
      <c r="S7" s="678">
        <v>3.8905427523084377</v>
      </c>
    </row>
    <row r="8" spans="1:24" ht="16.5" thickBot="1">
      <c r="A8" s="565" t="s">
        <v>388</v>
      </c>
      <c r="B8" s="566">
        <v>4552.8999999999996</v>
      </c>
      <c r="C8" s="566">
        <v>1961</v>
      </c>
      <c r="D8" s="598">
        <v>5.1637101045580689</v>
      </c>
      <c r="F8" s="565" t="s">
        <v>147</v>
      </c>
      <c r="G8" s="566">
        <v>219.089</v>
      </c>
      <c r="H8" s="566">
        <v>2978</v>
      </c>
      <c r="I8" s="794">
        <v>3.5250651561694104</v>
      </c>
      <c r="K8" s="565" t="s">
        <v>150</v>
      </c>
      <c r="L8" s="566">
        <v>109836.958</v>
      </c>
      <c r="M8" s="566">
        <v>28383.405999999999</v>
      </c>
      <c r="N8" s="598">
        <v>3.8697596053130483</v>
      </c>
      <c r="P8" s="565" t="s">
        <v>150</v>
      </c>
      <c r="Q8" s="566">
        <v>17559.376</v>
      </c>
      <c r="R8" s="566">
        <v>5404.9359999999997</v>
      </c>
      <c r="S8" s="598">
        <v>3.2487666828987432</v>
      </c>
    </row>
    <row r="9" spans="1:24" ht="16.5" thickBot="1">
      <c r="A9" s="565" t="s">
        <v>157</v>
      </c>
      <c r="B9" s="566">
        <v>3668.4250000000002</v>
      </c>
      <c r="C9" s="566">
        <v>2601</v>
      </c>
      <c r="D9" s="598">
        <v>2.3234658699731896</v>
      </c>
      <c r="F9" s="874" t="s">
        <v>270</v>
      </c>
      <c r="G9" s="569">
        <v>400.33</v>
      </c>
      <c r="H9" s="569">
        <v>5395</v>
      </c>
      <c r="I9" s="875">
        <v>3.1105063322758726</v>
      </c>
      <c r="K9" s="565" t="s">
        <v>389</v>
      </c>
      <c r="L9" s="566">
        <v>40326.148000000001</v>
      </c>
      <c r="M9" s="566">
        <v>14556.546</v>
      </c>
      <c r="N9" s="598">
        <v>2.7703102095785637</v>
      </c>
      <c r="P9" s="565" t="s">
        <v>154</v>
      </c>
      <c r="Q9" s="566">
        <v>17192.415000000001</v>
      </c>
      <c r="R9" s="566">
        <v>3011.8319999999999</v>
      </c>
      <c r="S9" s="598">
        <v>5.7082914983305848</v>
      </c>
    </row>
    <row r="10" spans="1:24" ht="15.75">
      <c r="A10" s="565" t="s">
        <v>320</v>
      </c>
      <c r="B10" s="566">
        <v>3341.2649999999999</v>
      </c>
      <c r="C10" s="566">
        <v>1754</v>
      </c>
      <c r="D10" s="598">
        <v>3.4404249272532943</v>
      </c>
      <c r="H10" s="1012"/>
      <c r="K10" s="565" t="s">
        <v>156</v>
      </c>
      <c r="L10" s="566">
        <v>39749.222000000002</v>
      </c>
      <c r="M10" s="566">
        <v>7436.2629999999999</v>
      </c>
      <c r="N10" s="598">
        <v>5.3453222404855776</v>
      </c>
      <c r="P10" s="565" t="s">
        <v>149</v>
      </c>
      <c r="Q10" s="566">
        <v>14328.539000000001</v>
      </c>
      <c r="R10" s="566">
        <v>4149.1260000000002</v>
      </c>
      <c r="S10" s="598">
        <v>3.4533872916850439</v>
      </c>
    </row>
    <row r="11" spans="1:24" ht="15.75">
      <c r="A11" s="565" t="s">
        <v>395</v>
      </c>
      <c r="B11" s="566">
        <v>948.404</v>
      </c>
      <c r="C11" s="566">
        <v>487</v>
      </c>
      <c r="D11" s="598">
        <v>4.0958044525058837</v>
      </c>
      <c r="K11" s="565" t="s">
        <v>149</v>
      </c>
      <c r="L11" s="566">
        <v>33095.803</v>
      </c>
      <c r="M11" s="566">
        <v>7680.6289999999999</v>
      </c>
      <c r="N11" s="598">
        <v>4.308996437661551</v>
      </c>
      <c r="P11" s="565" t="s">
        <v>151</v>
      </c>
      <c r="Q11" s="566">
        <v>13750.245000000001</v>
      </c>
      <c r="R11" s="566">
        <v>3117.59</v>
      </c>
      <c r="S11" s="598">
        <v>4.410536664538955</v>
      </c>
    </row>
    <row r="12" spans="1:24" ht="15.75">
      <c r="A12" s="565" t="s">
        <v>155</v>
      </c>
      <c r="B12" s="566">
        <v>791.55399999999997</v>
      </c>
      <c r="C12" s="566">
        <v>975</v>
      </c>
      <c r="D12" s="598">
        <v>2.81420409498313</v>
      </c>
      <c r="H12" s="1012"/>
      <c r="K12" s="565" t="s">
        <v>152</v>
      </c>
      <c r="L12" s="566">
        <v>21877.744999999999</v>
      </c>
      <c r="M12" s="566">
        <v>5034.9459999999999</v>
      </c>
      <c r="N12" s="598">
        <v>4.3451796702486973</v>
      </c>
      <c r="P12" s="565" t="s">
        <v>287</v>
      </c>
      <c r="Q12" s="566">
        <v>12832.022999999999</v>
      </c>
      <c r="R12" s="566">
        <v>3593.4470000000001</v>
      </c>
      <c r="S12" s="598">
        <v>3.5709509560040815</v>
      </c>
    </row>
    <row r="13" spans="1:24" ht="15.75">
      <c r="A13" s="565" t="s">
        <v>160</v>
      </c>
      <c r="B13" s="566">
        <v>634.66200000000003</v>
      </c>
      <c r="C13" s="566">
        <v>491</v>
      </c>
      <c r="D13" s="598">
        <v>2.0662731602816837</v>
      </c>
      <c r="H13" s="1012"/>
      <c r="K13" s="565" t="s">
        <v>154</v>
      </c>
      <c r="L13" s="566">
        <v>18964.525000000001</v>
      </c>
      <c r="M13" s="566">
        <v>2915.0830000000001</v>
      </c>
      <c r="N13" s="598">
        <v>6.5056552420634342</v>
      </c>
      <c r="P13" s="565" t="s">
        <v>158</v>
      </c>
      <c r="Q13" s="566">
        <v>8329.5280000000002</v>
      </c>
      <c r="R13" s="566">
        <v>2355.752</v>
      </c>
      <c r="S13" s="598">
        <v>3.5358255028542906</v>
      </c>
    </row>
    <row r="14" spans="1:24" ht="15.75">
      <c r="A14" s="565" t="s">
        <v>149</v>
      </c>
      <c r="B14" s="566">
        <v>523.70799999999997</v>
      </c>
      <c r="C14" s="566">
        <v>2566</v>
      </c>
      <c r="D14" s="598">
        <v>2.6497943240521957</v>
      </c>
      <c r="K14" s="565" t="s">
        <v>157</v>
      </c>
      <c r="L14" s="566">
        <v>17158.796999999999</v>
      </c>
      <c r="M14" s="566">
        <v>4339.0119999999997</v>
      </c>
      <c r="N14" s="598">
        <v>3.9545401118964407</v>
      </c>
      <c r="P14" s="565" t="s">
        <v>389</v>
      </c>
      <c r="Q14" s="566">
        <v>8245.9760000000006</v>
      </c>
      <c r="R14" s="566">
        <v>2726.7460000000001</v>
      </c>
      <c r="S14" s="598">
        <v>3.0241085895055866</v>
      </c>
    </row>
    <row r="15" spans="1:24" ht="16.5" thickBot="1">
      <c r="A15" s="565" t="s">
        <v>165</v>
      </c>
      <c r="B15" s="566">
        <v>491.99599999999998</v>
      </c>
      <c r="C15" s="566">
        <v>415</v>
      </c>
      <c r="D15" s="598">
        <v>3.4515377707935793</v>
      </c>
      <c r="E15" s="768"/>
      <c r="K15" s="565" t="s">
        <v>148</v>
      </c>
      <c r="L15" s="566">
        <v>16605.43</v>
      </c>
      <c r="M15" s="566">
        <v>3623.3180000000002</v>
      </c>
      <c r="N15" s="598">
        <v>4.58293475758959</v>
      </c>
      <c r="P15" s="565" t="s">
        <v>156</v>
      </c>
      <c r="Q15" s="566">
        <v>7479.7879999999996</v>
      </c>
      <c r="R15" s="566">
        <v>1891.203</v>
      </c>
      <c r="S15" s="598">
        <v>3.9550423725004666</v>
      </c>
    </row>
    <row r="16" spans="1:24" ht="16.5" thickBot="1">
      <c r="A16" s="874" t="s">
        <v>270</v>
      </c>
      <c r="B16" s="569">
        <v>22165.530999999999</v>
      </c>
      <c r="C16" s="569">
        <v>21626</v>
      </c>
      <c r="D16" s="677">
        <v>3.0678048205941169</v>
      </c>
      <c r="E16" s="606"/>
      <c r="K16" s="565" t="s">
        <v>164</v>
      </c>
      <c r="L16" s="566">
        <v>13897.786</v>
      </c>
      <c r="M16" s="566">
        <v>4188.6229999999996</v>
      </c>
      <c r="N16" s="598">
        <v>3.3179844545570232</v>
      </c>
      <c r="P16" s="565" t="s">
        <v>147</v>
      </c>
      <c r="Q16" s="566">
        <v>7196.4309999999996</v>
      </c>
      <c r="R16" s="566">
        <v>2111.9299999999998</v>
      </c>
      <c r="S16" s="598">
        <v>3.4075139801035075</v>
      </c>
    </row>
    <row r="17" spans="1:19" ht="15.75">
      <c r="A17"/>
      <c r="B17"/>
      <c r="C17"/>
      <c r="D17"/>
      <c r="K17" s="565" t="s">
        <v>298</v>
      </c>
      <c r="L17" s="566">
        <v>13290.124</v>
      </c>
      <c r="M17" s="566">
        <v>2323.6669999999999</v>
      </c>
      <c r="N17" s="598">
        <v>5.7194615235315558</v>
      </c>
      <c r="P17" s="565" t="s">
        <v>163</v>
      </c>
      <c r="Q17" s="566">
        <v>4963.7449999999999</v>
      </c>
      <c r="R17" s="566">
        <v>1626.412</v>
      </c>
      <c r="S17" s="598">
        <v>3.0519603888805542</v>
      </c>
    </row>
    <row r="18" spans="1:19" ht="15.75">
      <c r="A18"/>
      <c r="B18"/>
      <c r="C18"/>
      <c r="D18"/>
      <c r="K18" s="565" t="s">
        <v>161</v>
      </c>
      <c r="L18" s="566">
        <v>10577.191999999999</v>
      </c>
      <c r="M18" s="566">
        <v>2531.8049999999998</v>
      </c>
      <c r="N18" s="598">
        <v>4.1777277475950951</v>
      </c>
      <c r="P18" s="565" t="s">
        <v>167</v>
      </c>
      <c r="Q18" s="566">
        <v>4043.1080000000002</v>
      </c>
      <c r="R18" s="566">
        <v>1279.7329999999999</v>
      </c>
      <c r="S18" s="598">
        <v>3.1593371429821691</v>
      </c>
    </row>
    <row r="19" spans="1:19" ht="15.75">
      <c r="A19"/>
      <c r="B19"/>
      <c r="C19"/>
      <c r="D19"/>
      <c r="K19" s="565" t="s">
        <v>297</v>
      </c>
      <c r="L19" s="566">
        <v>8267.4989999999998</v>
      </c>
      <c r="M19" s="566">
        <v>2296.857</v>
      </c>
      <c r="N19" s="598">
        <v>3.5994835551364321</v>
      </c>
      <c r="P19" s="565" t="s">
        <v>157</v>
      </c>
      <c r="Q19" s="566">
        <v>3615.9690000000001</v>
      </c>
      <c r="R19" s="566">
        <v>924.83</v>
      </c>
      <c r="S19" s="598">
        <v>3.9098742471589372</v>
      </c>
    </row>
    <row r="20" spans="1:19" ht="15.75">
      <c r="A20"/>
      <c r="B20"/>
      <c r="C20"/>
      <c r="D20"/>
      <c r="K20" s="565" t="s">
        <v>162</v>
      </c>
      <c r="L20" s="566">
        <v>7934.3029999999999</v>
      </c>
      <c r="M20" s="566">
        <v>1918.4580000000001</v>
      </c>
      <c r="N20" s="598">
        <v>4.1357710202673186</v>
      </c>
      <c r="P20" s="565" t="s">
        <v>161</v>
      </c>
      <c r="Q20" s="566">
        <v>2924.8510000000001</v>
      </c>
      <c r="R20" s="566">
        <v>754.77499999999998</v>
      </c>
      <c r="S20" s="598">
        <v>3.8751296744062804</v>
      </c>
    </row>
    <row r="21" spans="1:19" ht="15.75">
      <c r="A21"/>
      <c r="B21"/>
      <c r="C21"/>
      <c r="D21"/>
      <c r="K21" s="565" t="s">
        <v>155</v>
      </c>
      <c r="L21" s="566">
        <v>7304.5349999999999</v>
      </c>
      <c r="M21" s="566">
        <v>2290.3649999999998</v>
      </c>
      <c r="N21" s="598">
        <v>3.1892449456745982</v>
      </c>
      <c r="P21" s="565" t="s">
        <v>297</v>
      </c>
      <c r="Q21" s="566">
        <v>2862.2930000000001</v>
      </c>
      <c r="R21" s="566">
        <v>807.84199999999998</v>
      </c>
      <c r="S21" s="598">
        <v>3.5431346723740536</v>
      </c>
    </row>
    <row r="22" spans="1:19" ht="15.75">
      <c r="A22"/>
      <c r="B22"/>
      <c r="C22"/>
      <c r="D22"/>
      <c r="H22" s="1012"/>
      <c r="K22" s="565" t="s">
        <v>299</v>
      </c>
      <c r="L22" s="566">
        <v>5474.7690000000002</v>
      </c>
      <c r="M22" s="566">
        <v>1607.434</v>
      </c>
      <c r="N22" s="598">
        <v>3.4059059345515901</v>
      </c>
      <c r="P22" s="565" t="s">
        <v>424</v>
      </c>
      <c r="Q22" s="566">
        <v>2850.3719999999998</v>
      </c>
      <c r="R22" s="566">
        <v>1140.547</v>
      </c>
      <c r="S22" s="598">
        <v>2.4991271731897062</v>
      </c>
    </row>
    <row r="23" spans="1:19" ht="15.75">
      <c r="A23"/>
      <c r="B23"/>
      <c r="C23"/>
      <c r="D23"/>
      <c r="H23" s="1012"/>
      <c r="K23" s="565" t="s">
        <v>151</v>
      </c>
      <c r="L23" s="566">
        <v>4938.9650000000001</v>
      </c>
      <c r="M23" s="566">
        <v>1046.326</v>
      </c>
      <c r="N23" s="598">
        <v>4.7202927194774862</v>
      </c>
      <c r="P23" s="565" t="s">
        <v>165</v>
      </c>
      <c r="Q23" s="566">
        <v>2778.4560000000001</v>
      </c>
      <c r="R23" s="566">
        <v>730.154</v>
      </c>
      <c r="S23" s="598">
        <v>3.8053013473869899</v>
      </c>
    </row>
    <row r="24" spans="1:19" ht="16.5" thickBot="1">
      <c r="H24" s="1012"/>
      <c r="K24" s="565" t="s">
        <v>165</v>
      </c>
      <c r="L24" s="566">
        <v>3991.5160000000001</v>
      </c>
      <c r="M24" s="566">
        <v>1516.5170000000001</v>
      </c>
      <c r="N24" s="598">
        <v>2.6320285232542728</v>
      </c>
      <c r="P24" s="565" t="s">
        <v>168</v>
      </c>
      <c r="Q24" s="566">
        <v>2728.259</v>
      </c>
      <c r="R24" s="566">
        <v>988.75800000000004</v>
      </c>
      <c r="S24" s="598">
        <v>2.7592788124091032</v>
      </c>
    </row>
    <row r="25" spans="1:19" ht="16.5" thickBot="1">
      <c r="A25" s="81"/>
      <c r="B25" s="81"/>
      <c r="C25" s="81"/>
      <c r="D25" s="81"/>
      <c r="H25" s="1012"/>
      <c r="K25" s="874" t="s">
        <v>270</v>
      </c>
      <c r="L25" s="569">
        <v>533361.98600000003</v>
      </c>
      <c r="M25" s="569">
        <v>133753.39799999999</v>
      </c>
      <c r="N25" s="677">
        <v>3.9876518576372924</v>
      </c>
      <c r="P25" s="565" t="s">
        <v>166</v>
      </c>
      <c r="Q25" s="566">
        <v>2569.107</v>
      </c>
      <c r="R25" s="566">
        <v>811.14499999999998</v>
      </c>
      <c r="S25" s="598">
        <v>3.1672598610605998</v>
      </c>
    </row>
    <row r="26" spans="1:19" ht="15.75">
      <c r="A26" s="81"/>
      <c r="B26" s="81"/>
      <c r="C26" s="81"/>
      <c r="D26" s="81"/>
      <c r="H26" s="1012"/>
      <c r="K26"/>
      <c r="L26"/>
      <c r="M26"/>
      <c r="N26"/>
      <c r="P26" s="565" t="s">
        <v>423</v>
      </c>
      <c r="Q26" s="566">
        <v>2071.0279999999998</v>
      </c>
      <c r="R26" s="566">
        <v>757.96699999999998</v>
      </c>
      <c r="S26" s="598">
        <v>2.7323458673002912</v>
      </c>
    </row>
    <row r="27" spans="1:19" ht="16.5" thickBot="1">
      <c r="A27" s="81"/>
      <c r="B27" s="81"/>
      <c r="C27" s="81"/>
      <c r="D27" s="81"/>
      <c r="H27" s="1012"/>
      <c r="K27"/>
      <c r="L27"/>
      <c r="M27"/>
      <c r="N27"/>
      <c r="P27" s="565" t="s">
        <v>152</v>
      </c>
      <c r="Q27" s="566">
        <v>2034.846</v>
      </c>
      <c r="R27" s="566">
        <v>676.11</v>
      </c>
      <c r="S27" s="598">
        <v>3.0096374850246259</v>
      </c>
    </row>
    <row r="28" spans="1:19" ht="16.5" thickBot="1">
      <c r="H28" s="1012"/>
      <c r="K28"/>
      <c r="L28"/>
      <c r="M28"/>
      <c r="N28"/>
      <c r="P28" s="874" t="s">
        <v>270</v>
      </c>
      <c r="Q28" s="569">
        <v>184932.98</v>
      </c>
      <c r="R28" s="569">
        <v>51296.012000000002</v>
      </c>
      <c r="S28" s="677">
        <v>3.6052116488119972</v>
      </c>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P31"/>
      <c r="Q31"/>
      <c r="R31"/>
      <c r="S31"/>
    </row>
    <row r="32" spans="1:19">
      <c r="A32" s="81"/>
      <c r="B32" s="81"/>
      <c r="C32" s="81"/>
      <c r="D32" s="81"/>
      <c r="E32" s="81"/>
      <c r="F32"/>
      <c r="G32"/>
      <c r="H32"/>
      <c r="I32"/>
      <c r="J32"/>
      <c r="K32"/>
      <c r="L32"/>
      <c r="M32"/>
      <c r="N32"/>
      <c r="O32"/>
      <c r="P32"/>
      <c r="Q32"/>
      <c r="R32"/>
      <c r="S32"/>
    </row>
    <row r="33" spans="1:19">
      <c r="A33" s="39" t="s">
        <v>385</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1">
    <sortCondition descending="1" ref="Q7:Q61"/>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29" sqref="N29"/>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1" t="s">
        <v>491</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4" t="s">
        <v>482</v>
      </c>
      <c r="B3" s="1524"/>
      <c r="C3" s="1524"/>
      <c r="D3" s="1524"/>
      <c r="E3" s="1524"/>
      <c r="F3" s="1524"/>
      <c r="G3" s="1524"/>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7895.4120000000003</v>
      </c>
      <c r="C8" s="564">
        <v>11174</v>
      </c>
      <c r="D8" s="678">
        <v>2.3182982141960533</v>
      </c>
      <c r="E8" s="771"/>
      <c r="F8" s="565" t="s">
        <v>389</v>
      </c>
      <c r="G8" s="566">
        <v>2615.5529999999999</v>
      </c>
      <c r="H8" s="566">
        <v>9456</v>
      </c>
      <c r="I8" s="598">
        <v>3.5426024699518091</v>
      </c>
      <c r="J8" s="606"/>
      <c r="K8" s="689" t="s">
        <v>150</v>
      </c>
      <c r="L8" s="564">
        <v>6602.2460000000001</v>
      </c>
      <c r="M8" s="564">
        <v>1873.9670000000001</v>
      </c>
      <c r="N8" s="678">
        <v>3.5231388813143454</v>
      </c>
      <c r="O8" s="606"/>
      <c r="P8" s="689" t="s">
        <v>389</v>
      </c>
      <c r="Q8" s="564">
        <v>2781.7330000000002</v>
      </c>
      <c r="R8" s="564">
        <v>702.1</v>
      </c>
      <c r="S8" s="678">
        <v>3.9620182310212222</v>
      </c>
    </row>
    <row r="9" spans="1:27" ht="15.75">
      <c r="A9" s="567" t="s">
        <v>389</v>
      </c>
      <c r="B9" s="566">
        <v>5548.125</v>
      </c>
      <c r="C9" s="566">
        <v>16181</v>
      </c>
      <c r="D9" s="598">
        <v>3.1782919757955717</v>
      </c>
      <c r="E9" s="772"/>
      <c r="F9" s="565" t="s">
        <v>165</v>
      </c>
      <c r="G9" s="566">
        <v>1759.1690000000001</v>
      </c>
      <c r="H9" s="566">
        <v>8766</v>
      </c>
      <c r="I9" s="598">
        <v>2.779440436578283</v>
      </c>
      <c r="J9" s="606"/>
      <c r="K9" s="565" t="s">
        <v>389</v>
      </c>
      <c r="L9" s="566">
        <v>3364.8649999999998</v>
      </c>
      <c r="M9" s="566">
        <v>666.43399999999997</v>
      </c>
      <c r="N9" s="598">
        <v>5.049059621808011</v>
      </c>
      <c r="O9" s="606"/>
      <c r="P9" s="565" t="s">
        <v>152</v>
      </c>
      <c r="Q9" s="566">
        <v>2222.8710000000001</v>
      </c>
      <c r="R9" s="566">
        <v>691.47900000000004</v>
      </c>
      <c r="S9" s="598">
        <v>3.214661616621763</v>
      </c>
    </row>
    <row r="10" spans="1:27" ht="16.5" thickBot="1">
      <c r="A10" s="567" t="s">
        <v>161</v>
      </c>
      <c r="B10" s="566">
        <v>4116.4790000000003</v>
      </c>
      <c r="C10" s="566">
        <v>3009</v>
      </c>
      <c r="D10" s="598">
        <v>2.9276403660120307</v>
      </c>
      <c r="E10" s="771"/>
      <c r="F10" s="565" t="s">
        <v>169</v>
      </c>
      <c r="G10" s="566">
        <v>341.44400000000002</v>
      </c>
      <c r="H10" s="566">
        <v>3390</v>
      </c>
      <c r="I10" s="598">
        <v>1.6008514269371605</v>
      </c>
      <c r="J10" s="606"/>
      <c r="K10" s="565" t="s">
        <v>167</v>
      </c>
      <c r="L10" s="566">
        <v>3077.625</v>
      </c>
      <c r="M10" s="566">
        <v>664.10799999999995</v>
      </c>
      <c r="N10" s="598">
        <v>4.6342236503701209</v>
      </c>
      <c r="O10" s="606"/>
      <c r="P10" s="565" t="s">
        <v>150</v>
      </c>
      <c r="Q10" s="566">
        <v>2204.3969999999999</v>
      </c>
      <c r="R10" s="566">
        <v>547.42499999999995</v>
      </c>
      <c r="S10" s="598">
        <v>4.0268475133579944</v>
      </c>
    </row>
    <row r="11" spans="1:27" ht="16.5" thickBot="1">
      <c r="A11" s="567" t="s">
        <v>165</v>
      </c>
      <c r="B11" s="566">
        <v>4093.2570000000001</v>
      </c>
      <c r="C11" s="566">
        <v>14274</v>
      </c>
      <c r="D11" s="598">
        <v>2.2765345899741996</v>
      </c>
      <c r="E11" s="772"/>
      <c r="F11" s="874" t="s">
        <v>270</v>
      </c>
      <c r="G11" s="569">
        <v>4859.4390000000003</v>
      </c>
      <c r="H11" s="569">
        <v>22551</v>
      </c>
      <c r="I11" s="677">
        <v>2.9517658578542441</v>
      </c>
      <c r="J11" s="606"/>
      <c r="K11" s="565" t="s">
        <v>147</v>
      </c>
      <c r="L11" s="566">
        <v>3052.7759999999998</v>
      </c>
      <c r="M11" s="566">
        <v>1345.9639999999999</v>
      </c>
      <c r="N11" s="598">
        <v>2.2680963235272267</v>
      </c>
      <c r="O11" s="606"/>
      <c r="P11" s="565" t="s">
        <v>161</v>
      </c>
      <c r="Q11" s="566">
        <v>1722.29</v>
      </c>
      <c r="R11" s="566">
        <v>553.07600000000002</v>
      </c>
      <c r="S11" s="598">
        <v>3.1140204962789921</v>
      </c>
    </row>
    <row r="12" spans="1:27" ht="15.75">
      <c r="A12" s="567" t="s">
        <v>150</v>
      </c>
      <c r="B12" s="566">
        <v>3282.373</v>
      </c>
      <c r="C12" s="566">
        <v>3507</v>
      </c>
      <c r="D12" s="598">
        <v>2.3786225123138789</v>
      </c>
      <c r="E12" s="772"/>
      <c r="F12"/>
      <c r="G12"/>
      <c r="H12"/>
      <c r="I12"/>
      <c r="J12" s="606"/>
      <c r="K12" s="565" t="s">
        <v>152</v>
      </c>
      <c r="L12" s="566">
        <v>2448.518</v>
      </c>
      <c r="M12" s="566">
        <v>677.08299999999997</v>
      </c>
      <c r="N12" s="598">
        <v>3.6162745187813017</v>
      </c>
      <c r="O12" s="606"/>
      <c r="P12" s="565" t="s">
        <v>149</v>
      </c>
      <c r="Q12" s="566">
        <v>1190.1590000000001</v>
      </c>
      <c r="R12" s="566">
        <v>207.70599999999999</v>
      </c>
      <c r="S12" s="598">
        <v>5.7300174284806413</v>
      </c>
    </row>
    <row r="13" spans="1:27" ht="15.75">
      <c r="A13" s="567" t="s">
        <v>152</v>
      </c>
      <c r="B13" s="566">
        <v>2314.181</v>
      </c>
      <c r="C13" s="566">
        <v>2416</v>
      </c>
      <c r="D13" s="598">
        <v>1.6868130546494891</v>
      </c>
      <c r="E13" s="772"/>
      <c r="J13" s="606"/>
      <c r="K13" s="565" t="s">
        <v>160</v>
      </c>
      <c r="L13" s="566">
        <v>1421.73</v>
      </c>
      <c r="M13" s="566">
        <v>503.50799999999998</v>
      </c>
      <c r="N13" s="598">
        <v>2.8236492766748493</v>
      </c>
      <c r="O13" s="606"/>
      <c r="P13" s="565" t="s">
        <v>167</v>
      </c>
      <c r="Q13" s="566">
        <v>643.053</v>
      </c>
      <c r="R13" s="566">
        <v>162.209</v>
      </c>
      <c r="S13" s="598">
        <v>3.9643484640186424</v>
      </c>
    </row>
    <row r="14" spans="1:27" ht="15.75">
      <c r="A14" s="567" t="s">
        <v>160</v>
      </c>
      <c r="B14" s="566">
        <v>2255.4549999999999</v>
      </c>
      <c r="C14" s="566">
        <v>2504</v>
      </c>
      <c r="D14" s="598">
        <v>1.8046036513649011</v>
      </c>
      <c r="E14" s="772"/>
      <c r="F14"/>
      <c r="G14"/>
      <c r="H14"/>
      <c r="I14"/>
      <c r="J14" s="606"/>
      <c r="K14" s="565" t="s">
        <v>164</v>
      </c>
      <c r="L14" s="566">
        <v>868.048</v>
      </c>
      <c r="M14" s="566">
        <v>247.91200000000001</v>
      </c>
      <c r="N14" s="598">
        <v>3.5014359934170187</v>
      </c>
      <c r="O14" s="606"/>
      <c r="P14" s="565" t="s">
        <v>164</v>
      </c>
      <c r="Q14" s="566">
        <v>327.35399999999998</v>
      </c>
      <c r="R14" s="566">
        <v>94.994</v>
      </c>
      <c r="S14" s="598">
        <v>3.4460492241615257</v>
      </c>
    </row>
    <row r="15" spans="1:27" ht="16.5" thickBot="1">
      <c r="A15" s="567" t="s">
        <v>169</v>
      </c>
      <c r="B15" s="566">
        <v>2127.5619999999999</v>
      </c>
      <c r="C15" s="568">
        <v>6474</v>
      </c>
      <c r="D15" s="599">
        <v>1.5412447534007816</v>
      </c>
      <c r="E15" s="772"/>
      <c r="F15"/>
      <c r="G15"/>
      <c r="H15"/>
      <c r="I15"/>
      <c r="J15" s="606"/>
      <c r="K15" s="565" t="s">
        <v>156</v>
      </c>
      <c r="L15" s="566">
        <v>799.54200000000003</v>
      </c>
      <c r="M15" s="566">
        <v>282.69900000000001</v>
      </c>
      <c r="N15" s="598">
        <v>2.8282448823660502</v>
      </c>
      <c r="O15" s="606"/>
      <c r="P15" s="565" t="s">
        <v>156</v>
      </c>
      <c r="Q15" s="566">
        <v>210.80699999999999</v>
      </c>
      <c r="R15" s="566">
        <v>86.025999999999996</v>
      </c>
      <c r="S15" s="598">
        <v>2.4505033362006836</v>
      </c>
    </row>
    <row r="16" spans="1:27" ht="16.5" thickBot="1">
      <c r="A16" s="874" t="s">
        <v>270</v>
      </c>
      <c r="B16" s="569">
        <v>36926.644</v>
      </c>
      <c r="C16" s="569">
        <v>72287</v>
      </c>
      <c r="D16" s="677">
        <v>2.2987306716016156</v>
      </c>
      <c r="E16" s="772"/>
      <c r="J16" s="606"/>
      <c r="K16" s="565" t="s">
        <v>165</v>
      </c>
      <c r="L16" s="566">
        <v>680.66499999999996</v>
      </c>
      <c r="M16" s="566">
        <v>237.149</v>
      </c>
      <c r="N16" s="598">
        <v>2.8701997478378569</v>
      </c>
      <c r="O16" s="606"/>
      <c r="P16" s="565" t="s">
        <v>160</v>
      </c>
      <c r="Q16" s="566">
        <v>192.90299999999999</v>
      </c>
      <c r="R16" s="566">
        <v>51.128999999999998</v>
      </c>
      <c r="S16" s="598">
        <v>3.7728686264155371</v>
      </c>
    </row>
    <row r="17" spans="1:19" ht="15.75">
      <c r="A17"/>
      <c r="B17"/>
      <c r="C17"/>
      <c r="D17"/>
      <c r="E17" s="771"/>
      <c r="J17" s="606"/>
      <c r="K17" s="565" t="s">
        <v>161</v>
      </c>
      <c r="L17" s="566">
        <v>539.61300000000006</v>
      </c>
      <c r="M17" s="566">
        <v>147.42099999999999</v>
      </c>
      <c r="N17" s="598">
        <v>3.6603536809545458</v>
      </c>
      <c r="O17" s="606"/>
      <c r="P17" s="565" t="s">
        <v>165</v>
      </c>
      <c r="Q17" s="566">
        <v>117.634</v>
      </c>
      <c r="R17" s="566">
        <v>55.444000000000003</v>
      </c>
      <c r="S17" s="598">
        <v>2.1216723180145731</v>
      </c>
    </row>
    <row r="18" spans="1:19" ht="16.5" thickBot="1">
      <c r="A18"/>
      <c r="B18"/>
      <c r="C18"/>
      <c r="D18"/>
      <c r="E18" s="773"/>
      <c r="F18" s="81"/>
      <c r="G18" s="81"/>
      <c r="H18" s="81"/>
      <c r="K18" s="565" t="s">
        <v>149</v>
      </c>
      <c r="L18" s="566">
        <v>509.80500000000001</v>
      </c>
      <c r="M18" s="566">
        <v>97.293000000000006</v>
      </c>
      <c r="N18" s="598">
        <v>5.2398939286485149</v>
      </c>
      <c r="O18" s="606"/>
      <c r="P18" s="565" t="s">
        <v>376</v>
      </c>
      <c r="Q18" s="566">
        <v>109.47499999999999</v>
      </c>
      <c r="R18" s="566">
        <v>14.5</v>
      </c>
      <c r="S18" s="598">
        <v>7.55</v>
      </c>
    </row>
    <row r="19" spans="1:19" ht="16.5" thickBot="1">
      <c r="A19"/>
      <c r="B19"/>
      <c r="C19"/>
      <c r="D19"/>
      <c r="E19" s="774"/>
      <c r="F19" s="81"/>
      <c r="G19" s="81"/>
      <c r="H19" s="81"/>
      <c r="J19" s="606"/>
      <c r="K19" s="874" t="s">
        <v>270</v>
      </c>
      <c r="L19" s="569">
        <v>24343.754000000001</v>
      </c>
      <c r="M19" s="569">
        <v>6958.0829999999996</v>
      </c>
      <c r="N19" s="677">
        <v>3.4986294357224543</v>
      </c>
      <c r="O19" s="606"/>
      <c r="P19" s="874" t="s">
        <v>270</v>
      </c>
      <c r="Q19" s="569">
        <v>12012.161</v>
      </c>
      <c r="R19" s="569">
        <v>3249.8710000000001</v>
      </c>
      <c r="S19" s="677">
        <v>3.6961962490203457</v>
      </c>
    </row>
    <row r="20" spans="1:19" ht="15" customHeight="1">
      <c r="A20"/>
      <c r="B20"/>
      <c r="C20"/>
      <c r="D20"/>
      <c r="E20" s="774"/>
      <c r="F20" s="81"/>
      <c r="G20" s="81"/>
      <c r="H20" s="81"/>
      <c r="J20" s="606"/>
      <c r="O20" s="606"/>
      <c r="P20"/>
      <c r="Q20"/>
      <c r="R20"/>
      <c r="S20"/>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385</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16" t="s">
        <v>430</v>
      </c>
      <c r="B5" s="1516"/>
      <c r="C5" s="1516"/>
      <c r="D5" s="1516"/>
      <c r="E5" s="1516"/>
      <c r="F5" s="1516"/>
      <c r="H5" s="597" t="s">
        <v>279</v>
      </c>
    </row>
    <row r="6" spans="1:20" ht="15.75" customHeight="1" thickBot="1">
      <c r="A6" s="1517" t="s">
        <v>125</v>
      </c>
      <c r="B6" s="1508" t="s">
        <v>432</v>
      </c>
      <c r="C6" s="1509"/>
      <c r="D6" s="1510"/>
      <c r="E6" s="1511" t="s">
        <v>435</v>
      </c>
      <c r="F6" s="1513" t="s">
        <v>436</v>
      </c>
    </row>
    <row r="7" spans="1:20" ht="21" customHeight="1" thickBot="1">
      <c r="A7" s="1525"/>
      <c r="B7" s="1026" t="s">
        <v>264</v>
      </c>
      <c r="C7" s="1026" t="s">
        <v>268</v>
      </c>
      <c r="D7" s="1026" t="s">
        <v>269</v>
      </c>
      <c r="E7" s="1512"/>
      <c r="F7" s="1514"/>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516" t="s">
        <v>431</v>
      </c>
      <c r="B18" s="1516"/>
      <c r="C18" s="1516"/>
      <c r="D18" s="1516"/>
      <c r="E18" s="1516"/>
      <c r="F18" s="1516"/>
      <c r="L18" s="983"/>
      <c r="O18"/>
      <c r="P18"/>
      <c r="Q18"/>
      <c r="R18"/>
      <c r="S18"/>
      <c r="T18"/>
    </row>
    <row r="19" spans="1:20" ht="16.5" customHeight="1" thickBot="1">
      <c r="A19" s="1506" t="s">
        <v>132</v>
      </c>
      <c r="B19" s="1508" t="s">
        <v>432</v>
      </c>
      <c r="C19" s="1509"/>
      <c r="D19" s="1510"/>
      <c r="E19" s="1511" t="s">
        <v>435</v>
      </c>
      <c r="F19" s="1513" t="s">
        <v>436</v>
      </c>
      <c r="L19" s="983"/>
      <c r="O19"/>
      <c r="P19"/>
      <c r="Q19"/>
      <c r="R19"/>
      <c r="S19"/>
      <c r="T19"/>
    </row>
    <row r="20" spans="1:20" ht="21" customHeight="1" thickBot="1">
      <c r="A20" s="1507"/>
      <c r="B20" s="790" t="s">
        <v>264</v>
      </c>
      <c r="C20" s="790" t="s">
        <v>381</v>
      </c>
      <c r="D20" s="790" t="s">
        <v>382</v>
      </c>
      <c r="E20" s="1512"/>
      <c r="F20" s="1514"/>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15"/>
      <c r="B27" s="1515"/>
      <c r="C27" s="1515"/>
      <c r="D27" s="1515"/>
      <c r="E27" s="1515"/>
      <c r="F27" s="1515"/>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385</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05"/>
      <c r="D32" s="1505"/>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05"/>
      <c r="C43" s="1505"/>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L34" sqref="L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521" t="s">
        <v>429</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428</v>
      </c>
      <c r="B3" s="1522"/>
      <c r="C3" s="1522"/>
      <c r="D3" s="1522"/>
      <c r="E3" s="1522"/>
      <c r="F3" s="1522"/>
      <c r="P3" s="550"/>
    </row>
    <row r="4" spans="1:24" ht="4.5" customHeight="1">
      <c r="A4" s="551"/>
      <c r="B4" s="551"/>
      <c r="C4" s="549"/>
      <c r="D4" s="549"/>
    </row>
    <row r="5" spans="1:24" ht="15.75" thickBot="1">
      <c r="A5" s="552" t="s">
        <v>134</v>
      </c>
      <c r="B5" s="1523" t="s">
        <v>135</v>
      </c>
      <c r="C5" s="1523"/>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389</v>
      </c>
      <c r="L9" s="566">
        <v>93317.489000000001</v>
      </c>
      <c r="M9" s="566">
        <v>32465.682000000001</v>
      </c>
      <c r="N9" s="598">
        <v>2.8743424826251918</v>
      </c>
      <c r="P9" s="565" t="s">
        <v>154</v>
      </c>
      <c r="Q9" s="566">
        <v>37875.502</v>
      </c>
      <c r="R9" s="566">
        <v>6850.8130000000001</v>
      </c>
      <c r="S9" s="598">
        <v>5.5286141951327528</v>
      </c>
    </row>
    <row r="10" spans="1:24" ht="15.75">
      <c r="A10" s="565" t="s">
        <v>388</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389</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395</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422</v>
      </c>
      <c r="Q29" s="566">
        <v>2434.027</v>
      </c>
      <c r="R29" s="566">
        <v>962.03</v>
      </c>
      <c r="S29" s="598">
        <v>2.5300946955916137</v>
      </c>
    </row>
    <row r="30" spans="1:19" ht="15.75">
      <c r="A30"/>
      <c r="B30"/>
      <c r="C30"/>
      <c r="D30"/>
      <c r="E30"/>
      <c r="F30"/>
      <c r="G30"/>
      <c r="H30"/>
      <c r="I30"/>
      <c r="J30"/>
      <c r="K30"/>
      <c r="L30"/>
      <c r="M30"/>
      <c r="N30"/>
      <c r="P30" s="565" t="s">
        <v>424</v>
      </c>
      <c r="Q30" s="566">
        <v>2052.5819999999999</v>
      </c>
      <c r="R30" s="566">
        <v>932.322</v>
      </c>
      <c r="S30" s="598">
        <v>2.2015805698031365</v>
      </c>
    </row>
    <row r="31" spans="1:19" ht="15.75">
      <c r="A31"/>
      <c r="B31"/>
      <c r="C31"/>
      <c r="D31"/>
      <c r="E31"/>
      <c r="F31"/>
      <c r="G31"/>
      <c r="H31"/>
      <c r="I31"/>
      <c r="J31"/>
      <c r="K31"/>
      <c r="L31"/>
      <c r="M31"/>
      <c r="N31"/>
      <c r="P31" s="565" t="s">
        <v>423</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385</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439</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443</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444</v>
      </c>
      <c r="B50" s="1144">
        <v>422</v>
      </c>
      <c r="C50" s="1145">
        <v>230</v>
      </c>
      <c r="D50"/>
      <c r="E50"/>
      <c r="F50"/>
      <c r="G50"/>
      <c r="H50"/>
      <c r="I50"/>
      <c r="J50"/>
      <c r="K50"/>
      <c r="P50"/>
      <c r="Q50"/>
      <c r="R50"/>
      <c r="S50"/>
    </row>
    <row r="51" spans="1:19">
      <c r="A51" s="1143" t="s">
        <v>445</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389</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449</v>
      </c>
      <c r="B59" s="1144">
        <v>36003</v>
      </c>
      <c r="C59" s="1145">
        <v>6532</v>
      </c>
      <c r="D59"/>
      <c r="E59"/>
      <c r="F59"/>
      <c r="G59"/>
      <c r="H59"/>
      <c r="I59"/>
      <c r="J59"/>
      <c r="K59"/>
      <c r="P59"/>
      <c r="Q59"/>
      <c r="R59"/>
      <c r="S59"/>
    </row>
    <row r="60" spans="1:19">
      <c r="A60" s="1143" t="s">
        <v>422</v>
      </c>
      <c r="B60" s="1144">
        <v>51860</v>
      </c>
      <c r="C60" s="1145">
        <v>20500</v>
      </c>
      <c r="D60"/>
      <c r="E60"/>
      <c r="F60"/>
      <c r="G60"/>
      <c r="H60"/>
      <c r="I60"/>
      <c r="J60"/>
      <c r="K60"/>
      <c r="P60"/>
      <c r="Q60"/>
      <c r="R60"/>
      <c r="S60"/>
    </row>
    <row r="61" spans="1:19">
      <c r="A61" s="1143" t="s">
        <v>440</v>
      </c>
      <c r="B61" s="1144">
        <v>192879</v>
      </c>
      <c r="C61" s="1145">
        <v>69602</v>
      </c>
      <c r="D61"/>
      <c r="E61"/>
      <c r="F61"/>
      <c r="G61"/>
      <c r="H61"/>
      <c r="I61"/>
      <c r="J61"/>
      <c r="K61"/>
      <c r="P61"/>
      <c r="Q61"/>
      <c r="R61"/>
      <c r="S61"/>
    </row>
    <row r="62" spans="1:19">
      <c r="A62" s="1143" t="s">
        <v>450</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451</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423</v>
      </c>
      <c r="B66" s="1144">
        <v>502286</v>
      </c>
      <c r="C66" s="1145">
        <v>182927</v>
      </c>
      <c r="D66"/>
      <c r="E66"/>
      <c r="F66"/>
      <c r="G66"/>
      <c r="H66"/>
      <c r="I66"/>
      <c r="J66"/>
      <c r="K66"/>
      <c r="P66"/>
      <c r="Q66"/>
      <c r="R66"/>
      <c r="S66"/>
    </row>
    <row r="67" spans="1:19">
      <c r="A67" s="1143" t="s">
        <v>441</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376</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452</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442</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395</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453</v>
      </c>
      <c r="B82" s="1144">
        <v>35645</v>
      </c>
      <c r="C82" s="1145">
        <v>80286</v>
      </c>
      <c r="D82"/>
      <c r="E82"/>
      <c r="F82"/>
      <c r="G82"/>
      <c r="H82"/>
      <c r="I82"/>
      <c r="J82"/>
      <c r="K82"/>
    </row>
    <row r="83" spans="1:11">
      <c r="A83" s="1143" t="s">
        <v>446</v>
      </c>
      <c r="B83" s="1144">
        <v>24655</v>
      </c>
      <c r="C83" s="1145">
        <v>7940</v>
      </c>
      <c r="D83"/>
      <c r="E83"/>
      <c r="F83"/>
      <c r="G83"/>
      <c r="H83"/>
      <c r="I83"/>
      <c r="J83"/>
      <c r="K83"/>
    </row>
    <row r="84" spans="1:11">
      <c r="A84" s="1146" t="s">
        <v>438</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1" t="s">
        <v>433</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6" t="s">
        <v>434</v>
      </c>
      <c r="B3" s="1526"/>
      <c r="C3" s="1526"/>
      <c r="D3" s="1526"/>
      <c r="E3" s="1526"/>
      <c r="F3" s="1526"/>
      <c r="G3" s="1526"/>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389</v>
      </c>
      <c r="Q8" s="564">
        <v>5298.9110000000001</v>
      </c>
      <c r="R8" s="564">
        <v>1231.23</v>
      </c>
      <c r="S8" s="678">
        <v>4.3037539696076283</v>
      </c>
    </row>
    <row r="9" spans="1:27" ht="15.75">
      <c r="A9" s="567" t="s">
        <v>165</v>
      </c>
      <c r="B9" s="566">
        <v>9657.0470000000005</v>
      </c>
      <c r="C9" s="566">
        <v>32993</v>
      </c>
      <c r="D9" s="598">
        <v>1.9344526809576827</v>
      </c>
      <c r="E9" s="772"/>
      <c r="F9" s="567" t="s">
        <v>389</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389</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389</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426</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7" t="s">
        <v>71</v>
      </c>
      <c r="B1" s="1427"/>
      <c r="C1" s="1427"/>
      <c r="D1" s="1427"/>
      <c r="E1" s="1427"/>
      <c r="F1" s="1427"/>
      <c r="G1" s="1427"/>
      <c r="H1" s="1427"/>
      <c r="I1" s="1427"/>
      <c r="J1" s="1427"/>
      <c r="K1" s="1427"/>
      <c r="L1" s="1427"/>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433" t="s">
        <v>80</v>
      </c>
      <c r="C3" s="1434"/>
      <c r="D3" s="1434"/>
      <c r="E3" s="1434"/>
      <c r="F3" s="1434"/>
      <c r="G3" s="1435"/>
      <c r="H3" s="1429" t="s">
        <v>55</v>
      </c>
      <c r="I3" s="1430"/>
      <c r="J3" s="1436" t="s">
        <v>265</v>
      </c>
      <c r="K3" s="1431" t="s">
        <v>56</v>
      </c>
      <c r="L3" s="1432"/>
      <c r="M3" s="4"/>
    </row>
    <row r="4" spans="1:18" s="81" customFormat="1" ht="31.5">
      <c r="A4" s="709" t="s">
        <v>57</v>
      </c>
      <c r="B4" s="945" t="s">
        <v>58</v>
      </c>
      <c r="C4" s="93" t="s">
        <v>59</v>
      </c>
      <c r="D4" s="93" t="s">
        <v>60</v>
      </c>
      <c r="E4" s="1093"/>
      <c r="F4" s="1094" t="s">
        <v>394</v>
      </c>
      <c r="G4" s="1095"/>
      <c r="H4" s="944" t="s">
        <v>61</v>
      </c>
      <c r="I4" s="584" t="s">
        <v>73</v>
      </c>
      <c r="J4" s="1437"/>
      <c r="K4" s="82" t="s">
        <v>54</v>
      </c>
      <c r="L4" s="583" t="s">
        <v>64</v>
      </c>
      <c r="M4" s="4"/>
      <c r="O4" s="4"/>
    </row>
    <row r="5" spans="1:18" s="81" customFormat="1" ht="21" customHeight="1" thickBot="1">
      <c r="A5" s="710"/>
      <c r="B5" s="1003" t="s">
        <v>492</v>
      </c>
      <c r="C5" s="1004" t="s">
        <v>492</v>
      </c>
      <c r="D5" s="1004" t="s">
        <v>492</v>
      </c>
      <c r="E5" s="903" t="s">
        <v>107</v>
      </c>
      <c r="F5" s="1090" t="s">
        <v>393</v>
      </c>
      <c r="G5" s="904" t="s">
        <v>62</v>
      </c>
      <c r="H5" s="1005" t="s">
        <v>492</v>
      </c>
      <c r="I5" s="707" t="s">
        <v>72</v>
      </c>
      <c r="J5" s="789"/>
      <c r="K5" s="1004" t="s">
        <v>492</v>
      </c>
      <c r="L5" s="891" t="s">
        <v>63</v>
      </c>
      <c r="M5" s="4"/>
    </row>
    <row r="6" spans="1:18" s="81" customFormat="1" ht="28.5" customHeight="1" thickBot="1">
      <c r="A6" s="40" t="s">
        <v>22</v>
      </c>
      <c r="B6" s="690">
        <v>7.5751600110423709</v>
      </c>
      <c r="C6" s="691">
        <v>14623.861025178321</v>
      </c>
      <c r="D6" s="691">
        <v>14916.338245681887</v>
      </c>
      <c r="E6" s="897">
        <v>0.90260620821285464</v>
      </c>
      <c r="F6" s="1091">
        <v>4.4644212133856431</v>
      </c>
      <c r="G6" s="905">
        <v>22.733187475711631</v>
      </c>
      <c r="H6" s="692">
        <v>313.69503587470103</v>
      </c>
      <c r="I6" s="897">
        <v>-8.8178379357750164E-2</v>
      </c>
      <c r="J6" s="692">
        <v>9.7151999999999994</v>
      </c>
      <c r="K6" s="693">
        <v>100</v>
      </c>
      <c r="L6" s="892" t="s">
        <v>23</v>
      </c>
    </row>
    <row r="7" spans="1:18" s="81" customFormat="1" ht="25.5" customHeight="1">
      <c r="A7" s="778" t="s">
        <v>84</v>
      </c>
      <c r="B7" s="840">
        <v>7.867246649395649</v>
      </c>
      <c r="C7" s="841">
        <v>14596.004915390813</v>
      </c>
      <c r="D7" s="841">
        <v>14887.92501369863</v>
      </c>
      <c r="E7" s="906">
        <v>-3.7293281050589764</v>
      </c>
      <c r="F7" s="898">
        <v>5.0954100078349551</v>
      </c>
      <c r="G7" s="907">
        <v>17.272202586054117</v>
      </c>
      <c r="H7" s="694">
        <v>230.54210526315791</v>
      </c>
      <c r="I7" s="898">
        <v>-11.160741879655108</v>
      </c>
      <c r="J7" s="695">
        <v>-9.5238095238095237</v>
      </c>
      <c r="K7" s="695">
        <v>0.11083240972991892</v>
      </c>
      <c r="L7" s="893">
        <v>-2.3567590270081068E-2</v>
      </c>
    </row>
    <row r="8" spans="1:18" s="81" customFormat="1" ht="24" customHeight="1">
      <c r="A8" s="779" t="s">
        <v>85</v>
      </c>
      <c r="B8" s="842">
        <v>8.4221569344175649</v>
      </c>
      <c r="C8" s="696">
        <v>15801.420139620193</v>
      </c>
      <c r="D8" s="696">
        <v>16117.448542412598</v>
      </c>
      <c r="E8" s="908">
        <v>0.1690855904617207</v>
      </c>
      <c r="F8" s="900">
        <v>5.7273056310596013</v>
      </c>
      <c r="G8" s="697">
        <v>24.413733309577601</v>
      </c>
      <c r="H8" s="698">
        <v>346.15384734479022</v>
      </c>
      <c r="I8" s="899">
        <v>-1.6287932629916888</v>
      </c>
      <c r="J8" s="699">
        <v>13.734812466983623</v>
      </c>
      <c r="K8" s="699">
        <v>37.677186023449806</v>
      </c>
      <c r="L8" s="894">
        <v>1.3315860234498089</v>
      </c>
      <c r="R8" s="4"/>
    </row>
    <row r="9" spans="1:18" s="81" customFormat="1" ht="24" customHeight="1">
      <c r="A9" s="779" t="s">
        <v>86</v>
      </c>
      <c r="B9" s="842">
        <v>8.4898643455552012</v>
      </c>
      <c r="C9" s="696">
        <v>15928.450929747092</v>
      </c>
      <c r="D9" s="696">
        <v>16247.019948342035</v>
      </c>
      <c r="E9" s="908">
        <v>1.8228036435181432</v>
      </c>
      <c r="F9" s="900">
        <v>7.0657313121932868</v>
      </c>
      <c r="G9" s="697">
        <v>25.600521599440718</v>
      </c>
      <c r="H9" s="700">
        <v>388.52310954063609</v>
      </c>
      <c r="I9" s="900">
        <v>-0.21090079346693874</v>
      </c>
      <c r="J9" s="701">
        <v>8.6789554531490012</v>
      </c>
      <c r="K9" s="701">
        <v>8.2540978825176463</v>
      </c>
      <c r="L9" s="895">
        <v>-7.8702117482354339E-2</v>
      </c>
    </row>
    <row r="10" spans="1:18" s="81" customFormat="1" ht="24" customHeight="1">
      <c r="A10" s="779" t="s">
        <v>87</v>
      </c>
      <c r="B10" s="946" t="s">
        <v>81</v>
      </c>
      <c r="C10" s="766" t="s">
        <v>209</v>
      </c>
      <c r="D10" s="766" t="s">
        <v>209</v>
      </c>
      <c r="E10" s="901" t="s">
        <v>81</v>
      </c>
      <c r="F10" s="901" t="s">
        <v>81</v>
      </c>
      <c r="G10" s="947" t="s">
        <v>81</v>
      </c>
      <c r="H10" s="1209" t="s">
        <v>209</v>
      </c>
      <c r="I10" s="901" t="s">
        <v>81</v>
      </c>
      <c r="J10" s="702" t="s">
        <v>81</v>
      </c>
      <c r="K10" s="1172" t="s">
        <v>81</v>
      </c>
      <c r="L10" s="1260" t="s">
        <v>81</v>
      </c>
    </row>
    <row r="11" spans="1:18" s="81" customFormat="1" ht="24" customHeight="1">
      <c r="A11" s="779" t="s">
        <v>79</v>
      </c>
      <c r="B11" s="842">
        <v>5.9636328229558409</v>
      </c>
      <c r="C11" s="696">
        <v>12245.652613872364</v>
      </c>
      <c r="D11" s="696">
        <v>12490.565666149811</v>
      </c>
      <c r="E11" s="908">
        <v>1.6626143591605851</v>
      </c>
      <c r="F11" s="900">
        <v>1.848052158079871</v>
      </c>
      <c r="G11" s="697">
        <v>23.659363617146106</v>
      </c>
      <c r="H11" s="700">
        <v>274.28268651426544</v>
      </c>
      <c r="I11" s="900">
        <v>1.074660316059423</v>
      </c>
      <c r="J11" s="701">
        <v>4.6938775510204085</v>
      </c>
      <c r="K11" s="701">
        <v>32.917225689785916</v>
      </c>
      <c r="L11" s="895">
        <v>-1.5787743102140865</v>
      </c>
    </row>
    <row r="12" spans="1:18" s="81" customFormat="1" ht="24" customHeight="1" thickBot="1">
      <c r="A12" s="780" t="s">
        <v>88</v>
      </c>
      <c r="B12" s="843">
        <v>7.7399011732224698</v>
      </c>
      <c r="C12" s="703">
        <v>14941.894156800134</v>
      </c>
      <c r="D12" s="703">
        <v>15240.732039936136</v>
      </c>
      <c r="E12" s="909">
        <v>-8.1376970075452248E-2</v>
      </c>
      <c r="F12" s="902">
        <v>3.6789888024078876</v>
      </c>
      <c r="G12" s="704">
        <v>18.32530122148367</v>
      </c>
      <c r="H12" s="705">
        <v>288.31353300055463</v>
      </c>
      <c r="I12" s="902">
        <v>1.5023985132087976E-2</v>
      </c>
      <c r="J12" s="706">
        <v>11.84863523573201</v>
      </c>
      <c r="K12" s="706">
        <v>21.034824709794083</v>
      </c>
      <c r="L12" s="896">
        <v>0.40122470979408575</v>
      </c>
    </row>
    <row r="13" spans="1:18" s="81" customFormat="1" ht="15">
      <c r="A13" s="838"/>
      <c r="B13" s="839"/>
    </row>
    <row r="14" spans="1:18" s="81" customFormat="1" ht="46.5" customHeight="1">
      <c r="A14" s="1428" t="s">
        <v>366</v>
      </c>
      <c r="B14" s="1428"/>
      <c r="C14" s="1428"/>
      <c r="D14" s="1428"/>
      <c r="E14" s="1428"/>
      <c r="F14" s="1428"/>
      <c r="G14" s="1428"/>
      <c r="H14" s="1428"/>
      <c r="I14" s="1428"/>
      <c r="J14" s="1428"/>
      <c r="K14" s="1428"/>
      <c r="L14" s="1428"/>
    </row>
    <row r="15" spans="1:18" s="81" customFormat="1" ht="33.75" customHeight="1">
      <c r="A15" s="1428" t="s">
        <v>437</v>
      </c>
      <c r="B15" s="1428"/>
      <c r="C15" s="1428"/>
      <c r="D15" s="1428"/>
      <c r="E15" s="1428"/>
      <c r="F15" s="1428"/>
      <c r="G15" s="1428"/>
      <c r="H15" s="1428"/>
      <c r="I15" s="1428"/>
      <c r="J15" s="1428"/>
      <c r="K15" s="1428"/>
      <c r="L15" s="1428"/>
    </row>
    <row r="16" spans="1:18" s="81" customFormat="1">
      <c r="A16" s="1428" t="s">
        <v>124</v>
      </c>
      <c r="B16" s="1428"/>
      <c r="C16" s="1428"/>
      <c r="D16" s="1428"/>
      <c r="E16" s="1428"/>
      <c r="F16" s="1428"/>
      <c r="G16" s="1428"/>
      <c r="H16" s="1428"/>
      <c r="I16" s="1428"/>
      <c r="J16" s="1428"/>
      <c r="K16" s="1428"/>
      <c r="L16" s="1428"/>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09" t="s">
        <v>211</v>
      </c>
      <c r="C5" s="1609"/>
      <c r="D5" s="1609"/>
      <c r="E5" s="1609"/>
      <c r="F5" s="1609"/>
      <c r="G5" s="1609"/>
      <c r="H5" s="1609"/>
      <c r="I5" s="1609"/>
      <c r="J5" s="1609"/>
      <c r="K5" s="1609"/>
      <c r="L5" s="1609"/>
    </row>
    <row r="6" spans="2:13" ht="18">
      <c r="B6" s="611"/>
      <c r="C6" s="611"/>
      <c r="D6" s="611"/>
      <c r="E6" s="611"/>
      <c r="F6" s="401" t="s">
        <v>212</v>
      </c>
      <c r="G6" s="611"/>
      <c r="H6" s="611"/>
      <c r="I6" s="611"/>
      <c r="J6" s="611"/>
      <c r="K6" s="611"/>
      <c r="L6" s="611"/>
    </row>
    <row r="7" spans="2:13" s="402" customFormat="1" ht="15">
      <c r="B7" s="1610" t="s">
        <v>213</v>
      </c>
      <c r="C7" s="1602" t="s">
        <v>22</v>
      </c>
      <c r="D7" s="1602" t="s">
        <v>214</v>
      </c>
      <c r="E7" s="1613" t="s">
        <v>215</v>
      </c>
      <c r="F7" s="1614"/>
      <c r="G7" s="1615"/>
      <c r="H7" s="1616" t="s">
        <v>216</v>
      </c>
      <c r="I7" s="1618" t="s">
        <v>217</v>
      </c>
      <c r="J7" s="1619"/>
      <c r="K7" s="1619"/>
      <c r="L7" s="1610"/>
    </row>
    <row r="8" spans="2:13">
      <c r="B8" s="1611"/>
      <c r="C8" s="1612"/>
      <c r="D8" s="1612"/>
      <c r="E8" s="1604" t="s">
        <v>218</v>
      </c>
      <c r="F8" s="1602" t="s">
        <v>219</v>
      </c>
      <c r="G8" s="1602" t="s">
        <v>220</v>
      </c>
      <c r="H8" s="1617"/>
      <c r="I8" s="1604" t="s">
        <v>221</v>
      </c>
      <c r="J8" s="1604" t="s">
        <v>24</v>
      </c>
      <c r="K8" s="1602" t="s">
        <v>222</v>
      </c>
      <c r="L8" s="1604" t="s">
        <v>223</v>
      </c>
    </row>
    <row r="9" spans="2:13">
      <c r="B9" s="1611"/>
      <c r="C9" s="1612"/>
      <c r="D9" s="1612"/>
      <c r="E9" s="1605"/>
      <c r="F9" s="1612"/>
      <c r="G9" s="1612"/>
      <c r="H9" s="1617"/>
      <c r="I9" s="1605"/>
      <c r="J9" s="1605"/>
      <c r="K9" s="1603"/>
      <c r="L9" s="1605"/>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08"/>
      <c r="O105" s="1608"/>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08"/>
      <c r="O121" s="1608"/>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08"/>
      <c r="O145" s="1608"/>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08"/>
      <c r="O171" s="1608"/>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71" t="s">
        <v>249</v>
      </c>
      <c r="D177" s="1571"/>
      <c r="E177" s="1571"/>
      <c r="F177" s="1571"/>
      <c r="G177" s="1571"/>
      <c r="H177" s="1571"/>
      <c r="I177" s="1571"/>
      <c r="J177" s="1571"/>
      <c r="K177" s="1571"/>
      <c r="L177" s="1600"/>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20" t="s">
        <v>213</v>
      </c>
      <c r="C194" s="1575" t="s">
        <v>22</v>
      </c>
      <c r="D194" s="1575" t="s">
        <v>214</v>
      </c>
      <c r="E194" s="1577" t="s">
        <v>215</v>
      </c>
      <c r="F194" s="1578"/>
      <c r="G194" s="1579"/>
      <c r="H194" s="1580" t="s">
        <v>216</v>
      </c>
      <c r="I194" s="1582" t="s">
        <v>217</v>
      </c>
      <c r="J194" s="1583"/>
      <c r="K194" s="1583"/>
      <c r="L194" s="1622"/>
    </row>
    <row r="195" spans="2:12" ht="12.75" customHeight="1">
      <c r="B195" s="1621"/>
      <c r="C195" s="1576"/>
      <c r="D195" s="1576"/>
      <c r="E195" s="1590" t="s">
        <v>218</v>
      </c>
      <c r="F195" s="1575" t="s">
        <v>219</v>
      </c>
      <c r="G195" s="1575" t="s">
        <v>220</v>
      </c>
      <c r="H195" s="1581"/>
      <c r="I195" s="1590" t="s">
        <v>221</v>
      </c>
      <c r="J195" s="1590" t="s">
        <v>24</v>
      </c>
      <c r="K195" s="1575" t="s">
        <v>222</v>
      </c>
      <c r="L195" s="1606" t="s">
        <v>223</v>
      </c>
    </row>
    <row r="196" spans="2:12" ht="12.75" customHeight="1">
      <c r="B196" s="1621"/>
      <c r="C196" s="1576"/>
      <c r="D196" s="1576"/>
      <c r="E196" s="1597"/>
      <c r="F196" s="1576"/>
      <c r="G196" s="1576"/>
      <c r="H196" s="1581"/>
      <c r="I196" s="1591"/>
      <c r="J196" s="1591"/>
      <c r="K196" s="1592"/>
      <c r="L196" s="1607"/>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71" t="s">
        <v>250</v>
      </c>
      <c r="D199" s="1571"/>
      <c r="E199" s="1571"/>
      <c r="F199" s="1571"/>
      <c r="G199" s="1571"/>
      <c r="H199" s="1571"/>
      <c r="I199" s="1571"/>
      <c r="J199" s="1571"/>
      <c r="K199" s="1571"/>
      <c r="L199" s="1600"/>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84" t="s">
        <v>213</v>
      </c>
      <c r="C234" s="1575" t="s">
        <v>22</v>
      </c>
      <c r="D234" s="1575" t="s">
        <v>214</v>
      </c>
      <c r="E234" s="1577" t="s">
        <v>215</v>
      </c>
      <c r="F234" s="1578"/>
      <c r="G234" s="1579"/>
      <c r="H234" s="1580" t="s">
        <v>216</v>
      </c>
      <c r="I234" s="1577" t="s">
        <v>217</v>
      </c>
      <c r="J234" s="1578"/>
      <c r="K234" s="1578"/>
      <c r="L234" s="1578"/>
    </row>
    <row r="235" spans="2:12">
      <c r="B235" s="1601"/>
      <c r="C235" s="1576"/>
      <c r="D235" s="1576"/>
      <c r="E235" s="1590" t="s">
        <v>218</v>
      </c>
      <c r="F235" s="1575" t="s">
        <v>219</v>
      </c>
      <c r="G235" s="1575" t="s">
        <v>220</v>
      </c>
      <c r="H235" s="1581"/>
      <c r="I235" s="1590" t="s">
        <v>221</v>
      </c>
      <c r="J235" s="1590" t="s">
        <v>24</v>
      </c>
      <c r="K235" s="1575" t="s">
        <v>222</v>
      </c>
      <c r="L235" s="1582" t="s">
        <v>223</v>
      </c>
    </row>
    <row r="236" spans="2:12">
      <c r="B236" s="1601"/>
      <c r="C236" s="1576"/>
      <c r="D236" s="1576"/>
      <c r="E236" s="1597"/>
      <c r="F236" s="1576"/>
      <c r="G236" s="1576"/>
      <c r="H236" s="1581"/>
      <c r="I236" s="1597"/>
      <c r="J236" s="1597"/>
      <c r="K236" s="1576"/>
      <c r="L236" s="1596"/>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94" t="s">
        <v>224</v>
      </c>
      <c r="D239" s="1594"/>
      <c r="E239" s="1594"/>
      <c r="F239" s="1594"/>
      <c r="G239" s="1594"/>
      <c r="H239" s="1594"/>
      <c r="I239" s="1594"/>
      <c r="J239" s="1594"/>
      <c r="K239" s="1594"/>
      <c r="L239" s="1594"/>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71" t="s">
        <v>249</v>
      </c>
      <c r="D256" s="1571"/>
      <c r="E256" s="1571"/>
      <c r="F256" s="1571"/>
      <c r="G256" s="1571"/>
      <c r="H256" s="1571"/>
      <c r="I256" s="1571"/>
      <c r="J256" s="1571"/>
      <c r="K256" s="1571"/>
      <c r="L256" s="1571"/>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98" t="s">
        <v>213</v>
      </c>
      <c r="C273" s="1575" t="s">
        <v>22</v>
      </c>
      <c r="D273" s="1575" t="s">
        <v>214</v>
      </c>
      <c r="E273" s="1577" t="s">
        <v>215</v>
      </c>
      <c r="F273" s="1578"/>
      <c r="G273" s="1579"/>
      <c r="H273" s="1580" t="s">
        <v>216</v>
      </c>
      <c r="I273" s="1582" t="s">
        <v>217</v>
      </c>
      <c r="J273" s="1583"/>
      <c r="K273" s="1583"/>
      <c r="L273" s="1583"/>
    </row>
    <row r="274" spans="2:12" ht="11.25" customHeight="1">
      <c r="B274" s="1599"/>
      <c r="C274" s="1576"/>
      <c r="D274" s="1576"/>
      <c r="E274" s="1590" t="s">
        <v>218</v>
      </c>
      <c r="F274" s="1575" t="s">
        <v>219</v>
      </c>
      <c r="G274" s="1575" t="s">
        <v>220</v>
      </c>
      <c r="H274" s="1581"/>
      <c r="I274" s="1590" t="s">
        <v>221</v>
      </c>
      <c r="J274" s="1590" t="s">
        <v>24</v>
      </c>
      <c r="K274" s="1575" t="s">
        <v>222</v>
      </c>
      <c r="L274" s="1582" t="s">
        <v>223</v>
      </c>
    </row>
    <row r="275" spans="2:12" ht="11.25" customHeight="1">
      <c r="B275" s="1599"/>
      <c r="C275" s="1576"/>
      <c r="D275" s="1576"/>
      <c r="E275" s="1597"/>
      <c r="F275" s="1576"/>
      <c r="G275" s="1576"/>
      <c r="H275" s="1581"/>
      <c r="I275" s="1591"/>
      <c r="J275" s="1591"/>
      <c r="K275" s="1592"/>
      <c r="L275" s="1596"/>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71" t="s">
        <v>250</v>
      </c>
      <c r="D278" s="1571"/>
      <c r="E278" s="1571"/>
      <c r="F278" s="1571"/>
      <c r="G278" s="1571"/>
      <c r="H278" s="1571"/>
      <c r="I278" s="1571"/>
      <c r="J278" s="1571"/>
      <c r="K278" s="1571"/>
      <c r="L278" s="1571"/>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90" t="s">
        <v>213</v>
      </c>
      <c r="C313" s="1575" t="s">
        <v>22</v>
      </c>
      <c r="D313" s="1575" t="s">
        <v>214</v>
      </c>
      <c r="E313" s="1577" t="s">
        <v>215</v>
      </c>
      <c r="F313" s="1578"/>
      <c r="G313" s="1579"/>
      <c r="H313" s="1575" t="s">
        <v>216</v>
      </c>
      <c r="I313" s="1577" t="s">
        <v>217</v>
      </c>
      <c r="J313" s="1578"/>
      <c r="K313" s="1578"/>
      <c r="L313" s="1579"/>
    </row>
    <row r="314" spans="2:12" ht="11.25" customHeight="1">
      <c r="B314" s="1597"/>
      <c r="C314" s="1576"/>
      <c r="D314" s="1576"/>
      <c r="E314" s="1585" t="s">
        <v>254</v>
      </c>
      <c r="F314" s="1588" t="s">
        <v>255</v>
      </c>
      <c r="G314" s="1588" t="s">
        <v>256</v>
      </c>
      <c r="H314" s="1576"/>
      <c r="I314" s="1590" t="s">
        <v>221</v>
      </c>
      <c r="J314" s="1590" t="s">
        <v>24</v>
      </c>
      <c r="K314" s="1575" t="s">
        <v>222</v>
      </c>
      <c r="L314" s="1590" t="s">
        <v>223</v>
      </c>
    </row>
    <row r="315" spans="2:12" ht="11.25" customHeight="1">
      <c r="B315" s="1591"/>
      <c r="C315" s="1592"/>
      <c r="D315" s="1592"/>
      <c r="E315" s="1587"/>
      <c r="F315" s="1589"/>
      <c r="G315" s="1589"/>
      <c r="H315" s="1592"/>
      <c r="I315" s="1591"/>
      <c r="J315" s="1591"/>
      <c r="K315" s="1592"/>
      <c r="L315" s="1591"/>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94" t="s">
        <v>224</v>
      </c>
      <c r="D318" s="1594"/>
      <c r="E318" s="1594"/>
      <c r="F318" s="1594"/>
      <c r="G318" s="1594"/>
      <c r="H318" s="1594"/>
      <c r="I318" s="1594"/>
      <c r="J318" s="1594"/>
      <c r="K318" s="1594"/>
      <c r="L318" s="1595"/>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71" t="s">
        <v>249</v>
      </c>
      <c r="D335" s="1571"/>
      <c r="E335" s="1571"/>
      <c r="F335" s="1571"/>
      <c r="G335" s="1571"/>
      <c r="H335" s="1571"/>
      <c r="I335" s="1571"/>
      <c r="J335" s="1571"/>
      <c r="K335" s="1571"/>
      <c r="L335" s="1572"/>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73" t="s">
        <v>213</v>
      </c>
      <c r="C352" s="1575" t="s">
        <v>22</v>
      </c>
      <c r="D352" s="1575" t="s">
        <v>214</v>
      </c>
      <c r="E352" s="1577" t="s">
        <v>215</v>
      </c>
      <c r="F352" s="1578"/>
      <c r="G352" s="1579"/>
      <c r="H352" s="1580" t="s">
        <v>216</v>
      </c>
      <c r="I352" s="1582" t="s">
        <v>217</v>
      </c>
      <c r="J352" s="1583"/>
      <c r="K352" s="1583"/>
      <c r="L352" s="1584"/>
    </row>
    <row r="353" spans="2:12" ht="11.25" customHeight="1">
      <c r="B353" s="1574"/>
      <c r="C353" s="1576"/>
      <c r="D353" s="1576"/>
      <c r="E353" s="1585" t="s">
        <v>254</v>
      </c>
      <c r="F353" s="1588" t="s">
        <v>255</v>
      </c>
      <c r="G353" s="1588" t="s">
        <v>256</v>
      </c>
      <c r="H353" s="1581"/>
      <c r="I353" s="1590" t="s">
        <v>221</v>
      </c>
      <c r="J353" s="1590" t="s">
        <v>24</v>
      </c>
      <c r="K353" s="1575" t="s">
        <v>222</v>
      </c>
      <c r="L353" s="1590" t="s">
        <v>223</v>
      </c>
    </row>
    <row r="354" spans="2:12" ht="11.25" customHeight="1">
      <c r="B354" s="1574"/>
      <c r="C354" s="1576"/>
      <c r="D354" s="1576"/>
      <c r="E354" s="1586"/>
      <c r="F354" s="1593"/>
      <c r="G354" s="1593"/>
      <c r="H354" s="1581"/>
      <c r="I354" s="1591"/>
      <c r="J354" s="1591"/>
      <c r="K354" s="1592"/>
      <c r="L354" s="1591"/>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71" t="s">
        <v>250</v>
      </c>
      <c r="D357" s="1571"/>
      <c r="E357" s="1571"/>
      <c r="F357" s="1571"/>
      <c r="G357" s="1571"/>
      <c r="H357" s="1571"/>
      <c r="I357" s="1571"/>
      <c r="J357" s="1571"/>
      <c r="K357" s="1571"/>
      <c r="L357" s="1572"/>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43" t="s">
        <v>213</v>
      </c>
      <c r="C393" s="1533" t="s">
        <v>22</v>
      </c>
      <c r="D393" s="1533" t="s">
        <v>214</v>
      </c>
      <c r="E393" s="1535" t="s">
        <v>215</v>
      </c>
      <c r="F393" s="1536"/>
      <c r="G393" s="1537"/>
      <c r="H393" s="1538" t="s">
        <v>216</v>
      </c>
      <c r="I393" s="1535" t="s">
        <v>217</v>
      </c>
      <c r="J393" s="1536"/>
      <c r="K393" s="1536"/>
      <c r="L393" s="1537"/>
    </row>
    <row r="394" spans="2:12" ht="11.25" customHeight="1">
      <c r="B394" s="1544"/>
      <c r="C394" s="1534"/>
      <c r="D394" s="1534"/>
      <c r="E394" s="1567" t="s">
        <v>254</v>
      </c>
      <c r="F394" s="1569" t="s">
        <v>255</v>
      </c>
      <c r="G394" s="1569" t="s">
        <v>256</v>
      </c>
      <c r="H394" s="1539"/>
      <c r="I394" s="1543" t="s">
        <v>221</v>
      </c>
      <c r="J394" s="1543" t="s">
        <v>24</v>
      </c>
      <c r="K394" s="1533" t="s">
        <v>222</v>
      </c>
      <c r="L394" s="1543" t="s">
        <v>223</v>
      </c>
    </row>
    <row r="395" spans="2:12" ht="11.25" customHeight="1">
      <c r="B395" s="1544"/>
      <c r="C395" s="1534"/>
      <c r="D395" s="1534"/>
      <c r="E395" s="1568"/>
      <c r="F395" s="1570"/>
      <c r="G395" s="1570"/>
      <c r="H395" s="1539"/>
      <c r="I395" s="1544"/>
      <c r="J395" s="1544"/>
      <c r="K395" s="1534"/>
      <c r="L395" s="1545"/>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29" t="s">
        <v>224</v>
      </c>
      <c r="D398" s="1529"/>
      <c r="E398" s="1529"/>
      <c r="F398" s="1529"/>
      <c r="G398" s="1529"/>
      <c r="H398" s="1529"/>
      <c r="I398" s="1529"/>
      <c r="J398" s="1529"/>
      <c r="K398" s="1529"/>
      <c r="L398" s="1564"/>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27" t="s">
        <v>249</v>
      </c>
      <c r="D415" s="1527"/>
      <c r="E415" s="1527"/>
      <c r="F415" s="1527"/>
      <c r="G415" s="1527"/>
      <c r="H415" s="1527"/>
      <c r="I415" s="1527"/>
      <c r="J415" s="1527"/>
      <c r="K415" s="1527"/>
      <c r="L415" s="1563"/>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65" t="s">
        <v>213</v>
      </c>
      <c r="C432" s="1533" t="s">
        <v>22</v>
      </c>
      <c r="D432" s="1533" t="s">
        <v>214</v>
      </c>
      <c r="E432" s="1535" t="s">
        <v>215</v>
      </c>
      <c r="F432" s="1536"/>
      <c r="G432" s="1537"/>
      <c r="H432" s="1538" t="s">
        <v>216</v>
      </c>
      <c r="I432" s="1540" t="s">
        <v>217</v>
      </c>
      <c r="J432" s="1541"/>
      <c r="K432" s="1541"/>
      <c r="L432" s="1561"/>
    </row>
    <row r="433" spans="2:12" ht="11.25" customHeight="1">
      <c r="B433" s="1566"/>
      <c r="C433" s="1534"/>
      <c r="D433" s="1534"/>
      <c r="E433" s="1567" t="s">
        <v>254</v>
      </c>
      <c r="F433" s="1569" t="s">
        <v>255</v>
      </c>
      <c r="G433" s="1569" t="s">
        <v>256</v>
      </c>
      <c r="H433" s="1539"/>
      <c r="I433" s="1543" t="s">
        <v>221</v>
      </c>
      <c r="J433" s="1543" t="s">
        <v>24</v>
      </c>
      <c r="K433" s="1533" t="s">
        <v>222</v>
      </c>
      <c r="L433" s="1543" t="s">
        <v>223</v>
      </c>
    </row>
    <row r="434" spans="2:12" ht="11.25" customHeight="1">
      <c r="B434" s="1566"/>
      <c r="C434" s="1534"/>
      <c r="D434" s="1534"/>
      <c r="E434" s="1568"/>
      <c r="F434" s="1570"/>
      <c r="G434" s="1570"/>
      <c r="H434" s="1539"/>
      <c r="I434" s="1545"/>
      <c r="J434" s="1545"/>
      <c r="K434" s="1560"/>
      <c r="L434" s="1545"/>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27" t="s">
        <v>250</v>
      </c>
      <c r="D437" s="1527"/>
      <c r="E437" s="1527"/>
      <c r="F437" s="1527"/>
      <c r="G437" s="1527"/>
      <c r="H437" s="1527"/>
      <c r="I437" s="1527"/>
      <c r="J437" s="1527"/>
      <c r="K437" s="1527"/>
      <c r="L437" s="1563"/>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43" t="s">
        <v>213</v>
      </c>
      <c r="C475" s="1533" t="s">
        <v>22</v>
      </c>
      <c r="D475" s="1533" t="s">
        <v>214</v>
      </c>
      <c r="E475" s="1535" t="s">
        <v>215</v>
      </c>
      <c r="F475" s="1536"/>
      <c r="G475" s="1537"/>
      <c r="H475" s="1538" t="s">
        <v>216</v>
      </c>
      <c r="I475" s="1535" t="s">
        <v>217</v>
      </c>
      <c r="J475" s="1536"/>
      <c r="K475" s="1536"/>
      <c r="L475" s="1537"/>
    </row>
    <row r="476" spans="2:12" ht="11.25" customHeight="1">
      <c r="B476" s="1544"/>
      <c r="C476" s="1534"/>
      <c r="D476" s="1534"/>
      <c r="E476" s="1567" t="s">
        <v>254</v>
      </c>
      <c r="F476" s="1569" t="s">
        <v>255</v>
      </c>
      <c r="G476" s="1569" t="s">
        <v>256</v>
      </c>
      <c r="H476" s="1539"/>
      <c r="I476" s="1543" t="s">
        <v>221</v>
      </c>
      <c r="J476" s="1543" t="s">
        <v>24</v>
      </c>
      <c r="K476" s="1533" t="s">
        <v>222</v>
      </c>
      <c r="L476" s="1543" t="s">
        <v>223</v>
      </c>
    </row>
    <row r="477" spans="2:12" ht="11.25" customHeight="1">
      <c r="B477" s="1544"/>
      <c r="C477" s="1534"/>
      <c r="D477" s="1534"/>
      <c r="E477" s="1568"/>
      <c r="F477" s="1570"/>
      <c r="G477" s="1570"/>
      <c r="H477" s="1539"/>
      <c r="I477" s="1544"/>
      <c r="J477" s="1544"/>
      <c r="K477" s="1534"/>
      <c r="L477" s="1545"/>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29" t="s">
        <v>224</v>
      </c>
      <c r="D480" s="1529"/>
      <c r="E480" s="1529"/>
      <c r="F480" s="1529"/>
      <c r="G480" s="1529"/>
      <c r="H480" s="1529"/>
      <c r="I480" s="1529"/>
      <c r="J480" s="1529"/>
      <c r="K480" s="1529"/>
      <c r="L480" s="1564"/>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27" t="s">
        <v>249</v>
      </c>
      <c r="D497" s="1527"/>
      <c r="E497" s="1527"/>
      <c r="F497" s="1527"/>
      <c r="G497" s="1527"/>
      <c r="H497" s="1527"/>
      <c r="I497" s="1527"/>
      <c r="J497" s="1527"/>
      <c r="K497" s="1527"/>
      <c r="L497" s="1563"/>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65" t="s">
        <v>213</v>
      </c>
      <c r="C514" s="1533" t="s">
        <v>22</v>
      </c>
      <c r="D514" s="1533" t="s">
        <v>214</v>
      </c>
      <c r="E514" s="1535" t="s">
        <v>215</v>
      </c>
      <c r="F514" s="1536"/>
      <c r="G514" s="1537"/>
      <c r="H514" s="1538" t="s">
        <v>216</v>
      </c>
      <c r="I514" s="1540" t="s">
        <v>217</v>
      </c>
      <c r="J514" s="1541"/>
      <c r="K514" s="1541"/>
      <c r="L514" s="1561"/>
    </row>
    <row r="515" spans="2:12" ht="11.25" customHeight="1">
      <c r="B515" s="1566"/>
      <c r="C515" s="1534"/>
      <c r="D515" s="1534"/>
      <c r="E515" s="1567" t="s">
        <v>254</v>
      </c>
      <c r="F515" s="1569" t="s">
        <v>255</v>
      </c>
      <c r="G515" s="1569" t="s">
        <v>256</v>
      </c>
      <c r="H515" s="1539"/>
      <c r="I515" s="1543" t="s">
        <v>221</v>
      </c>
      <c r="J515" s="1543" t="s">
        <v>24</v>
      </c>
      <c r="K515" s="1533" t="s">
        <v>222</v>
      </c>
      <c r="L515" s="1543" t="s">
        <v>223</v>
      </c>
    </row>
    <row r="516" spans="2:12" ht="11.25" customHeight="1">
      <c r="B516" s="1566"/>
      <c r="C516" s="1534"/>
      <c r="D516" s="1534"/>
      <c r="E516" s="1568"/>
      <c r="F516" s="1570"/>
      <c r="G516" s="1570"/>
      <c r="H516" s="1539"/>
      <c r="I516" s="1545"/>
      <c r="J516" s="1545"/>
      <c r="K516" s="1560"/>
      <c r="L516" s="1545"/>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27" t="s">
        <v>250</v>
      </c>
      <c r="D519" s="1527"/>
      <c r="E519" s="1527"/>
      <c r="F519" s="1527"/>
      <c r="G519" s="1527"/>
      <c r="H519" s="1527"/>
      <c r="I519" s="1527"/>
      <c r="J519" s="1527"/>
      <c r="K519" s="1527"/>
      <c r="L519" s="1563"/>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61" t="s">
        <v>213</v>
      </c>
      <c r="C558" s="1533" t="s">
        <v>22</v>
      </c>
      <c r="D558" s="1533" t="s">
        <v>214</v>
      </c>
      <c r="E558" s="1535" t="s">
        <v>215</v>
      </c>
      <c r="F558" s="1536"/>
      <c r="G558" s="1537"/>
      <c r="H558" s="1538" t="s">
        <v>216</v>
      </c>
      <c r="I558" s="1535" t="s">
        <v>217</v>
      </c>
      <c r="J558" s="1536"/>
      <c r="K558" s="1536"/>
      <c r="L558"/>
    </row>
    <row r="559" spans="2:12" ht="12.75" customHeight="1">
      <c r="B559" s="1562"/>
      <c r="C559" s="1534"/>
      <c r="D559" s="1534"/>
      <c r="E559" s="1543" t="s">
        <v>254</v>
      </c>
      <c r="F559" s="1533" t="s">
        <v>255</v>
      </c>
      <c r="G559" s="1533" t="s">
        <v>256</v>
      </c>
      <c r="H559" s="1539"/>
      <c r="I559" s="1543" t="s">
        <v>221</v>
      </c>
      <c r="J559" s="1543" t="s">
        <v>24</v>
      </c>
      <c r="K559" s="1533" t="s">
        <v>295</v>
      </c>
      <c r="L559"/>
    </row>
    <row r="560" spans="2:12" ht="12.75">
      <c r="B560" s="1562"/>
      <c r="C560" s="1534"/>
      <c r="D560" s="1534"/>
      <c r="E560" s="1544"/>
      <c r="F560" s="1534"/>
      <c r="G560" s="1534"/>
      <c r="H560" s="1539"/>
      <c r="I560" s="1544"/>
      <c r="J560" s="1544"/>
      <c r="K560" s="153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29" t="s">
        <v>224</v>
      </c>
      <c r="D563" s="1529"/>
      <c r="E563" s="1529"/>
      <c r="F563" s="1529"/>
      <c r="G563" s="1529"/>
      <c r="H563" s="1529"/>
      <c r="I563" s="1529"/>
      <c r="J563" s="1529"/>
      <c r="K563" s="1529"/>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27" t="s">
        <v>249</v>
      </c>
      <c r="D580" s="1527"/>
      <c r="E580" s="1527"/>
      <c r="F580" s="1527"/>
      <c r="G580" s="1527"/>
      <c r="H580" s="1527"/>
      <c r="I580" s="1527"/>
      <c r="J580" s="1527"/>
      <c r="K580" s="1527"/>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58" t="s">
        <v>213</v>
      </c>
      <c r="C597" s="1533" t="s">
        <v>22</v>
      </c>
      <c r="D597" s="1533" t="s">
        <v>214</v>
      </c>
      <c r="E597" s="1535" t="s">
        <v>215</v>
      </c>
      <c r="F597" s="1536"/>
      <c r="G597" s="1537"/>
      <c r="H597" s="1538" t="s">
        <v>216</v>
      </c>
      <c r="I597" s="1540" t="s">
        <v>217</v>
      </c>
      <c r="J597" s="1541"/>
      <c r="K597" s="1541"/>
      <c r="L597"/>
    </row>
    <row r="598" spans="2:12" ht="12.75" customHeight="1">
      <c r="B598" s="1559"/>
      <c r="C598" s="1534"/>
      <c r="D598" s="1534"/>
      <c r="E598" s="1543" t="s">
        <v>254</v>
      </c>
      <c r="F598" s="1533" t="s">
        <v>255</v>
      </c>
      <c r="G598" s="1533" t="s">
        <v>256</v>
      </c>
      <c r="H598" s="1539"/>
      <c r="I598" s="1543" t="s">
        <v>221</v>
      </c>
      <c r="J598" s="1543" t="s">
        <v>24</v>
      </c>
      <c r="K598" s="1533" t="s">
        <v>222</v>
      </c>
      <c r="L598"/>
    </row>
    <row r="599" spans="2:12" ht="12.75" customHeight="1">
      <c r="B599" s="1559"/>
      <c r="C599" s="1534"/>
      <c r="D599" s="1534"/>
      <c r="E599" s="1544"/>
      <c r="F599" s="1534"/>
      <c r="G599" s="1534"/>
      <c r="H599" s="1539"/>
      <c r="I599" s="1545"/>
      <c r="J599" s="1545"/>
      <c r="K599" s="1560"/>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27" t="s">
        <v>250</v>
      </c>
      <c r="D602" s="1527"/>
      <c r="E602" s="1527"/>
      <c r="F602" s="1527"/>
      <c r="G602" s="1527"/>
      <c r="H602" s="1527"/>
      <c r="I602" s="1527"/>
      <c r="J602" s="1527"/>
      <c r="K602" s="1527"/>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48" t="s">
        <v>384</v>
      </c>
      <c r="C636" s="1548"/>
      <c r="D636" s="1548"/>
      <c r="E636" s="1548"/>
      <c r="F636" s="1548"/>
      <c r="G636" s="1548"/>
      <c r="H636" s="1548"/>
      <c r="I636" s="1548"/>
      <c r="J636" s="1548"/>
      <c r="K636" s="1548"/>
    </row>
    <row r="637" spans="2:12" ht="18.75" thickBot="1">
      <c r="B637" s="756"/>
      <c r="C637" s="756"/>
      <c r="D637" s="756"/>
      <c r="E637" s="756"/>
      <c r="F637" s="757" t="s">
        <v>212</v>
      </c>
      <c r="G637" s="756"/>
      <c r="H637" s="756"/>
      <c r="I637" s="756"/>
      <c r="J637" s="756"/>
      <c r="K637" s="756"/>
    </row>
    <row r="638" spans="2:12" ht="12.75" customHeight="1">
      <c r="B638" s="1549" t="s">
        <v>213</v>
      </c>
      <c r="C638" s="1551" t="s">
        <v>22</v>
      </c>
      <c r="D638" s="1551" t="s">
        <v>214</v>
      </c>
      <c r="E638" s="1552" t="s">
        <v>215</v>
      </c>
      <c r="F638" s="1553"/>
      <c r="G638" s="1554"/>
      <c r="H638" s="1555" t="s">
        <v>216</v>
      </c>
      <c r="I638" s="1552" t="s">
        <v>217</v>
      </c>
      <c r="J638" s="1553"/>
      <c r="K638" s="1556"/>
    </row>
    <row r="639" spans="2:12" ht="11.25" customHeight="1">
      <c r="B639" s="1550"/>
      <c r="C639" s="1534"/>
      <c r="D639" s="1534"/>
      <c r="E639" s="1543" t="s">
        <v>254</v>
      </c>
      <c r="F639" s="1533" t="s">
        <v>255</v>
      </c>
      <c r="G639" s="1533" t="s">
        <v>256</v>
      </c>
      <c r="H639" s="1539"/>
      <c r="I639" s="1543" t="s">
        <v>221</v>
      </c>
      <c r="J639" s="1543" t="s">
        <v>24</v>
      </c>
      <c r="K639" s="1546" t="s">
        <v>295</v>
      </c>
    </row>
    <row r="640" spans="2:12" ht="11.25" customHeight="1">
      <c r="B640" s="1550"/>
      <c r="C640" s="1534"/>
      <c r="D640" s="1534"/>
      <c r="E640" s="1544"/>
      <c r="F640" s="1534"/>
      <c r="G640" s="1534"/>
      <c r="H640" s="1539"/>
      <c r="I640" s="1544"/>
      <c r="J640" s="1544"/>
      <c r="K640" s="1557"/>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29" t="s">
        <v>224</v>
      </c>
      <c r="D643" s="1529"/>
      <c r="E643" s="1529"/>
      <c r="F643" s="1529"/>
      <c r="G643" s="1529"/>
      <c r="H643" s="1529"/>
      <c r="I643" s="1529"/>
      <c r="J643" s="1529"/>
      <c r="K643" s="1530"/>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527" t="s">
        <v>249</v>
      </c>
      <c r="D660" s="1527"/>
      <c r="E660" s="1527"/>
      <c r="F660" s="1527"/>
      <c r="G660" s="1527"/>
      <c r="H660" s="1527"/>
      <c r="I660" s="1527"/>
      <c r="J660" s="1527"/>
      <c r="K660" s="1528"/>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447</v>
      </c>
    </row>
    <row r="676" spans="2:14" ht="12.75">
      <c r="B676" s="1162"/>
      <c r="C676" s="1085"/>
      <c r="D676" s="1085"/>
      <c r="E676" s="1085"/>
      <c r="F676" s="1085"/>
      <c r="G676" s="1085"/>
      <c r="H676" s="1085"/>
      <c r="I676" s="1085"/>
      <c r="J676" s="1085"/>
      <c r="K676" s="1163"/>
    </row>
    <row r="677" spans="2:14" ht="12.75" customHeight="1">
      <c r="B677" s="1531" t="s">
        <v>213</v>
      </c>
      <c r="C677" s="1533" t="s">
        <v>22</v>
      </c>
      <c r="D677" s="1533" t="s">
        <v>214</v>
      </c>
      <c r="E677" s="1535" t="s">
        <v>215</v>
      </c>
      <c r="F677" s="1536"/>
      <c r="G677" s="1537"/>
      <c r="H677" s="1538" t="s">
        <v>216</v>
      </c>
      <c r="I677" s="1540" t="s">
        <v>217</v>
      </c>
      <c r="J677" s="1541"/>
      <c r="K677" s="1542"/>
    </row>
    <row r="678" spans="2:14" ht="11.25" customHeight="1">
      <c r="B678" s="1532"/>
      <c r="C678" s="1534"/>
      <c r="D678" s="1534"/>
      <c r="E678" s="1543" t="s">
        <v>254</v>
      </c>
      <c r="F678" s="1533" t="s">
        <v>255</v>
      </c>
      <c r="G678" s="1533" t="s">
        <v>256</v>
      </c>
      <c r="H678" s="1539"/>
      <c r="I678" s="1543" t="s">
        <v>221</v>
      </c>
      <c r="J678" s="1543" t="s">
        <v>24</v>
      </c>
      <c r="K678" s="1546" t="s">
        <v>222</v>
      </c>
    </row>
    <row r="679" spans="2:14" ht="11.25" customHeight="1">
      <c r="B679" s="1532"/>
      <c r="C679" s="1534"/>
      <c r="D679" s="1534"/>
      <c r="E679" s="1544"/>
      <c r="F679" s="1534"/>
      <c r="G679" s="1534"/>
      <c r="H679" s="1539"/>
      <c r="I679" s="1545"/>
      <c r="J679" s="1545"/>
      <c r="K679" s="1547"/>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527" t="s">
        <v>250</v>
      </c>
      <c r="D682" s="1527"/>
      <c r="E682" s="1527"/>
      <c r="F682" s="1527"/>
      <c r="G682" s="1527"/>
      <c r="H682" s="1527"/>
      <c r="I682" s="1527"/>
      <c r="J682" s="1527"/>
      <c r="K682" s="1528"/>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48" t="s">
        <v>448</v>
      </c>
      <c r="C715" s="1548"/>
      <c r="D715" s="1548"/>
      <c r="E715" s="1548"/>
      <c r="F715" s="1548"/>
      <c r="G715" s="1548"/>
      <c r="H715" s="1548"/>
      <c r="I715" s="1548"/>
      <c r="J715" s="1548"/>
      <c r="K715" s="1548"/>
      <c r="L715"/>
    </row>
    <row r="716" spans="2:12" ht="18.75" thickBot="1">
      <c r="B716" s="1139"/>
      <c r="C716" s="1139"/>
      <c r="D716" s="1139"/>
      <c r="E716" s="1139"/>
      <c r="F716" s="757" t="s">
        <v>212</v>
      </c>
      <c r="G716" s="1139"/>
      <c r="H716" s="1139"/>
      <c r="I716" s="1139"/>
      <c r="J716" s="1139"/>
      <c r="K716" s="1139"/>
    </row>
    <row r="717" spans="2:12" ht="12.75">
      <c r="B717" s="1549" t="s">
        <v>213</v>
      </c>
      <c r="C717" s="1551" t="s">
        <v>22</v>
      </c>
      <c r="D717" s="1551" t="s">
        <v>214</v>
      </c>
      <c r="E717" s="1552" t="s">
        <v>215</v>
      </c>
      <c r="F717" s="1553"/>
      <c r="G717" s="1554"/>
      <c r="H717" s="1555" t="s">
        <v>216</v>
      </c>
      <c r="I717" s="1552" t="s">
        <v>217</v>
      </c>
      <c r="J717" s="1553"/>
      <c r="K717" s="1556"/>
    </row>
    <row r="718" spans="2:12">
      <c r="B718" s="1550"/>
      <c r="C718" s="1534"/>
      <c r="D718" s="1534"/>
      <c r="E718" s="1543" t="s">
        <v>254</v>
      </c>
      <c r="F718" s="1533" t="s">
        <v>255</v>
      </c>
      <c r="G718" s="1533" t="s">
        <v>256</v>
      </c>
      <c r="H718" s="1539"/>
      <c r="I718" s="1543" t="s">
        <v>221</v>
      </c>
      <c r="J718" s="1543" t="s">
        <v>24</v>
      </c>
      <c r="K718" s="1546" t="s">
        <v>295</v>
      </c>
    </row>
    <row r="719" spans="2:12" ht="17.25" customHeight="1">
      <c r="B719" s="1550"/>
      <c r="C719" s="1534"/>
      <c r="D719" s="1534"/>
      <c r="E719" s="1544"/>
      <c r="F719" s="1534"/>
      <c r="G719" s="1534"/>
      <c r="H719" s="1539"/>
      <c r="I719" s="1544"/>
      <c r="J719" s="1544"/>
      <c r="K719" s="1557"/>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29" t="s">
        <v>224</v>
      </c>
      <c r="D722" s="1529"/>
      <c r="E722" s="1529"/>
      <c r="F722" s="1529"/>
      <c r="G722" s="1529"/>
      <c r="H722" s="1529"/>
      <c r="I722" s="1529"/>
      <c r="J722" s="1529"/>
      <c r="K722" s="1530"/>
    </row>
    <row r="723" spans="2:11" ht="13.5" thickBot="1">
      <c r="B723" s="1078"/>
      <c r="C723" s="630"/>
      <c r="D723" s="630"/>
      <c r="E723" s="630"/>
      <c r="F723" s="630"/>
      <c r="G723" s="630"/>
      <c r="H723" s="630"/>
      <c r="I723" s="630"/>
      <c r="J723" s="630"/>
      <c r="K723" s="1079"/>
    </row>
    <row r="724" spans="2:11" ht="12.75">
      <c r="B724" s="1367" t="s">
        <v>225</v>
      </c>
      <c r="C724" s="1368">
        <f>SUM(D724+H724)</f>
        <v>131487</v>
      </c>
      <c r="D724" s="1368">
        <v>4212</v>
      </c>
      <c r="E724" s="1368">
        <v>1884</v>
      </c>
      <c r="F724" s="1368">
        <v>1881</v>
      </c>
      <c r="G724" s="1368">
        <v>447</v>
      </c>
      <c r="H724" s="1368">
        <v>127275</v>
      </c>
      <c r="I724" s="1368">
        <v>20665</v>
      </c>
      <c r="J724" s="1368">
        <v>40603</v>
      </c>
      <c r="K724" s="1369">
        <v>66007</v>
      </c>
    </row>
    <row r="725" spans="2:11" ht="12.75">
      <c r="B725" s="1150" t="s">
        <v>226</v>
      </c>
      <c r="C725" s="1103">
        <f t="shared" ref="C725:C735" si="64">SUM(D725+H725)</f>
        <v>139761</v>
      </c>
      <c r="D725" s="1103">
        <v>4061</v>
      </c>
      <c r="E725" s="1103">
        <v>2090</v>
      </c>
      <c r="F725" s="1103">
        <v>1541</v>
      </c>
      <c r="G725" s="1103">
        <v>430</v>
      </c>
      <c r="H725" s="1103">
        <v>135700</v>
      </c>
      <c r="I725" s="1103">
        <v>22172</v>
      </c>
      <c r="J725" s="1103">
        <v>39787</v>
      </c>
      <c r="K725" s="1151">
        <v>73741</v>
      </c>
    </row>
    <row r="726" spans="2:11" ht="12.75">
      <c r="B726" s="1150" t="s">
        <v>227</v>
      </c>
      <c r="C726" s="1103">
        <f t="shared" si="64"/>
        <v>169682</v>
      </c>
      <c r="D726" s="1105">
        <v>5140</v>
      </c>
      <c r="E726" s="1105">
        <v>2472</v>
      </c>
      <c r="F726" s="1105">
        <v>2072</v>
      </c>
      <c r="G726" s="1106">
        <v>596</v>
      </c>
      <c r="H726" s="1103">
        <v>164542</v>
      </c>
      <c r="I726" s="1105">
        <v>28740</v>
      </c>
      <c r="J726" s="1105">
        <v>46840</v>
      </c>
      <c r="K726" s="1152">
        <v>88962</v>
      </c>
    </row>
    <row r="727" spans="2:11" ht="12.75">
      <c r="B727" s="1150" t="s">
        <v>228</v>
      </c>
      <c r="C727" s="1103">
        <f>SUM(D727+H727)</f>
        <v>147812</v>
      </c>
      <c r="D727" s="1103">
        <v>3534</v>
      </c>
      <c r="E727" s="1104">
        <v>1611</v>
      </c>
      <c r="F727" s="1104">
        <v>1644</v>
      </c>
      <c r="G727" s="1103">
        <v>279</v>
      </c>
      <c r="H727" s="1103">
        <v>144278</v>
      </c>
      <c r="I727" s="1103">
        <v>24602</v>
      </c>
      <c r="J727" s="1103">
        <v>37994</v>
      </c>
      <c r="K727" s="1151">
        <v>81682</v>
      </c>
    </row>
    <row r="728" spans="2:11" ht="12.75">
      <c r="B728" s="1150" t="s">
        <v>229</v>
      </c>
      <c r="C728" s="1103">
        <f>SUM(D728+H728)</f>
        <v>152123</v>
      </c>
      <c r="D728" s="656">
        <v>3693</v>
      </c>
      <c r="E728" s="1108">
        <v>1713</v>
      </c>
      <c r="F728" s="1098">
        <v>1740</v>
      </c>
      <c r="G728" s="1098">
        <v>240</v>
      </c>
      <c r="H728" s="656">
        <v>148430</v>
      </c>
      <c r="I728" s="1108">
        <v>26209</v>
      </c>
      <c r="J728" s="1108">
        <v>40210</v>
      </c>
      <c r="K728" s="1153">
        <v>82011</v>
      </c>
    </row>
    <row r="729" spans="2:11" ht="12.75">
      <c r="B729" s="1150" t="s">
        <v>230</v>
      </c>
      <c r="C729" s="1103">
        <f t="shared" si="64"/>
        <v>0</v>
      </c>
      <c r="D729" s="1103"/>
      <c r="E729" s="1104"/>
      <c r="F729" s="1104"/>
      <c r="G729" s="1103"/>
      <c r="H729" s="1103"/>
      <c r="I729" s="1103"/>
      <c r="J729" s="1103"/>
      <c r="K729" s="1151"/>
    </row>
    <row r="730" spans="2:11" ht="12.75">
      <c r="B730" s="1150" t="s">
        <v>231</v>
      </c>
      <c r="C730" s="1103">
        <f>SUM(D730+H730)</f>
        <v>0</v>
      </c>
      <c r="D730" s="657"/>
      <c r="E730" s="1105"/>
      <c r="F730" s="1106"/>
      <c r="G730" s="1106"/>
      <c r="H730" s="1103"/>
      <c r="I730" s="1105"/>
      <c r="J730" s="1105"/>
      <c r="K730" s="1152"/>
    </row>
    <row r="731" spans="2:11" ht="12.75">
      <c r="B731" s="1150" t="s">
        <v>232</v>
      </c>
      <c r="C731" s="1103">
        <f t="shared" si="64"/>
        <v>0</v>
      </c>
      <c r="D731" s="657"/>
      <c r="E731" s="1105"/>
      <c r="F731" s="1105"/>
      <c r="G731" s="1106"/>
      <c r="H731" s="1103"/>
      <c r="I731" s="1105"/>
      <c r="J731" s="1105"/>
      <c r="K731" s="1152"/>
    </row>
    <row r="732" spans="2:11" ht="12.75">
      <c r="B732" s="1150" t="s">
        <v>233</v>
      </c>
      <c r="C732" s="1103">
        <f t="shared" si="64"/>
        <v>0</v>
      </c>
      <c r="D732" s="1103"/>
      <c r="E732" s="1104"/>
      <c r="F732" s="1104"/>
      <c r="G732" s="1103"/>
      <c r="H732" s="1103"/>
      <c r="I732" s="1103"/>
      <c r="J732" s="1103"/>
      <c r="K732" s="1151"/>
    </row>
    <row r="733" spans="2:11" ht="12.75">
      <c r="B733" s="1154" t="s">
        <v>234</v>
      </c>
      <c r="C733" s="1103">
        <f>SUM(D733+H733)</f>
        <v>0</v>
      </c>
      <c r="D733" s="657"/>
      <c r="E733" s="1105"/>
      <c r="F733" s="1105"/>
      <c r="G733" s="1105"/>
      <c r="H733" s="1104"/>
      <c r="I733" s="1105"/>
      <c r="J733" s="1105"/>
      <c r="K733" s="1152"/>
    </row>
    <row r="734" spans="2:11" ht="12.75">
      <c r="B734" s="1155" t="s">
        <v>235</v>
      </c>
      <c r="C734" s="1103">
        <f>SUM(D734+H734)</f>
        <v>0</v>
      </c>
      <c r="D734" s="1105"/>
      <c r="E734" s="1105"/>
      <c r="F734" s="1105"/>
      <c r="G734" s="1105"/>
      <c r="H734" s="1105"/>
      <c r="I734" s="1105"/>
      <c r="J734" s="1105"/>
      <c r="K734" s="1152"/>
    </row>
    <row r="735" spans="2:11" ht="12.75">
      <c r="B735" s="1155" t="s">
        <v>236</v>
      </c>
      <c r="C735" s="1103">
        <f t="shared" si="64"/>
        <v>0</v>
      </c>
      <c r="D735" s="1105"/>
      <c r="E735" s="1105"/>
      <c r="F735" s="1105"/>
      <c r="G735" s="1105"/>
      <c r="H735" s="1105"/>
      <c r="I735" s="1105"/>
      <c r="J735" s="1105"/>
      <c r="K735" s="1152"/>
    </row>
    <row r="736" spans="2:11" ht="15">
      <c r="B736" s="1156"/>
      <c r="C736" s="1104"/>
      <c r="D736" s="1104"/>
      <c r="E736" s="1104"/>
      <c r="F736" s="1104"/>
      <c r="G736" s="1104"/>
      <c r="H736" s="1104"/>
      <c r="I736" s="1104"/>
      <c r="J736" s="1104"/>
      <c r="K736" s="1157"/>
    </row>
    <row r="737" spans="2:11" ht="12.75">
      <c r="B737" s="1158">
        <v>2021</v>
      </c>
      <c r="C737" s="1097">
        <f t="shared" ref="C737:K737" si="65">SUM(C724:C735)</f>
        <v>740865</v>
      </c>
      <c r="D737" s="1097">
        <f>SUM(D724:D735)</f>
        <v>20640</v>
      </c>
      <c r="E737" s="1097">
        <f t="shared" si="65"/>
        <v>9770</v>
      </c>
      <c r="F737" s="1097">
        <f t="shared" si="65"/>
        <v>8878</v>
      </c>
      <c r="G737" s="1097">
        <f>SUM(G724:G735)</f>
        <v>1992</v>
      </c>
      <c r="H737" s="1097">
        <f t="shared" si="65"/>
        <v>720225</v>
      </c>
      <c r="I737" s="1097">
        <f t="shared" si="65"/>
        <v>122388</v>
      </c>
      <c r="J737" s="1097">
        <f t="shared" si="65"/>
        <v>205434</v>
      </c>
      <c r="K737" s="1159">
        <f t="shared" si="65"/>
        <v>392403</v>
      </c>
    </row>
    <row r="738" spans="2:11" ht="12.75">
      <c r="B738" s="1080"/>
      <c r="C738" s="1084"/>
      <c r="D738" s="1084"/>
      <c r="E738" s="1084"/>
      <c r="F738" s="1084"/>
      <c r="G738" s="1084"/>
      <c r="H738" s="1084"/>
      <c r="I738" s="1084"/>
      <c r="J738" s="1084"/>
      <c r="K738" s="1160"/>
    </row>
    <row r="739" spans="2:11" ht="12.75">
      <c r="B739" s="1080"/>
      <c r="C739" s="1527" t="s">
        <v>249</v>
      </c>
      <c r="D739" s="1527"/>
      <c r="E739" s="1527"/>
      <c r="F739" s="1527"/>
      <c r="G739" s="1527"/>
      <c r="H739" s="1527"/>
      <c r="I739" s="1527"/>
      <c r="J739" s="1527"/>
      <c r="K739" s="1528"/>
    </row>
    <row r="740" spans="2:11" ht="12.75">
      <c r="B740" s="1078"/>
      <c r="C740" s="1084"/>
      <c r="D740" s="1084"/>
      <c r="E740" s="1084"/>
      <c r="F740" s="1084"/>
      <c r="G740" s="1084"/>
      <c r="H740" s="1084"/>
      <c r="I740" s="1084"/>
      <c r="J740" s="1084"/>
      <c r="K740" s="1160"/>
    </row>
    <row r="741" spans="2:11" ht="12.75">
      <c r="B741" s="1161" t="s">
        <v>225</v>
      </c>
      <c r="C741" s="1103">
        <f t="shared" ref="C741:C752" si="66">SUM(D741+H741)</f>
        <v>39741341</v>
      </c>
      <c r="D741" s="1103">
        <v>237362</v>
      </c>
      <c r="E741" s="1103">
        <v>66223</v>
      </c>
      <c r="F741" s="1103">
        <v>109472</v>
      </c>
      <c r="G741" s="1103">
        <v>61667</v>
      </c>
      <c r="H741" s="1103">
        <v>39503979</v>
      </c>
      <c r="I741" s="1103">
        <v>5747629</v>
      </c>
      <c r="J741" s="1103">
        <v>11340717</v>
      </c>
      <c r="K741" s="1151">
        <v>22415633</v>
      </c>
    </row>
    <row r="742" spans="2:11" ht="12.75">
      <c r="B742" s="1161" t="s">
        <v>226</v>
      </c>
      <c r="C742" s="1103">
        <f t="shared" si="66"/>
        <v>42585604</v>
      </c>
      <c r="D742" s="1103">
        <v>225646</v>
      </c>
      <c r="E742" s="1103">
        <v>74893</v>
      </c>
      <c r="F742" s="1103">
        <v>91386</v>
      </c>
      <c r="G742" s="1103">
        <v>59367</v>
      </c>
      <c r="H742" s="1103">
        <v>42359958</v>
      </c>
      <c r="I742" s="1103">
        <v>6173809</v>
      </c>
      <c r="J742" s="1103">
        <v>11233624</v>
      </c>
      <c r="K742" s="1151">
        <v>24952525</v>
      </c>
    </row>
    <row r="743" spans="2:11" ht="12.75">
      <c r="B743" s="1161" t="s">
        <v>227</v>
      </c>
      <c r="C743" s="1103">
        <f t="shared" si="66"/>
        <v>51669516</v>
      </c>
      <c r="D743" s="1105">
        <v>269170</v>
      </c>
      <c r="E743" s="1105">
        <v>75705</v>
      </c>
      <c r="F743" s="1105">
        <v>120949</v>
      </c>
      <c r="G743" s="1106">
        <v>72516</v>
      </c>
      <c r="H743" s="1103">
        <v>51400346</v>
      </c>
      <c r="I743" s="1105">
        <v>8040952</v>
      </c>
      <c r="J743" s="1105">
        <v>13263981</v>
      </c>
      <c r="K743" s="1152">
        <v>30095413</v>
      </c>
    </row>
    <row r="744" spans="2:11" ht="12.75">
      <c r="B744" s="1161" t="s">
        <v>228</v>
      </c>
      <c r="C744" s="1103">
        <f t="shared" si="66"/>
        <v>46021458</v>
      </c>
      <c r="D744" s="1103">
        <v>203453</v>
      </c>
      <c r="E744" s="1104">
        <v>56947</v>
      </c>
      <c r="F744" s="1104">
        <v>106856</v>
      </c>
      <c r="G744" s="1103">
        <v>39650</v>
      </c>
      <c r="H744" s="1103">
        <v>45818005</v>
      </c>
      <c r="I744" s="1103">
        <v>6937605</v>
      </c>
      <c r="J744" s="1103">
        <v>10743705</v>
      </c>
      <c r="K744" s="1151">
        <v>28136695</v>
      </c>
    </row>
    <row r="745" spans="2:11" ht="12.75">
      <c r="B745" s="1161" t="s">
        <v>229</v>
      </c>
      <c r="C745" s="1103">
        <f t="shared" si="66"/>
        <v>46571427</v>
      </c>
      <c r="D745" s="1108">
        <v>212169</v>
      </c>
      <c r="E745" s="1108">
        <v>64706</v>
      </c>
      <c r="F745" s="1108">
        <v>114698</v>
      </c>
      <c r="G745" s="1108">
        <v>32765</v>
      </c>
      <c r="H745" s="1108">
        <v>46359258</v>
      </c>
      <c r="I745" s="1108">
        <v>7426484</v>
      </c>
      <c r="J745" s="1108">
        <v>11153429</v>
      </c>
      <c r="K745" s="1153">
        <v>27779345</v>
      </c>
    </row>
    <row r="746" spans="2:11" ht="12.75">
      <c r="B746" s="1161" t="s">
        <v>230</v>
      </c>
      <c r="C746" s="1103">
        <f t="shared" si="66"/>
        <v>0</v>
      </c>
      <c r="D746" s="1103"/>
      <c r="E746" s="1104"/>
      <c r="F746" s="1104"/>
      <c r="G746" s="1103"/>
      <c r="H746" s="1103"/>
      <c r="I746" s="1103"/>
      <c r="J746" s="1103"/>
      <c r="K746" s="1151"/>
    </row>
    <row r="747" spans="2:11" ht="12.75">
      <c r="B747" s="1161" t="s">
        <v>231</v>
      </c>
      <c r="C747" s="1103">
        <f t="shared" si="66"/>
        <v>0</v>
      </c>
      <c r="D747" s="1105"/>
      <c r="E747" s="1105"/>
      <c r="F747" s="1105"/>
      <c r="G747" s="1106"/>
      <c r="H747" s="1103"/>
      <c r="I747" s="1105"/>
      <c r="J747" s="1105"/>
      <c r="K747" s="1152"/>
    </row>
    <row r="748" spans="2:11" ht="12.75">
      <c r="B748" s="1161" t="s">
        <v>232</v>
      </c>
      <c r="C748" s="1103">
        <f t="shared" si="66"/>
        <v>0</v>
      </c>
      <c r="D748" s="1105"/>
      <c r="E748" s="1105"/>
      <c r="F748" s="1105"/>
      <c r="G748" s="1106"/>
      <c r="H748" s="1103"/>
      <c r="I748" s="1105"/>
      <c r="J748" s="1105"/>
      <c r="K748" s="1152"/>
    </row>
    <row r="749" spans="2:11" ht="12.75">
      <c r="B749" s="1161" t="s">
        <v>233</v>
      </c>
      <c r="C749" s="1103">
        <f t="shared" si="66"/>
        <v>0</v>
      </c>
      <c r="D749" s="1105"/>
      <c r="E749" s="1105"/>
      <c r="F749" s="1105"/>
      <c r="G749" s="1106"/>
      <c r="H749" s="1103"/>
      <c r="I749" s="1105"/>
      <c r="J749" s="1105"/>
      <c r="K749" s="1152"/>
    </row>
    <row r="750" spans="2:11" ht="12.75">
      <c r="B750" s="1161" t="s">
        <v>234</v>
      </c>
      <c r="C750" s="1103">
        <f>SUM(D750+H750)</f>
        <v>0</v>
      </c>
      <c r="D750" s="1105"/>
      <c r="E750" s="1105"/>
      <c r="F750" s="1105"/>
      <c r="G750" s="1105"/>
      <c r="H750" s="1104"/>
      <c r="I750" s="1105"/>
      <c r="J750" s="1105"/>
      <c r="K750" s="1152"/>
    </row>
    <row r="751" spans="2:11" ht="12.75">
      <c r="B751" s="1161" t="s">
        <v>235</v>
      </c>
      <c r="C751" s="1103">
        <f>SUM(D751+H751)</f>
        <v>0</v>
      </c>
      <c r="D751" s="1105"/>
      <c r="E751" s="1105"/>
      <c r="F751" s="1105"/>
      <c r="G751" s="1105"/>
      <c r="H751" s="1104"/>
      <c r="I751" s="1105"/>
      <c r="J751" s="1105"/>
      <c r="K751" s="1152"/>
    </row>
    <row r="752" spans="2:11" ht="12.75">
      <c r="B752" s="1161" t="s">
        <v>236</v>
      </c>
      <c r="C752" s="1103">
        <f t="shared" si="66"/>
        <v>0</v>
      </c>
      <c r="D752" s="1105"/>
      <c r="E752" s="1105"/>
      <c r="F752" s="1105"/>
      <c r="G752" s="1105"/>
      <c r="H752" s="1105"/>
      <c r="I752" s="1105"/>
      <c r="J752" s="1105"/>
      <c r="K752" s="1152"/>
    </row>
    <row r="753" spans="2:11" ht="12.75">
      <c r="B753" s="1080"/>
      <c r="C753" s="1104"/>
      <c r="D753" s="1104"/>
      <c r="E753" s="1104"/>
      <c r="F753" s="1104"/>
      <c r="G753" s="1104"/>
      <c r="H753" s="1104"/>
      <c r="I753" s="1104"/>
      <c r="J753" s="1104"/>
      <c r="K753" s="1157"/>
    </row>
    <row r="754" spans="2:11" ht="12.75">
      <c r="B754" s="1158">
        <v>2021</v>
      </c>
      <c r="C754" s="1097">
        <f t="shared" ref="C754:K754" si="67">SUM(C741:C752)</f>
        <v>226589346</v>
      </c>
      <c r="D754" s="1097">
        <f t="shared" si="67"/>
        <v>1147800</v>
      </c>
      <c r="E754" s="1097">
        <f t="shared" si="67"/>
        <v>338474</v>
      </c>
      <c r="F754" s="1097">
        <f t="shared" si="67"/>
        <v>543361</v>
      </c>
      <c r="G754" s="1097">
        <f t="shared" si="67"/>
        <v>265965</v>
      </c>
      <c r="H754" s="1097">
        <f t="shared" si="67"/>
        <v>225441546</v>
      </c>
      <c r="I754" s="1097">
        <f t="shared" si="67"/>
        <v>34326479</v>
      </c>
      <c r="J754" s="1097">
        <f t="shared" si="67"/>
        <v>57735456</v>
      </c>
      <c r="K754" s="1159">
        <f t="shared" si="67"/>
        <v>133379611</v>
      </c>
    </row>
    <row r="755" spans="2:11" ht="12.75">
      <c r="B755" s="1162"/>
      <c r="C755" s="1085"/>
      <c r="D755" s="1085"/>
      <c r="E755" s="1085"/>
      <c r="F755" s="1085"/>
      <c r="G755" s="1085"/>
      <c r="H755" s="1085"/>
      <c r="I755" s="1085"/>
      <c r="J755" s="1085"/>
      <c r="K755" s="1163"/>
    </row>
    <row r="756" spans="2:11" ht="12.75" customHeight="1">
      <c r="B756" s="1531" t="s">
        <v>213</v>
      </c>
      <c r="C756" s="1533" t="s">
        <v>22</v>
      </c>
      <c r="D756" s="1533" t="s">
        <v>214</v>
      </c>
      <c r="E756" s="1535" t="s">
        <v>215</v>
      </c>
      <c r="F756" s="1536"/>
      <c r="G756" s="1537"/>
      <c r="H756" s="1538" t="s">
        <v>216</v>
      </c>
      <c r="I756" s="1540" t="s">
        <v>217</v>
      </c>
      <c r="J756" s="1541"/>
      <c r="K756" s="1542"/>
    </row>
    <row r="757" spans="2:11" ht="11.25" customHeight="1">
      <c r="B757" s="1532"/>
      <c r="C757" s="1534"/>
      <c r="D757" s="1534"/>
      <c r="E757" s="1543" t="s">
        <v>254</v>
      </c>
      <c r="F757" s="1533" t="s">
        <v>255</v>
      </c>
      <c r="G757" s="1533" t="s">
        <v>256</v>
      </c>
      <c r="H757" s="1539"/>
      <c r="I757" s="1543" t="s">
        <v>221</v>
      </c>
      <c r="J757" s="1543" t="s">
        <v>24</v>
      </c>
      <c r="K757" s="1546" t="s">
        <v>222</v>
      </c>
    </row>
    <row r="758" spans="2:11" ht="11.25" customHeight="1">
      <c r="B758" s="1532"/>
      <c r="C758" s="1534"/>
      <c r="D758" s="1534"/>
      <c r="E758" s="1544"/>
      <c r="F758" s="1534"/>
      <c r="G758" s="1534"/>
      <c r="H758" s="1539"/>
      <c r="I758" s="1545"/>
      <c r="J758" s="1545"/>
      <c r="K758" s="1547"/>
    </row>
    <row r="759" spans="2:11" ht="12.75">
      <c r="B759" s="1076">
        <v>0</v>
      </c>
      <c r="C759" s="1086">
        <v>1</v>
      </c>
      <c r="D759" s="1086">
        <v>2</v>
      </c>
      <c r="E759" s="1087">
        <v>3</v>
      </c>
      <c r="F759" s="1087">
        <v>4</v>
      </c>
      <c r="G759" s="1086">
        <v>5</v>
      </c>
      <c r="H759" s="1086">
        <v>6</v>
      </c>
      <c r="I759" s="1086">
        <v>7</v>
      </c>
      <c r="J759" s="1086">
        <v>8</v>
      </c>
      <c r="K759" s="1164">
        <v>9</v>
      </c>
    </row>
    <row r="760" spans="2:11" ht="12.75">
      <c r="B760" s="1078"/>
      <c r="C760" s="1084"/>
      <c r="D760" s="1084"/>
      <c r="E760" s="1084"/>
      <c r="F760" s="1084"/>
      <c r="G760" s="1084"/>
      <c r="H760" s="1084"/>
      <c r="I760" s="1084"/>
      <c r="J760" s="1084"/>
      <c r="K760" s="1160"/>
    </row>
    <row r="761" spans="2:11" ht="12.75">
      <c r="B761" s="1080"/>
      <c r="C761" s="1527" t="s">
        <v>250</v>
      </c>
      <c r="D761" s="1527"/>
      <c r="E761" s="1527"/>
      <c r="F761" s="1527"/>
      <c r="G761" s="1527"/>
      <c r="H761" s="1527"/>
      <c r="I761" s="1527"/>
      <c r="J761" s="1527"/>
      <c r="K761" s="1528"/>
    </row>
    <row r="762" spans="2:11" ht="12.75">
      <c r="B762" s="1080"/>
      <c r="C762" s="1088"/>
      <c r="D762" s="1088"/>
      <c r="E762" s="1088"/>
      <c r="F762" s="1088"/>
      <c r="G762" s="1088"/>
      <c r="H762" s="1088"/>
      <c r="I762" s="1088"/>
      <c r="J762" s="1088"/>
      <c r="K762" s="1165"/>
    </row>
    <row r="763" spans="2:11" ht="12.75">
      <c r="B763" s="1161" t="s">
        <v>225</v>
      </c>
      <c r="C763" s="1103">
        <f>SUM(D763+H763)</f>
        <v>78109600</v>
      </c>
      <c r="D763" s="1103">
        <v>415757</v>
      </c>
      <c r="E763" s="1103">
        <v>115249</v>
      </c>
      <c r="F763" s="1103">
        <v>192404</v>
      </c>
      <c r="G763" s="1103">
        <v>108104</v>
      </c>
      <c r="H763" s="1103">
        <v>77693843</v>
      </c>
      <c r="I763" s="1103">
        <v>11243403</v>
      </c>
      <c r="J763" s="1103">
        <v>23582450</v>
      </c>
      <c r="K763" s="1151">
        <v>42867990</v>
      </c>
    </row>
    <row r="764" spans="2:11" ht="12.75">
      <c r="B764" s="1161" t="s">
        <v>226</v>
      </c>
      <c r="C764" s="1103">
        <f t="shared" ref="C764:C774" si="68">SUM(D764+H764)</f>
        <v>84091107</v>
      </c>
      <c r="D764" s="1103">
        <v>393972</v>
      </c>
      <c r="E764" s="1103">
        <v>130879</v>
      </c>
      <c r="F764" s="1103">
        <v>159588</v>
      </c>
      <c r="G764" s="1103">
        <v>103505</v>
      </c>
      <c r="H764" s="1103">
        <v>83697135</v>
      </c>
      <c r="I764" s="1103">
        <v>12177076</v>
      </c>
      <c r="J764" s="1103">
        <v>23317616</v>
      </c>
      <c r="K764" s="1151">
        <v>48202443</v>
      </c>
    </row>
    <row r="765" spans="2:11" ht="12.75">
      <c r="B765" s="1161" t="s">
        <v>227</v>
      </c>
      <c r="C765" s="1103">
        <f t="shared" si="68"/>
        <v>102461148</v>
      </c>
      <c r="D765" s="1105">
        <v>472364</v>
      </c>
      <c r="E765" s="1105">
        <v>133618</v>
      </c>
      <c r="F765" s="1105">
        <v>212699</v>
      </c>
      <c r="G765" s="1106">
        <v>126047</v>
      </c>
      <c r="H765" s="1103">
        <v>101988784</v>
      </c>
      <c r="I765" s="1105">
        <v>15849028</v>
      </c>
      <c r="J765" s="1105">
        <v>27673719</v>
      </c>
      <c r="K765" s="1152">
        <v>58466037</v>
      </c>
    </row>
    <row r="766" spans="2:11" ht="12.75">
      <c r="B766" s="1161" t="s">
        <v>228</v>
      </c>
      <c r="C766" s="1103">
        <f t="shared" si="68"/>
        <v>89783783</v>
      </c>
      <c r="D766" s="1103">
        <v>360230</v>
      </c>
      <c r="E766" s="1104">
        <v>100047</v>
      </c>
      <c r="F766" s="1104">
        <v>192268</v>
      </c>
      <c r="G766" s="1104">
        <v>67915</v>
      </c>
      <c r="H766" s="1103">
        <v>89423553</v>
      </c>
      <c r="I766" s="1104">
        <v>13563784</v>
      </c>
      <c r="J766" s="1104">
        <v>22215821</v>
      </c>
      <c r="K766" s="1157">
        <v>53643948</v>
      </c>
    </row>
    <row r="767" spans="2:11" ht="12.75">
      <c r="B767" s="1161" t="s">
        <v>229</v>
      </c>
      <c r="C767" s="1103">
        <f t="shared" si="68"/>
        <v>91368131</v>
      </c>
      <c r="D767" s="1108">
        <v>376395</v>
      </c>
      <c r="E767" s="1108">
        <v>114763</v>
      </c>
      <c r="F767" s="1108">
        <v>205460</v>
      </c>
      <c r="G767" s="1108">
        <v>56172</v>
      </c>
      <c r="H767" s="1108">
        <v>90991736</v>
      </c>
      <c r="I767" s="1108">
        <v>14560960</v>
      </c>
      <c r="J767" s="1108">
        <v>23348822</v>
      </c>
      <c r="K767" s="1153">
        <v>53081954</v>
      </c>
    </row>
    <row r="768" spans="2:11" ht="12.75">
      <c r="B768" s="1161" t="s">
        <v>230</v>
      </c>
      <c r="C768" s="1103">
        <f t="shared" si="68"/>
        <v>0</v>
      </c>
      <c r="D768" s="1103"/>
      <c r="E768" s="1104"/>
      <c r="F768" s="1104"/>
      <c r="G768" s="1104"/>
      <c r="H768" s="1103"/>
      <c r="I768" s="1104"/>
      <c r="J768" s="1104"/>
      <c r="K768" s="1157"/>
    </row>
    <row r="769" spans="2:11" ht="12.75">
      <c r="B769" s="1161" t="s">
        <v>231</v>
      </c>
      <c r="C769" s="1103">
        <f>SUM(D769+H769)</f>
        <v>0</v>
      </c>
      <c r="D769" s="1105"/>
      <c r="E769" s="1105"/>
      <c r="F769" s="1105"/>
      <c r="G769" s="1106"/>
      <c r="H769" s="1103"/>
      <c r="I769" s="1105"/>
      <c r="J769" s="1105"/>
      <c r="K769" s="1152"/>
    </row>
    <row r="770" spans="2:11" ht="12.75">
      <c r="B770" s="1161" t="s">
        <v>232</v>
      </c>
      <c r="C770" s="1103">
        <f>SUM(D770+H770)</f>
        <v>0</v>
      </c>
      <c r="D770" s="1105"/>
      <c r="E770" s="1105"/>
      <c r="F770" s="1105"/>
      <c r="G770" s="1106"/>
      <c r="H770" s="1103"/>
      <c r="I770" s="1105"/>
      <c r="J770" s="1105"/>
      <c r="K770" s="1152"/>
    </row>
    <row r="771" spans="2:11" ht="12.75">
      <c r="B771" s="1161" t="s">
        <v>233</v>
      </c>
      <c r="C771" s="1103">
        <f t="shared" si="68"/>
        <v>0</v>
      </c>
      <c r="D771" s="1103"/>
      <c r="E771" s="1104"/>
      <c r="F771" s="1104"/>
      <c r="G771" s="1104"/>
      <c r="H771" s="1103"/>
      <c r="I771" s="1104"/>
      <c r="J771" s="1104"/>
      <c r="K771" s="1157"/>
    </row>
    <row r="772" spans="2:11" ht="12.75">
      <c r="B772" s="1161" t="s">
        <v>234</v>
      </c>
      <c r="C772" s="1103">
        <f t="shared" si="68"/>
        <v>0</v>
      </c>
      <c r="D772" s="1105"/>
      <c r="E772" s="1105"/>
      <c r="F772" s="1105"/>
      <c r="G772" s="1105"/>
      <c r="H772" s="1104"/>
      <c r="I772" s="1105"/>
      <c r="J772" s="1105"/>
      <c r="K772" s="1152"/>
    </row>
    <row r="773" spans="2:11" ht="12.75">
      <c r="B773" s="1161" t="s">
        <v>235</v>
      </c>
      <c r="C773" s="1103">
        <f t="shared" si="68"/>
        <v>0</v>
      </c>
      <c r="D773" s="1105"/>
      <c r="E773" s="1105"/>
      <c r="F773" s="1105"/>
      <c r="G773" s="1105"/>
      <c r="H773" s="1104"/>
      <c r="I773" s="1105"/>
      <c r="J773" s="1105"/>
      <c r="K773" s="1152"/>
    </row>
    <row r="774" spans="2:11" ht="12.75">
      <c r="B774" s="1161" t="s">
        <v>236</v>
      </c>
      <c r="C774" s="1103">
        <f t="shared" si="68"/>
        <v>0</v>
      </c>
      <c r="D774" s="1105"/>
      <c r="E774" s="1105"/>
      <c r="F774" s="1105"/>
      <c r="G774" s="1106"/>
      <c r="H774" s="1107"/>
      <c r="I774" s="1105"/>
      <c r="J774" s="1105"/>
      <c r="K774" s="1152"/>
    </row>
    <row r="775" spans="2:11" ht="12.75">
      <c r="B775" s="1161"/>
      <c r="C775" s="1102"/>
      <c r="D775" s="1099"/>
      <c r="E775" s="1100"/>
      <c r="F775" s="1100"/>
      <c r="G775" s="1100"/>
      <c r="H775" s="1099"/>
      <c r="I775" s="1100"/>
      <c r="J775" s="1100"/>
      <c r="K775" s="1166"/>
    </row>
    <row r="776" spans="2:11" ht="13.5" thickBot="1">
      <c r="B776" s="1370">
        <v>2021</v>
      </c>
      <c r="C776" s="1371">
        <f t="shared" ref="C776:K776" si="69">SUM(C763:C774)</f>
        <v>445813769</v>
      </c>
      <c r="D776" s="1371">
        <f t="shared" si="69"/>
        <v>2018718</v>
      </c>
      <c r="E776" s="1371">
        <f t="shared" si="69"/>
        <v>594556</v>
      </c>
      <c r="F776" s="1371">
        <f t="shared" si="69"/>
        <v>962419</v>
      </c>
      <c r="G776" s="1371">
        <f t="shared" si="69"/>
        <v>461743</v>
      </c>
      <c r="H776" s="1371">
        <f t="shared" si="69"/>
        <v>443795051</v>
      </c>
      <c r="I776" s="1371">
        <f t="shared" si="69"/>
        <v>67394251</v>
      </c>
      <c r="J776" s="1371">
        <f t="shared" si="69"/>
        <v>120138428</v>
      </c>
      <c r="K776" s="1372">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33"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23" t="s">
        <v>391</v>
      </c>
      <c r="B1" s="1623"/>
      <c r="C1" s="1623"/>
      <c r="D1" s="1623"/>
      <c r="E1" s="1623"/>
      <c r="F1" s="1623"/>
      <c r="G1" s="1623"/>
      <c r="H1" s="1623"/>
      <c r="I1" s="1623"/>
      <c r="J1" s="1623"/>
      <c r="K1" s="1623"/>
      <c r="L1" s="1623"/>
      <c r="M1" s="1623"/>
      <c r="N1" s="1623"/>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c r="H21" s="865"/>
      <c r="I21" s="865"/>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c r="H42" s="865"/>
      <c r="I42" s="865"/>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c r="H62" s="865"/>
      <c r="I62" s="865"/>
      <c r="J62" s="865"/>
      <c r="K62" s="865"/>
      <c r="L62" s="865"/>
      <c r="M62" s="865"/>
      <c r="N62" s="866"/>
    </row>
    <row r="63" spans="1:14">
      <c r="I63" s="847"/>
    </row>
  </sheetData>
  <mergeCells count="1">
    <mergeCell ref="A1:N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317" zoomScale="75" workbookViewId="0">
      <selection activeCell="AD367" sqref="AD367"/>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25" t="s">
        <v>375</v>
      </c>
      <c r="B2" s="1625"/>
      <c r="C2" s="1625"/>
      <c r="D2" s="1625"/>
      <c r="E2" s="1625"/>
      <c r="F2" s="1625"/>
      <c r="G2" s="1625"/>
      <c r="H2" s="1625"/>
      <c r="I2" s="1625"/>
      <c r="J2" s="1625"/>
      <c r="K2" s="1625"/>
      <c r="L2" s="1625"/>
      <c r="M2" s="1625"/>
    </row>
    <row r="3" spans="1:29" ht="12.75" hidden="1" customHeight="1">
      <c r="A3" s="1625"/>
      <c r="B3" s="1625"/>
      <c r="C3" s="1625"/>
      <c r="D3" s="1625"/>
      <c r="E3" s="1625"/>
      <c r="F3" s="1625"/>
      <c r="G3" s="1625"/>
      <c r="H3" s="1625"/>
      <c r="I3" s="1625"/>
      <c r="J3" s="1625"/>
      <c r="K3" s="1625"/>
      <c r="L3" s="1625"/>
      <c r="M3" s="1625"/>
    </row>
    <row r="4" spans="1:29" ht="12.75" hidden="1" customHeight="1">
      <c r="A4" s="1625"/>
      <c r="B4" s="1625"/>
      <c r="C4" s="1625"/>
      <c r="D4" s="1625"/>
      <c r="E4" s="1625"/>
      <c r="F4" s="1625"/>
      <c r="G4" s="1625"/>
      <c r="H4" s="1625"/>
      <c r="I4" s="1625"/>
      <c r="J4" s="1625"/>
      <c r="K4" s="1625"/>
      <c r="L4" s="1625"/>
      <c r="M4" s="1625"/>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24" t="s">
        <v>172</v>
      </c>
      <c r="R7" s="1624"/>
      <c r="S7" s="1624"/>
      <c r="T7" s="1002"/>
      <c r="U7" s="101">
        <v>2003</v>
      </c>
      <c r="V7" s="1624" t="s">
        <v>173</v>
      </c>
      <c r="W7" s="1626"/>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24" t="s">
        <v>172</v>
      </c>
      <c r="Q16" s="1624"/>
      <c r="R16" s="1624"/>
      <c r="S16" s="1624"/>
      <c r="T16" s="102"/>
      <c r="U16" s="101">
        <v>2004</v>
      </c>
      <c r="V16" s="1624" t="s">
        <v>173</v>
      </c>
      <c r="W16" s="1624"/>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24" t="s">
        <v>172</v>
      </c>
      <c r="Q25" s="1624"/>
      <c r="R25" s="1624"/>
      <c r="S25" s="1624"/>
      <c r="T25" s="102"/>
      <c r="U25" s="101">
        <v>2005</v>
      </c>
      <c r="V25" s="1624" t="s">
        <v>173</v>
      </c>
      <c r="W25" s="1624"/>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24" t="s">
        <v>172</v>
      </c>
      <c r="Q34" s="1624"/>
      <c r="R34" s="1624"/>
      <c r="S34" s="1624"/>
      <c r="T34" s="102"/>
      <c r="U34" s="101">
        <v>2006</v>
      </c>
      <c r="V34" s="1624" t="s">
        <v>173</v>
      </c>
      <c r="W34" s="1624"/>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24" t="s">
        <v>172</v>
      </c>
      <c r="Q43" s="1624"/>
      <c r="R43" s="1624"/>
      <c r="S43" s="1624"/>
      <c r="T43" s="102"/>
      <c r="U43" s="101">
        <v>2007</v>
      </c>
      <c r="V43" s="1624" t="s">
        <v>173</v>
      </c>
      <c r="W43" s="1624"/>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24" t="s">
        <v>172</v>
      </c>
      <c r="Q52" s="1624"/>
      <c r="R52" s="1624"/>
      <c r="S52" s="1624"/>
      <c r="T52" s="102"/>
      <c r="U52" s="101">
        <v>2008</v>
      </c>
      <c r="V52" s="1624" t="s">
        <v>173</v>
      </c>
      <c r="W52" s="1624"/>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24" t="s">
        <v>172</v>
      </c>
      <c r="Q61" s="1624"/>
      <c r="R61" s="1624"/>
      <c r="S61" s="1624"/>
      <c r="T61" s="102"/>
      <c r="U61" s="101">
        <v>2009</v>
      </c>
      <c r="V61" s="1624" t="s">
        <v>173</v>
      </c>
      <c r="W61" s="1624"/>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24" t="s">
        <v>172</v>
      </c>
      <c r="Q70" s="1624"/>
      <c r="R70" s="1624"/>
      <c r="S70" s="1624"/>
      <c r="T70" s="102"/>
      <c r="U70" s="101">
        <v>2010</v>
      </c>
      <c r="V70" s="1624" t="s">
        <v>173</v>
      </c>
      <c r="W70" s="1624"/>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24" t="s">
        <v>172</v>
      </c>
      <c r="Q79" s="1624"/>
      <c r="R79" s="1624"/>
      <c r="S79" s="1624"/>
      <c r="T79" s="102"/>
      <c r="U79" s="101">
        <v>2011</v>
      </c>
      <c r="V79" s="1624" t="s">
        <v>173</v>
      </c>
      <c r="W79" s="1624"/>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24" t="s">
        <v>172</v>
      </c>
      <c r="Q88" s="1624"/>
      <c r="R88" s="1624"/>
      <c r="S88" s="1624"/>
      <c r="T88" s="102"/>
      <c r="U88" s="101">
        <v>2012</v>
      </c>
      <c r="V88" s="1624" t="s">
        <v>173</v>
      </c>
      <c r="W88" s="1624"/>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24" t="s">
        <v>172</v>
      </c>
      <c r="Q97" s="1624"/>
      <c r="R97" s="1624"/>
      <c r="S97" s="1624"/>
      <c r="T97" s="102"/>
      <c r="U97" s="101">
        <v>2013</v>
      </c>
      <c r="V97" s="1624" t="s">
        <v>173</v>
      </c>
      <c r="W97" s="1624"/>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24" t="s">
        <v>172</v>
      </c>
      <c r="Q106" s="1624"/>
      <c r="R106" s="1624"/>
      <c r="S106" s="1624"/>
      <c r="T106" s="102"/>
      <c r="U106" s="101">
        <v>2014</v>
      </c>
      <c r="V106" s="1624" t="s">
        <v>173</v>
      </c>
      <c r="W106" s="1624"/>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24" t="s">
        <v>172</v>
      </c>
      <c r="Q116" s="1624"/>
      <c r="R116" s="1624"/>
      <c r="S116" s="1624"/>
      <c r="T116" s="102"/>
      <c r="U116" s="101">
        <v>2015</v>
      </c>
      <c r="V116" s="1624" t="s">
        <v>173</v>
      </c>
      <c r="W116" s="1624"/>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24" t="s">
        <v>172</v>
      </c>
      <c r="Q126" s="1624"/>
      <c r="R126" s="1624"/>
      <c r="S126" s="1624"/>
      <c r="T126" s="102"/>
      <c r="U126" s="101">
        <v>2016</v>
      </c>
      <c r="V126" s="1624" t="s">
        <v>173</v>
      </c>
      <c r="W126" s="1624"/>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24" t="s">
        <v>172</v>
      </c>
      <c r="Q136" s="1624"/>
      <c r="R136" s="1624"/>
      <c r="S136" s="1624"/>
      <c r="T136" s="102"/>
      <c r="U136" s="101">
        <v>2017</v>
      </c>
      <c r="V136" s="1624" t="s">
        <v>173</v>
      </c>
      <c r="W136" s="1624"/>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24" t="s">
        <v>172</v>
      </c>
      <c r="Q146" s="1624"/>
      <c r="R146" s="1624"/>
      <c r="S146" s="1624"/>
      <c r="T146" s="102"/>
      <c r="U146" s="101">
        <v>2018</v>
      </c>
      <c r="V146" s="1624" t="s">
        <v>173</v>
      </c>
      <c r="W146" s="1624"/>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24" t="s">
        <v>172</v>
      </c>
      <c r="Q156" s="1624"/>
      <c r="R156" s="1624"/>
      <c r="S156" s="1624"/>
      <c r="T156" s="102"/>
      <c r="U156" s="101">
        <v>2019</v>
      </c>
      <c r="V156" s="1624" t="s">
        <v>173</v>
      </c>
      <c r="W156" s="1624"/>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24" t="s">
        <v>172</v>
      </c>
      <c r="Q166" s="1624"/>
      <c r="R166" s="1624"/>
      <c r="S166" s="1624"/>
      <c r="T166" s="102"/>
      <c r="U166" s="101">
        <v>2020</v>
      </c>
      <c r="V166" s="1624" t="s">
        <v>173</v>
      </c>
      <c r="W166" s="1624"/>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24" t="s">
        <v>172</v>
      </c>
      <c r="Q176" s="1624"/>
      <c r="R176" s="1624"/>
      <c r="S176" s="1624"/>
      <c r="T176" s="102"/>
      <c r="U176" s="101">
        <v>2021</v>
      </c>
      <c r="V176" s="1624" t="s">
        <v>173</v>
      </c>
      <c r="W176" s="1624"/>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Q36" sqref="Q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23" t="s">
        <v>368</v>
      </c>
      <c r="B4" s="1623"/>
      <c r="C4" s="1623"/>
      <c r="D4" s="1623"/>
      <c r="E4" s="1623"/>
      <c r="F4" s="1623"/>
      <c r="G4" s="1623"/>
      <c r="H4" s="1623"/>
      <c r="I4" s="1623"/>
      <c r="J4" s="1623"/>
      <c r="K4" s="1623"/>
      <c r="L4" s="1623"/>
      <c r="M4" s="1623"/>
      <c r="N4" s="1623"/>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c r="J20" s="1024"/>
      <c r="K20" s="1023"/>
      <c r="L20" s="1023"/>
      <c r="M20" s="1025"/>
    </row>
    <row r="21" spans="1:18">
      <c r="P21"/>
      <c r="Q21"/>
      <c r="R21"/>
    </row>
    <row r="22" spans="1:18">
      <c r="P22"/>
      <c r="Q22"/>
      <c r="R22"/>
    </row>
    <row r="23" spans="1:18" ht="15.75">
      <c r="A23" s="1623" t="s">
        <v>369</v>
      </c>
      <c r="B23" s="1623"/>
      <c r="C23" s="1623"/>
      <c r="D23" s="1623"/>
      <c r="E23" s="1623"/>
      <c r="F23" s="1623"/>
      <c r="G23" s="1623"/>
      <c r="H23" s="1623"/>
      <c r="I23" s="1623"/>
      <c r="J23" s="1623"/>
      <c r="K23" s="1623"/>
      <c r="L23" s="1623"/>
      <c r="M23" s="1623"/>
      <c r="N23" s="1623"/>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7" workbookViewId="0">
      <selection activeCell="D49" sqref="D49"/>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8" t="s">
        <v>70</v>
      </c>
      <c r="B1" s="1438"/>
      <c r="C1" s="1438"/>
      <c r="D1" s="1438"/>
      <c r="E1" s="1438"/>
      <c r="F1" s="1438"/>
      <c r="G1" s="1438"/>
      <c r="H1" s="1438"/>
      <c r="I1" s="1438"/>
      <c r="J1" s="1438"/>
      <c r="K1" s="92"/>
    </row>
    <row r="2" spans="1:11" ht="19.5" thickBot="1">
      <c r="A2" s="1452" t="s">
        <v>285</v>
      </c>
      <c r="B2" s="1453"/>
      <c r="C2" s="1453"/>
      <c r="D2" s="1453"/>
      <c r="E2" s="1453"/>
      <c r="F2" s="1453"/>
      <c r="G2" s="1453"/>
      <c r="H2" s="1453"/>
      <c r="I2" s="1453"/>
      <c r="J2" s="1454"/>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492</v>
      </c>
      <c r="C5" s="1063" t="s">
        <v>492</v>
      </c>
      <c r="D5" s="1063" t="s">
        <v>492</v>
      </c>
      <c r="E5" s="722" t="s">
        <v>54</v>
      </c>
      <c r="F5" s="814" t="s">
        <v>492</v>
      </c>
      <c r="G5" s="723" t="s">
        <v>76</v>
      </c>
      <c r="H5" s="724" t="s">
        <v>72</v>
      </c>
      <c r="I5" s="814" t="s">
        <v>492</v>
      </c>
      <c r="J5" s="725" t="s">
        <v>63</v>
      </c>
    </row>
    <row r="6" spans="1:11" ht="16.5" thickBot="1">
      <c r="A6" s="978" t="s">
        <v>280</v>
      </c>
      <c r="B6" s="979"/>
      <c r="C6" s="979"/>
      <c r="D6" s="979"/>
      <c r="E6" s="979"/>
      <c r="F6" s="979"/>
      <c r="G6" s="979"/>
      <c r="H6" s="979"/>
      <c r="I6" s="726"/>
      <c r="J6" s="727"/>
    </row>
    <row r="7" spans="1:11" ht="15.75" thickBot="1">
      <c r="A7" s="1071" t="s">
        <v>22</v>
      </c>
      <c r="B7" s="1064">
        <v>7.8060833939253831</v>
      </c>
      <c r="C7" s="728">
        <v>15069.659061632014</v>
      </c>
      <c r="D7" s="729">
        <v>15371.052242864655</v>
      </c>
      <c r="E7" s="730">
        <v>0.50495370086387381</v>
      </c>
      <c r="F7" s="731">
        <v>318.46476741324147</v>
      </c>
      <c r="G7" s="730">
        <v>0.66205792476368663</v>
      </c>
      <c r="H7" s="730">
        <v>10.422611767903248</v>
      </c>
      <c r="I7" s="730">
        <v>100</v>
      </c>
      <c r="J7" s="732" t="s">
        <v>23</v>
      </c>
    </row>
    <row r="8" spans="1:11" ht="15">
      <c r="A8" s="1072" t="s">
        <v>84</v>
      </c>
      <c r="B8" s="1065">
        <v>7.9381334819849432</v>
      </c>
      <c r="C8" s="733">
        <v>14727.520374740154</v>
      </c>
      <c r="D8" s="734">
        <v>15022.070782234958</v>
      </c>
      <c r="E8" s="735">
        <v>-5.9810203218445581</v>
      </c>
      <c r="F8" s="736">
        <v>249.27142857142857</v>
      </c>
      <c r="G8" s="737">
        <v>-9.9018932874354615</v>
      </c>
      <c r="H8" s="737">
        <v>16.666666666666664</v>
      </c>
      <c r="I8" s="737">
        <v>0.17228648781688408</v>
      </c>
      <c r="J8" s="738">
        <v>9.2208538992322175E-3</v>
      </c>
    </row>
    <row r="9" spans="1:11" ht="15">
      <c r="A9" s="1073" t="s">
        <v>85</v>
      </c>
      <c r="B9" s="1066">
        <v>8.5323514478302034</v>
      </c>
      <c r="C9" s="739">
        <v>16008.164067223646</v>
      </c>
      <c r="D9" s="740">
        <v>16328.32734856812</v>
      </c>
      <c r="E9" s="741">
        <v>-0.50621185533470048</v>
      </c>
      <c r="F9" s="742">
        <v>348.45707085680408</v>
      </c>
      <c r="G9" s="743">
        <v>-1.2998292832827725</v>
      </c>
      <c r="H9" s="743">
        <v>18.977072310405642</v>
      </c>
      <c r="I9" s="743">
        <v>41.508737386167851</v>
      </c>
      <c r="J9" s="744">
        <v>2.9844813731226054</v>
      </c>
    </row>
    <row r="10" spans="1:11" ht="15">
      <c r="A10" s="1073" t="s">
        <v>86</v>
      </c>
      <c r="B10" s="1066">
        <v>8.5251924963867882</v>
      </c>
      <c r="C10" s="739">
        <v>15994.732638624366</v>
      </c>
      <c r="D10" s="740">
        <v>16314.627291396853</v>
      </c>
      <c r="E10" s="741">
        <v>1.9001388410562088</v>
      </c>
      <c r="F10" s="742">
        <v>389.53140283140289</v>
      </c>
      <c r="G10" s="743">
        <v>-0.39260778054359452</v>
      </c>
      <c r="H10" s="743">
        <v>10.369318181818182</v>
      </c>
      <c r="I10" s="743">
        <v>9.5619000738370659</v>
      </c>
      <c r="J10" s="744">
        <v>-4.6171159985100019E-3</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6.0930374240536125</v>
      </c>
      <c r="C12" s="739">
        <v>12511.3704806029</v>
      </c>
      <c r="D12" s="740">
        <v>12761.597890214958</v>
      </c>
      <c r="E12" s="741">
        <v>1.5682769575488282</v>
      </c>
      <c r="F12" s="742">
        <v>270.30222929936309</v>
      </c>
      <c r="G12" s="743">
        <v>1.5605378540209425</v>
      </c>
      <c r="H12" s="743">
        <v>2.999062792877226</v>
      </c>
      <c r="I12" s="743">
        <v>27.048978587250801</v>
      </c>
      <c r="J12" s="744">
        <v>-1.9495266444382864</v>
      </c>
    </row>
    <row r="13" spans="1:11" ht="15.75" thickBot="1">
      <c r="A13" s="1074" t="s">
        <v>88</v>
      </c>
      <c r="B13" s="1068">
        <v>7.9455401565046593</v>
      </c>
      <c r="C13" s="745">
        <v>15338.880611012855</v>
      </c>
      <c r="D13" s="746">
        <v>15645.658223233113</v>
      </c>
      <c r="E13" s="747">
        <v>-0.82808566542307804</v>
      </c>
      <c r="F13" s="748">
        <v>290.37358276643988</v>
      </c>
      <c r="G13" s="749">
        <v>1.1224024690794361</v>
      </c>
      <c r="H13" s="749">
        <v>5.376344086021505</v>
      </c>
      <c r="I13" s="749">
        <v>21.708097464927391</v>
      </c>
      <c r="J13" s="750">
        <v>-1.0395584665850421</v>
      </c>
    </row>
    <row r="14" spans="1:11" ht="16.5" thickBot="1">
      <c r="A14" s="978" t="s">
        <v>277</v>
      </c>
      <c r="B14" s="979"/>
      <c r="C14" s="979"/>
      <c r="D14" s="979"/>
      <c r="E14" s="979"/>
      <c r="F14" s="979"/>
      <c r="G14" s="979"/>
      <c r="H14" s="979"/>
      <c r="I14" s="726"/>
      <c r="J14" s="727"/>
    </row>
    <row r="15" spans="1:11" ht="15.75" thickBot="1">
      <c r="A15" s="1071" t="s">
        <v>22</v>
      </c>
      <c r="B15" s="1069">
        <v>7.5372939973028332</v>
      </c>
      <c r="C15" s="751">
        <v>14550.760612553731</v>
      </c>
      <c r="D15" s="752">
        <v>14841.775824804807</v>
      </c>
      <c r="E15" s="730">
        <v>1.0732954837597042</v>
      </c>
      <c r="F15" s="730">
        <v>311.1388381862958</v>
      </c>
      <c r="G15" s="730">
        <v>-1.1195586303182146</v>
      </c>
      <c r="H15" s="730">
        <v>6.8906782285537318</v>
      </c>
      <c r="I15" s="730">
        <v>100</v>
      </c>
      <c r="J15" s="732" t="s">
        <v>23</v>
      </c>
    </row>
    <row r="16" spans="1:11" ht="15">
      <c r="A16" s="1072" t="s">
        <v>84</v>
      </c>
      <c r="B16" s="1065">
        <v>7.5892746107072053</v>
      </c>
      <c r="C16" s="733">
        <v>14080.286847323199</v>
      </c>
      <c r="D16" s="734">
        <v>14361.892584269663</v>
      </c>
      <c r="E16" s="735">
        <v>-2.0666841538747338</v>
      </c>
      <c r="F16" s="736">
        <v>178</v>
      </c>
      <c r="G16" s="737">
        <v>-24.795793822176314</v>
      </c>
      <c r="H16" s="737">
        <v>-44.444444444444443</v>
      </c>
      <c r="I16" s="753">
        <v>7.2432275822106332E-2</v>
      </c>
      <c r="J16" s="738">
        <v>-6.6929755766620816E-2</v>
      </c>
    </row>
    <row r="17" spans="1:10" ht="15">
      <c r="A17" s="1073" t="s">
        <v>85</v>
      </c>
      <c r="B17" s="1066">
        <v>8.3847343430697148</v>
      </c>
      <c r="C17" s="739">
        <v>15731.208898817476</v>
      </c>
      <c r="D17" s="740">
        <v>16045.833076793826</v>
      </c>
      <c r="E17" s="741">
        <v>0.81496548404794855</v>
      </c>
      <c r="F17" s="742">
        <v>344.1846424384525</v>
      </c>
      <c r="G17" s="743">
        <v>-2.2570644747495598</v>
      </c>
      <c r="H17" s="743">
        <v>6.625</v>
      </c>
      <c r="I17" s="743">
        <v>37.070838765754019</v>
      </c>
      <c r="J17" s="744">
        <v>-9.2369657906559155E-2</v>
      </c>
    </row>
    <row r="18" spans="1:10" ht="15">
      <c r="A18" s="1073" t="s">
        <v>86</v>
      </c>
      <c r="B18" s="1066">
        <v>8.5180587349240717</v>
      </c>
      <c r="C18" s="739">
        <v>15981.348470776871</v>
      </c>
      <c r="D18" s="740">
        <v>16300.975440192409</v>
      </c>
      <c r="E18" s="741">
        <v>2.2380706357694931</v>
      </c>
      <c r="F18" s="742">
        <v>385.79257731958762</v>
      </c>
      <c r="G18" s="743">
        <v>-0.23637449694590384</v>
      </c>
      <c r="H18" s="743">
        <v>-2.217741935483871</v>
      </c>
      <c r="I18" s="743">
        <v>7.0259307547443139</v>
      </c>
      <c r="J18" s="744">
        <v>-0.65446565281220526</v>
      </c>
    </row>
    <row r="19" spans="1:10" ht="15">
      <c r="A19" s="1073" t="s">
        <v>87</v>
      </c>
      <c r="B19" s="1067" t="s">
        <v>81</v>
      </c>
      <c r="C19" s="739" t="s">
        <v>81</v>
      </c>
      <c r="D19" s="740" t="s">
        <v>81</v>
      </c>
      <c r="E19" s="741" t="s">
        <v>81</v>
      </c>
      <c r="F19" s="742" t="s">
        <v>81</v>
      </c>
      <c r="G19" s="743" t="s">
        <v>81</v>
      </c>
      <c r="H19" s="743" t="s">
        <v>81</v>
      </c>
      <c r="I19" s="743" t="s">
        <v>81</v>
      </c>
      <c r="J19" s="744" t="s">
        <v>81</v>
      </c>
    </row>
    <row r="20" spans="1:10" ht="15">
      <c r="A20" s="1073" t="s">
        <v>79</v>
      </c>
      <c r="B20" s="1066">
        <v>6.0899655791407996</v>
      </c>
      <c r="C20" s="739">
        <v>12505.062790843531</v>
      </c>
      <c r="D20" s="740">
        <v>12755.164046660402</v>
      </c>
      <c r="E20" s="741">
        <v>1.7639592401215702</v>
      </c>
      <c r="F20" s="742">
        <v>277.19632079371644</v>
      </c>
      <c r="G20" s="743">
        <v>0.86109954699164715</v>
      </c>
      <c r="H20" s="743">
        <v>6.1896400351185248</v>
      </c>
      <c r="I20" s="743">
        <v>35.042735042735039</v>
      </c>
      <c r="J20" s="744">
        <v>-0.23134361938945602</v>
      </c>
    </row>
    <row r="21" spans="1:10" ht="15.75" thickBot="1">
      <c r="A21" s="1074" t="s">
        <v>88</v>
      </c>
      <c r="B21" s="1068">
        <v>7.6195143529373857</v>
      </c>
      <c r="C21" s="745">
        <v>14709.487167832789</v>
      </c>
      <c r="D21" s="746">
        <v>15003.676911189445</v>
      </c>
      <c r="E21" s="747">
        <v>1.0526558012923906</v>
      </c>
      <c r="F21" s="748">
        <v>284.65895470383276</v>
      </c>
      <c r="G21" s="749">
        <v>-0.97815077480145651</v>
      </c>
      <c r="H21" s="749">
        <v>13.349131121642971</v>
      </c>
      <c r="I21" s="749">
        <v>20.788063160944517</v>
      </c>
      <c r="J21" s="750">
        <v>1.1844707174635616</v>
      </c>
    </row>
    <row r="22" spans="1:10" ht="16.5" thickBot="1">
      <c r="A22" s="978" t="s">
        <v>281</v>
      </c>
      <c r="B22" s="979"/>
      <c r="C22" s="979"/>
      <c r="D22" s="979"/>
      <c r="E22" s="979"/>
      <c r="F22" s="979"/>
      <c r="G22" s="979"/>
      <c r="H22" s="979"/>
      <c r="I22" s="726"/>
      <c r="J22" s="727"/>
    </row>
    <row r="23" spans="1:10" ht="15.75" thickBot="1">
      <c r="A23" s="1071" t="s">
        <v>22</v>
      </c>
      <c r="B23" s="1069">
        <v>6.7592495777811212</v>
      </c>
      <c r="C23" s="751">
        <v>13048.744358650813</v>
      </c>
      <c r="D23" s="752">
        <v>13309.71924582383</v>
      </c>
      <c r="E23" s="730">
        <v>2.8137503720221839</v>
      </c>
      <c r="F23" s="730">
        <v>303.6795101271785</v>
      </c>
      <c r="G23" s="730">
        <v>0.67996820615380471</v>
      </c>
      <c r="H23" s="730">
        <v>17.163355408388519</v>
      </c>
      <c r="I23" s="730">
        <v>100</v>
      </c>
      <c r="J23" s="732" t="s">
        <v>23</v>
      </c>
    </row>
    <row r="24" spans="1:10" ht="15">
      <c r="A24" s="1072" t="s">
        <v>84</v>
      </c>
      <c r="B24" s="1070" t="s">
        <v>81</v>
      </c>
      <c r="C24" s="733" t="s">
        <v>81</v>
      </c>
      <c r="D24" s="734" t="s">
        <v>81</v>
      </c>
      <c r="E24" s="735" t="s">
        <v>81</v>
      </c>
      <c r="F24" s="736" t="s">
        <v>81</v>
      </c>
      <c r="G24" s="737" t="s">
        <v>81</v>
      </c>
      <c r="H24" s="753" t="s">
        <v>81</v>
      </c>
      <c r="I24" s="753" t="s">
        <v>81</v>
      </c>
      <c r="J24" s="760" t="s">
        <v>81</v>
      </c>
    </row>
    <row r="25" spans="1:10" ht="15">
      <c r="A25" s="1073" t="s">
        <v>85</v>
      </c>
      <c r="B25" s="1067">
        <v>7.8852137362714023</v>
      </c>
      <c r="C25" s="739">
        <v>14794.022019270922</v>
      </c>
      <c r="D25" s="740">
        <v>15089.902459656341</v>
      </c>
      <c r="E25" s="741">
        <v>0.96675881054153778</v>
      </c>
      <c r="F25" s="742">
        <v>341.21802656546487</v>
      </c>
      <c r="G25" s="743">
        <v>-0.4955467592481691</v>
      </c>
      <c r="H25" s="743">
        <v>18.693693693693696</v>
      </c>
      <c r="I25" s="940">
        <v>24.823363165332076</v>
      </c>
      <c r="J25" s="941">
        <v>0.32005190705393005</v>
      </c>
    </row>
    <row r="26" spans="1:10" ht="15">
      <c r="A26" s="1073" t="s">
        <v>86</v>
      </c>
      <c r="B26" s="1066">
        <v>8.2236804676686308</v>
      </c>
      <c r="C26" s="739">
        <v>15429.044029397057</v>
      </c>
      <c r="D26" s="740">
        <v>15737.624909984997</v>
      </c>
      <c r="E26" s="741">
        <v>0.63140198053740548</v>
      </c>
      <c r="F26" s="742">
        <v>392.11241830065359</v>
      </c>
      <c r="G26" s="743">
        <v>0.51284113317619007</v>
      </c>
      <c r="H26" s="743">
        <v>50</v>
      </c>
      <c r="I26" s="743">
        <v>7.206782854451248</v>
      </c>
      <c r="J26" s="744">
        <v>1.577643781603566</v>
      </c>
    </row>
    <row r="27" spans="1:10" ht="15">
      <c r="A27" s="1073" t="s">
        <v>87</v>
      </c>
      <c r="B27" s="1067" t="s">
        <v>81</v>
      </c>
      <c r="C27" s="739" t="s">
        <v>209</v>
      </c>
      <c r="D27" s="740" t="s">
        <v>209</v>
      </c>
      <c r="E27" s="741" t="s">
        <v>81</v>
      </c>
      <c r="F27" s="742" t="s">
        <v>209</v>
      </c>
      <c r="G27" s="743" t="s">
        <v>81</v>
      </c>
      <c r="H27" s="743" t="s">
        <v>81</v>
      </c>
      <c r="I27" s="743" t="s">
        <v>81</v>
      </c>
      <c r="J27" s="744" t="s">
        <v>81</v>
      </c>
    </row>
    <row r="28" spans="1:10" ht="15">
      <c r="A28" s="1073" t="s">
        <v>79</v>
      </c>
      <c r="B28" s="1067">
        <v>5.3929552305272219</v>
      </c>
      <c r="C28" s="739">
        <v>11073.830042150354</v>
      </c>
      <c r="D28" s="740">
        <v>11295.306642993361</v>
      </c>
      <c r="E28" s="741">
        <v>1.5734404547782794</v>
      </c>
      <c r="F28" s="742">
        <v>275.975730994152</v>
      </c>
      <c r="G28" s="743">
        <v>0.48905822587328363</v>
      </c>
      <c r="H28" s="743">
        <v>4.9079754601226995</v>
      </c>
      <c r="I28" s="743">
        <v>48.327837965143665</v>
      </c>
      <c r="J28" s="744">
        <v>-5.64567196863117</v>
      </c>
    </row>
    <row r="29" spans="1:10" ht="15.75" thickBot="1">
      <c r="A29" s="1074" t="s">
        <v>88</v>
      </c>
      <c r="B29" s="1068">
        <v>7.1936454826189848</v>
      </c>
      <c r="C29" s="745">
        <v>13887.346491542441</v>
      </c>
      <c r="D29" s="746">
        <v>14165.093421373291</v>
      </c>
      <c r="E29" s="747">
        <v>2.2044449426433967</v>
      </c>
      <c r="F29" s="748">
        <v>291.96009615384617</v>
      </c>
      <c r="G29" s="749">
        <v>-2.1288764951868</v>
      </c>
      <c r="H29" s="749">
        <v>44.444444444444443</v>
      </c>
      <c r="I29" s="749">
        <v>19.594912859161564</v>
      </c>
      <c r="J29" s="750">
        <v>3.700873124062225</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40" t="s">
        <v>44</v>
      </c>
      <c r="C33" s="1441"/>
      <c r="D33" s="1441"/>
      <c r="E33" s="1441"/>
      <c r="F33" s="1441"/>
      <c r="G33" s="1441"/>
      <c r="H33" s="1442"/>
    </row>
    <row r="34" spans="1:8" ht="15.75">
      <c r="A34" s="580" t="s">
        <v>47</v>
      </c>
      <c r="B34" s="1446" t="s">
        <v>48</v>
      </c>
      <c r="C34" s="1447"/>
      <c r="D34" s="1447"/>
      <c r="E34" s="1447"/>
      <c r="F34" s="1447"/>
      <c r="G34" s="1447"/>
      <c r="H34" s="1448"/>
    </row>
    <row r="35" spans="1:8" ht="15.75">
      <c r="A35" s="577" t="s">
        <v>49</v>
      </c>
      <c r="B35" s="1443" t="s">
        <v>50</v>
      </c>
      <c r="C35" s="1444"/>
      <c r="D35" s="1444"/>
      <c r="E35" s="1444"/>
      <c r="F35" s="1444"/>
      <c r="G35" s="1444"/>
      <c r="H35" s="1445"/>
    </row>
    <row r="36" spans="1:8" ht="16.5" thickBot="1">
      <c r="A36" s="578" t="s">
        <v>51</v>
      </c>
      <c r="B36" s="1449" t="s">
        <v>46</v>
      </c>
      <c r="C36" s="1450"/>
      <c r="D36" s="1450"/>
      <c r="E36" s="1450"/>
      <c r="F36" s="1450"/>
      <c r="G36" s="1450"/>
      <c r="H36" s="1451"/>
    </row>
    <row r="37" spans="1:8">
      <c r="A37" s="1439"/>
      <c r="B37" s="1439"/>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0" zoomScale="90" zoomScaleNormal="90" workbookViewId="0">
      <selection activeCell="K317" sqref="K317"/>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478</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57" t="s">
        <v>10</v>
      </c>
      <c r="I4" s="1458"/>
      <c r="J4" s="911" t="s">
        <v>11</v>
      </c>
      <c r="K4" s="882" t="s">
        <v>12</v>
      </c>
      <c r="L4" s="883"/>
    </row>
    <row r="5" spans="1:12" ht="15.75" customHeight="1">
      <c r="A5" s="7" t="s">
        <v>13</v>
      </c>
      <c r="B5" s="8" t="s">
        <v>14</v>
      </c>
      <c r="C5" s="884" t="s">
        <v>40</v>
      </c>
      <c r="D5" s="884"/>
      <c r="E5" s="885" t="s">
        <v>41</v>
      </c>
      <c r="F5" s="886"/>
      <c r="G5" s="912"/>
      <c r="H5" s="1455" t="s">
        <v>15</v>
      </c>
      <c r="I5" s="1456"/>
      <c r="J5" s="913" t="s">
        <v>16</v>
      </c>
      <c r="K5" s="887" t="s">
        <v>17</v>
      </c>
      <c r="L5" s="888"/>
    </row>
    <row r="6" spans="1:12" ht="37.5" customHeight="1" thickBot="1">
      <c r="A6" s="9" t="s">
        <v>18</v>
      </c>
      <c r="B6" s="10" t="s">
        <v>19</v>
      </c>
      <c r="C6" s="814" t="s">
        <v>492</v>
      </c>
      <c r="D6" s="814" t="s">
        <v>477</v>
      </c>
      <c r="E6" s="878" t="s">
        <v>492</v>
      </c>
      <c r="F6" s="1082" t="s">
        <v>477</v>
      </c>
      <c r="G6" s="910" t="s">
        <v>20</v>
      </c>
      <c r="H6" s="42" t="s">
        <v>492</v>
      </c>
      <c r="I6" s="825" t="s">
        <v>20</v>
      </c>
      <c r="J6" s="914" t="s">
        <v>20</v>
      </c>
      <c r="K6" s="879" t="s">
        <v>492</v>
      </c>
      <c r="L6" s="915" t="s">
        <v>21</v>
      </c>
    </row>
    <row r="7" spans="1:12" ht="15" thickBot="1">
      <c r="A7" s="11" t="s">
        <v>22</v>
      </c>
      <c r="B7" s="12" t="s">
        <v>23</v>
      </c>
      <c r="C7" s="43">
        <v>14623.861025178321</v>
      </c>
      <c r="D7" s="43">
        <v>14493.045893187274</v>
      </c>
      <c r="E7" s="44">
        <v>14916.338245681887</v>
      </c>
      <c r="F7" s="1083">
        <v>14782.90681105102</v>
      </c>
      <c r="G7" s="916">
        <v>0.90260620821285464</v>
      </c>
      <c r="H7" s="45">
        <v>313.69503587470103</v>
      </c>
      <c r="I7" s="45">
        <v>-8.8178379357750164E-2</v>
      </c>
      <c r="J7" s="46">
        <v>9.7151999999999994</v>
      </c>
      <c r="K7" s="45">
        <v>100</v>
      </c>
      <c r="L7" s="917" t="s">
        <v>23</v>
      </c>
    </row>
    <row r="8" spans="1:12" ht="15" thickBot="1">
      <c r="A8" s="13"/>
      <c r="B8" s="14"/>
      <c r="C8" s="47"/>
      <c r="D8" s="47"/>
      <c r="E8" s="47"/>
      <c r="F8" s="47"/>
      <c r="G8" s="918"/>
      <c r="H8" s="46"/>
      <c r="I8" s="46"/>
      <c r="J8" s="46"/>
      <c r="K8" s="46"/>
      <c r="L8" s="919"/>
    </row>
    <row r="9" spans="1:12" ht="15">
      <c r="A9" s="15" t="s">
        <v>89</v>
      </c>
      <c r="B9" s="16" t="s">
        <v>23</v>
      </c>
      <c r="C9" s="48">
        <v>14596.004915390813</v>
      </c>
      <c r="D9" s="48">
        <v>15161.424168015832</v>
      </c>
      <c r="E9" s="49">
        <v>14887.92501369863</v>
      </c>
      <c r="F9" s="49">
        <v>15464.652651376149</v>
      </c>
      <c r="G9" s="920">
        <v>-3.7293281050589764</v>
      </c>
      <c r="H9" s="50">
        <v>230.54210526315791</v>
      </c>
      <c r="I9" s="50">
        <v>-11.160741879655108</v>
      </c>
      <c r="J9" s="50">
        <v>-9.5238095238095237</v>
      </c>
      <c r="K9" s="50">
        <v>0.11083240972991892</v>
      </c>
      <c r="L9" s="921">
        <v>-2.3567590270081068E-2</v>
      </c>
    </row>
    <row r="10" spans="1:12" ht="15">
      <c r="A10" s="24" t="s">
        <v>90</v>
      </c>
      <c r="B10" s="51" t="s">
        <v>23</v>
      </c>
      <c r="C10" s="52">
        <v>15801.420139620193</v>
      </c>
      <c r="D10" s="52">
        <v>15774.747314978817</v>
      </c>
      <c r="E10" s="53">
        <v>16117.448542412598</v>
      </c>
      <c r="F10" s="53">
        <v>16090.242261278394</v>
      </c>
      <c r="G10" s="922">
        <v>0.1690855904617207</v>
      </c>
      <c r="H10" s="54">
        <v>346.15384734479022</v>
      </c>
      <c r="I10" s="54">
        <v>-1.6287932629916888</v>
      </c>
      <c r="J10" s="54">
        <v>13.734812466983623</v>
      </c>
      <c r="K10" s="54">
        <v>37.677186023449806</v>
      </c>
      <c r="L10" s="923">
        <v>1.3315860234498089</v>
      </c>
    </row>
    <row r="11" spans="1:12" ht="15">
      <c r="A11" s="17" t="s">
        <v>91</v>
      </c>
      <c r="B11" s="18" t="s">
        <v>23</v>
      </c>
      <c r="C11" s="55">
        <v>15928.450929747092</v>
      </c>
      <c r="D11" s="55">
        <v>15643.304210629118</v>
      </c>
      <c r="E11" s="56">
        <v>16247.019948342035</v>
      </c>
      <c r="F11" s="56">
        <v>15956.170294841701</v>
      </c>
      <c r="G11" s="924">
        <v>1.8228036435181432</v>
      </c>
      <c r="H11" s="57">
        <v>388.52310954063609</v>
      </c>
      <c r="I11" s="57">
        <v>-0.21090079346693874</v>
      </c>
      <c r="J11" s="57">
        <v>8.6789554531490012</v>
      </c>
      <c r="K11" s="57">
        <v>8.2540978825176463</v>
      </c>
      <c r="L11" s="925">
        <v>-7.8702117482354339E-2</v>
      </c>
    </row>
    <row r="12" spans="1:12" ht="15">
      <c r="A12" s="17" t="s">
        <v>92</v>
      </c>
      <c r="B12" s="18" t="s">
        <v>23</v>
      </c>
      <c r="C12" s="55" t="s">
        <v>209</v>
      </c>
      <c r="D12" s="55" t="s">
        <v>209</v>
      </c>
      <c r="E12" s="56" t="s">
        <v>209</v>
      </c>
      <c r="F12" s="56" t="s">
        <v>209</v>
      </c>
      <c r="G12" s="924" t="s">
        <v>81</v>
      </c>
      <c r="H12" s="57" t="s">
        <v>209</v>
      </c>
      <c r="I12" s="57" t="s">
        <v>81</v>
      </c>
      <c r="J12" s="57" t="s">
        <v>81</v>
      </c>
      <c r="K12" s="57" t="s">
        <v>81</v>
      </c>
      <c r="L12" s="925" t="s">
        <v>81</v>
      </c>
    </row>
    <row r="13" spans="1:12" ht="15">
      <c r="A13" s="17" t="s">
        <v>79</v>
      </c>
      <c r="B13" s="18" t="s">
        <v>23</v>
      </c>
      <c r="C13" s="55">
        <v>12245.652613872364</v>
      </c>
      <c r="D13" s="55">
        <v>12045.384324477522</v>
      </c>
      <c r="E13" s="56">
        <v>12490.565666149811</v>
      </c>
      <c r="F13" s="56">
        <v>12286.292010967072</v>
      </c>
      <c r="G13" s="924">
        <v>1.6626143591605851</v>
      </c>
      <c r="H13" s="57">
        <v>274.28268651426544</v>
      </c>
      <c r="I13" s="57">
        <v>1.074660316059423</v>
      </c>
      <c r="J13" s="57">
        <v>4.6938775510204085</v>
      </c>
      <c r="K13" s="57">
        <v>32.917225689785916</v>
      </c>
      <c r="L13" s="925">
        <v>-1.5787743102140865</v>
      </c>
    </row>
    <row r="14" spans="1:12" ht="15.75" thickBot="1">
      <c r="A14" s="19" t="s">
        <v>93</v>
      </c>
      <c r="B14" s="20" t="s">
        <v>23</v>
      </c>
      <c r="C14" s="58">
        <v>14941.894156800134</v>
      </c>
      <c r="D14" s="58">
        <v>14954.063320433466</v>
      </c>
      <c r="E14" s="59">
        <v>15240.732039936136</v>
      </c>
      <c r="F14" s="59">
        <v>15253.144586842136</v>
      </c>
      <c r="G14" s="926">
        <v>-8.1376970075452248E-2</v>
      </c>
      <c r="H14" s="60">
        <v>288.31353300055463</v>
      </c>
      <c r="I14" s="60">
        <v>1.5023985132087976E-2</v>
      </c>
      <c r="J14" s="60">
        <v>11.84863523573201</v>
      </c>
      <c r="K14" s="60">
        <v>21.034824709794083</v>
      </c>
      <c r="L14" s="927">
        <v>0.40122470979408575</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209</v>
      </c>
      <c r="E16" s="62" t="s">
        <v>81</v>
      </c>
      <c r="F16" s="62" t="s">
        <v>209</v>
      </c>
      <c r="G16" s="928" t="s">
        <v>81</v>
      </c>
      <c r="H16" s="63" t="s">
        <v>81</v>
      </c>
      <c r="I16" s="63" t="s">
        <v>81</v>
      </c>
      <c r="J16" s="64" t="s">
        <v>81</v>
      </c>
      <c r="K16" s="64" t="s">
        <v>81</v>
      </c>
      <c r="L16" s="929" t="s">
        <v>81</v>
      </c>
    </row>
    <row r="17" spans="1:12" ht="15">
      <c r="A17" s="24" t="s">
        <v>94</v>
      </c>
      <c r="B17" s="25" t="s">
        <v>26</v>
      </c>
      <c r="C17" s="55" t="s">
        <v>81</v>
      </c>
      <c r="D17" s="55" t="s">
        <v>209</v>
      </c>
      <c r="E17" s="56" t="s">
        <v>81</v>
      </c>
      <c r="F17" s="56" t="s">
        <v>209</v>
      </c>
      <c r="G17" s="924" t="s">
        <v>81</v>
      </c>
      <c r="H17" s="57" t="s">
        <v>81</v>
      </c>
      <c r="I17" s="57" t="s">
        <v>81</v>
      </c>
      <c r="J17" s="65" t="s">
        <v>81</v>
      </c>
      <c r="K17" s="65" t="s">
        <v>81</v>
      </c>
      <c r="L17" s="930" t="s">
        <v>81</v>
      </c>
    </row>
    <row r="18" spans="1:12" ht="15">
      <c r="A18" s="24" t="s">
        <v>94</v>
      </c>
      <c r="B18" s="25" t="s">
        <v>27</v>
      </c>
      <c r="C18" s="55" t="s">
        <v>81</v>
      </c>
      <c r="D18" s="1384"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209</v>
      </c>
      <c r="I19" s="68" t="s">
        <v>81</v>
      </c>
      <c r="J19" s="69" t="s">
        <v>81</v>
      </c>
      <c r="K19" s="69">
        <v>1.7499854167881933E-2</v>
      </c>
      <c r="L19" s="932" t="s">
        <v>81</v>
      </c>
    </row>
    <row r="20" spans="1:12" ht="15">
      <c r="A20" s="24" t="s">
        <v>94</v>
      </c>
      <c r="B20" s="25" t="s">
        <v>29</v>
      </c>
      <c r="C20" s="55" t="s">
        <v>81</v>
      </c>
      <c r="D20" s="55" t="s">
        <v>209</v>
      </c>
      <c r="E20" s="56" t="s">
        <v>81</v>
      </c>
      <c r="F20" s="56" t="s">
        <v>209</v>
      </c>
      <c r="G20" s="924" t="s">
        <v>81</v>
      </c>
      <c r="H20" s="57" t="s">
        <v>81</v>
      </c>
      <c r="I20" s="57" t="s">
        <v>81</v>
      </c>
      <c r="J20" s="65" t="s">
        <v>81</v>
      </c>
      <c r="K20" s="65" t="s">
        <v>81</v>
      </c>
      <c r="L20" s="930" t="s">
        <v>81</v>
      </c>
    </row>
    <row r="21" spans="1:12" ht="15">
      <c r="A21" s="24" t="s">
        <v>94</v>
      </c>
      <c r="B21" s="25" t="s">
        <v>30</v>
      </c>
      <c r="C21" s="55" t="s">
        <v>209</v>
      </c>
      <c r="D21" s="55" t="s">
        <v>209</v>
      </c>
      <c r="E21" s="56" t="s">
        <v>209</v>
      </c>
      <c r="F21" s="56" t="s">
        <v>209</v>
      </c>
      <c r="G21" s="924" t="s">
        <v>81</v>
      </c>
      <c r="H21" s="57" t="s">
        <v>209</v>
      </c>
      <c r="I21" s="57" t="s">
        <v>81</v>
      </c>
      <c r="J21" s="65" t="s">
        <v>81</v>
      </c>
      <c r="K21" s="65">
        <v>1.7499854167881933E-2</v>
      </c>
      <c r="L21" s="930" t="s">
        <v>81</v>
      </c>
    </row>
    <row r="22" spans="1:12" ht="14.25">
      <c r="A22" s="22" t="s">
        <v>94</v>
      </c>
      <c r="B22" s="26" t="s">
        <v>31</v>
      </c>
      <c r="C22" s="66">
        <v>14019.799302093717</v>
      </c>
      <c r="D22" s="66" t="s">
        <v>209</v>
      </c>
      <c r="E22" s="67">
        <v>14300.195288135592</v>
      </c>
      <c r="F22" s="67" t="s">
        <v>209</v>
      </c>
      <c r="G22" s="931" t="s">
        <v>81</v>
      </c>
      <c r="H22" s="68">
        <v>221.26875000000001</v>
      </c>
      <c r="I22" s="68" t="s">
        <v>81</v>
      </c>
      <c r="J22" s="69" t="s">
        <v>81</v>
      </c>
      <c r="K22" s="69">
        <v>9.3332555562036984E-2</v>
      </c>
      <c r="L22" s="932" t="s">
        <v>81</v>
      </c>
    </row>
    <row r="23" spans="1:12" ht="15">
      <c r="A23" s="24" t="s">
        <v>94</v>
      </c>
      <c r="B23" s="25" t="s">
        <v>32</v>
      </c>
      <c r="C23" s="55">
        <v>13751.452941176471</v>
      </c>
      <c r="D23" s="55" t="s">
        <v>209</v>
      </c>
      <c r="E23" s="56">
        <v>14026.482</v>
      </c>
      <c r="F23" s="56" t="s">
        <v>209</v>
      </c>
      <c r="G23" s="924" t="s">
        <v>81</v>
      </c>
      <c r="H23" s="57">
        <v>207.3</v>
      </c>
      <c r="I23" s="57" t="s">
        <v>81</v>
      </c>
      <c r="J23" s="65" t="s">
        <v>81</v>
      </c>
      <c r="K23" s="65">
        <v>6.4166131948900418E-2</v>
      </c>
      <c r="L23" s="930" t="s">
        <v>81</v>
      </c>
    </row>
    <row r="24" spans="1:12" ht="15.75" thickBot="1">
      <c r="A24" s="27" t="s">
        <v>94</v>
      </c>
      <c r="B24" s="28" t="s">
        <v>33</v>
      </c>
      <c r="C24" s="70">
        <v>14505.37843137255</v>
      </c>
      <c r="D24" s="70" t="s">
        <v>209</v>
      </c>
      <c r="E24" s="71">
        <v>14795.486000000001</v>
      </c>
      <c r="F24" s="71" t="s">
        <v>209</v>
      </c>
      <c r="G24" s="933" t="s">
        <v>81</v>
      </c>
      <c r="H24" s="65">
        <v>252</v>
      </c>
      <c r="I24" s="65" t="s">
        <v>81</v>
      </c>
      <c r="J24" s="65" t="s">
        <v>81</v>
      </c>
      <c r="K24" s="65">
        <v>2.9166423613136556E-2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16148.177840023287</v>
      </c>
      <c r="D26" s="61">
        <v>16047.758300765097</v>
      </c>
      <c r="E26" s="62">
        <v>16471.141396823754</v>
      </c>
      <c r="F26" s="62">
        <v>16368.7134667804</v>
      </c>
      <c r="G26" s="928">
        <v>0.62575431020419958</v>
      </c>
      <c r="H26" s="63">
        <v>412.17100213219618</v>
      </c>
      <c r="I26" s="63">
        <v>-2.1493866056257058</v>
      </c>
      <c r="J26" s="64">
        <v>-6.3872255489021947</v>
      </c>
      <c r="K26" s="64">
        <v>2.735810534912209</v>
      </c>
      <c r="L26" s="929">
        <v>-0.47058946508779131</v>
      </c>
    </row>
    <row r="27" spans="1:12" ht="15">
      <c r="A27" s="24" t="s">
        <v>95</v>
      </c>
      <c r="B27" s="25" t="s">
        <v>26</v>
      </c>
      <c r="C27" s="55">
        <v>16190.841176470587</v>
      </c>
      <c r="D27" s="55">
        <v>16052.086274509804</v>
      </c>
      <c r="E27" s="56">
        <v>16514.657999999999</v>
      </c>
      <c r="F27" s="56">
        <v>16373.128000000001</v>
      </c>
      <c r="G27" s="924">
        <v>0.86440416272320608</v>
      </c>
      <c r="H27" s="57">
        <v>398.6</v>
      </c>
      <c r="I27" s="57">
        <v>-3.252427184466014</v>
      </c>
      <c r="J27" s="65">
        <v>-8.3044982698961931</v>
      </c>
      <c r="K27" s="65">
        <v>1.5458204514962375</v>
      </c>
      <c r="L27" s="930">
        <v>-0.30377954850376243</v>
      </c>
    </row>
    <row r="28" spans="1:12" ht="15">
      <c r="A28" s="24" t="s">
        <v>95</v>
      </c>
      <c r="B28" s="25" t="s">
        <v>27</v>
      </c>
      <c r="C28" s="55">
        <v>16096.780392156863</v>
      </c>
      <c r="D28" s="55">
        <v>16042.154901960783</v>
      </c>
      <c r="E28" s="56">
        <v>16418.716</v>
      </c>
      <c r="F28" s="56">
        <v>16362.998</v>
      </c>
      <c r="G28" s="924">
        <v>0.34051217264709532</v>
      </c>
      <c r="H28" s="57">
        <v>429.8</v>
      </c>
      <c r="I28" s="57">
        <v>-0.92208390963577691</v>
      </c>
      <c r="J28" s="65">
        <v>-3.7735849056603774</v>
      </c>
      <c r="K28" s="65">
        <v>1.1899900834159716</v>
      </c>
      <c r="L28" s="930">
        <v>-0.16680991658402844</v>
      </c>
    </row>
    <row r="29" spans="1:12" ht="14.25">
      <c r="A29" s="22" t="s">
        <v>95</v>
      </c>
      <c r="B29" s="26" t="s">
        <v>28</v>
      </c>
      <c r="C29" s="66">
        <v>16071.462297635851</v>
      </c>
      <c r="D29" s="66">
        <v>16171.552017950036</v>
      </c>
      <c r="E29" s="67">
        <v>16392.891543588568</v>
      </c>
      <c r="F29" s="67">
        <v>16494.983058309037</v>
      </c>
      <c r="G29" s="931">
        <v>-0.61892464126564839</v>
      </c>
      <c r="H29" s="68">
        <v>372.59020501138946</v>
      </c>
      <c r="I29" s="68">
        <v>-0.25929477688968239</v>
      </c>
      <c r="J29" s="69">
        <v>2.2714036109493305</v>
      </c>
      <c r="K29" s="69">
        <v>10.243247972933558</v>
      </c>
      <c r="L29" s="932">
        <v>-0.74555202706644152</v>
      </c>
    </row>
    <row r="30" spans="1:12" ht="15">
      <c r="A30" s="24" t="s">
        <v>95</v>
      </c>
      <c r="B30" s="25" t="s">
        <v>29</v>
      </c>
      <c r="C30" s="55">
        <v>16022.556862745098</v>
      </c>
      <c r="D30" s="55">
        <v>16295.821568627453</v>
      </c>
      <c r="E30" s="56">
        <v>16343.008</v>
      </c>
      <c r="F30" s="56">
        <v>16621.738000000001</v>
      </c>
      <c r="G30" s="924">
        <v>-1.6769004540921135</v>
      </c>
      <c r="H30" s="57">
        <v>361.4</v>
      </c>
      <c r="I30" s="57">
        <v>-1.418439716312069</v>
      </c>
      <c r="J30" s="65">
        <v>-3.9603960396039604</v>
      </c>
      <c r="K30" s="65">
        <v>5.6582861809484921</v>
      </c>
      <c r="L30" s="930">
        <v>-0.8057138190515083</v>
      </c>
    </row>
    <row r="31" spans="1:12" ht="15">
      <c r="A31" s="24" t="s">
        <v>95</v>
      </c>
      <c r="B31" s="25" t="s">
        <v>30</v>
      </c>
      <c r="C31" s="55">
        <v>16127.916666666664</v>
      </c>
      <c r="D31" s="55">
        <v>16001.859803921569</v>
      </c>
      <c r="E31" s="56">
        <v>16450.474999999999</v>
      </c>
      <c r="F31" s="56">
        <v>16321.897000000001</v>
      </c>
      <c r="G31" s="924">
        <v>0.78776382426624603</v>
      </c>
      <c r="H31" s="57">
        <v>386.4</v>
      </c>
      <c r="I31" s="57">
        <v>0.7561929595827841</v>
      </c>
      <c r="J31" s="65">
        <v>11.173974540311175</v>
      </c>
      <c r="K31" s="65">
        <v>4.5849617919850667</v>
      </c>
      <c r="L31" s="930">
        <v>6.016179198506677E-2</v>
      </c>
    </row>
    <row r="32" spans="1:12" ht="14.25">
      <c r="A32" s="22" t="s">
        <v>95</v>
      </c>
      <c r="B32" s="26" t="s">
        <v>31</v>
      </c>
      <c r="C32" s="66">
        <v>15625.879722554104</v>
      </c>
      <c r="D32" s="66">
        <v>15502.353407561337</v>
      </c>
      <c r="E32" s="67">
        <v>15938.397317005187</v>
      </c>
      <c r="F32" s="67">
        <v>15812.400475712564</v>
      </c>
      <c r="G32" s="931">
        <v>0.7968229838736417</v>
      </c>
      <c r="H32" s="68">
        <v>327.87697213037319</v>
      </c>
      <c r="I32" s="68">
        <v>-0.97218594733992669</v>
      </c>
      <c r="J32" s="69">
        <v>22.334585379947992</v>
      </c>
      <c r="K32" s="69">
        <v>24.698127515604039</v>
      </c>
      <c r="L32" s="932">
        <v>2.5477275156040378</v>
      </c>
    </row>
    <row r="33" spans="1:12" ht="15">
      <c r="A33" s="24" t="s">
        <v>95</v>
      </c>
      <c r="B33" s="25" t="s">
        <v>32</v>
      </c>
      <c r="C33" s="55">
        <v>15612.022549019608</v>
      </c>
      <c r="D33" s="55">
        <v>15541.570588235294</v>
      </c>
      <c r="E33" s="56">
        <v>15924.263000000001</v>
      </c>
      <c r="F33" s="56">
        <v>15852.402</v>
      </c>
      <c r="G33" s="924">
        <v>0.45331300581451811</v>
      </c>
      <c r="H33" s="57">
        <v>316.5</v>
      </c>
      <c r="I33" s="57">
        <v>-0.5655042412818132</v>
      </c>
      <c r="J33" s="65">
        <v>31.123139377537214</v>
      </c>
      <c r="K33" s="65">
        <v>16.957358688677594</v>
      </c>
      <c r="L33" s="930">
        <v>2.7685586886775955</v>
      </c>
    </row>
    <row r="34" spans="1:12" ht="15.75" thickBot="1">
      <c r="A34" s="27" t="s">
        <v>95</v>
      </c>
      <c r="B34" s="28" t="s">
        <v>33</v>
      </c>
      <c r="C34" s="70">
        <v>15653.113725490195</v>
      </c>
      <c r="D34" s="70">
        <v>15439.491176470588</v>
      </c>
      <c r="E34" s="71">
        <v>15966.175999999999</v>
      </c>
      <c r="F34" s="71">
        <v>15748.281000000001</v>
      </c>
      <c r="G34" s="933">
        <v>1.383611328753904</v>
      </c>
      <c r="H34" s="65">
        <v>352.8</v>
      </c>
      <c r="I34" s="65">
        <v>-0.31082226617687653</v>
      </c>
      <c r="J34" s="65">
        <v>6.672025723472669</v>
      </c>
      <c r="K34" s="65">
        <v>7.7407688269264421</v>
      </c>
      <c r="L34" s="930">
        <v>-0.2208311730735586</v>
      </c>
    </row>
    <row r="35" spans="1:12" ht="15.75" thickBot="1">
      <c r="A35" s="29"/>
      <c r="B35" s="30"/>
      <c r="C35" s="72"/>
      <c r="D35" s="72"/>
      <c r="E35" s="72"/>
      <c r="F35" s="72"/>
      <c r="G35" s="934"/>
      <c r="H35" s="73"/>
      <c r="I35" s="73"/>
      <c r="J35" s="73"/>
      <c r="K35" s="73"/>
      <c r="L35" s="935"/>
    </row>
    <row r="36" spans="1:12" ht="15">
      <c r="A36" s="24" t="s">
        <v>96</v>
      </c>
      <c r="B36" s="31" t="s">
        <v>30</v>
      </c>
      <c r="C36" s="74">
        <v>16229.421568627449</v>
      </c>
      <c r="D36" s="74">
        <v>15927.643137254901</v>
      </c>
      <c r="E36" s="75">
        <v>16554.009999999998</v>
      </c>
      <c r="F36" s="75">
        <v>16246.196</v>
      </c>
      <c r="G36" s="936">
        <v>1.8946835308400716</v>
      </c>
      <c r="H36" s="76">
        <v>407.2</v>
      </c>
      <c r="I36" s="76">
        <v>0.51839052085903869</v>
      </c>
      <c r="J36" s="76">
        <v>2.8735632183908044</v>
      </c>
      <c r="K36" s="76">
        <v>3.1324738960508665</v>
      </c>
      <c r="L36" s="937">
        <v>-0.20832610394913376</v>
      </c>
    </row>
    <row r="37" spans="1:12" ht="15.75" thickBot="1">
      <c r="A37" s="27" t="s">
        <v>96</v>
      </c>
      <c r="B37" s="28" t="s">
        <v>33</v>
      </c>
      <c r="C37" s="70">
        <v>15729.679411764704</v>
      </c>
      <c r="D37" s="70">
        <v>15439.791176470588</v>
      </c>
      <c r="E37" s="71">
        <v>16044.272999999999</v>
      </c>
      <c r="F37" s="71">
        <v>15748.587</v>
      </c>
      <c r="G37" s="933">
        <v>1.8775398707198285</v>
      </c>
      <c r="H37" s="65">
        <v>377.1</v>
      </c>
      <c r="I37" s="65">
        <v>-0.44878563885955353</v>
      </c>
      <c r="J37" s="65">
        <v>12.564102564102564</v>
      </c>
      <c r="K37" s="65">
        <v>5.121623986466779</v>
      </c>
      <c r="L37" s="930">
        <v>0.12962398646677897</v>
      </c>
    </row>
    <row r="38" spans="1:12" ht="15.75" thickBot="1">
      <c r="A38" s="29"/>
      <c r="B38" s="30"/>
      <c r="C38" s="72"/>
      <c r="D38" s="72"/>
      <c r="E38" s="72"/>
      <c r="F38" s="72"/>
      <c r="G38" s="934"/>
      <c r="H38" s="73"/>
      <c r="I38" s="73"/>
      <c r="J38" s="73"/>
      <c r="K38" s="73"/>
      <c r="L38" s="935"/>
    </row>
    <row r="39" spans="1:12" ht="14.25">
      <c r="A39" s="22" t="s">
        <v>97</v>
      </c>
      <c r="B39" s="23" t="s">
        <v>25</v>
      </c>
      <c r="C39" s="61" t="s">
        <v>81</v>
      </c>
      <c r="D39" s="61" t="s">
        <v>209</v>
      </c>
      <c r="E39" s="62" t="s">
        <v>81</v>
      </c>
      <c r="F39" s="62" t="s">
        <v>209</v>
      </c>
      <c r="G39" s="928" t="s">
        <v>81</v>
      </c>
      <c r="H39" s="63" t="s">
        <v>81</v>
      </c>
      <c r="I39" s="63" t="s">
        <v>81</v>
      </c>
      <c r="J39" s="64" t="s">
        <v>81</v>
      </c>
      <c r="K39" s="64" t="s">
        <v>81</v>
      </c>
      <c r="L39" s="929" t="s">
        <v>81</v>
      </c>
    </row>
    <row r="40" spans="1:12" ht="15">
      <c r="A40" s="17" t="s">
        <v>97</v>
      </c>
      <c r="B40" s="25" t="s">
        <v>26</v>
      </c>
      <c r="C40" s="55" t="s">
        <v>81</v>
      </c>
      <c r="D40" s="55" t="s">
        <v>209</v>
      </c>
      <c r="E40" s="56" t="s">
        <v>81</v>
      </c>
      <c r="F40" s="56" t="s">
        <v>209</v>
      </c>
      <c r="G40" s="924" t="s">
        <v>81</v>
      </c>
      <c r="H40" s="57" t="s">
        <v>81</v>
      </c>
      <c r="I40" s="57" t="s">
        <v>81</v>
      </c>
      <c r="J40" s="65" t="s">
        <v>81</v>
      </c>
      <c r="K40" s="65" t="s">
        <v>81</v>
      </c>
      <c r="L40" s="930" t="s">
        <v>81</v>
      </c>
    </row>
    <row r="41" spans="1:12" ht="15">
      <c r="A41" s="17" t="s">
        <v>97</v>
      </c>
      <c r="B41" s="25" t="s">
        <v>27</v>
      </c>
      <c r="C41" s="55" t="s">
        <v>81</v>
      </c>
      <c r="D41" s="1384" t="s">
        <v>81</v>
      </c>
      <c r="E41" s="56" t="s">
        <v>81</v>
      </c>
      <c r="F41" s="56" t="s">
        <v>81</v>
      </c>
      <c r="G41" s="924" t="s">
        <v>81</v>
      </c>
      <c r="H41" s="57" t="s">
        <v>81</v>
      </c>
      <c r="I41" s="57" t="s">
        <v>81</v>
      </c>
      <c r="J41" s="65" t="s">
        <v>81</v>
      </c>
      <c r="K41" s="65" t="s">
        <v>81</v>
      </c>
      <c r="L41" s="930" t="s">
        <v>81</v>
      </c>
    </row>
    <row r="42" spans="1:12" ht="15">
      <c r="A42" s="17" t="s">
        <v>97</v>
      </c>
      <c r="B42" s="25" t="s">
        <v>34</v>
      </c>
      <c r="C42" s="55" t="s">
        <v>81</v>
      </c>
      <c r="D42" s="1384" t="s">
        <v>81</v>
      </c>
      <c r="E42" s="56" t="s">
        <v>81</v>
      </c>
      <c r="F42" s="56" t="s">
        <v>81</v>
      </c>
      <c r="G42" s="924" t="s">
        <v>81</v>
      </c>
      <c r="H42" s="57" t="s">
        <v>81</v>
      </c>
      <c r="I42" s="57" t="s">
        <v>81</v>
      </c>
      <c r="J42" s="65" t="s">
        <v>81</v>
      </c>
      <c r="K42" s="65" t="s">
        <v>81</v>
      </c>
      <c r="L42" s="930" t="s">
        <v>81</v>
      </c>
    </row>
    <row r="43" spans="1:12" ht="14.25">
      <c r="A43" s="32" t="s">
        <v>97</v>
      </c>
      <c r="B43" s="26" t="s">
        <v>28</v>
      </c>
      <c r="C43" s="66" t="s">
        <v>81</v>
      </c>
      <c r="D43" s="66" t="s">
        <v>209</v>
      </c>
      <c r="E43" s="67" t="s">
        <v>81</v>
      </c>
      <c r="F43" s="67" t="s">
        <v>209</v>
      </c>
      <c r="G43" s="931" t="s">
        <v>81</v>
      </c>
      <c r="H43" s="68" t="s">
        <v>81</v>
      </c>
      <c r="I43" s="68" t="s">
        <v>81</v>
      </c>
      <c r="J43" s="69" t="s">
        <v>81</v>
      </c>
      <c r="K43" s="69" t="s">
        <v>81</v>
      </c>
      <c r="L43" s="932" t="s">
        <v>81</v>
      </c>
    </row>
    <row r="44" spans="1:12" ht="15">
      <c r="A44" s="17" t="s">
        <v>97</v>
      </c>
      <c r="B44" s="25" t="s">
        <v>30</v>
      </c>
      <c r="C44" s="55" t="s">
        <v>81</v>
      </c>
      <c r="D44" s="55" t="s">
        <v>209</v>
      </c>
      <c r="E44" s="56" t="s">
        <v>81</v>
      </c>
      <c r="F44" s="56" t="s">
        <v>209</v>
      </c>
      <c r="G44" s="924" t="s">
        <v>81</v>
      </c>
      <c r="H44" s="57" t="s">
        <v>81</v>
      </c>
      <c r="I44" s="57" t="s">
        <v>81</v>
      </c>
      <c r="J44" s="65" t="s">
        <v>81</v>
      </c>
      <c r="K44" s="65" t="s">
        <v>81</v>
      </c>
      <c r="L44" s="930" t="s">
        <v>81</v>
      </c>
    </row>
    <row r="45" spans="1:12" ht="15">
      <c r="A45" s="17" t="s">
        <v>97</v>
      </c>
      <c r="B45" s="25" t="s">
        <v>35</v>
      </c>
      <c r="C45" s="55" t="s">
        <v>81</v>
      </c>
      <c r="D45" s="55" t="s">
        <v>209</v>
      </c>
      <c r="E45" s="56" t="s">
        <v>81</v>
      </c>
      <c r="F45" s="56" t="s">
        <v>209</v>
      </c>
      <c r="G45" s="924" t="s">
        <v>81</v>
      </c>
      <c r="H45" s="57" t="s">
        <v>81</v>
      </c>
      <c r="I45" s="57" t="s">
        <v>81</v>
      </c>
      <c r="J45" s="65" t="s">
        <v>81</v>
      </c>
      <c r="K45" s="65" t="s">
        <v>81</v>
      </c>
      <c r="L45" s="930" t="s">
        <v>81</v>
      </c>
    </row>
    <row r="46" spans="1:12" ht="14.25">
      <c r="A46" s="32" t="s">
        <v>97</v>
      </c>
      <c r="B46" s="26" t="s">
        <v>31</v>
      </c>
      <c r="C46" s="66" t="s">
        <v>209</v>
      </c>
      <c r="D46" s="66" t="s">
        <v>209</v>
      </c>
      <c r="E46" s="67" t="s">
        <v>209</v>
      </c>
      <c r="F46" s="67" t="s">
        <v>209</v>
      </c>
      <c r="G46" s="931" t="s">
        <v>81</v>
      </c>
      <c r="H46" s="68" t="s">
        <v>209</v>
      </c>
      <c r="I46" s="68" t="s">
        <v>81</v>
      </c>
      <c r="J46" s="69" t="s">
        <v>81</v>
      </c>
      <c r="K46" s="69">
        <v>5.8332847226273115E-3</v>
      </c>
      <c r="L46" s="932" t="s">
        <v>81</v>
      </c>
    </row>
    <row r="47" spans="1:12" ht="15">
      <c r="A47" s="17" t="s">
        <v>97</v>
      </c>
      <c r="B47" s="25" t="s">
        <v>33</v>
      </c>
      <c r="C47" s="55" t="s">
        <v>209</v>
      </c>
      <c r="D47" s="55" t="s">
        <v>209</v>
      </c>
      <c r="E47" s="56" t="s">
        <v>209</v>
      </c>
      <c r="F47" s="56" t="s">
        <v>209</v>
      </c>
      <c r="G47" s="924" t="s">
        <v>81</v>
      </c>
      <c r="H47" s="57" t="s">
        <v>209</v>
      </c>
      <c r="I47" s="57" t="s">
        <v>81</v>
      </c>
      <c r="J47" s="65" t="s">
        <v>81</v>
      </c>
      <c r="K47" s="65">
        <v>5.8332847226273115E-3</v>
      </c>
      <c r="L47" s="930" t="s">
        <v>81</v>
      </c>
    </row>
    <row r="48" spans="1:12" ht="15.75" thickBot="1">
      <c r="A48" s="33" t="s">
        <v>97</v>
      </c>
      <c r="B48" s="25" t="s">
        <v>36</v>
      </c>
      <c r="C48" s="70" t="s">
        <v>81</v>
      </c>
      <c r="D48" s="70" t="s">
        <v>209</v>
      </c>
      <c r="E48" s="71" t="s">
        <v>81</v>
      </c>
      <c r="F48" s="71" t="s">
        <v>209</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13334.8907294443</v>
      </c>
      <c r="D50" s="61">
        <v>13152.350147532359</v>
      </c>
      <c r="E50" s="62">
        <v>13601.588544033186</v>
      </c>
      <c r="F50" s="62">
        <v>13415.397150483006</v>
      </c>
      <c r="G50" s="928">
        <v>1.3878932651910061</v>
      </c>
      <c r="H50" s="63">
        <v>346.7075221238938</v>
      </c>
      <c r="I50" s="63">
        <v>2.959415977925917</v>
      </c>
      <c r="J50" s="64">
        <v>8.9156626506024104</v>
      </c>
      <c r="K50" s="64">
        <v>2.6366446946275448</v>
      </c>
      <c r="L50" s="929">
        <v>-1.9355305372455334E-2</v>
      </c>
    </row>
    <row r="51" spans="1:12" ht="15">
      <c r="A51" s="24" t="s">
        <v>24</v>
      </c>
      <c r="B51" s="25" t="s">
        <v>29</v>
      </c>
      <c r="C51" s="55">
        <v>13177.788235294116</v>
      </c>
      <c r="D51" s="55">
        <v>12551.897058823528</v>
      </c>
      <c r="E51" s="56">
        <v>13441.343999999999</v>
      </c>
      <c r="F51" s="56">
        <v>12802.934999999999</v>
      </c>
      <c r="G51" s="924">
        <v>4.9864269403851509</v>
      </c>
      <c r="H51" s="57">
        <v>322</v>
      </c>
      <c r="I51" s="57">
        <v>9.4121644580360133</v>
      </c>
      <c r="J51" s="65">
        <v>-10.227272727272728</v>
      </c>
      <c r="K51" s="65">
        <v>0.46082949308755761</v>
      </c>
      <c r="L51" s="930">
        <v>-0.10237050691244243</v>
      </c>
    </row>
    <row r="52" spans="1:12" ht="15">
      <c r="A52" s="24" t="s">
        <v>24</v>
      </c>
      <c r="B52" s="25" t="s">
        <v>30</v>
      </c>
      <c r="C52" s="55">
        <v>13257.463725490195</v>
      </c>
      <c r="D52" s="55">
        <v>13113.506862745098</v>
      </c>
      <c r="E52" s="56">
        <v>13522.612999999999</v>
      </c>
      <c r="F52" s="56">
        <v>13375.777</v>
      </c>
      <c r="G52" s="924">
        <v>1.0977754787628362</v>
      </c>
      <c r="H52" s="57">
        <v>340.2</v>
      </c>
      <c r="I52" s="57">
        <v>0.32438808611028186</v>
      </c>
      <c r="J52" s="65">
        <v>4.4198895027624303</v>
      </c>
      <c r="K52" s="65">
        <v>1.1024908125765618</v>
      </c>
      <c r="L52" s="930">
        <v>-5.5909187423438311E-2</v>
      </c>
    </row>
    <row r="53" spans="1:12" ht="15">
      <c r="A53" s="24" t="s">
        <v>24</v>
      </c>
      <c r="B53" s="25" t="s">
        <v>35</v>
      </c>
      <c r="C53" s="55">
        <v>13468.898039215686</v>
      </c>
      <c r="D53" s="55">
        <v>13494.182352941178</v>
      </c>
      <c r="E53" s="56">
        <v>13738.276</v>
      </c>
      <c r="F53" s="56">
        <v>13764.066000000001</v>
      </c>
      <c r="G53" s="924">
        <v>-0.18737195825710856</v>
      </c>
      <c r="H53" s="57">
        <v>364</v>
      </c>
      <c r="I53" s="57">
        <v>1.2799109627156435</v>
      </c>
      <c r="J53" s="65">
        <v>26.027397260273972</v>
      </c>
      <c r="K53" s="65">
        <v>1.0733243889634254</v>
      </c>
      <c r="L53" s="930">
        <v>0.1389243889634254</v>
      </c>
    </row>
    <row r="54" spans="1:12" ht="14.25">
      <c r="A54" s="22" t="s">
        <v>24</v>
      </c>
      <c r="B54" s="26" t="s">
        <v>31</v>
      </c>
      <c r="C54" s="66">
        <v>12778.231391279034</v>
      </c>
      <c r="D54" s="66">
        <v>12533.417050459617</v>
      </c>
      <c r="E54" s="67">
        <v>13033.796019104615</v>
      </c>
      <c r="F54" s="67">
        <v>12784.085391468809</v>
      </c>
      <c r="G54" s="931">
        <v>1.9532928636603559</v>
      </c>
      <c r="H54" s="68">
        <v>294.90855221012174</v>
      </c>
      <c r="I54" s="68">
        <v>1.0875442307349619</v>
      </c>
      <c r="J54" s="69">
        <v>2.5287356321839081</v>
      </c>
      <c r="K54" s="69">
        <v>18.211514904042467</v>
      </c>
      <c r="L54" s="932">
        <v>-1.2764850959575327</v>
      </c>
    </row>
    <row r="55" spans="1:12" ht="15">
      <c r="A55" s="24" t="s">
        <v>24</v>
      </c>
      <c r="B55" s="25" t="s">
        <v>32</v>
      </c>
      <c r="C55" s="55">
        <v>12122.099019607842</v>
      </c>
      <c r="D55" s="55">
        <v>11881.676470588234</v>
      </c>
      <c r="E55" s="56">
        <v>12364.540999999999</v>
      </c>
      <c r="F55" s="56">
        <v>12119.31</v>
      </c>
      <c r="G55" s="924">
        <v>2.0234732835450182</v>
      </c>
      <c r="H55" s="57">
        <v>270.39999999999998</v>
      </c>
      <c r="I55" s="57">
        <v>1.1976047904191574</v>
      </c>
      <c r="J55" s="65">
        <v>-2.3199999999999998</v>
      </c>
      <c r="K55" s="65">
        <v>7.1224406463279477</v>
      </c>
      <c r="L55" s="930">
        <v>-0.87755935367205229</v>
      </c>
    </row>
    <row r="56" spans="1:12" ht="15">
      <c r="A56" s="24" t="s">
        <v>24</v>
      </c>
      <c r="B56" s="25" t="s">
        <v>33</v>
      </c>
      <c r="C56" s="55">
        <v>12976.3</v>
      </c>
      <c r="D56" s="55">
        <v>12813.743137254902</v>
      </c>
      <c r="E56" s="56">
        <v>13235.825999999999</v>
      </c>
      <c r="F56" s="56">
        <v>13070.018</v>
      </c>
      <c r="G56" s="924">
        <v>1.2686134020626374</v>
      </c>
      <c r="H56" s="57">
        <v>302.10000000000002</v>
      </c>
      <c r="I56" s="57">
        <v>1.0030090270812437</v>
      </c>
      <c r="J56" s="65">
        <v>2.4174053182917001</v>
      </c>
      <c r="K56" s="65">
        <v>7.4141048824593128</v>
      </c>
      <c r="L56" s="930">
        <v>-0.52829511754068648</v>
      </c>
    </row>
    <row r="57" spans="1:12" ht="15">
      <c r="A57" s="24" t="s">
        <v>24</v>
      </c>
      <c r="B57" s="25" t="s">
        <v>36</v>
      </c>
      <c r="C57" s="55">
        <v>13458.738235294119</v>
      </c>
      <c r="D57" s="55">
        <v>13153.669607843138</v>
      </c>
      <c r="E57" s="56">
        <v>13727.913</v>
      </c>
      <c r="F57" s="56">
        <v>13416.743</v>
      </c>
      <c r="G57" s="924">
        <v>2.3192663077767834</v>
      </c>
      <c r="H57" s="57">
        <v>327.9</v>
      </c>
      <c r="I57" s="57">
        <v>-0.81669691470055805</v>
      </c>
      <c r="J57" s="65">
        <v>13.718411552346572</v>
      </c>
      <c r="K57" s="65">
        <v>3.6749693752552064</v>
      </c>
      <c r="L57" s="930">
        <v>0.12936937525520609</v>
      </c>
    </row>
    <row r="58" spans="1:12" ht="14.25">
      <c r="A58" s="22" t="s">
        <v>24</v>
      </c>
      <c r="B58" s="26" t="s">
        <v>37</v>
      </c>
      <c r="C58" s="66">
        <v>10840.381473047551</v>
      </c>
      <c r="D58" s="66">
        <v>10691.761405344576</v>
      </c>
      <c r="E58" s="67">
        <v>11057.189102508502</v>
      </c>
      <c r="F58" s="67">
        <v>10905.596633451467</v>
      </c>
      <c r="G58" s="931">
        <v>1.3900428757106764</v>
      </c>
      <c r="H58" s="68">
        <v>227.33731271145479</v>
      </c>
      <c r="I58" s="68">
        <v>0.96170973025726025</v>
      </c>
      <c r="J58" s="69">
        <v>7.2020725388601035</v>
      </c>
      <c r="K58" s="69">
        <v>12.069066091115907</v>
      </c>
      <c r="L58" s="932">
        <v>-0.2829339088840932</v>
      </c>
    </row>
    <row r="59" spans="1:12" ht="15">
      <c r="A59" s="24" t="s">
        <v>24</v>
      </c>
      <c r="B59" s="25" t="s">
        <v>83</v>
      </c>
      <c r="C59" s="77">
        <v>10395.187254901961</v>
      </c>
      <c r="D59" s="77">
        <v>10102.777450980393</v>
      </c>
      <c r="E59" s="78">
        <v>10603.091</v>
      </c>
      <c r="F59" s="78">
        <v>10304.833000000001</v>
      </c>
      <c r="G59" s="938">
        <v>2.8943506411020907</v>
      </c>
      <c r="H59" s="79">
        <v>213.5</v>
      </c>
      <c r="I59" s="79">
        <v>0.51789077212805756</v>
      </c>
      <c r="J59" s="80">
        <v>15.932521087160262</v>
      </c>
      <c r="K59" s="80">
        <v>7.2157732018899843</v>
      </c>
      <c r="L59" s="939">
        <v>0.38697320188998408</v>
      </c>
    </row>
    <row r="60" spans="1:12" ht="15">
      <c r="A60" s="24" t="s">
        <v>24</v>
      </c>
      <c r="B60" s="25" t="s">
        <v>38</v>
      </c>
      <c r="C60" s="55">
        <v>11276.817647058822</v>
      </c>
      <c r="D60" s="55">
        <v>11288.292156862746</v>
      </c>
      <c r="E60" s="56">
        <v>11502.353999999999</v>
      </c>
      <c r="F60" s="56">
        <v>11514.058000000001</v>
      </c>
      <c r="G60" s="924">
        <v>-0.10164965297205851</v>
      </c>
      <c r="H60" s="57">
        <v>239.6</v>
      </c>
      <c r="I60" s="57">
        <v>2.7444253859348224</v>
      </c>
      <c r="J60" s="65">
        <v>-7.6595744680851059</v>
      </c>
      <c r="K60" s="65">
        <v>3.79746835443038</v>
      </c>
      <c r="L60" s="930">
        <v>-0.71453164556962045</v>
      </c>
    </row>
    <row r="61" spans="1:12" ht="15.75" thickBot="1">
      <c r="A61" s="24" t="s">
        <v>24</v>
      </c>
      <c r="B61" s="25" t="s">
        <v>39</v>
      </c>
      <c r="C61" s="55">
        <v>11824.597058823529</v>
      </c>
      <c r="D61" s="55">
        <v>11504.671568627451</v>
      </c>
      <c r="E61" s="56">
        <v>12061.089</v>
      </c>
      <c r="F61" s="56">
        <v>11734.764999999999</v>
      </c>
      <c r="G61" s="924">
        <v>2.7808311457451476</v>
      </c>
      <c r="H61" s="57">
        <v>277.8</v>
      </c>
      <c r="I61" s="57">
        <v>0.79825834542815255</v>
      </c>
      <c r="J61" s="65">
        <v>14.556962025316455</v>
      </c>
      <c r="K61" s="65">
        <v>1.0558245347955435</v>
      </c>
      <c r="L61" s="930">
        <v>4.4624534795543624E-2</v>
      </c>
    </row>
    <row r="62" spans="1:12" ht="15.75" thickBot="1">
      <c r="A62" s="29"/>
      <c r="B62" s="30"/>
      <c r="C62" s="72"/>
      <c r="D62" s="72"/>
      <c r="E62" s="72"/>
      <c r="F62" s="72"/>
      <c r="G62" s="934"/>
      <c r="H62" s="73"/>
      <c r="I62" s="73"/>
      <c r="J62" s="73"/>
      <c r="K62" s="73"/>
      <c r="L62" s="935"/>
    </row>
    <row r="63" spans="1:12" ht="14.25">
      <c r="A63" s="22" t="s">
        <v>98</v>
      </c>
      <c r="B63" s="26" t="s">
        <v>25</v>
      </c>
      <c r="C63" s="66">
        <v>15429.229282001817</v>
      </c>
      <c r="D63" s="66">
        <v>15355.50200278862</v>
      </c>
      <c r="E63" s="67">
        <v>15737.813867641855</v>
      </c>
      <c r="F63" s="67">
        <v>15662.612042844394</v>
      </c>
      <c r="G63" s="931">
        <v>0.48013590958998259</v>
      </c>
      <c r="H63" s="68">
        <v>328.58062015503873</v>
      </c>
      <c r="I63" s="68">
        <v>-3.2134325254799041</v>
      </c>
      <c r="J63" s="69">
        <v>-13.131313131313133</v>
      </c>
      <c r="K63" s="69">
        <v>1.5049874584378464</v>
      </c>
      <c r="L63" s="932">
        <v>-0.39581254156215362</v>
      </c>
    </row>
    <row r="64" spans="1:12" ht="15">
      <c r="A64" s="24" t="s">
        <v>98</v>
      </c>
      <c r="B64" s="25" t="s">
        <v>26</v>
      </c>
      <c r="C64" s="55">
        <v>15440.825490196077</v>
      </c>
      <c r="D64" s="55">
        <v>15459.524509803921</v>
      </c>
      <c r="E64" s="56">
        <v>15749.642</v>
      </c>
      <c r="F64" s="56">
        <v>15768.715</v>
      </c>
      <c r="G64" s="924">
        <v>-0.12095468781064482</v>
      </c>
      <c r="H64" s="57">
        <v>295.39999999999998</v>
      </c>
      <c r="I64" s="57">
        <v>-5.6531459597572802</v>
      </c>
      <c r="J64" s="65">
        <v>-1.8181818181818181</v>
      </c>
      <c r="K64" s="65">
        <v>0.3149973750218748</v>
      </c>
      <c r="L64" s="930">
        <v>-3.7002624978125231E-2</v>
      </c>
    </row>
    <row r="65" spans="1:12" ht="15">
      <c r="A65" s="24" t="s">
        <v>98</v>
      </c>
      <c r="B65" s="25" t="s">
        <v>27</v>
      </c>
      <c r="C65" s="55">
        <v>15192.973529411765</v>
      </c>
      <c r="D65" s="55">
        <v>15347.870588235293</v>
      </c>
      <c r="E65" s="56">
        <v>15496.833000000001</v>
      </c>
      <c r="F65" s="56">
        <v>15654.828</v>
      </c>
      <c r="G65" s="924">
        <v>-1.009241366305647</v>
      </c>
      <c r="H65" s="57">
        <v>328.4</v>
      </c>
      <c r="I65" s="57">
        <v>-2.261904761904769</v>
      </c>
      <c r="J65" s="65">
        <v>-23.75</v>
      </c>
      <c r="K65" s="65">
        <v>0.71166073616053205</v>
      </c>
      <c r="L65" s="930">
        <v>-0.31233926383946797</v>
      </c>
    </row>
    <row r="66" spans="1:12" ht="15">
      <c r="A66" s="24" t="s">
        <v>98</v>
      </c>
      <c r="B66" s="25" t="s">
        <v>34</v>
      </c>
      <c r="C66" s="55">
        <v>15751.880392156861</v>
      </c>
      <c r="D66" s="55">
        <v>15309.23725490196</v>
      </c>
      <c r="E66" s="56">
        <v>16066.918</v>
      </c>
      <c r="F66" s="56">
        <v>15615.422</v>
      </c>
      <c r="G66" s="924">
        <v>2.8913467724407269</v>
      </c>
      <c r="H66" s="57">
        <v>350.7</v>
      </c>
      <c r="I66" s="57">
        <v>-3.6538461538461569</v>
      </c>
      <c r="J66" s="65">
        <v>0</v>
      </c>
      <c r="K66" s="65">
        <v>0.47832934725543952</v>
      </c>
      <c r="L66" s="930">
        <v>-4.6470652744560526E-2</v>
      </c>
    </row>
    <row r="67" spans="1:12" ht="14.25">
      <c r="A67" s="22" t="s">
        <v>98</v>
      </c>
      <c r="B67" s="26" t="s">
        <v>28</v>
      </c>
      <c r="C67" s="66">
        <v>15612.21187253451</v>
      </c>
      <c r="D67" s="66">
        <v>15475.61792101386</v>
      </c>
      <c r="E67" s="67">
        <v>15924.4561099852</v>
      </c>
      <c r="F67" s="67">
        <v>15785.130279434137</v>
      </c>
      <c r="G67" s="931">
        <v>0.88263972539133917</v>
      </c>
      <c r="H67" s="68">
        <v>308.23863165169314</v>
      </c>
      <c r="I67" s="68">
        <v>0.69160278320672453</v>
      </c>
      <c r="J67" s="69">
        <v>18.218954248366011</v>
      </c>
      <c r="K67" s="69">
        <v>8.4407629936417194</v>
      </c>
      <c r="L67" s="932">
        <v>0.60716299364171888</v>
      </c>
    </row>
    <row r="68" spans="1:12" ht="15">
      <c r="A68" s="24" t="s">
        <v>98</v>
      </c>
      <c r="B68" s="25" t="s">
        <v>29</v>
      </c>
      <c r="C68" s="55">
        <v>14885.199019607842</v>
      </c>
      <c r="D68" s="55">
        <v>15175.395098039216</v>
      </c>
      <c r="E68" s="56">
        <v>15182.903</v>
      </c>
      <c r="F68" s="56">
        <v>15478.903</v>
      </c>
      <c r="G68" s="924">
        <v>-1.9122802177906277</v>
      </c>
      <c r="H68" s="57">
        <v>275.2</v>
      </c>
      <c r="I68" s="57">
        <v>-0.47016274864376539</v>
      </c>
      <c r="J68" s="65">
        <v>11.515151515151516</v>
      </c>
      <c r="K68" s="65">
        <v>1.0733243889634254</v>
      </c>
      <c r="L68" s="930">
        <v>1.7324388963425363E-2</v>
      </c>
    </row>
    <row r="69" spans="1:12" ht="15">
      <c r="A69" s="24" t="s">
        <v>98</v>
      </c>
      <c r="B69" s="25" t="s">
        <v>30</v>
      </c>
      <c r="C69" s="55">
        <v>15850.638235294116</v>
      </c>
      <c r="D69" s="55">
        <v>15693.10294117647</v>
      </c>
      <c r="E69" s="56">
        <v>16167.651</v>
      </c>
      <c r="F69" s="56">
        <v>16006.965</v>
      </c>
      <c r="G69" s="924">
        <v>1.0038505113242873</v>
      </c>
      <c r="H69" s="57">
        <v>305.2</v>
      </c>
      <c r="I69" s="57">
        <v>-3.2754667540131913E-2</v>
      </c>
      <c r="J69" s="65">
        <v>10.41095890410959</v>
      </c>
      <c r="K69" s="65">
        <v>4.7016274864376131</v>
      </c>
      <c r="L69" s="930">
        <v>2.9627486437613371E-2</v>
      </c>
    </row>
    <row r="70" spans="1:12" ht="15">
      <c r="A70" s="24" t="s">
        <v>98</v>
      </c>
      <c r="B70" s="25" t="s">
        <v>35</v>
      </c>
      <c r="C70" s="55">
        <v>15465.950980392157</v>
      </c>
      <c r="D70" s="55">
        <v>15148.202941176471</v>
      </c>
      <c r="E70" s="56">
        <v>15775.27</v>
      </c>
      <c r="F70" s="56">
        <v>15451.166999999999</v>
      </c>
      <c r="G70" s="924">
        <v>2.0975956055617093</v>
      </c>
      <c r="H70" s="57">
        <v>326.89999999999998</v>
      </c>
      <c r="I70" s="57">
        <v>1.2701363073110179</v>
      </c>
      <c r="J70" s="65">
        <v>38.90577507598784</v>
      </c>
      <c r="K70" s="65">
        <v>2.6658111182406814</v>
      </c>
      <c r="L70" s="930">
        <v>0.56021111824068148</v>
      </c>
    </row>
    <row r="71" spans="1:12" ht="14.25">
      <c r="A71" s="22" t="s">
        <v>98</v>
      </c>
      <c r="B71" s="26" t="s">
        <v>31</v>
      </c>
      <c r="C71" s="66">
        <v>14273.078798342834</v>
      </c>
      <c r="D71" s="66">
        <v>14434.337654576206</v>
      </c>
      <c r="E71" s="67">
        <v>14558.540374309692</v>
      </c>
      <c r="F71" s="67">
        <v>14723.02440766773</v>
      </c>
      <c r="G71" s="931">
        <v>-1.1171891644244965</v>
      </c>
      <c r="H71" s="68">
        <v>267.6820094687007</v>
      </c>
      <c r="I71" s="68">
        <v>0.44076440089658564</v>
      </c>
      <c r="J71" s="69">
        <v>11.626541397533764</v>
      </c>
      <c r="K71" s="69">
        <v>11.08907425771452</v>
      </c>
      <c r="L71" s="932">
        <v>0.1898742577145196</v>
      </c>
    </row>
    <row r="72" spans="1:12" ht="15">
      <c r="A72" s="24" t="s">
        <v>98</v>
      </c>
      <c r="B72" s="25" t="s">
        <v>32</v>
      </c>
      <c r="C72" s="55">
        <v>13738.790196078431</v>
      </c>
      <c r="D72" s="55">
        <v>14369.164705882353</v>
      </c>
      <c r="E72" s="56">
        <v>14013.566000000001</v>
      </c>
      <c r="F72" s="56">
        <v>14656.548000000001</v>
      </c>
      <c r="G72" s="924">
        <v>-4.3869948094189706</v>
      </c>
      <c r="H72" s="57">
        <v>238</v>
      </c>
      <c r="I72" s="57">
        <v>0.59171597633136341</v>
      </c>
      <c r="J72" s="65">
        <v>-3.71900826446281</v>
      </c>
      <c r="K72" s="65">
        <v>2.7183106807443269</v>
      </c>
      <c r="L72" s="930">
        <v>-0.379289319255673</v>
      </c>
    </row>
    <row r="73" spans="1:12" ht="15">
      <c r="A73" s="24" t="s">
        <v>98</v>
      </c>
      <c r="B73" s="25" t="s">
        <v>33</v>
      </c>
      <c r="C73" s="55">
        <v>14374.120588235293</v>
      </c>
      <c r="D73" s="55">
        <v>14533.707843137254</v>
      </c>
      <c r="E73" s="56">
        <v>14661.602999999999</v>
      </c>
      <c r="F73" s="56">
        <v>14824.382</v>
      </c>
      <c r="G73" s="924">
        <v>-1.098049146332039</v>
      </c>
      <c r="H73" s="57">
        <v>269.5</v>
      </c>
      <c r="I73" s="57">
        <v>-1.4985380116959146</v>
      </c>
      <c r="J73" s="57">
        <v>6.6124109867751777</v>
      </c>
      <c r="K73" s="57">
        <v>6.1132823893134223</v>
      </c>
      <c r="L73" s="925">
        <v>-0.17791761068657763</v>
      </c>
    </row>
    <row r="74" spans="1:12" ht="15.75" thickBot="1">
      <c r="A74" s="34" t="s">
        <v>98</v>
      </c>
      <c r="B74" s="35" t="s">
        <v>36</v>
      </c>
      <c r="C74" s="58">
        <v>14539.039215686274</v>
      </c>
      <c r="D74" s="58">
        <v>14160.757843137255</v>
      </c>
      <c r="E74" s="59">
        <v>14829.82</v>
      </c>
      <c r="F74" s="59">
        <v>14443.973</v>
      </c>
      <c r="G74" s="926">
        <v>2.6713356498243228</v>
      </c>
      <c r="H74" s="60">
        <v>298.5</v>
      </c>
      <c r="I74" s="60">
        <v>6.7046597385178888E-2</v>
      </c>
      <c r="J74" s="60">
        <v>63.983050847457626</v>
      </c>
      <c r="K74" s="60">
        <v>2.2574811876567695</v>
      </c>
      <c r="L74" s="927">
        <v>0.74708118765676956</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405"/>
      <c r="H77" s="1405"/>
      <c r="I77" s="1405"/>
      <c r="J77" s="1405"/>
      <c r="K77" s="1405"/>
      <c r="L77" s="1406"/>
    </row>
    <row r="78" spans="1:12" ht="12.75" customHeight="1">
      <c r="A78" s="5"/>
      <c r="B78" s="6"/>
      <c r="C78" s="2" t="s">
        <v>9</v>
      </c>
      <c r="D78" s="2" t="s">
        <v>9</v>
      </c>
      <c r="E78" s="2"/>
      <c r="F78" s="2"/>
      <c r="G78" s="881"/>
      <c r="H78" s="1457" t="s">
        <v>10</v>
      </c>
      <c r="I78" s="1458"/>
      <c r="J78" s="911" t="s">
        <v>11</v>
      </c>
      <c r="K78" s="882" t="s">
        <v>12</v>
      </c>
      <c r="L78" s="883"/>
    </row>
    <row r="79" spans="1:12" ht="15.75" customHeight="1">
      <c r="A79" s="7" t="s">
        <v>13</v>
      </c>
      <c r="B79" s="8" t="s">
        <v>14</v>
      </c>
      <c r="C79" s="884" t="s">
        <v>40</v>
      </c>
      <c r="D79" s="884" t="s">
        <v>40</v>
      </c>
      <c r="E79" s="885" t="s">
        <v>41</v>
      </c>
      <c r="F79" s="886"/>
      <c r="G79" s="912"/>
      <c r="H79" s="1455" t="s">
        <v>15</v>
      </c>
      <c r="I79" s="1456"/>
      <c r="J79" s="913" t="s">
        <v>16</v>
      </c>
      <c r="K79" s="887" t="s">
        <v>17</v>
      </c>
      <c r="L79" s="888"/>
    </row>
    <row r="80" spans="1:12" ht="26.25" thickBot="1">
      <c r="A80" s="9" t="s">
        <v>18</v>
      </c>
      <c r="B80" s="10" t="s">
        <v>19</v>
      </c>
      <c r="C80" s="814" t="s">
        <v>492</v>
      </c>
      <c r="D80" s="814" t="s">
        <v>477</v>
      </c>
      <c r="E80" s="878" t="s">
        <v>492</v>
      </c>
      <c r="F80" s="1082" t="s">
        <v>477</v>
      </c>
      <c r="G80" s="910" t="s">
        <v>20</v>
      </c>
      <c r="H80" s="42" t="s">
        <v>492</v>
      </c>
      <c r="I80" s="825" t="s">
        <v>20</v>
      </c>
      <c r="J80" s="914" t="s">
        <v>20</v>
      </c>
      <c r="K80" s="879" t="s">
        <v>492</v>
      </c>
      <c r="L80" s="915" t="s">
        <v>21</v>
      </c>
    </row>
    <row r="81" spans="1:12" ht="15" thickBot="1">
      <c r="A81" s="11" t="s">
        <v>22</v>
      </c>
      <c r="B81" s="12" t="s">
        <v>23</v>
      </c>
      <c r="C81" s="43">
        <v>15069.659061632014</v>
      </c>
      <c r="D81" s="43">
        <v>14993.946573503556</v>
      </c>
      <c r="E81" s="44">
        <v>15371.052242864655</v>
      </c>
      <c r="F81" s="1083">
        <v>15293.825504973627</v>
      </c>
      <c r="G81" s="916">
        <v>0.50495370086387381</v>
      </c>
      <c r="H81" s="45">
        <v>318.46476741324147</v>
      </c>
      <c r="I81" s="45">
        <v>0.66205792476368663</v>
      </c>
      <c r="J81" s="46">
        <v>10.422611767903248</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14727.520374740154</v>
      </c>
      <c r="D83" s="48">
        <v>15664.412042286795</v>
      </c>
      <c r="E83" s="49">
        <v>15022.070782234958</v>
      </c>
      <c r="F83" s="49">
        <v>15977.70028313253</v>
      </c>
      <c r="G83" s="920">
        <v>-5.9810203218445581</v>
      </c>
      <c r="H83" s="50">
        <v>249.27142857142857</v>
      </c>
      <c r="I83" s="50">
        <v>-9.9018932874354615</v>
      </c>
      <c r="J83" s="50">
        <v>16.666666666666664</v>
      </c>
      <c r="K83" s="50">
        <v>0.17228648781688408</v>
      </c>
      <c r="L83" s="921">
        <v>9.2208538992322175E-3</v>
      </c>
    </row>
    <row r="84" spans="1:12" ht="15">
      <c r="A84" s="24" t="s">
        <v>90</v>
      </c>
      <c r="B84" s="51" t="s">
        <v>23</v>
      </c>
      <c r="C84" s="52">
        <v>16008.164067223646</v>
      </c>
      <c r="D84" s="52">
        <v>16089.611588562255</v>
      </c>
      <c r="E84" s="53">
        <v>16328.32734856812</v>
      </c>
      <c r="F84" s="53">
        <v>16411.4038203335</v>
      </c>
      <c r="G84" s="922">
        <v>-0.50621185533470048</v>
      </c>
      <c r="H84" s="54">
        <v>348.45707085680408</v>
      </c>
      <c r="I84" s="54">
        <v>-1.2998292832827725</v>
      </c>
      <c r="J84" s="54">
        <v>18.977072310405642</v>
      </c>
      <c r="K84" s="54">
        <v>41.508737386167851</v>
      </c>
      <c r="L84" s="923">
        <v>2.9844813731226054</v>
      </c>
    </row>
    <row r="85" spans="1:12" ht="15">
      <c r="A85" s="17" t="s">
        <v>91</v>
      </c>
      <c r="B85" s="18" t="s">
        <v>23</v>
      </c>
      <c r="C85" s="55">
        <v>15994.732638624366</v>
      </c>
      <c r="D85" s="55">
        <v>15696.477767879142</v>
      </c>
      <c r="E85" s="56">
        <v>16314.627291396853</v>
      </c>
      <c r="F85" s="56">
        <v>16010.407323236725</v>
      </c>
      <c r="G85" s="924">
        <v>1.9001388410562088</v>
      </c>
      <c r="H85" s="57">
        <v>389.53140283140289</v>
      </c>
      <c r="I85" s="57">
        <v>-0.39260778054359452</v>
      </c>
      <c r="J85" s="57">
        <v>10.369318181818182</v>
      </c>
      <c r="K85" s="57">
        <v>9.5619000738370659</v>
      </c>
      <c r="L85" s="925">
        <v>-4.6171159985100019E-3</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12511.3704806029</v>
      </c>
      <c r="D87" s="55">
        <v>12318.187189324985</v>
      </c>
      <c r="E87" s="56">
        <v>12761.597890214958</v>
      </c>
      <c r="F87" s="56">
        <v>12564.550933111484</v>
      </c>
      <c r="G87" s="924">
        <v>1.5682769575488282</v>
      </c>
      <c r="H87" s="57">
        <v>270.30222929936309</v>
      </c>
      <c r="I87" s="57">
        <v>1.5605378540209425</v>
      </c>
      <c r="J87" s="57">
        <v>2.999062792877226</v>
      </c>
      <c r="K87" s="57">
        <v>27.048978587250801</v>
      </c>
      <c r="L87" s="925">
        <v>-1.9495266444382864</v>
      </c>
    </row>
    <row r="88" spans="1:12" ht="15.75" thickBot="1">
      <c r="A88" s="19" t="s">
        <v>93</v>
      </c>
      <c r="B88" s="20" t="s">
        <v>23</v>
      </c>
      <c r="C88" s="58">
        <v>15338.880611012855</v>
      </c>
      <c r="D88" s="58">
        <v>15466.960292068152</v>
      </c>
      <c r="E88" s="59">
        <v>15645.658223233113</v>
      </c>
      <c r="F88" s="59">
        <v>15776.299497909515</v>
      </c>
      <c r="G88" s="926">
        <v>-0.82808566542307804</v>
      </c>
      <c r="H88" s="60">
        <v>290.37358276643988</v>
      </c>
      <c r="I88" s="60">
        <v>1.1224024690794361</v>
      </c>
      <c r="J88" s="60">
        <v>5.376344086021505</v>
      </c>
      <c r="K88" s="60">
        <v>21.708097464927391</v>
      </c>
      <c r="L88" s="927">
        <v>-1.0395584665850421</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1384" t="s">
        <v>81</v>
      </c>
      <c r="E91" s="56" t="s">
        <v>81</v>
      </c>
      <c r="F91" s="56" t="s">
        <v>81</v>
      </c>
      <c r="G91" s="924" t="s">
        <v>81</v>
      </c>
      <c r="H91" s="57" t="s">
        <v>81</v>
      </c>
      <c r="I91" s="57" t="s">
        <v>81</v>
      </c>
      <c r="J91" s="65" t="s">
        <v>81</v>
      </c>
      <c r="K91" s="65" t="s">
        <v>81</v>
      </c>
      <c r="L91" s="930" t="s">
        <v>81</v>
      </c>
    </row>
    <row r="92" spans="1:12" ht="15">
      <c r="A92" s="24" t="s">
        <v>94</v>
      </c>
      <c r="B92" s="25" t="s">
        <v>27</v>
      </c>
      <c r="C92" s="55" t="s">
        <v>81</v>
      </c>
      <c r="D92" s="1384"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81</v>
      </c>
      <c r="H93" s="68" t="s">
        <v>209</v>
      </c>
      <c r="I93" s="68" t="s">
        <v>81</v>
      </c>
      <c r="J93" s="69" t="s">
        <v>81</v>
      </c>
      <c r="K93" s="69">
        <v>3.6918533103618013E-2</v>
      </c>
      <c r="L93" s="932" t="s">
        <v>81</v>
      </c>
    </row>
    <row r="94" spans="1:12" ht="15">
      <c r="A94" s="24" t="s">
        <v>94</v>
      </c>
      <c r="B94" s="25" t="s">
        <v>29</v>
      </c>
      <c r="C94" s="55" t="s">
        <v>81</v>
      </c>
      <c r="D94" s="55" t="s">
        <v>209</v>
      </c>
      <c r="E94" s="56" t="s">
        <v>81</v>
      </c>
      <c r="F94" s="56" t="s">
        <v>209</v>
      </c>
      <c r="G94" s="924" t="s">
        <v>81</v>
      </c>
      <c r="H94" s="57" t="s">
        <v>81</v>
      </c>
      <c r="I94" s="57" t="s">
        <v>81</v>
      </c>
      <c r="J94" s="65" t="s">
        <v>81</v>
      </c>
      <c r="K94" s="65" t="s">
        <v>81</v>
      </c>
      <c r="L94" s="930" t="s">
        <v>81</v>
      </c>
    </row>
    <row r="95" spans="1:12" ht="15">
      <c r="A95" s="24" t="s">
        <v>94</v>
      </c>
      <c r="B95" s="25" t="s">
        <v>30</v>
      </c>
      <c r="C95" s="55" t="s">
        <v>209</v>
      </c>
      <c r="D95" s="55" t="s">
        <v>209</v>
      </c>
      <c r="E95" s="56" t="s">
        <v>209</v>
      </c>
      <c r="F95" s="56" t="s">
        <v>209</v>
      </c>
      <c r="G95" s="924" t="s">
        <v>81</v>
      </c>
      <c r="H95" s="57" t="s">
        <v>209</v>
      </c>
      <c r="I95" s="57" t="s">
        <v>81</v>
      </c>
      <c r="J95" s="65" t="s">
        <v>81</v>
      </c>
      <c r="K95" s="65">
        <v>3.6918533103618013E-2</v>
      </c>
      <c r="L95" s="930" t="s">
        <v>81</v>
      </c>
    </row>
    <row r="96" spans="1:12" ht="14.25">
      <c r="A96" s="22" t="s">
        <v>94</v>
      </c>
      <c r="B96" s="26" t="s">
        <v>31</v>
      </c>
      <c r="C96" s="66">
        <v>13999.48456899741</v>
      </c>
      <c r="D96" s="66" t="s">
        <v>209</v>
      </c>
      <c r="E96" s="67">
        <v>14279.474260377359</v>
      </c>
      <c r="F96" s="67" t="s">
        <v>209</v>
      </c>
      <c r="G96" s="931" t="s">
        <v>81</v>
      </c>
      <c r="H96" s="68">
        <v>240.8909090909091</v>
      </c>
      <c r="I96" s="68">
        <v>-12.720685111989456</v>
      </c>
      <c r="J96" s="69">
        <v>10</v>
      </c>
      <c r="K96" s="69">
        <v>0.13536795471326607</v>
      </c>
      <c r="L96" s="932">
        <v>-5.2007355144381706E-4</v>
      </c>
    </row>
    <row r="97" spans="1:12" ht="15">
      <c r="A97" s="24" t="s">
        <v>94</v>
      </c>
      <c r="B97" s="25" t="s">
        <v>32</v>
      </c>
      <c r="C97" s="55">
        <v>13663.693137254902</v>
      </c>
      <c r="D97" s="55" t="s">
        <v>209</v>
      </c>
      <c r="E97" s="56">
        <v>13936.967000000001</v>
      </c>
      <c r="F97" s="56" t="s">
        <v>209</v>
      </c>
      <c r="G97" s="924" t="s">
        <v>81</v>
      </c>
      <c r="H97" s="57">
        <v>231.4</v>
      </c>
      <c r="I97" s="57">
        <v>-18.807017543859647</v>
      </c>
      <c r="J97" s="65">
        <v>16.666666666666664</v>
      </c>
      <c r="K97" s="65">
        <v>8.6143243908442038E-2</v>
      </c>
      <c r="L97" s="930">
        <v>4.6104269496161088E-3</v>
      </c>
    </row>
    <row r="98" spans="1:12" ht="15.75" thickBot="1">
      <c r="A98" s="27" t="s">
        <v>94</v>
      </c>
      <c r="B98" s="28" t="s">
        <v>33</v>
      </c>
      <c r="C98" s="70">
        <v>14527.622549019607</v>
      </c>
      <c r="D98" s="70" t="s">
        <v>209</v>
      </c>
      <c r="E98" s="71">
        <v>14818.174999999999</v>
      </c>
      <c r="F98" s="71" t="s">
        <v>209</v>
      </c>
      <c r="G98" s="933" t="s">
        <v>81</v>
      </c>
      <c r="H98" s="65">
        <v>257.5</v>
      </c>
      <c r="I98" s="65">
        <v>-1.9047619047619049</v>
      </c>
      <c r="J98" s="65">
        <v>0</v>
      </c>
      <c r="K98" s="65">
        <v>4.9224710804824018E-2</v>
      </c>
      <c r="L98" s="930">
        <v>-5.1305005010599328E-3</v>
      </c>
    </row>
    <row r="99" spans="1:12" ht="15" thickBot="1">
      <c r="A99" s="13"/>
      <c r="B99" s="21"/>
      <c r="C99" s="47"/>
      <c r="D99" s="47"/>
      <c r="E99" s="47"/>
      <c r="F99" s="47"/>
      <c r="G99" s="918"/>
      <c r="H99" s="46"/>
      <c r="I99" s="46"/>
      <c r="J99" s="46"/>
      <c r="K99" s="46"/>
      <c r="L99" s="919"/>
    </row>
    <row r="100" spans="1:12" ht="14.25">
      <c r="A100" s="22" t="s">
        <v>95</v>
      </c>
      <c r="B100" s="23" t="s">
        <v>25</v>
      </c>
      <c r="C100" s="61">
        <v>15996.553741955904</v>
      </c>
      <c r="D100" s="61">
        <v>16163.155324336167</v>
      </c>
      <c r="E100" s="62">
        <v>16316.484816795022</v>
      </c>
      <c r="F100" s="62">
        <v>16486.418430822891</v>
      </c>
      <c r="G100" s="928">
        <v>-1.0307491268701614</v>
      </c>
      <c r="H100" s="63">
        <v>422.00062500000001</v>
      </c>
      <c r="I100" s="63">
        <v>-0.22904113385201103</v>
      </c>
      <c r="J100" s="64">
        <v>-12.568306010928962</v>
      </c>
      <c r="K100" s="64">
        <v>1.9689884321929609</v>
      </c>
      <c r="L100" s="929">
        <v>-0.51776248505122968</v>
      </c>
    </row>
    <row r="101" spans="1:12" ht="15">
      <c r="A101" s="24" t="s">
        <v>95</v>
      </c>
      <c r="B101" s="25" t="s">
        <v>26</v>
      </c>
      <c r="C101" s="55">
        <v>16015.973529411764</v>
      </c>
      <c r="D101" s="55">
        <v>16269.346078431372</v>
      </c>
      <c r="E101" s="56">
        <v>16336.293</v>
      </c>
      <c r="F101" s="56">
        <v>16594.733</v>
      </c>
      <c r="G101" s="924">
        <v>-1.5573616038293627</v>
      </c>
      <c r="H101" s="57">
        <v>404</v>
      </c>
      <c r="I101" s="57">
        <v>-3.6489387073694277</v>
      </c>
      <c r="J101" s="65">
        <v>-25.961538461538463</v>
      </c>
      <c r="K101" s="65">
        <v>0.94757568299286243</v>
      </c>
      <c r="L101" s="930">
        <v>-0.46565981096012032</v>
      </c>
    </row>
    <row r="102" spans="1:12" ht="15">
      <c r="A102" s="24" t="s">
        <v>95</v>
      </c>
      <c r="B102" s="25" t="s">
        <v>27</v>
      </c>
      <c r="C102" s="55">
        <v>15979.960784313726</v>
      </c>
      <c r="D102" s="55">
        <v>16026.144117647058</v>
      </c>
      <c r="E102" s="56">
        <v>16299.56</v>
      </c>
      <c r="F102" s="56">
        <v>16346.666999999999</v>
      </c>
      <c r="G102" s="924">
        <v>-0.28817495334064108</v>
      </c>
      <c r="H102" s="57">
        <v>438.7</v>
      </c>
      <c r="I102" s="57">
        <v>2.5479195885927948</v>
      </c>
      <c r="J102" s="65">
        <v>5.0632911392405067</v>
      </c>
      <c r="K102" s="65">
        <v>1.0214127492000986</v>
      </c>
      <c r="L102" s="930">
        <v>-5.2102674091109469E-2</v>
      </c>
    </row>
    <row r="103" spans="1:12" ht="14.25">
      <c r="A103" s="22" t="s">
        <v>95</v>
      </c>
      <c r="B103" s="26" t="s">
        <v>28</v>
      </c>
      <c r="C103" s="66">
        <v>16258.445394706059</v>
      </c>
      <c r="D103" s="66">
        <v>16534.515166712525</v>
      </c>
      <c r="E103" s="67">
        <v>16583.614302600181</v>
      </c>
      <c r="F103" s="67">
        <v>16865.205470046774</v>
      </c>
      <c r="G103" s="931">
        <v>-1.6696574965938578</v>
      </c>
      <c r="H103" s="68">
        <v>378.39212962962961</v>
      </c>
      <c r="I103" s="68">
        <v>0.52130113141280066</v>
      </c>
      <c r="J103" s="69">
        <v>-2.4830699774266365</v>
      </c>
      <c r="K103" s="69">
        <v>10.632537533841989</v>
      </c>
      <c r="L103" s="932">
        <v>-1.4071417704113074</v>
      </c>
    </row>
    <row r="104" spans="1:12" ht="15">
      <c r="A104" s="24" t="s">
        <v>95</v>
      </c>
      <c r="B104" s="25" t="s">
        <v>29</v>
      </c>
      <c r="C104" s="55">
        <v>16332.943137254901</v>
      </c>
      <c r="D104" s="55">
        <v>16859.24019607843</v>
      </c>
      <c r="E104" s="56">
        <v>16659.601999999999</v>
      </c>
      <c r="F104" s="56">
        <v>17196.424999999999</v>
      </c>
      <c r="G104" s="924">
        <v>-3.1217127978635113</v>
      </c>
      <c r="H104" s="57">
        <v>366</v>
      </c>
      <c r="I104" s="57">
        <v>-1.2412304371289862</v>
      </c>
      <c r="J104" s="65">
        <v>-9.3109869646182499</v>
      </c>
      <c r="K104" s="65">
        <v>5.9931085404873246</v>
      </c>
      <c r="L104" s="930">
        <v>-1.3040785773275969</v>
      </c>
    </row>
    <row r="105" spans="1:12" ht="15">
      <c r="A105" s="24" t="s">
        <v>95</v>
      </c>
      <c r="B105" s="25" t="s">
        <v>30</v>
      </c>
      <c r="C105" s="55">
        <v>16169.135294117646</v>
      </c>
      <c r="D105" s="55">
        <v>16053.958823529412</v>
      </c>
      <c r="E105" s="56">
        <v>16492.518</v>
      </c>
      <c r="F105" s="56">
        <v>16375.038</v>
      </c>
      <c r="G105" s="924">
        <v>0.71743344962008371</v>
      </c>
      <c r="H105" s="57">
        <v>394.4</v>
      </c>
      <c r="I105" s="57">
        <v>2.3352361183186301</v>
      </c>
      <c r="J105" s="65">
        <v>8.0229226361031518</v>
      </c>
      <c r="K105" s="65">
        <v>4.639428993354664</v>
      </c>
      <c r="L105" s="930">
        <v>-0.10306319308371048</v>
      </c>
    </row>
    <row r="106" spans="1:12" ht="14.25">
      <c r="A106" s="22" t="s">
        <v>95</v>
      </c>
      <c r="B106" s="26" t="s">
        <v>31</v>
      </c>
      <c r="C106" s="66">
        <v>15904.403264119874</v>
      </c>
      <c r="D106" s="66">
        <v>15828.454834145259</v>
      </c>
      <c r="E106" s="67">
        <v>16222.491329402272</v>
      </c>
      <c r="F106" s="67">
        <v>16145.023930828165</v>
      </c>
      <c r="G106" s="931">
        <v>0.47982213532793921</v>
      </c>
      <c r="H106" s="68">
        <v>332.43712217965094</v>
      </c>
      <c r="I106" s="68">
        <v>-0.48840868137968624</v>
      </c>
      <c r="J106" s="69">
        <v>33.012457531143831</v>
      </c>
      <c r="K106" s="69">
        <v>28.907211420132906</v>
      </c>
      <c r="L106" s="932">
        <v>4.9093856285851416</v>
      </c>
    </row>
    <row r="107" spans="1:12" ht="15">
      <c r="A107" s="24" t="s">
        <v>95</v>
      </c>
      <c r="B107" s="25" t="s">
        <v>32</v>
      </c>
      <c r="C107" s="55">
        <v>15987.417647058823</v>
      </c>
      <c r="D107" s="55">
        <v>16057.306862745098</v>
      </c>
      <c r="E107" s="56">
        <v>16307.165999999999</v>
      </c>
      <c r="F107" s="56">
        <v>16378.453</v>
      </c>
      <c r="G107" s="924">
        <v>-0.43524867702706882</v>
      </c>
      <c r="H107" s="57">
        <v>320.39999999999998</v>
      </c>
      <c r="I107" s="57">
        <v>0.21895527056615222</v>
      </c>
      <c r="J107" s="65">
        <v>43.615107913669064</v>
      </c>
      <c r="K107" s="65">
        <v>19.652965788825991</v>
      </c>
      <c r="L107" s="930">
        <v>4.5422170457902542</v>
      </c>
    </row>
    <row r="108" spans="1:12" ht="15.75" thickBot="1">
      <c r="A108" s="27" t="s">
        <v>95</v>
      </c>
      <c r="B108" s="28" t="s">
        <v>33</v>
      </c>
      <c r="C108" s="70">
        <v>15746.63431372549</v>
      </c>
      <c r="D108" s="70">
        <v>15481.364705882354</v>
      </c>
      <c r="E108" s="71">
        <v>16061.566999999999</v>
      </c>
      <c r="F108" s="71">
        <v>15790.992</v>
      </c>
      <c r="G108" s="933">
        <v>1.713476898728078</v>
      </c>
      <c r="H108" s="65">
        <v>358</v>
      </c>
      <c r="I108" s="65">
        <v>-0.1394700139470014</v>
      </c>
      <c r="J108" s="65">
        <v>14.984709480122325</v>
      </c>
      <c r="K108" s="65">
        <v>9.254245631306917</v>
      </c>
      <c r="L108" s="930">
        <v>0.36716858279489095</v>
      </c>
    </row>
    <row r="109" spans="1:12" ht="15.75" thickBot="1">
      <c r="A109" s="29"/>
      <c r="B109" s="30"/>
      <c r="C109" s="72"/>
      <c r="D109" s="72"/>
      <c r="E109" s="72"/>
      <c r="F109" s="72"/>
      <c r="G109" s="934"/>
      <c r="H109" s="73"/>
      <c r="I109" s="73"/>
      <c r="J109" s="73"/>
      <c r="K109" s="73"/>
      <c r="L109" s="935"/>
    </row>
    <row r="110" spans="1:12" ht="15">
      <c r="A110" s="24" t="s">
        <v>96</v>
      </c>
      <c r="B110" s="31" t="s">
        <v>30</v>
      </c>
      <c r="C110" s="74">
        <v>16308.600980392157</v>
      </c>
      <c r="D110" s="74">
        <v>15936.479411764707</v>
      </c>
      <c r="E110" s="75">
        <v>16634.773000000001</v>
      </c>
      <c r="F110" s="75">
        <v>16255.209000000001</v>
      </c>
      <c r="G110" s="936">
        <v>2.3350299587043164</v>
      </c>
      <c r="H110" s="76">
        <v>411.7</v>
      </c>
      <c r="I110" s="76">
        <v>0.56179775280899158</v>
      </c>
      <c r="J110" s="76">
        <v>-6.7924528301886795</v>
      </c>
      <c r="K110" s="76">
        <v>3.0396258921978832</v>
      </c>
      <c r="L110" s="937">
        <v>-0.56140685681692881</v>
      </c>
    </row>
    <row r="111" spans="1:12" ht="15.75" thickBot="1">
      <c r="A111" s="27" t="s">
        <v>96</v>
      </c>
      <c r="B111" s="28" t="s">
        <v>33</v>
      </c>
      <c r="C111" s="70">
        <v>15835.908823529411</v>
      </c>
      <c r="D111" s="70">
        <v>15540.399019607843</v>
      </c>
      <c r="E111" s="71">
        <v>16152.627</v>
      </c>
      <c r="F111" s="71">
        <v>15851.207</v>
      </c>
      <c r="G111" s="933">
        <v>1.9015586636399364</v>
      </c>
      <c r="H111" s="65">
        <v>379.2</v>
      </c>
      <c r="I111" s="65">
        <v>-0.21052631578947667</v>
      </c>
      <c r="J111" s="65">
        <v>20.728929384965831</v>
      </c>
      <c r="K111" s="65">
        <v>6.5222741816391832</v>
      </c>
      <c r="L111" s="930">
        <v>0.55678974081841925</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13429.350617073933</v>
      </c>
      <c r="D124" s="61">
        <v>13303.038806366143</v>
      </c>
      <c r="E124" s="62">
        <v>13697.937629415412</v>
      </c>
      <c r="F124" s="62">
        <v>13569.099582493465</v>
      </c>
      <c r="G124" s="928">
        <v>0.94949592004004657</v>
      </c>
      <c r="H124" s="63">
        <v>343.34609929078016</v>
      </c>
      <c r="I124" s="63">
        <v>3.8236521068331752</v>
      </c>
      <c r="J124" s="64">
        <v>-12.962962962962962</v>
      </c>
      <c r="K124" s="64">
        <v>1.7351710558700466</v>
      </c>
      <c r="L124" s="929">
        <v>-0.46621500201825361</v>
      </c>
    </row>
    <row r="125" spans="1:12" ht="15">
      <c r="A125" s="24" t="s">
        <v>24</v>
      </c>
      <c r="B125" s="25" t="s">
        <v>29</v>
      </c>
      <c r="C125" s="55">
        <v>13534.562745098039</v>
      </c>
      <c r="D125" s="55">
        <v>13032.552941176471</v>
      </c>
      <c r="E125" s="56">
        <v>13805.254000000001</v>
      </c>
      <c r="F125" s="56">
        <v>13293.204</v>
      </c>
      <c r="G125" s="924">
        <v>3.8519682688989136</v>
      </c>
      <c r="H125" s="57">
        <v>307.10000000000002</v>
      </c>
      <c r="I125" s="57">
        <v>9.4830659536541972</v>
      </c>
      <c r="J125" s="65">
        <v>-30</v>
      </c>
      <c r="K125" s="65">
        <v>0.17228648781688408</v>
      </c>
      <c r="L125" s="930">
        <v>-9.9489568712535698E-2</v>
      </c>
    </row>
    <row r="126" spans="1:12" ht="15">
      <c r="A126" s="24" t="s">
        <v>24</v>
      </c>
      <c r="B126" s="25" t="s">
        <v>30</v>
      </c>
      <c r="C126" s="55">
        <v>13455.141176470588</v>
      </c>
      <c r="D126" s="55">
        <v>13215.021568627451</v>
      </c>
      <c r="E126" s="56">
        <v>13724.244000000001</v>
      </c>
      <c r="F126" s="56">
        <v>13479.322</v>
      </c>
      <c r="G126" s="924">
        <v>1.817020173566597</v>
      </c>
      <c r="H126" s="57">
        <v>341.2</v>
      </c>
      <c r="I126" s="57">
        <v>1.4872099940511601</v>
      </c>
      <c r="J126" s="65">
        <v>-3.75</v>
      </c>
      <c r="K126" s="65">
        <v>0.94757568299286243</v>
      </c>
      <c r="L126" s="930">
        <v>-0.13952854312481666</v>
      </c>
    </row>
    <row r="127" spans="1:12" ht="15">
      <c r="A127" s="24" t="s">
        <v>24</v>
      </c>
      <c r="B127" s="25" t="s">
        <v>35</v>
      </c>
      <c r="C127" s="55">
        <v>13366.013725490197</v>
      </c>
      <c r="D127" s="55">
        <v>13487.428431372549</v>
      </c>
      <c r="E127" s="56">
        <v>13633.334000000001</v>
      </c>
      <c r="F127" s="56">
        <v>13757.177</v>
      </c>
      <c r="G127" s="924">
        <v>-0.90020648858409635</v>
      </c>
      <c r="H127" s="57">
        <v>356.8</v>
      </c>
      <c r="I127" s="57">
        <v>5.0029429075927014</v>
      </c>
      <c r="J127" s="65">
        <v>-19.35483870967742</v>
      </c>
      <c r="K127" s="65">
        <v>0.61530888506030035</v>
      </c>
      <c r="L127" s="930">
        <v>-0.22719689018090095</v>
      </c>
    </row>
    <row r="128" spans="1:12" ht="14.25">
      <c r="A128" s="22" t="s">
        <v>24</v>
      </c>
      <c r="B128" s="26" t="s">
        <v>31</v>
      </c>
      <c r="C128" s="66">
        <v>13166.418932159588</v>
      </c>
      <c r="D128" s="66">
        <v>12904.166891557175</v>
      </c>
      <c r="E128" s="67">
        <v>13429.747310802779</v>
      </c>
      <c r="F128" s="67">
        <v>13162.250229388319</v>
      </c>
      <c r="G128" s="931">
        <v>2.0323050903347788</v>
      </c>
      <c r="H128" s="68">
        <v>293.45789014821275</v>
      </c>
      <c r="I128" s="68">
        <v>2.4212209453011635</v>
      </c>
      <c r="J128" s="69">
        <v>3.1474820143884892</v>
      </c>
      <c r="K128" s="69">
        <v>14.115185823283289</v>
      </c>
      <c r="L128" s="932">
        <v>-0.99556291975244804</v>
      </c>
    </row>
    <row r="129" spans="1:12" ht="15">
      <c r="A129" s="24" t="s">
        <v>24</v>
      </c>
      <c r="B129" s="25" t="s">
        <v>32</v>
      </c>
      <c r="C129" s="55">
        <v>12891.904901960785</v>
      </c>
      <c r="D129" s="55">
        <v>12465.540196078431</v>
      </c>
      <c r="E129" s="56">
        <v>13149.743</v>
      </c>
      <c r="F129" s="56">
        <v>12714.851000000001</v>
      </c>
      <c r="G129" s="924">
        <v>3.4203468054796695</v>
      </c>
      <c r="H129" s="57">
        <v>264.3</v>
      </c>
      <c r="I129" s="57">
        <v>3.0811232449298105</v>
      </c>
      <c r="J129" s="65">
        <v>-0.72639225181598066</v>
      </c>
      <c r="K129" s="65">
        <v>5.0455328574944618</v>
      </c>
      <c r="L129" s="930">
        <v>-0.56664270983805665</v>
      </c>
    </row>
    <row r="130" spans="1:12" ht="15">
      <c r="A130" s="24" t="s">
        <v>24</v>
      </c>
      <c r="B130" s="25" t="s">
        <v>33</v>
      </c>
      <c r="C130" s="55">
        <v>13159.092156862744</v>
      </c>
      <c r="D130" s="55">
        <v>13105.724509803922</v>
      </c>
      <c r="E130" s="56">
        <v>13422.273999999999</v>
      </c>
      <c r="F130" s="56">
        <v>13367.839</v>
      </c>
      <c r="G130" s="924">
        <v>0.4072086744910639</v>
      </c>
      <c r="H130" s="57">
        <v>303.2</v>
      </c>
      <c r="I130" s="57">
        <v>1.1678345011678346</v>
      </c>
      <c r="J130" s="65">
        <v>-6</v>
      </c>
      <c r="K130" s="65">
        <v>6.9406842234801864</v>
      </c>
      <c r="L130" s="930">
        <v>-1.2125974724024058</v>
      </c>
    </row>
    <row r="131" spans="1:12" ht="15">
      <c r="A131" s="24" t="s">
        <v>24</v>
      </c>
      <c r="B131" s="25" t="s">
        <v>36</v>
      </c>
      <c r="C131" s="55">
        <v>13708.220588235294</v>
      </c>
      <c r="D131" s="55">
        <v>13214.527450980391</v>
      </c>
      <c r="E131" s="56">
        <v>13982.385</v>
      </c>
      <c r="F131" s="56">
        <v>13478.817999999999</v>
      </c>
      <c r="G131" s="924">
        <v>3.7359878291998676</v>
      </c>
      <c r="H131" s="57">
        <v>330.8</v>
      </c>
      <c r="I131" s="57">
        <v>-0.45139933794763765</v>
      </c>
      <c r="J131" s="65">
        <v>74.747474747474755</v>
      </c>
      <c r="K131" s="65">
        <v>2.128968742308639</v>
      </c>
      <c r="L131" s="930">
        <v>0.78367726248801106</v>
      </c>
    </row>
    <row r="132" spans="1:12" ht="14.25">
      <c r="A132" s="22" t="s">
        <v>24</v>
      </c>
      <c r="B132" s="26" t="s">
        <v>37</v>
      </c>
      <c r="C132" s="66">
        <v>11244.316595814718</v>
      </c>
      <c r="D132" s="66">
        <v>11094.794790023288</v>
      </c>
      <c r="E132" s="67">
        <v>11469.202927731012</v>
      </c>
      <c r="F132" s="67">
        <v>11316.690685823754</v>
      </c>
      <c r="G132" s="931">
        <v>1.3476752713433042</v>
      </c>
      <c r="H132" s="68">
        <v>229.79813186813186</v>
      </c>
      <c r="I132" s="68">
        <v>0.9445397148357505</v>
      </c>
      <c r="J132" s="69">
        <v>5.8139534883720927</v>
      </c>
      <c r="K132" s="69">
        <v>11.198621708097464</v>
      </c>
      <c r="L132" s="932">
        <v>-0.48774872266758607</v>
      </c>
    </row>
    <row r="133" spans="1:12" ht="15">
      <c r="A133" s="24" t="s">
        <v>24</v>
      </c>
      <c r="B133" s="25" t="s">
        <v>83</v>
      </c>
      <c r="C133" s="77">
        <v>10439.803921568628</v>
      </c>
      <c r="D133" s="77">
        <v>10344.829411764706</v>
      </c>
      <c r="E133" s="78">
        <v>10648.6</v>
      </c>
      <c r="F133" s="78">
        <v>10551.726000000001</v>
      </c>
      <c r="G133" s="938">
        <v>0.91808676608926154</v>
      </c>
      <c r="H133" s="79">
        <v>212.4</v>
      </c>
      <c r="I133" s="79">
        <v>-0.32848427968089566</v>
      </c>
      <c r="J133" s="80">
        <v>14.928909952606634</v>
      </c>
      <c r="K133" s="80">
        <v>5.9684961850849128</v>
      </c>
      <c r="L133" s="939">
        <v>0.23402139231415564</v>
      </c>
    </row>
    <row r="134" spans="1:12" ht="15">
      <c r="A134" s="24" t="s">
        <v>24</v>
      </c>
      <c r="B134" s="25" t="s">
        <v>38</v>
      </c>
      <c r="C134" s="55">
        <v>12064.077450980392</v>
      </c>
      <c r="D134" s="55">
        <v>11902.921568627451</v>
      </c>
      <c r="E134" s="56">
        <v>12305.359</v>
      </c>
      <c r="F134" s="56">
        <v>12140.98</v>
      </c>
      <c r="G134" s="924">
        <v>1.3539187116690812</v>
      </c>
      <c r="H134" s="57">
        <v>240.1</v>
      </c>
      <c r="I134" s="57">
        <v>4.0745557000433488</v>
      </c>
      <c r="J134" s="65">
        <v>-9.116809116809117</v>
      </c>
      <c r="K134" s="65">
        <v>3.925670686684716</v>
      </c>
      <c r="L134" s="930">
        <v>-0.8439991054066005</v>
      </c>
    </row>
    <row r="135" spans="1:12" ht="15.75" thickBot="1">
      <c r="A135" s="24" t="s">
        <v>24</v>
      </c>
      <c r="B135" s="25" t="s">
        <v>39</v>
      </c>
      <c r="C135" s="55">
        <v>11924.746078431372</v>
      </c>
      <c r="D135" s="55">
        <v>11175.026470588235</v>
      </c>
      <c r="E135" s="56">
        <v>12163.241</v>
      </c>
      <c r="F135" s="56">
        <v>11398.527</v>
      </c>
      <c r="G135" s="924">
        <v>6.7088844023442675</v>
      </c>
      <c r="H135" s="57">
        <v>278.39999999999998</v>
      </c>
      <c r="I135" s="57">
        <v>-2.6232948583420779</v>
      </c>
      <c r="J135" s="65">
        <v>21.839080459770116</v>
      </c>
      <c r="K135" s="65">
        <v>1.3044548363278365</v>
      </c>
      <c r="L135" s="930">
        <v>0.12222899042486057</v>
      </c>
    </row>
    <row r="136" spans="1:12" ht="15.75" thickBot="1">
      <c r="A136" s="29"/>
      <c r="B136" s="30"/>
      <c r="C136" s="72"/>
      <c r="D136" s="72"/>
      <c r="E136" s="72"/>
      <c r="F136" s="72"/>
      <c r="G136" s="934"/>
      <c r="H136" s="73"/>
      <c r="I136" s="73"/>
      <c r="J136" s="73"/>
      <c r="K136" s="73"/>
      <c r="L136" s="935"/>
    </row>
    <row r="137" spans="1:12" ht="14.25">
      <c r="A137" s="22" t="s">
        <v>98</v>
      </c>
      <c r="B137" s="26" t="s">
        <v>25</v>
      </c>
      <c r="C137" s="66">
        <v>15573.645413460743</v>
      </c>
      <c r="D137" s="66">
        <v>15440.693930547406</v>
      </c>
      <c r="E137" s="67">
        <v>15885.118321729959</v>
      </c>
      <c r="F137" s="67">
        <v>15749.507809158355</v>
      </c>
      <c r="G137" s="931">
        <v>0.8610460353100452</v>
      </c>
      <c r="H137" s="68">
        <v>326.91609195402299</v>
      </c>
      <c r="I137" s="68">
        <v>-2.9825786705757742</v>
      </c>
      <c r="J137" s="69">
        <v>-25</v>
      </c>
      <c r="K137" s="69">
        <v>1.0706374600049224</v>
      </c>
      <c r="L137" s="932">
        <v>-0.50566366786571226</v>
      </c>
    </row>
    <row r="138" spans="1:12" ht="15">
      <c r="A138" s="24" t="s">
        <v>98</v>
      </c>
      <c r="B138" s="25" t="s">
        <v>26</v>
      </c>
      <c r="C138" s="55">
        <v>15819.62843137255</v>
      </c>
      <c r="D138" s="55">
        <v>15126.504901960783</v>
      </c>
      <c r="E138" s="56">
        <v>16136.021000000001</v>
      </c>
      <c r="F138" s="56">
        <v>15429.035</v>
      </c>
      <c r="G138" s="924">
        <v>4.5821789891590807</v>
      </c>
      <c r="H138" s="57">
        <v>309.5</v>
      </c>
      <c r="I138" s="57">
        <v>-1.6836086404066111</v>
      </c>
      <c r="J138" s="65">
        <v>-31.03448275862069</v>
      </c>
      <c r="K138" s="65">
        <v>0.24612355402412012</v>
      </c>
      <c r="L138" s="930">
        <v>-0.14795172794353856</v>
      </c>
    </row>
    <row r="139" spans="1:12" ht="15">
      <c r="A139" s="24" t="s">
        <v>98</v>
      </c>
      <c r="B139" s="25" t="s">
        <v>27</v>
      </c>
      <c r="C139" s="55">
        <v>15484.890196078431</v>
      </c>
      <c r="D139" s="55">
        <v>15624.320588235294</v>
      </c>
      <c r="E139" s="56">
        <v>15794.588</v>
      </c>
      <c r="F139" s="56">
        <v>15936.807000000001</v>
      </c>
      <c r="G139" s="924">
        <v>-0.89239331316493287</v>
      </c>
      <c r="H139" s="57">
        <v>325.60000000000002</v>
      </c>
      <c r="I139" s="57">
        <v>-0.64083002746413364</v>
      </c>
      <c r="J139" s="65">
        <v>-21.212121212121211</v>
      </c>
      <c r="K139" s="65">
        <v>0.63992124046271226</v>
      </c>
      <c r="L139" s="930">
        <v>-0.25693974608437298</v>
      </c>
    </row>
    <row r="140" spans="1:12" ht="15">
      <c r="A140" s="24" t="s">
        <v>98</v>
      </c>
      <c r="B140" s="25" t="s">
        <v>34</v>
      </c>
      <c r="C140" s="55">
        <v>15569.88431372549</v>
      </c>
      <c r="D140" s="55">
        <v>15308.245098039215</v>
      </c>
      <c r="E140" s="56">
        <v>15881.281999999999</v>
      </c>
      <c r="F140" s="56">
        <v>15614.41</v>
      </c>
      <c r="G140" s="924">
        <v>1.709139186174818</v>
      </c>
      <c r="H140" s="57">
        <v>354.7</v>
      </c>
      <c r="I140" s="57">
        <v>-10.587345601209982</v>
      </c>
      <c r="J140" s="65">
        <v>-28.571428571428569</v>
      </c>
      <c r="K140" s="65">
        <v>0.18459266551809009</v>
      </c>
      <c r="L140" s="930">
        <v>-0.1007721938378007</v>
      </c>
    </row>
    <row r="141" spans="1:12" ht="14.25">
      <c r="A141" s="22" t="s">
        <v>98</v>
      </c>
      <c r="B141" s="26" t="s">
        <v>28</v>
      </c>
      <c r="C141" s="66">
        <v>16139.204676586725</v>
      </c>
      <c r="D141" s="66">
        <v>16103.050377598369</v>
      </c>
      <c r="E141" s="67">
        <v>16461.98877011846</v>
      </c>
      <c r="F141" s="67">
        <v>16425.111385150336</v>
      </c>
      <c r="G141" s="931">
        <v>0.22451832504139985</v>
      </c>
      <c r="H141" s="68">
        <v>311.68324250681201</v>
      </c>
      <c r="I141" s="68">
        <v>1.377199185390664</v>
      </c>
      <c r="J141" s="69">
        <v>15.408805031446541</v>
      </c>
      <c r="K141" s="69">
        <v>9.0327344326852081</v>
      </c>
      <c r="L141" s="932">
        <v>0.39025583504965944</v>
      </c>
    </row>
    <row r="142" spans="1:12" ht="15">
      <c r="A142" s="24" t="s">
        <v>98</v>
      </c>
      <c r="B142" s="25" t="s">
        <v>29</v>
      </c>
      <c r="C142" s="55">
        <v>16058.674509803921</v>
      </c>
      <c r="D142" s="55">
        <v>16007.28137254902</v>
      </c>
      <c r="E142" s="56">
        <v>16379.848</v>
      </c>
      <c r="F142" s="56">
        <v>16327.427</v>
      </c>
      <c r="G142" s="924">
        <v>0.32106099754725759</v>
      </c>
      <c r="H142" s="57">
        <v>278.7</v>
      </c>
      <c r="I142" s="57">
        <v>2.2002200220022003</v>
      </c>
      <c r="J142" s="65">
        <v>-19.480519480519483</v>
      </c>
      <c r="K142" s="65">
        <v>0.76298301747477226</v>
      </c>
      <c r="L142" s="930">
        <v>-0.28335480016349379</v>
      </c>
    </row>
    <row r="143" spans="1:12" ht="15">
      <c r="A143" s="24" t="s">
        <v>98</v>
      </c>
      <c r="B143" s="25" t="s">
        <v>30</v>
      </c>
      <c r="C143" s="55">
        <v>16395.245098039217</v>
      </c>
      <c r="D143" s="55">
        <v>16324.661764705881</v>
      </c>
      <c r="E143" s="56">
        <v>16723.150000000001</v>
      </c>
      <c r="F143" s="56">
        <v>16651.154999999999</v>
      </c>
      <c r="G143" s="924">
        <v>0.4323724090010731</v>
      </c>
      <c r="H143" s="57">
        <v>306.8</v>
      </c>
      <c r="I143" s="57">
        <v>-0.61548428895366936</v>
      </c>
      <c r="J143" s="65">
        <v>7.7803203661327229</v>
      </c>
      <c r="K143" s="65">
        <v>5.7962096972680293</v>
      </c>
      <c r="L143" s="930">
        <v>-0.14209713789979261</v>
      </c>
    </row>
    <row r="144" spans="1:12" ht="15">
      <c r="A144" s="24" t="s">
        <v>98</v>
      </c>
      <c r="B144" s="25" t="s">
        <v>35</v>
      </c>
      <c r="C144" s="55">
        <v>15607.805882352941</v>
      </c>
      <c r="D144" s="55">
        <v>15399.501960784313</v>
      </c>
      <c r="E144" s="56">
        <v>15919.962</v>
      </c>
      <c r="F144" s="56">
        <v>15707.492</v>
      </c>
      <c r="G144" s="924">
        <v>1.3526666128494564</v>
      </c>
      <c r="H144" s="57">
        <v>333.3</v>
      </c>
      <c r="I144" s="57">
        <v>2.585410895660214</v>
      </c>
      <c r="J144" s="65">
        <v>64.754098360655746</v>
      </c>
      <c r="K144" s="65">
        <v>2.4735417179424073</v>
      </c>
      <c r="L144" s="930">
        <v>0.81570777311294695</v>
      </c>
    </row>
    <row r="145" spans="1:12" ht="14.25">
      <c r="A145" s="22" t="s">
        <v>98</v>
      </c>
      <c r="B145" s="26" t="s">
        <v>31</v>
      </c>
      <c r="C145" s="66">
        <v>14594.667710652246</v>
      </c>
      <c r="D145" s="66">
        <v>14965.672095991586</v>
      </c>
      <c r="E145" s="67">
        <v>14886.561064865291</v>
      </c>
      <c r="F145" s="67">
        <v>15264.985537911418</v>
      </c>
      <c r="G145" s="931">
        <v>-2.4790359093776355</v>
      </c>
      <c r="H145" s="68">
        <v>270.41548250265112</v>
      </c>
      <c r="I145" s="68">
        <v>1.3243178889121374</v>
      </c>
      <c r="J145" s="69">
        <v>2.2776572668112798</v>
      </c>
      <c r="K145" s="69">
        <v>11.604725572237264</v>
      </c>
      <c r="L145" s="932">
        <v>-0.92415063376898665</v>
      </c>
    </row>
    <row r="146" spans="1:12" ht="15">
      <c r="A146" s="24" t="s">
        <v>98</v>
      </c>
      <c r="B146" s="25" t="s">
        <v>32</v>
      </c>
      <c r="C146" s="55">
        <v>13903.470588235296</v>
      </c>
      <c r="D146" s="55">
        <v>15116.989215686273</v>
      </c>
      <c r="E146" s="56">
        <v>14181.54</v>
      </c>
      <c r="F146" s="56">
        <v>15419.329</v>
      </c>
      <c r="G146" s="924">
        <v>-8.0275153348112536</v>
      </c>
      <c r="H146" s="57">
        <v>234.9</v>
      </c>
      <c r="I146" s="57">
        <v>0.21331058020477817</v>
      </c>
      <c r="J146" s="65">
        <v>-19.540229885057471</v>
      </c>
      <c r="K146" s="65">
        <v>2.5842973172532613</v>
      </c>
      <c r="L146" s="930">
        <v>-0.96238022045566618</v>
      </c>
    </row>
    <row r="147" spans="1:12" ht="15">
      <c r="A147" s="24" t="s">
        <v>98</v>
      </c>
      <c r="B147" s="25" t="s">
        <v>33</v>
      </c>
      <c r="C147" s="55">
        <v>14711.899019607843</v>
      </c>
      <c r="D147" s="55">
        <v>15019.438235294117</v>
      </c>
      <c r="E147" s="56">
        <v>15006.137000000001</v>
      </c>
      <c r="F147" s="56">
        <v>15319.826999999999</v>
      </c>
      <c r="G147" s="924">
        <v>-2.047607978862938</v>
      </c>
      <c r="H147" s="57">
        <v>273.60000000000002</v>
      </c>
      <c r="I147" s="57">
        <v>-0.14598540145984573</v>
      </c>
      <c r="J147" s="57">
        <v>-2.4179620034542317</v>
      </c>
      <c r="K147" s="57">
        <v>6.9529904011813928</v>
      </c>
      <c r="L147" s="925">
        <v>-0.91492643534530949</v>
      </c>
    </row>
    <row r="148" spans="1:12" ht="15.75" thickBot="1">
      <c r="A148" s="34" t="s">
        <v>98</v>
      </c>
      <c r="B148" s="35" t="s">
        <v>36</v>
      </c>
      <c r="C148" s="58">
        <v>14907.21862745098</v>
      </c>
      <c r="D148" s="58">
        <v>14287.693137254902</v>
      </c>
      <c r="E148" s="59">
        <v>15205.362999999999</v>
      </c>
      <c r="F148" s="59">
        <v>14573.447</v>
      </c>
      <c r="G148" s="926">
        <v>4.3360777995761692</v>
      </c>
      <c r="H148" s="60">
        <v>304.10000000000002</v>
      </c>
      <c r="I148" s="60">
        <v>-4.9687499999999929</v>
      </c>
      <c r="J148" s="60">
        <v>104.8780487804878</v>
      </c>
      <c r="K148" s="60">
        <v>2.067437853802609</v>
      </c>
      <c r="L148" s="927">
        <v>0.9531560220319879</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405"/>
      <c r="H151" s="1405"/>
      <c r="I151" s="1405"/>
      <c r="J151" s="1405"/>
      <c r="K151" s="1405"/>
      <c r="L151" s="1406"/>
    </row>
    <row r="152" spans="1:12" ht="12.75" customHeight="1">
      <c r="A152" s="5"/>
      <c r="B152" s="6"/>
      <c r="C152" s="2" t="s">
        <v>9</v>
      </c>
      <c r="D152" s="2" t="s">
        <v>9</v>
      </c>
      <c r="E152" s="2"/>
      <c r="F152" s="2"/>
      <c r="G152" s="881"/>
      <c r="H152" s="1457" t="s">
        <v>10</v>
      </c>
      <c r="I152" s="1458"/>
      <c r="J152" s="911" t="s">
        <v>11</v>
      </c>
      <c r="K152" s="882" t="s">
        <v>12</v>
      </c>
      <c r="L152" s="883"/>
    </row>
    <row r="153" spans="1:12" ht="15.75" customHeight="1">
      <c r="A153" s="7" t="s">
        <v>13</v>
      </c>
      <c r="B153" s="8" t="s">
        <v>14</v>
      </c>
      <c r="C153" s="884" t="s">
        <v>40</v>
      </c>
      <c r="D153" s="884" t="s">
        <v>40</v>
      </c>
      <c r="E153" s="885" t="s">
        <v>41</v>
      </c>
      <c r="F153" s="886"/>
      <c r="G153" s="912"/>
      <c r="H153" s="1455" t="s">
        <v>15</v>
      </c>
      <c r="I153" s="1456"/>
      <c r="J153" s="913" t="s">
        <v>16</v>
      </c>
      <c r="K153" s="887" t="s">
        <v>17</v>
      </c>
      <c r="L153" s="888"/>
    </row>
    <row r="154" spans="1:12" ht="26.25" thickBot="1">
      <c r="A154" s="9" t="s">
        <v>18</v>
      </c>
      <c r="B154" s="10" t="s">
        <v>19</v>
      </c>
      <c r="C154" s="814" t="s">
        <v>492</v>
      </c>
      <c r="D154" s="814" t="s">
        <v>477</v>
      </c>
      <c r="E154" s="878" t="s">
        <v>492</v>
      </c>
      <c r="F154" s="1082" t="s">
        <v>477</v>
      </c>
      <c r="G154" s="910" t="s">
        <v>20</v>
      </c>
      <c r="H154" s="42" t="s">
        <v>492</v>
      </c>
      <c r="I154" s="825" t="s">
        <v>20</v>
      </c>
      <c r="J154" s="914" t="s">
        <v>20</v>
      </c>
      <c r="K154" s="879" t="s">
        <v>492</v>
      </c>
      <c r="L154" s="915" t="s">
        <v>21</v>
      </c>
    </row>
    <row r="155" spans="1:12" ht="15" thickBot="1">
      <c r="A155" s="11" t="s">
        <v>22</v>
      </c>
      <c r="B155" s="12" t="s">
        <v>23</v>
      </c>
      <c r="C155" s="43">
        <v>14550.760612553731</v>
      </c>
      <c r="D155" s="43">
        <v>14396.246350641377</v>
      </c>
      <c r="E155" s="44">
        <v>14841.775824804807</v>
      </c>
      <c r="F155" s="1083">
        <v>14684.171277654204</v>
      </c>
      <c r="G155" s="916">
        <v>1.0732954837597042</v>
      </c>
      <c r="H155" s="45">
        <v>311.1388381862958</v>
      </c>
      <c r="I155" s="45">
        <v>-1.1195586303182146</v>
      </c>
      <c r="J155" s="46">
        <v>6.8906782285537318</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14080.286847323199</v>
      </c>
      <c r="D157" s="48">
        <v>14377.422765350271</v>
      </c>
      <c r="E157" s="49">
        <v>14361.892584269663</v>
      </c>
      <c r="F157" s="49">
        <v>14664.971220657277</v>
      </c>
      <c r="G157" s="920">
        <v>-2.0666841538747338</v>
      </c>
      <c r="H157" s="50">
        <v>178</v>
      </c>
      <c r="I157" s="50">
        <v>-24.795793822176314</v>
      </c>
      <c r="J157" s="50">
        <v>-44.444444444444443</v>
      </c>
      <c r="K157" s="50">
        <v>7.2432275822106332E-2</v>
      </c>
      <c r="L157" s="921">
        <v>-6.6929755766620816E-2</v>
      </c>
    </row>
    <row r="158" spans="1:12" ht="15">
      <c r="A158" s="24" t="s">
        <v>90</v>
      </c>
      <c r="B158" s="51" t="s">
        <v>23</v>
      </c>
      <c r="C158" s="52">
        <v>15731.208898817476</v>
      </c>
      <c r="D158" s="52">
        <v>15604.041347717011</v>
      </c>
      <c r="E158" s="53">
        <v>16045.833076793826</v>
      </c>
      <c r="F158" s="53">
        <v>15916.122174671353</v>
      </c>
      <c r="G158" s="922">
        <v>0.81496548404794855</v>
      </c>
      <c r="H158" s="54">
        <v>344.1846424384525</v>
      </c>
      <c r="I158" s="54">
        <v>-2.2570644747495598</v>
      </c>
      <c r="J158" s="54">
        <v>6.625</v>
      </c>
      <c r="K158" s="54">
        <v>37.070838765754019</v>
      </c>
      <c r="L158" s="923">
        <v>-9.2369657906559155E-2</v>
      </c>
    </row>
    <row r="159" spans="1:12" ht="15">
      <c r="A159" s="17" t="s">
        <v>91</v>
      </c>
      <c r="B159" s="18" t="s">
        <v>23</v>
      </c>
      <c r="C159" s="55">
        <v>15981.348470776871</v>
      </c>
      <c r="D159" s="55">
        <v>15631.50436172801</v>
      </c>
      <c r="E159" s="56">
        <v>16300.975440192409</v>
      </c>
      <c r="F159" s="56">
        <v>15944.13444896257</v>
      </c>
      <c r="G159" s="924">
        <v>2.2380706357694931</v>
      </c>
      <c r="H159" s="57">
        <v>385.79257731958762</v>
      </c>
      <c r="I159" s="57">
        <v>-0.23637449694590384</v>
      </c>
      <c r="J159" s="57">
        <v>-2.217741935483871</v>
      </c>
      <c r="K159" s="57">
        <v>7.0259307547443139</v>
      </c>
      <c r="L159" s="925">
        <v>-0.65446565281220526</v>
      </c>
    </row>
    <row r="160" spans="1:12" ht="15">
      <c r="A160" s="17" t="s">
        <v>92</v>
      </c>
      <c r="B160" s="18" t="s">
        <v>23</v>
      </c>
      <c r="C160" s="55" t="s">
        <v>81</v>
      </c>
      <c r="D160" s="55" t="s">
        <v>209</v>
      </c>
      <c r="E160" s="56" t="s">
        <v>81</v>
      </c>
      <c r="F160" s="56" t="s">
        <v>209</v>
      </c>
      <c r="G160" s="924" t="s">
        <v>81</v>
      </c>
      <c r="H160" s="57" t="s">
        <v>81</v>
      </c>
      <c r="I160" s="57" t="s">
        <v>81</v>
      </c>
      <c r="J160" s="57" t="s">
        <v>81</v>
      </c>
      <c r="K160" s="57" t="s">
        <v>81</v>
      </c>
      <c r="L160" s="925" t="s">
        <v>81</v>
      </c>
    </row>
    <row r="161" spans="1:12" ht="15">
      <c r="A161" s="17" t="s">
        <v>79</v>
      </c>
      <c r="B161" s="18" t="s">
        <v>23</v>
      </c>
      <c r="C161" s="55">
        <v>12505.062790843531</v>
      </c>
      <c r="D161" s="55">
        <v>12288.30214962123</v>
      </c>
      <c r="E161" s="56">
        <v>12755.164046660402</v>
      </c>
      <c r="F161" s="56">
        <v>12534.068192613655</v>
      </c>
      <c r="G161" s="924">
        <v>1.7639592401215702</v>
      </c>
      <c r="H161" s="57">
        <v>277.19632079371644</v>
      </c>
      <c r="I161" s="57">
        <v>0.86109954699164715</v>
      </c>
      <c r="J161" s="57">
        <v>6.1896400351185248</v>
      </c>
      <c r="K161" s="57">
        <v>35.042735042735039</v>
      </c>
      <c r="L161" s="925">
        <v>-0.23134361938945602</v>
      </c>
    </row>
    <row r="162" spans="1:12" ht="15.75" thickBot="1">
      <c r="A162" s="19" t="s">
        <v>93</v>
      </c>
      <c r="B162" s="20" t="s">
        <v>23</v>
      </c>
      <c r="C162" s="58">
        <v>14709.487167832789</v>
      </c>
      <c r="D162" s="58">
        <v>14556.259854028165</v>
      </c>
      <c r="E162" s="59">
        <v>15003.676911189445</v>
      </c>
      <c r="F162" s="59">
        <v>14847.385051108729</v>
      </c>
      <c r="G162" s="926">
        <v>1.0526558012923906</v>
      </c>
      <c r="H162" s="60">
        <v>284.65895470383276</v>
      </c>
      <c r="I162" s="60">
        <v>-0.97815077480145651</v>
      </c>
      <c r="J162" s="60">
        <v>13.349131121642971</v>
      </c>
      <c r="K162" s="60">
        <v>20.788063160944517</v>
      </c>
      <c r="L162" s="927">
        <v>1.1844707174635616</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209</v>
      </c>
      <c r="E164" s="62" t="s">
        <v>81</v>
      </c>
      <c r="F164" s="62" t="s">
        <v>209</v>
      </c>
      <c r="G164" s="928" t="s">
        <v>81</v>
      </c>
      <c r="H164" s="63" t="s">
        <v>81</v>
      </c>
      <c r="I164" s="63" t="s">
        <v>81</v>
      </c>
      <c r="J164" s="64" t="s">
        <v>81</v>
      </c>
      <c r="K164" s="64" t="s">
        <v>81</v>
      </c>
      <c r="L164" s="929" t="s">
        <v>81</v>
      </c>
    </row>
    <row r="165" spans="1:12" ht="15">
      <c r="A165" s="24" t="s">
        <v>94</v>
      </c>
      <c r="B165" s="25" t="s">
        <v>26</v>
      </c>
      <c r="C165" s="55" t="s">
        <v>81</v>
      </c>
      <c r="D165" s="55" t="s">
        <v>209</v>
      </c>
      <c r="E165" s="56" t="s">
        <v>81</v>
      </c>
      <c r="F165" s="56" t="s">
        <v>209</v>
      </c>
      <c r="G165" s="924" t="s">
        <v>81</v>
      </c>
      <c r="H165" s="57" t="s">
        <v>81</v>
      </c>
      <c r="I165" s="57" t="s">
        <v>81</v>
      </c>
      <c r="J165" s="65" t="s">
        <v>81</v>
      </c>
      <c r="K165" s="65" t="s">
        <v>81</v>
      </c>
      <c r="L165" s="930" t="s">
        <v>81</v>
      </c>
    </row>
    <row r="166" spans="1:12" ht="15">
      <c r="A166" s="24" t="s">
        <v>94</v>
      </c>
      <c r="B166" s="25" t="s">
        <v>27</v>
      </c>
      <c r="C166" s="55" t="s">
        <v>81</v>
      </c>
      <c r="D166" s="1384" t="s">
        <v>81</v>
      </c>
      <c r="E166" s="56" t="s">
        <v>81</v>
      </c>
      <c r="F166" s="56" t="s">
        <v>81</v>
      </c>
      <c r="G166" s="924" t="s">
        <v>81</v>
      </c>
      <c r="H166" s="57" t="s">
        <v>81</v>
      </c>
      <c r="I166" s="57" t="s">
        <v>81</v>
      </c>
      <c r="J166" s="65" t="s">
        <v>81</v>
      </c>
      <c r="K166" s="65" t="s">
        <v>81</v>
      </c>
      <c r="L166" s="930" t="s">
        <v>81</v>
      </c>
    </row>
    <row r="167" spans="1:12" ht="14.25">
      <c r="A167" s="22" t="s">
        <v>94</v>
      </c>
      <c r="B167" s="26" t="s">
        <v>28</v>
      </c>
      <c r="C167" s="66" t="s">
        <v>81</v>
      </c>
      <c r="D167" s="66" t="s">
        <v>209</v>
      </c>
      <c r="E167" s="67" t="s">
        <v>81</v>
      </c>
      <c r="F167" s="67" t="s">
        <v>209</v>
      </c>
      <c r="G167" s="931" t="s">
        <v>81</v>
      </c>
      <c r="H167" s="68" t="s">
        <v>81</v>
      </c>
      <c r="I167" s="68" t="s">
        <v>81</v>
      </c>
      <c r="J167" s="69" t="s">
        <v>81</v>
      </c>
      <c r="K167" s="69" t="s">
        <v>81</v>
      </c>
      <c r="L167" s="932" t="s">
        <v>81</v>
      </c>
    </row>
    <row r="168" spans="1:12" ht="15">
      <c r="A168" s="24" t="s">
        <v>94</v>
      </c>
      <c r="B168" s="25" t="s">
        <v>29</v>
      </c>
      <c r="C168" s="55" t="s">
        <v>81</v>
      </c>
      <c r="D168" s="55" t="s">
        <v>209</v>
      </c>
      <c r="E168" s="56" t="s">
        <v>81</v>
      </c>
      <c r="F168" s="56" t="s">
        <v>209</v>
      </c>
      <c r="G168" s="924" t="s">
        <v>81</v>
      </c>
      <c r="H168" s="57" t="s">
        <v>81</v>
      </c>
      <c r="I168" s="57" t="s">
        <v>81</v>
      </c>
      <c r="J168" s="65" t="s">
        <v>81</v>
      </c>
      <c r="K168" s="65" t="s">
        <v>81</v>
      </c>
      <c r="L168" s="930" t="s">
        <v>81</v>
      </c>
    </row>
    <row r="169" spans="1:12" ht="15">
      <c r="A169" s="24" t="s">
        <v>94</v>
      </c>
      <c r="B169" s="25" t="s">
        <v>30</v>
      </c>
      <c r="C169" s="55" t="s">
        <v>81</v>
      </c>
      <c r="D169" s="1384" t="s">
        <v>81</v>
      </c>
      <c r="E169" s="56" t="s">
        <v>81</v>
      </c>
      <c r="F169" s="56" t="s">
        <v>81</v>
      </c>
      <c r="G169" s="924" t="s">
        <v>81</v>
      </c>
      <c r="H169" s="57" t="s">
        <v>81</v>
      </c>
      <c r="I169" s="57" t="s">
        <v>81</v>
      </c>
      <c r="J169" s="65" t="s">
        <v>81</v>
      </c>
      <c r="K169" s="65" t="s">
        <v>81</v>
      </c>
      <c r="L169" s="930" t="s">
        <v>81</v>
      </c>
    </row>
    <row r="170" spans="1:12" ht="14.25">
      <c r="A170" s="22" t="s">
        <v>94</v>
      </c>
      <c r="B170" s="26" t="s">
        <v>31</v>
      </c>
      <c r="C170" s="66">
        <v>14080.286847323199</v>
      </c>
      <c r="D170" s="66" t="s">
        <v>209</v>
      </c>
      <c r="E170" s="67">
        <v>14361.892584269663</v>
      </c>
      <c r="F170" s="67" t="s">
        <v>209</v>
      </c>
      <c r="G170" s="931" t="s">
        <v>81</v>
      </c>
      <c r="H170" s="68">
        <v>178</v>
      </c>
      <c r="I170" s="68" t="s">
        <v>81</v>
      </c>
      <c r="J170" s="69" t="s">
        <v>81</v>
      </c>
      <c r="K170" s="69">
        <v>7.2432275822106332E-2</v>
      </c>
      <c r="L170" s="932" t="s">
        <v>81</v>
      </c>
    </row>
    <row r="171" spans="1:12" ht="15">
      <c r="A171" s="24" t="s">
        <v>94</v>
      </c>
      <c r="B171" s="25" t="s">
        <v>32</v>
      </c>
      <c r="C171" s="55" t="s">
        <v>209</v>
      </c>
      <c r="D171" s="55" t="s">
        <v>209</v>
      </c>
      <c r="E171" s="56" t="s">
        <v>209</v>
      </c>
      <c r="F171" s="56" t="s">
        <v>209</v>
      </c>
      <c r="G171" s="924" t="s">
        <v>81</v>
      </c>
      <c r="H171" s="57" t="s">
        <v>209</v>
      </c>
      <c r="I171" s="57" t="s">
        <v>81</v>
      </c>
      <c r="J171" s="65" t="s">
        <v>81</v>
      </c>
      <c r="K171" s="65">
        <v>5.7945820657685061E-2</v>
      </c>
      <c r="L171" s="930" t="s">
        <v>81</v>
      </c>
    </row>
    <row r="172" spans="1:12" ht="15.75" thickBot="1">
      <c r="A172" s="27" t="s">
        <v>94</v>
      </c>
      <c r="B172" s="28" t="s">
        <v>33</v>
      </c>
      <c r="C172" s="70" t="s">
        <v>209</v>
      </c>
      <c r="D172" s="70" t="s">
        <v>209</v>
      </c>
      <c r="E172" s="71" t="s">
        <v>209</v>
      </c>
      <c r="F172" s="71" t="s">
        <v>209</v>
      </c>
      <c r="G172" s="933" t="s">
        <v>81</v>
      </c>
      <c r="H172" s="65" t="s">
        <v>209</v>
      </c>
      <c r="I172" s="65" t="s">
        <v>81</v>
      </c>
      <c r="J172" s="65" t="s">
        <v>81</v>
      </c>
      <c r="K172" s="65">
        <v>1.4486455164421265E-2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16230.431315714693</v>
      </c>
      <c r="D174" s="61">
        <v>16008.235283769645</v>
      </c>
      <c r="E174" s="62">
        <v>16555.039942028987</v>
      </c>
      <c r="F174" s="62">
        <v>16328.399989445039</v>
      </c>
      <c r="G174" s="928">
        <v>1.3880107832393369</v>
      </c>
      <c r="H174" s="63">
        <v>410.42193308550185</v>
      </c>
      <c r="I174" s="63">
        <v>-3.5493380487702537</v>
      </c>
      <c r="J174" s="64">
        <v>-5.6140350877192979</v>
      </c>
      <c r="K174" s="64">
        <v>3.896856439229321</v>
      </c>
      <c r="L174" s="929">
        <v>-0.51627456108037251</v>
      </c>
    </row>
    <row r="175" spans="1:12" ht="15">
      <c r="A175" s="24" t="s">
        <v>95</v>
      </c>
      <c r="B175" s="25" t="s">
        <v>26</v>
      </c>
      <c r="C175" s="55">
        <v>16271.062745098039</v>
      </c>
      <c r="D175" s="55">
        <v>15956.142156862745</v>
      </c>
      <c r="E175" s="56">
        <v>16596.484</v>
      </c>
      <c r="F175" s="56">
        <v>16275.264999999999</v>
      </c>
      <c r="G175" s="924">
        <v>1.9736637160746751</v>
      </c>
      <c r="H175" s="57">
        <v>400</v>
      </c>
      <c r="I175" s="57">
        <v>-3.4516051170649313</v>
      </c>
      <c r="J175" s="65">
        <v>1.8633540372670807</v>
      </c>
      <c r="K175" s="65">
        <v>2.3757786469650877</v>
      </c>
      <c r="L175" s="930">
        <v>-0.11725325145547583</v>
      </c>
    </row>
    <row r="176" spans="1:12" ht="15">
      <c r="A176" s="24" t="s">
        <v>95</v>
      </c>
      <c r="B176" s="25" t="s">
        <v>27</v>
      </c>
      <c r="C176" s="55">
        <v>16170.935294117646</v>
      </c>
      <c r="D176" s="55">
        <v>16071.907843137256</v>
      </c>
      <c r="E176" s="56">
        <v>16494.353999999999</v>
      </c>
      <c r="F176" s="56">
        <v>16393.346000000001</v>
      </c>
      <c r="G176" s="924">
        <v>0.6161524316024195</v>
      </c>
      <c r="H176" s="57">
        <v>426.7</v>
      </c>
      <c r="I176" s="57">
        <v>-3.0447625539650156</v>
      </c>
      <c r="J176" s="65">
        <v>-15.32258064516129</v>
      </c>
      <c r="K176" s="65">
        <v>1.5210777922642329</v>
      </c>
      <c r="L176" s="930">
        <v>-0.3990213096248969</v>
      </c>
    </row>
    <row r="177" spans="1:12" ht="14.25">
      <c r="A177" s="22" t="s">
        <v>95</v>
      </c>
      <c r="B177" s="26" t="s">
        <v>28</v>
      </c>
      <c r="C177" s="66">
        <v>16034.756171624464</v>
      </c>
      <c r="D177" s="66">
        <v>15890.629884676779</v>
      </c>
      <c r="E177" s="67">
        <v>16355.451295056953</v>
      </c>
      <c r="F177" s="67">
        <v>16208.442482370314</v>
      </c>
      <c r="G177" s="931">
        <v>0.90698913758393984</v>
      </c>
      <c r="H177" s="68">
        <v>368.82722513089004</v>
      </c>
      <c r="I177" s="68">
        <v>-0.72176432563224724</v>
      </c>
      <c r="J177" s="69">
        <v>4.8010973936899859</v>
      </c>
      <c r="K177" s="69">
        <v>11.067651745617848</v>
      </c>
      <c r="L177" s="932">
        <v>-0.22067281306905251</v>
      </c>
    </row>
    <row r="178" spans="1:12" ht="15">
      <c r="A178" s="24" t="s">
        <v>95</v>
      </c>
      <c r="B178" s="25" t="s">
        <v>29</v>
      </c>
      <c r="C178" s="55">
        <v>15926.358823529412</v>
      </c>
      <c r="D178" s="55">
        <v>15820.977450980392</v>
      </c>
      <c r="E178" s="56">
        <v>16244.886</v>
      </c>
      <c r="F178" s="56">
        <v>16137.397000000001</v>
      </c>
      <c r="G178" s="924">
        <v>0.66608635828937945</v>
      </c>
      <c r="H178" s="57">
        <v>358</v>
      </c>
      <c r="I178" s="57">
        <v>-1.0229471938070194</v>
      </c>
      <c r="J178" s="65">
        <v>-0.48309178743961351</v>
      </c>
      <c r="K178" s="65">
        <v>5.9684195277415615</v>
      </c>
      <c r="L178" s="930">
        <v>-0.44223392533988815</v>
      </c>
    </row>
    <row r="179" spans="1:12" ht="15">
      <c r="A179" s="24" t="s">
        <v>95</v>
      </c>
      <c r="B179" s="25" t="s">
        <v>30</v>
      </c>
      <c r="C179" s="55">
        <v>16153.815686274509</v>
      </c>
      <c r="D179" s="55">
        <v>15976.760784313725</v>
      </c>
      <c r="E179" s="56">
        <v>16476.892</v>
      </c>
      <c r="F179" s="56">
        <v>16296.296</v>
      </c>
      <c r="G179" s="924">
        <v>1.1082027474218654</v>
      </c>
      <c r="H179" s="57">
        <v>381.5</v>
      </c>
      <c r="I179" s="57">
        <v>-0.75442247658688277</v>
      </c>
      <c r="J179" s="65">
        <v>11.746031746031745</v>
      </c>
      <c r="K179" s="65">
        <v>5.0992322178762857</v>
      </c>
      <c r="L179" s="930">
        <v>0.22156111227083475</v>
      </c>
    </row>
    <row r="180" spans="1:12" ht="14.25">
      <c r="A180" s="22" t="s">
        <v>95</v>
      </c>
      <c r="B180" s="26" t="s">
        <v>31</v>
      </c>
      <c r="C180" s="66">
        <v>15443.325782553959</v>
      </c>
      <c r="D180" s="66">
        <v>15324.490998142708</v>
      </c>
      <c r="E180" s="67">
        <v>15752.192298205038</v>
      </c>
      <c r="F180" s="67">
        <v>15630.980818105563</v>
      </c>
      <c r="G180" s="931">
        <v>0.77545664926588742</v>
      </c>
      <c r="H180" s="68">
        <v>320.17103538663173</v>
      </c>
      <c r="I180" s="68">
        <v>-2.0433044388585326</v>
      </c>
      <c r="J180" s="69">
        <v>10.1010101010101</v>
      </c>
      <c r="K180" s="69">
        <v>22.106330580906853</v>
      </c>
      <c r="L180" s="932">
        <v>0.64457771624287119</v>
      </c>
    </row>
    <row r="181" spans="1:12" ht="15">
      <c r="A181" s="24" t="s">
        <v>95</v>
      </c>
      <c r="B181" s="25" t="s">
        <v>32</v>
      </c>
      <c r="C181" s="55">
        <v>15376.950980392156</v>
      </c>
      <c r="D181" s="55">
        <v>15233.204901960784</v>
      </c>
      <c r="E181" s="56">
        <v>15684.49</v>
      </c>
      <c r="F181" s="56">
        <v>15537.869000000001</v>
      </c>
      <c r="G181" s="924">
        <v>0.94363647936534389</v>
      </c>
      <c r="H181" s="57">
        <v>309.5</v>
      </c>
      <c r="I181" s="57">
        <v>-1.8083756345177628</v>
      </c>
      <c r="J181" s="65">
        <v>19.365798414496034</v>
      </c>
      <c r="K181" s="65">
        <v>15.268723743300013</v>
      </c>
      <c r="L181" s="930">
        <v>1.5957599774282265</v>
      </c>
    </row>
    <row r="182" spans="1:12" ht="15.75" thickBot="1">
      <c r="A182" s="27" t="s">
        <v>95</v>
      </c>
      <c r="B182" s="28" t="s">
        <v>33</v>
      </c>
      <c r="C182" s="70">
        <v>15576.680392156863</v>
      </c>
      <c r="D182" s="70">
        <v>15469.90294117647</v>
      </c>
      <c r="E182" s="71">
        <v>15888.214</v>
      </c>
      <c r="F182" s="71">
        <v>15779.300999999999</v>
      </c>
      <c r="G182" s="933">
        <v>0.69022702589931251</v>
      </c>
      <c r="H182" s="65">
        <v>344</v>
      </c>
      <c r="I182" s="65">
        <v>-0.95018715807659404</v>
      </c>
      <c r="J182" s="65">
        <v>-6.1630218687872764</v>
      </c>
      <c r="K182" s="65">
        <v>6.8376068376068382</v>
      </c>
      <c r="L182" s="930">
        <v>-0.95118226118535709</v>
      </c>
    </row>
    <row r="183" spans="1:12" ht="15.75" thickBot="1">
      <c r="A183" s="29"/>
      <c r="B183" s="30"/>
      <c r="C183" s="72"/>
      <c r="D183" s="72"/>
      <c r="E183" s="72"/>
      <c r="F183" s="72"/>
      <c r="G183" s="934"/>
      <c r="H183" s="73"/>
      <c r="I183" s="73"/>
      <c r="J183" s="73"/>
      <c r="K183" s="73"/>
      <c r="L183" s="935"/>
    </row>
    <row r="184" spans="1:12" ht="15">
      <c r="A184" s="24" t="s">
        <v>96</v>
      </c>
      <c r="B184" s="31" t="s">
        <v>30</v>
      </c>
      <c r="C184" s="74">
        <v>16282.157843137255</v>
      </c>
      <c r="D184" s="74">
        <v>15974.880392156863</v>
      </c>
      <c r="E184" s="75">
        <v>16607.800999999999</v>
      </c>
      <c r="F184" s="75">
        <v>16294.378000000001</v>
      </c>
      <c r="G184" s="936">
        <v>1.9235039226412867</v>
      </c>
      <c r="H184" s="76">
        <v>403</v>
      </c>
      <c r="I184" s="76">
        <v>0.57399550786124565</v>
      </c>
      <c r="J184" s="76">
        <v>6.5116279069767442</v>
      </c>
      <c r="K184" s="76">
        <v>3.31739823265247</v>
      </c>
      <c r="L184" s="937">
        <v>-1.1805855300456525E-2</v>
      </c>
    </row>
    <row r="185" spans="1:12" ht="15.75" thickBot="1">
      <c r="A185" s="27" t="s">
        <v>96</v>
      </c>
      <c r="B185" s="28" t="s">
        <v>33</v>
      </c>
      <c r="C185" s="70">
        <v>15688.59705882353</v>
      </c>
      <c r="D185" s="70">
        <v>15351.558823529411</v>
      </c>
      <c r="E185" s="71">
        <v>16002.369000000001</v>
      </c>
      <c r="F185" s="71">
        <v>15658.59</v>
      </c>
      <c r="G185" s="933">
        <v>2.195465875279961</v>
      </c>
      <c r="H185" s="65">
        <v>370.4</v>
      </c>
      <c r="I185" s="65">
        <v>-1.4893617021276655</v>
      </c>
      <c r="J185" s="65">
        <v>-8.8967971530249113</v>
      </c>
      <c r="K185" s="65">
        <v>3.7085325220918439</v>
      </c>
      <c r="L185" s="930">
        <v>-0.64265979751174873</v>
      </c>
    </row>
    <row r="186" spans="1:12" ht="15.75" thickBot="1">
      <c r="A186" s="29"/>
      <c r="B186" s="30"/>
      <c r="C186" s="72"/>
      <c r="D186" s="72"/>
      <c r="E186" s="72"/>
      <c r="F186" s="72"/>
      <c r="G186" s="934"/>
      <c r="H186" s="73"/>
      <c r="I186" s="73"/>
      <c r="J186" s="73"/>
      <c r="K186" s="73"/>
      <c r="L186" s="935"/>
    </row>
    <row r="187" spans="1:12" ht="14.25">
      <c r="A187" s="22" t="s">
        <v>97</v>
      </c>
      <c r="B187" s="23" t="s">
        <v>25</v>
      </c>
      <c r="C187" s="61" t="s">
        <v>81</v>
      </c>
      <c r="D187" s="61" t="s">
        <v>209</v>
      </c>
      <c r="E187" s="62" t="s">
        <v>81</v>
      </c>
      <c r="F187" s="62" t="s">
        <v>209</v>
      </c>
      <c r="G187" s="928" t="s">
        <v>81</v>
      </c>
      <c r="H187" s="63" t="s">
        <v>81</v>
      </c>
      <c r="I187" s="63" t="s">
        <v>81</v>
      </c>
      <c r="J187" s="64" t="s">
        <v>81</v>
      </c>
      <c r="K187" s="64" t="s">
        <v>81</v>
      </c>
      <c r="L187" s="929" t="s">
        <v>81</v>
      </c>
    </row>
    <row r="188" spans="1:12" ht="15">
      <c r="A188" s="17" t="s">
        <v>97</v>
      </c>
      <c r="B188" s="25" t="s">
        <v>26</v>
      </c>
      <c r="C188" s="55" t="s">
        <v>81</v>
      </c>
      <c r="D188" s="55" t="s">
        <v>209</v>
      </c>
      <c r="E188" s="56" t="s">
        <v>81</v>
      </c>
      <c r="F188" s="56" t="s">
        <v>209</v>
      </c>
      <c r="G188" s="924" t="s">
        <v>81</v>
      </c>
      <c r="H188" s="57" t="s">
        <v>81</v>
      </c>
      <c r="I188" s="57" t="s">
        <v>81</v>
      </c>
      <c r="J188" s="65" t="s">
        <v>81</v>
      </c>
      <c r="K188" s="65" t="s">
        <v>81</v>
      </c>
      <c r="L188" s="930" t="s">
        <v>81</v>
      </c>
    </row>
    <row r="189" spans="1:12" ht="15">
      <c r="A189" s="17" t="s">
        <v>97</v>
      </c>
      <c r="B189" s="25" t="s">
        <v>27</v>
      </c>
      <c r="C189" s="55" t="s">
        <v>81</v>
      </c>
      <c r="D189" s="1384" t="s">
        <v>81</v>
      </c>
      <c r="E189" s="56" t="s">
        <v>81</v>
      </c>
      <c r="F189" s="56" t="s">
        <v>81</v>
      </c>
      <c r="G189" s="924" t="s">
        <v>81</v>
      </c>
      <c r="H189" s="57" t="s">
        <v>81</v>
      </c>
      <c r="I189" s="57" t="s">
        <v>81</v>
      </c>
      <c r="J189" s="65" t="s">
        <v>81</v>
      </c>
      <c r="K189" s="65" t="s">
        <v>81</v>
      </c>
      <c r="L189" s="930" t="s">
        <v>81</v>
      </c>
    </row>
    <row r="190" spans="1:12" ht="15">
      <c r="A190" s="17" t="s">
        <v>97</v>
      </c>
      <c r="B190" s="25" t="s">
        <v>34</v>
      </c>
      <c r="C190" s="55" t="s">
        <v>81</v>
      </c>
      <c r="D190" s="1384" t="s">
        <v>81</v>
      </c>
      <c r="E190" s="56" t="s">
        <v>81</v>
      </c>
      <c r="F190" s="56" t="s">
        <v>81</v>
      </c>
      <c r="G190" s="924" t="s">
        <v>81</v>
      </c>
      <c r="H190" s="57" t="s">
        <v>81</v>
      </c>
      <c r="I190" s="57" t="s">
        <v>81</v>
      </c>
      <c r="J190" s="65" t="s">
        <v>81</v>
      </c>
      <c r="K190" s="65" t="s">
        <v>81</v>
      </c>
      <c r="L190" s="930" t="s">
        <v>81</v>
      </c>
    </row>
    <row r="191" spans="1:12" ht="14.25">
      <c r="A191" s="32" t="s">
        <v>97</v>
      </c>
      <c r="B191" s="26" t="s">
        <v>28</v>
      </c>
      <c r="C191" s="66" t="s">
        <v>81</v>
      </c>
      <c r="D191" s="66" t="s">
        <v>209</v>
      </c>
      <c r="E191" s="67" t="s">
        <v>81</v>
      </c>
      <c r="F191" s="67" t="s">
        <v>209</v>
      </c>
      <c r="G191" s="931" t="s">
        <v>81</v>
      </c>
      <c r="H191" s="68" t="s">
        <v>81</v>
      </c>
      <c r="I191" s="68" t="s">
        <v>81</v>
      </c>
      <c r="J191" s="69" t="s">
        <v>81</v>
      </c>
      <c r="K191" s="69" t="s">
        <v>81</v>
      </c>
      <c r="L191" s="932" t="s">
        <v>81</v>
      </c>
    </row>
    <row r="192" spans="1:12" ht="15">
      <c r="A192" s="17" t="s">
        <v>97</v>
      </c>
      <c r="B192" s="25" t="s">
        <v>30</v>
      </c>
      <c r="C192" s="55" t="s">
        <v>81</v>
      </c>
      <c r="D192" s="55" t="s">
        <v>209</v>
      </c>
      <c r="E192" s="56" t="s">
        <v>81</v>
      </c>
      <c r="F192" s="56" t="s">
        <v>209</v>
      </c>
      <c r="G192" s="924" t="s">
        <v>81</v>
      </c>
      <c r="H192" s="57" t="s">
        <v>81</v>
      </c>
      <c r="I192" s="57" t="s">
        <v>81</v>
      </c>
      <c r="J192" s="65" t="s">
        <v>81</v>
      </c>
      <c r="K192" s="65" t="s">
        <v>81</v>
      </c>
      <c r="L192" s="930" t="s">
        <v>81</v>
      </c>
    </row>
    <row r="193" spans="1:12" ht="15">
      <c r="A193" s="17" t="s">
        <v>97</v>
      </c>
      <c r="B193" s="25" t="s">
        <v>35</v>
      </c>
      <c r="C193" s="55" t="s">
        <v>81</v>
      </c>
      <c r="D193" s="55" t="s">
        <v>209</v>
      </c>
      <c r="E193" s="56" t="s">
        <v>81</v>
      </c>
      <c r="F193" s="56" t="s">
        <v>209</v>
      </c>
      <c r="G193" s="924" t="s">
        <v>81</v>
      </c>
      <c r="H193" s="57" t="s">
        <v>81</v>
      </c>
      <c r="I193" s="57" t="s">
        <v>81</v>
      </c>
      <c r="J193" s="65" t="s">
        <v>81</v>
      </c>
      <c r="K193" s="65" t="s">
        <v>81</v>
      </c>
      <c r="L193" s="930" t="s">
        <v>81</v>
      </c>
    </row>
    <row r="194" spans="1:12" ht="14.25">
      <c r="A194" s="32" t="s">
        <v>97</v>
      </c>
      <c r="B194" s="26" t="s">
        <v>31</v>
      </c>
      <c r="C194" s="66" t="s">
        <v>81</v>
      </c>
      <c r="D194" s="66" t="s">
        <v>209</v>
      </c>
      <c r="E194" s="67" t="s">
        <v>81</v>
      </c>
      <c r="F194" s="67" t="s">
        <v>209</v>
      </c>
      <c r="G194" s="931" t="s">
        <v>81</v>
      </c>
      <c r="H194" s="68" t="s">
        <v>81</v>
      </c>
      <c r="I194" s="68" t="s">
        <v>81</v>
      </c>
      <c r="J194" s="69" t="s">
        <v>81</v>
      </c>
      <c r="K194" s="69" t="s">
        <v>81</v>
      </c>
      <c r="L194" s="932" t="s">
        <v>81</v>
      </c>
    </row>
    <row r="195" spans="1:12" ht="15">
      <c r="A195" s="17" t="s">
        <v>97</v>
      </c>
      <c r="B195" s="25" t="s">
        <v>33</v>
      </c>
      <c r="C195" s="55" t="s">
        <v>81</v>
      </c>
      <c r="D195" s="55" t="s">
        <v>209</v>
      </c>
      <c r="E195" s="56" t="s">
        <v>81</v>
      </c>
      <c r="F195" s="56" t="s">
        <v>209</v>
      </c>
      <c r="G195" s="924" t="s">
        <v>81</v>
      </c>
      <c r="H195" s="57" t="s">
        <v>81</v>
      </c>
      <c r="I195" s="57" t="s">
        <v>81</v>
      </c>
      <c r="J195" s="65" t="s">
        <v>81</v>
      </c>
      <c r="K195" s="65" t="s">
        <v>81</v>
      </c>
      <c r="L195" s="930" t="s">
        <v>81</v>
      </c>
    </row>
    <row r="196" spans="1:12" ht="15.75" thickBot="1">
      <c r="A196" s="33" t="s">
        <v>97</v>
      </c>
      <c r="B196" s="25" t="s">
        <v>36</v>
      </c>
      <c r="C196" s="70" t="s">
        <v>81</v>
      </c>
      <c r="D196" s="70" t="s">
        <v>209</v>
      </c>
      <c r="E196" s="71" t="s">
        <v>81</v>
      </c>
      <c r="F196" s="71" t="s">
        <v>209</v>
      </c>
      <c r="G196" s="933" t="s">
        <v>81</v>
      </c>
      <c r="H196" s="65" t="s">
        <v>81</v>
      </c>
      <c r="I196" s="65" t="s">
        <v>81</v>
      </c>
      <c r="J196" s="65" t="s">
        <v>81</v>
      </c>
      <c r="K196" s="65"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13578.331328652672</v>
      </c>
      <c r="D198" s="61">
        <v>13280.707755023648</v>
      </c>
      <c r="E198" s="62">
        <v>13849.897955225726</v>
      </c>
      <c r="F198" s="62">
        <v>13546.321910124121</v>
      </c>
      <c r="G198" s="928">
        <v>2.2410219328592889</v>
      </c>
      <c r="H198" s="63">
        <v>349.98961038961039</v>
      </c>
      <c r="I198" s="63">
        <v>1.5301517847323631</v>
      </c>
      <c r="J198" s="64">
        <v>19.072164948453608</v>
      </c>
      <c r="K198" s="64">
        <v>3.3463711429813121</v>
      </c>
      <c r="L198" s="929">
        <v>0.34234512873541556</v>
      </c>
    </row>
    <row r="199" spans="1:12" ht="15">
      <c r="A199" s="24" t="s">
        <v>24</v>
      </c>
      <c r="B199" s="25" t="s">
        <v>29</v>
      </c>
      <c r="C199" s="55">
        <v>13342.166666666666</v>
      </c>
      <c r="D199" s="55">
        <v>12988.76274509804</v>
      </c>
      <c r="E199" s="56">
        <v>13609.01</v>
      </c>
      <c r="F199" s="56">
        <v>13248.538</v>
      </c>
      <c r="G199" s="924">
        <v>2.7208436130839475</v>
      </c>
      <c r="H199" s="57">
        <v>326.2</v>
      </c>
      <c r="I199" s="57">
        <v>7.4794069192751191</v>
      </c>
      <c r="J199" s="65">
        <v>37.5</v>
      </c>
      <c r="K199" s="65">
        <v>0.79675503404316972</v>
      </c>
      <c r="L199" s="930">
        <v>0.17736822698216015</v>
      </c>
    </row>
    <row r="200" spans="1:12" ht="15">
      <c r="A200" s="24" t="s">
        <v>24</v>
      </c>
      <c r="B200" s="25" t="s">
        <v>30</v>
      </c>
      <c r="C200" s="55">
        <v>13554.595098039215</v>
      </c>
      <c r="D200" s="55">
        <v>13201.798039215686</v>
      </c>
      <c r="E200" s="56">
        <v>13825.687</v>
      </c>
      <c r="F200" s="56">
        <v>13465.834000000001</v>
      </c>
      <c r="G200" s="924">
        <v>2.672340977914915</v>
      </c>
      <c r="H200" s="57">
        <v>344.9</v>
      </c>
      <c r="I200" s="57">
        <v>1.2922173274596116</v>
      </c>
      <c r="J200" s="65">
        <v>-14.117647058823529</v>
      </c>
      <c r="K200" s="65">
        <v>1.0575112270027525</v>
      </c>
      <c r="L200" s="930">
        <v>-0.25868573800189276</v>
      </c>
    </row>
    <row r="201" spans="1:12" ht="15">
      <c r="A201" s="24" t="s">
        <v>24</v>
      </c>
      <c r="B201" s="25" t="s">
        <v>35</v>
      </c>
      <c r="C201" s="55">
        <v>13706.464705882352</v>
      </c>
      <c r="D201" s="55">
        <v>13506.681372549019</v>
      </c>
      <c r="E201" s="56">
        <v>13980.593999999999</v>
      </c>
      <c r="F201" s="56">
        <v>13776.815000000001</v>
      </c>
      <c r="G201" s="924">
        <v>1.4791444902177944</v>
      </c>
      <c r="H201" s="57">
        <v>366.3</v>
      </c>
      <c r="I201" s="57">
        <v>-2.0064205457463884</v>
      </c>
      <c r="J201" s="65">
        <v>49.275362318840585</v>
      </c>
      <c r="K201" s="65">
        <v>1.4921048819353904</v>
      </c>
      <c r="L201" s="930">
        <v>0.42366263975514884</v>
      </c>
    </row>
    <row r="202" spans="1:12" ht="14.25">
      <c r="A202" s="22" t="s">
        <v>24</v>
      </c>
      <c r="B202" s="26" t="s">
        <v>31</v>
      </c>
      <c r="C202" s="66">
        <v>13124.491538668504</v>
      </c>
      <c r="D202" s="66">
        <v>12922.23883519328</v>
      </c>
      <c r="E202" s="67">
        <v>13386.981369441875</v>
      </c>
      <c r="F202" s="67">
        <v>13180.683611897146</v>
      </c>
      <c r="G202" s="931">
        <v>1.5651521849634638</v>
      </c>
      <c r="H202" s="68">
        <v>297.23283803863302</v>
      </c>
      <c r="I202" s="68">
        <v>0.5272737589241473</v>
      </c>
      <c r="J202" s="69">
        <v>1.8154311649016641</v>
      </c>
      <c r="K202" s="69">
        <v>19.498768651311025</v>
      </c>
      <c r="L202" s="932">
        <v>-0.97196532205534325</v>
      </c>
    </row>
    <row r="203" spans="1:12" ht="15">
      <c r="A203" s="24" t="s">
        <v>24</v>
      </c>
      <c r="B203" s="25" t="s">
        <v>32</v>
      </c>
      <c r="C203" s="55">
        <v>12641.871568627452</v>
      </c>
      <c r="D203" s="55">
        <v>12329.785294117646</v>
      </c>
      <c r="E203" s="56">
        <v>12894.709000000001</v>
      </c>
      <c r="F203" s="56">
        <v>12576.380999999999</v>
      </c>
      <c r="G203" s="924">
        <v>2.5311574132494981</v>
      </c>
      <c r="H203" s="57">
        <v>272.39999999999998</v>
      </c>
      <c r="I203" s="57">
        <v>1.9842755522276128</v>
      </c>
      <c r="J203" s="65">
        <v>-2.5641025641025639</v>
      </c>
      <c r="K203" s="65">
        <v>6.605823554976098</v>
      </c>
      <c r="L203" s="930">
        <v>-0.64100208763771427</v>
      </c>
    </row>
    <row r="204" spans="1:12" ht="15">
      <c r="A204" s="24" t="s">
        <v>24</v>
      </c>
      <c r="B204" s="25" t="s">
        <v>33</v>
      </c>
      <c r="C204" s="55">
        <v>13259.069607843137</v>
      </c>
      <c r="D204" s="55">
        <v>13029.952941176471</v>
      </c>
      <c r="E204" s="56">
        <v>13524.251</v>
      </c>
      <c r="F204" s="56">
        <v>13290.552</v>
      </c>
      <c r="G204" s="924">
        <v>1.7583844523538266</v>
      </c>
      <c r="H204" s="57">
        <v>296.3</v>
      </c>
      <c r="I204" s="57">
        <v>1.1262798634812325</v>
      </c>
      <c r="J204" s="65">
        <v>8.1447963800904972</v>
      </c>
      <c r="K204" s="65">
        <v>6.9245255685933653</v>
      </c>
      <c r="L204" s="930">
        <v>8.0301350569209617E-2</v>
      </c>
    </row>
    <row r="205" spans="1:12" ht="15">
      <c r="A205" s="24" t="s">
        <v>24</v>
      </c>
      <c r="B205" s="25" t="s">
        <v>36</v>
      </c>
      <c r="C205" s="55">
        <v>13429.088235294117</v>
      </c>
      <c r="D205" s="55">
        <v>13362.997058823528</v>
      </c>
      <c r="E205" s="56">
        <v>13697.67</v>
      </c>
      <c r="F205" s="56">
        <v>13630.257</v>
      </c>
      <c r="G205" s="924">
        <v>0.49458348437597666</v>
      </c>
      <c r="H205" s="57">
        <v>325.8</v>
      </c>
      <c r="I205" s="57">
        <v>-1.5709969788519604</v>
      </c>
      <c r="J205" s="65">
        <v>0</v>
      </c>
      <c r="K205" s="65">
        <v>5.9684195277415615</v>
      </c>
      <c r="L205" s="930">
        <v>-0.41126458498683682</v>
      </c>
    </row>
    <row r="206" spans="1:12" ht="14.25">
      <c r="A206" s="22" t="s">
        <v>24</v>
      </c>
      <c r="B206" s="26" t="s">
        <v>37</v>
      </c>
      <c r="C206" s="66">
        <v>10740.754807721138</v>
      </c>
      <c r="D206" s="66">
        <v>10421.776205538663</v>
      </c>
      <c r="E206" s="67">
        <v>10955.569903875561</v>
      </c>
      <c r="F206" s="67">
        <v>10630.211729649436</v>
      </c>
      <c r="G206" s="931">
        <v>3.060693262756438</v>
      </c>
      <c r="H206" s="68">
        <v>225.1958432304038</v>
      </c>
      <c r="I206" s="68">
        <v>1.956269442373761</v>
      </c>
      <c r="J206" s="69">
        <v>10.498687664041995</v>
      </c>
      <c r="K206" s="69">
        <v>12.197595248442706</v>
      </c>
      <c r="L206" s="932">
        <v>0.39827657393047389</v>
      </c>
    </row>
    <row r="207" spans="1:12" ht="15">
      <c r="A207" s="24" t="s">
        <v>24</v>
      </c>
      <c r="B207" s="25" t="s">
        <v>83</v>
      </c>
      <c r="C207" s="77">
        <v>10689.204901960784</v>
      </c>
      <c r="D207" s="77">
        <v>10174.242156862745</v>
      </c>
      <c r="E207" s="78">
        <v>10902.989</v>
      </c>
      <c r="F207" s="78">
        <v>10377.727000000001</v>
      </c>
      <c r="G207" s="938">
        <v>5.0614359001735041</v>
      </c>
      <c r="H207" s="79">
        <v>214.6</v>
      </c>
      <c r="I207" s="79">
        <v>1.6098484848484875</v>
      </c>
      <c r="J207" s="80">
        <v>20.042194092827003</v>
      </c>
      <c r="K207" s="80">
        <v>8.2427929885556992</v>
      </c>
      <c r="L207" s="939">
        <v>0.90305932488273566</v>
      </c>
    </row>
    <row r="208" spans="1:12" ht="15">
      <c r="A208" s="24" t="s">
        <v>24</v>
      </c>
      <c r="B208" s="25" t="s">
        <v>38</v>
      </c>
      <c r="C208" s="55">
        <v>10639.377450980393</v>
      </c>
      <c r="D208" s="55">
        <v>10545.991176470588</v>
      </c>
      <c r="E208" s="56">
        <v>10852.165000000001</v>
      </c>
      <c r="F208" s="56">
        <v>10756.911</v>
      </c>
      <c r="G208" s="924">
        <v>0.88551443811332831</v>
      </c>
      <c r="H208" s="57">
        <v>240</v>
      </c>
      <c r="I208" s="57">
        <v>3.092783505154634</v>
      </c>
      <c r="J208" s="65">
        <v>-7.9497907949790791</v>
      </c>
      <c r="K208" s="65">
        <v>3.1870201361726789</v>
      </c>
      <c r="L208" s="930">
        <v>-0.51381603601685377</v>
      </c>
    </row>
    <row r="209" spans="1:12" ht="15.75" thickBot="1">
      <c r="A209" s="24" t="s">
        <v>24</v>
      </c>
      <c r="B209" s="25" t="s">
        <v>39</v>
      </c>
      <c r="C209" s="55">
        <v>11532.700980392156</v>
      </c>
      <c r="D209" s="55">
        <v>11844.295098039216</v>
      </c>
      <c r="E209" s="56">
        <v>11763.355</v>
      </c>
      <c r="F209" s="56">
        <v>12081.181</v>
      </c>
      <c r="G209" s="924">
        <v>-2.6307527384946958</v>
      </c>
      <c r="H209" s="57">
        <v>277.5</v>
      </c>
      <c r="I209" s="57">
        <v>8.2715567694108412</v>
      </c>
      <c r="J209" s="65">
        <v>8.1632653061224492</v>
      </c>
      <c r="K209" s="65">
        <v>0.76778212371432708</v>
      </c>
      <c r="L209" s="930">
        <v>9.0332850645903351E-3</v>
      </c>
    </row>
    <row r="210" spans="1:12" ht="15.75" thickBot="1">
      <c r="A210" s="29"/>
      <c r="B210" s="30"/>
      <c r="C210" s="72"/>
      <c r="D210" s="72"/>
      <c r="E210" s="72"/>
      <c r="F210" s="72"/>
      <c r="G210" s="934"/>
      <c r="H210" s="73"/>
      <c r="I210" s="73"/>
      <c r="J210" s="73"/>
      <c r="K210" s="73"/>
      <c r="L210" s="935"/>
    </row>
    <row r="211" spans="1:12" ht="14.25">
      <c r="A211" s="22" t="s">
        <v>98</v>
      </c>
      <c r="B211" s="26" t="s">
        <v>25</v>
      </c>
      <c r="C211" s="66">
        <v>15303.339346930205</v>
      </c>
      <c r="D211" s="66">
        <v>15333.642216592971</v>
      </c>
      <c r="E211" s="67">
        <v>15609.40613386881</v>
      </c>
      <c r="F211" s="67">
        <v>15640.31506092483</v>
      </c>
      <c r="G211" s="931">
        <v>-0.1976234298069961</v>
      </c>
      <c r="H211" s="68">
        <v>330.50353982300879</v>
      </c>
      <c r="I211" s="68">
        <v>-3.6730557501897292</v>
      </c>
      <c r="J211" s="69">
        <v>-15.037593984962406</v>
      </c>
      <c r="K211" s="69">
        <v>1.636969433579603</v>
      </c>
      <c r="L211" s="932">
        <v>-0.42249169989825397</v>
      </c>
    </row>
    <row r="212" spans="1:12" ht="15">
      <c r="A212" s="24" t="s">
        <v>98</v>
      </c>
      <c r="B212" s="25" t="s">
        <v>26</v>
      </c>
      <c r="C212" s="55">
        <v>15142.784313725489</v>
      </c>
      <c r="D212" s="55">
        <v>15981.777450980393</v>
      </c>
      <c r="E212" s="56">
        <v>15445.64</v>
      </c>
      <c r="F212" s="56">
        <v>16301.413</v>
      </c>
      <c r="G212" s="924">
        <v>-5.2496860241501828</v>
      </c>
      <c r="H212" s="57">
        <v>288.89999999999998</v>
      </c>
      <c r="I212" s="57">
        <v>-6.170834686586554</v>
      </c>
      <c r="J212" s="65">
        <v>16.666666666666664</v>
      </c>
      <c r="K212" s="65">
        <v>0.40562074460379549</v>
      </c>
      <c r="L212" s="930">
        <v>3.3988660367189727E-2</v>
      </c>
    </row>
    <row r="213" spans="1:12" ht="15">
      <c r="A213" s="24" t="s">
        <v>98</v>
      </c>
      <c r="B213" s="25" t="s">
        <v>27</v>
      </c>
      <c r="C213" s="55">
        <v>15062.592156862744</v>
      </c>
      <c r="D213" s="55">
        <v>15202.792156862744</v>
      </c>
      <c r="E213" s="56">
        <v>15363.843999999999</v>
      </c>
      <c r="F213" s="56">
        <v>15506.848</v>
      </c>
      <c r="G213" s="924">
        <v>-0.92219901813702443</v>
      </c>
      <c r="H213" s="57">
        <v>338.9</v>
      </c>
      <c r="I213" s="57">
        <v>-2.8104387725838862</v>
      </c>
      <c r="J213" s="65">
        <v>-36.666666666666664</v>
      </c>
      <c r="K213" s="65">
        <v>0.55048529624800813</v>
      </c>
      <c r="L213" s="930">
        <v>-0.37859491434350623</v>
      </c>
    </row>
    <row r="214" spans="1:12" ht="15">
      <c r="A214" s="24" t="s">
        <v>98</v>
      </c>
      <c r="B214" s="25" t="s">
        <v>34</v>
      </c>
      <c r="C214" s="55">
        <v>15571.942156862744</v>
      </c>
      <c r="D214" s="55">
        <v>15215.14705882353</v>
      </c>
      <c r="E214" s="56">
        <v>15883.380999999999</v>
      </c>
      <c r="F214" s="56">
        <v>15519.45</v>
      </c>
      <c r="G214" s="924">
        <v>2.3449993395384414</v>
      </c>
      <c r="H214" s="57">
        <v>348.5</v>
      </c>
      <c r="I214" s="57">
        <v>-1.4144271570014144</v>
      </c>
      <c r="J214" s="65">
        <v>-4.0816326530612246</v>
      </c>
      <c r="K214" s="65">
        <v>0.6808633927277995</v>
      </c>
      <c r="L214" s="930">
        <v>-7.7885445921937246E-2</v>
      </c>
    </row>
    <row r="215" spans="1:12" ht="14.25">
      <c r="A215" s="22" t="s">
        <v>98</v>
      </c>
      <c r="B215" s="26" t="s">
        <v>28</v>
      </c>
      <c r="C215" s="66">
        <v>15236.128181467528</v>
      </c>
      <c r="D215" s="66">
        <v>14910.665246779381</v>
      </c>
      <c r="E215" s="67">
        <v>15540.850745096879</v>
      </c>
      <c r="F215" s="67">
        <v>15208.878551714968</v>
      </c>
      <c r="G215" s="931">
        <v>2.1827526089652252</v>
      </c>
      <c r="H215" s="68">
        <v>306.25735027223226</v>
      </c>
      <c r="I215" s="68">
        <v>0.35945157318266524</v>
      </c>
      <c r="J215" s="69">
        <v>11.76470588235294</v>
      </c>
      <c r="K215" s="69">
        <v>7.9820367955961178</v>
      </c>
      <c r="L215" s="932">
        <v>0.34809439856917379</v>
      </c>
    </row>
    <row r="216" spans="1:12" ht="15">
      <c r="A216" s="24" t="s">
        <v>98</v>
      </c>
      <c r="B216" s="25" t="s">
        <v>29</v>
      </c>
      <c r="C216" s="55">
        <v>14550.328431372547</v>
      </c>
      <c r="D216" s="55">
        <v>14601.574509803921</v>
      </c>
      <c r="E216" s="56">
        <v>14841.334999999999</v>
      </c>
      <c r="F216" s="56">
        <v>14893.606</v>
      </c>
      <c r="G216" s="924">
        <v>-0.35096268828382221</v>
      </c>
      <c r="H216" s="57">
        <v>272.39999999999998</v>
      </c>
      <c r="I216" s="57">
        <v>-2.0496224379719687</v>
      </c>
      <c r="J216" s="65">
        <v>32</v>
      </c>
      <c r="K216" s="65">
        <v>1.4341590612777053</v>
      </c>
      <c r="L216" s="930">
        <v>0.27280879803831226</v>
      </c>
    </row>
    <row r="217" spans="1:12" ht="15">
      <c r="A217" s="24" t="s">
        <v>98</v>
      </c>
      <c r="B217" s="25" t="s">
        <v>30</v>
      </c>
      <c r="C217" s="55">
        <v>15356.472549019609</v>
      </c>
      <c r="D217" s="55">
        <v>14984.63431372549</v>
      </c>
      <c r="E217" s="56">
        <v>15663.602000000001</v>
      </c>
      <c r="F217" s="56">
        <v>15284.326999999999</v>
      </c>
      <c r="G217" s="924">
        <v>2.4814635279656176</v>
      </c>
      <c r="H217" s="57">
        <v>306.7</v>
      </c>
      <c r="I217" s="57">
        <v>1.9614361702127583</v>
      </c>
      <c r="J217" s="65">
        <v>6.4935064935064926</v>
      </c>
      <c r="K217" s="65">
        <v>3.5636679704476313</v>
      </c>
      <c r="L217" s="930">
        <v>-1.3290840329698739E-2</v>
      </c>
    </row>
    <row r="218" spans="1:12" ht="15">
      <c r="A218" s="24" t="s">
        <v>98</v>
      </c>
      <c r="B218" s="25" t="s">
        <v>35</v>
      </c>
      <c r="C218" s="55">
        <v>15378.046078431373</v>
      </c>
      <c r="D218" s="55">
        <v>14932.433333333334</v>
      </c>
      <c r="E218" s="56">
        <v>15685.607</v>
      </c>
      <c r="F218" s="56">
        <v>15231.082</v>
      </c>
      <c r="G218" s="924">
        <v>2.9841937690309828</v>
      </c>
      <c r="H218" s="57">
        <v>322</v>
      </c>
      <c r="I218" s="57">
        <v>0.18668326073429459</v>
      </c>
      <c r="J218" s="65">
        <v>10.160427807486631</v>
      </c>
      <c r="K218" s="65">
        <v>2.9842097638707807</v>
      </c>
      <c r="L218" s="930">
        <v>8.8576440860560712E-2</v>
      </c>
    </row>
    <row r="219" spans="1:12" ht="14.25">
      <c r="A219" s="22" t="s">
        <v>98</v>
      </c>
      <c r="B219" s="26" t="s">
        <v>31</v>
      </c>
      <c r="C219" s="66">
        <v>14160.73682067916</v>
      </c>
      <c r="D219" s="66">
        <v>14027.314873155266</v>
      </c>
      <c r="E219" s="67">
        <v>14443.951557092743</v>
      </c>
      <c r="F219" s="67">
        <v>14307.861170618373</v>
      </c>
      <c r="G219" s="931">
        <v>0.95115814202779803</v>
      </c>
      <c r="H219" s="68">
        <v>262.50440985732814</v>
      </c>
      <c r="I219" s="68">
        <v>8.4547568069758494E-2</v>
      </c>
      <c r="J219" s="69">
        <v>20.46875</v>
      </c>
      <c r="K219" s="69">
        <v>11.169056931768797</v>
      </c>
      <c r="L219" s="932">
        <v>1.2588680187926435</v>
      </c>
    </row>
    <row r="220" spans="1:12" ht="15">
      <c r="A220" s="24" t="s">
        <v>98</v>
      </c>
      <c r="B220" s="25" t="s">
        <v>32</v>
      </c>
      <c r="C220" s="55">
        <v>13714.38431372549</v>
      </c>
      <c r="D220" s="55">
        <v>13577.209803921569</v>
      </c>
      <c r="E220" s="56">
        <v>13988.672</v>
      </c>
      <c r="F220" s="56">
        <v>13848.754000000001</v>
      </c>
      <c r="G220" s="924">
        <v>1.0103291602984619</v>
      </c>
      <c r="H220" s="57">
        <v>240.9</v>
      </c>
      <c r="I220" s="57">
        <v>1.0486577181208054</v>
      </c>
      <c r="J220" s="65">
        <v>13.432835820895523</v>
      </c>
      <c r="K220" s="65">
        <v>3.302911777488049</v>
      </c>
      <c r="L220" s="930">
        <v>0.19049307200647547</v>
      </c>
    </row>
    <row r="221" spans="1:12" ht="15">
      <c r="A221" s="24" t="s">
        <v>98</v>
      </c>
      <c r="B221" s="25" t="s">
        <v>33</v>
      </c>
      <c r="C221" s="55">
        <v>14328.160784313726</v>
      </c>
      <c r="D221" s="55">
        <v>14233.603921568627</v>
      </c>
      <c r="E221" s="56">
        <v>14614.724</v>
      </c>
      <c r="F221" s="56">
        <v>14518.276</v>
      </c>
      <c r="G221" s="924">
        <v>0.66432130095887643</v>
      </c>
      <c r="H221" s="57">
        <v>259.89999999999998</v>
      </c>
      <c r="I221" s="57">
        <v>-3.2750279121697106</v>
      </c>
      <c r="J221" s="57">
        <v>12.459016393442624</v>
      </c>
      <c r="K221" s="57">
        <v>4.968854121396495</v>
      </c>
      <c r="L221" s="925">
        <v>0.2460297175562971</v>
      </c>
    </row>
    <row r="222" spans="1:12" ht="15.75" thickBot="1">
      <c r="A222" s="34" t="s">
        <v>98</v>
      </c>
      <c r="B222" s="35" t="s">
        <v>36</v>
      </c>
      <c r="C222" s="58">
        <v>14325.13725490196</v>
      </c>
      <c r="D222" s="58">
        <v>14149.901960784313</v>
      </c>
      <c r="E222" s="59">
        <v>14611.64</v>
      </c>
      <c r="F222" s="59">
        <v>14432.9</v>
      </c>
      <c r="G222" s="926">
        <v>1.2384205530420067</v>
      </c>
      <c r="H222" s="60">
        <v>291.60000000000002</v>
      </c>
      <c r="I222" s="60">
        <v>2.8571428571428652</v>
      </c>
      <c r="J222" s="60">
        <v>49.253731343283583</v>
      </c>
      <c r="K222" s="60">
        <v>2.8972910328842532</v>
      </c>
      <c r="L222" s="927">
        <v>0.82234522922987097</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405"/>
      <c r="H226" s="1405"/>
      <c r="I226" s="1405"/>
      <c r="J226" s="1405"/>
      <c r="K226" s="1405"/>
      <c r="L226" s="1406"/>
    </row>
    <row r="227" spans="1:12" ht="12.75" customHeight="1">
      <c r="A227" s="5"/>
      <c r="B227" s="6"/>
      <c r="C227" s="2" t="s">
        <v>9</v>
      </c>
      <c r="D227" s="2" t="s">
        <v>9</v>
      </c>
      <c r="E227" s="2"/>
      <c r="F227" s="2"/>
      <c r="G227" s="881"/>
      <c r="H227" s="1457" t="s">
        <v>10</v>
      </c>
      <c r="I227" s="1458"/>
      <c r="J227" s="911" t="s">
        <v>11</v>
      </c>
      <c r="K227" s="882" t="s">
        <v>12</v>
      </c>
      <c r="L227" s="883"/>
    </row>
    <row r="228" spans="1:12" ht="15.75" customHeight="1">
      <c r="A228" s="7" t="s">
        <v>13</v>
      </c>
      <c r="B228" s="8" t="s">
        <v>14</v>
      </c>
      <c r="C228" s="884" t="s">
        <v>40</v>
      </c>
      <c r="D228" s="884" t="s">
        <v>40</v>
      </c>
      <c r="E228" s="885" t="s">
        <v>41</v>
      </c>
      <c r="F228" s="886"/>
      <c r="G228" s="912"/>
      <c r="H228" s="1455" t="s">
        <v>15</v>
      </c>
      <c r="I228" s="1456"/>
      <c r="J228" s="913" t="s">
        <v>16</v>
      </c>
      <c r="K228" s="887" t="s">
        <v>17</v>
      </c>
      <c r="L228" s="888"/>
    </row>
    <row r="229" spans="1:12" ht="26.25" thickBot="1">
      <c r="A229" s="9" t="s">
        <v>18</v>
      </c>
      <c r="B229" s="10" t="s">
        <v>19</v>
      </c>
      <c r="C229" s="814" t="s">
        <v>492</v>
      </c>
      <c r="D229" s="814" t="s">
        <v>477</v>
      </c>
      <c r="E229" s="878" t="s">
        <v>492</v>
      </c>
      <c r="F229" s="1082" t="s">
        <v>477</v>
      </c>
      <c r="G229" s="910" t="s">
        <v>20</v>
      </c>
      <c r="H229" s="42" t="s">
        <v>492</v>
      </c>
      <c r="I229" s="825" t="s">
        <v>20</v>
      </c>
      <c r="J229" s="914" t="s">
        <v>20</v>
      </c>
      <c r="K229" s="879" t="s">
        <v>492</v>
      </c>
      <c r="L229" s="915" t="s">
        <v>21</v>
      </c>
    </row>
    <row r="230" spans="1:12" ht="15" thickBot="1">
      <c r="A230" s="11" t="s">
        <v>22</v>
      </c>
      <c r="B230" s="12" t="s">
        <v>23</v>
      </c>
      <c r="C230" s="43">
        <v>13048.744358650813</v>
      </c>
      <c r="D230" s="43">
        <v>12687.043492291754</v>
      </c>
      <c r="E230" s="44">
        <v>13309.71924582383</v>
      </c>
      <c r="F230" s="1083">
        <v>12945.466144036011</v>
      </c>
      <c r="G230" s="916">
        <v>2.8137503720221839</v>
      </c>
      <c r="H230" s="45">
        <v>303.6795101271785</v>
      </c>
      <c r="I230" s="45">
        <v>0.67996820615380471</v>
      </c>
      <c r="J230" s="46">
        <v>17.163355408388519</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t="s">
        <v>81</v>
      </c>
      <c r="L232" s="921" t="s">
        <v>81</v>
      </c>
    </row>
    <row r="233" spans="1:12" ht="15">
      <c r="A233" s="24" t="s">
        <v>90</v>
      </c>
      <c r="B233" s="51" t="s">
        <v>23</v>
      </c>
      <c r="C233" s="52">
        <v>14794.022019270922</v>
      </c>
      <c r="D233" s="52">
        <v>14652.368951479442</v>
      </c>
      <c r="E233" s="53">
        <v>15089.902459656341</v>
      </c>
      <c r="F233" s="53">
        <v>14945.416330509031</v>
      </c>
      <c r="G233" s="922">
        <v>0.96675881054153778</v>
      </c>
      <c r="H233" s="54">
        <v>341.21802656546487</v>
      </c>
      <c r="I233" s="54">
        <v>-0.4955467592481691</v>
      </c>
      <c r="J233" s="54">
        <v>18.693693693693696</v>
      </c>
      <c r="K233" s="54">
        <v>24.823363165332076</v>
      </c>
      <c r="L233" s="923">
        <v>0.32005190705393005</v>
      </c>
    </row>
    <row r="234" spans="1:12" ht="15">
      <c r="A234" s="17" t="s">
        <v>91</v>
      </c>
      <c r="B234" s="18" t="s">
        <v>23</v>
      </c>
      <c r="C234" s="55">
        <v>15429.044029397057</v>
      </c>
      <c r="D234" s="55">
        <v>15332.235987709986</v>
      </c>
      <c r="E234" s="56">
        <v>15737.624909984997</v>
      </c>
      <c r="F234" s="56">
        <v>15638.880707464186</v>
      </c>
      <c r="G234" s="924">
        <v>0.63140198053740548</v>
      </c>
      <c r="H234" s="57">
        <v>392.11241830065359</v>
      </c>
      <c r="I234" s="57">
        <v>0.51284113317619007</v>
      </c>
      <c r="J234" s="57">
        <v>50</v>
      </c>
      <c r="K234" s="57">
        <v>7.206782854451248</v>
      </c>
      <c r="L234" s="925">
        <v>1.577643781603566</v>
      </c>
    </row>
    <row r="235" spans="1:12" ht="15">
      <c r="A235" s="17" t="s">
        <v>92</v>
      </c>
      <c r="B235" s="18" t="s">
        <v>23</v>
      </c>
      <c r="C235" s="55" t="s">
        <v>209</v>
      </c>
      <c r="D235" s="55" t="s">
        <v>81</v>
      </c>
      <c r="E235" s="56" t="s">
        <v>209</v>
      </c>
      <c r="F235" s="56" t="s">
        <v>81</v>
      </c>
      <c r="G235" s="924" t="s">
        <v>81</v>
      </c>
      <c r="H235" s="57" t="s">
        <v>209</v>
      </c>
      <c r="I235" s="57" t="s">
        <v>81</v>
      </c>
      <c r="J235" s="57" t="s">
        <v>81</v>
      </c>
      <c r="K235" s="57">
        <v>4.7103155911446065E-2</v>
      </c>
      <c r="L235" s="1407" t="s">
        <v>81</v>
      </c>
    </row>
    <row r="236" spans="1:12" ht="15">
      <c r="A236" s="17" t="s">
        <v>79</v>
      </c>
      <c r="B236" s="18" t="s">
        <v>23</v>
      </c>
      <c r="C236" s="55">
        <v>11073.830042150354</v>
      </c>
      <c r="D236" s="55">
        <v>10902.289016271488</v>
      </c>
      <c r="E236" s="56">
        <v>11295.306642993361</v>
      </c>
      <c r="F236" s="56">
        <v>11120.334796596919</v>
      </c>
      <c r="G236" s="924">
        <v>1.5734404547782794</v>
      </c>
      <c r="H236" s="57">
        <v>275.975730994152</v>
      </c>
      <c r="I236" s="57">
        <v>0.48905822587328363</v>
      </c>
      <c r="J236" s="57">
        <v>4.9079754601226995</v>
      </c>
      <c r="K236" s="57">
        <v>48.327837965143665</v>
      </c>
      <c r="L236" s="925">
        <v>-5.64567196863117</v>
      </c>
    </row>
    <row r="237" spans="1:12" ht="15.75" thickBot="1">
      <c r="A237" s="19" t="s">
        <v>93</v>
      </c>
      <c r="B237" s="20" t="s">
        <v>23</v>
      </c>
      <c r="C237" s="58">
        <v>13887.346491542441</v>
      </c>
      <c r="D237" s="58">
        <v>13546.703040116163</v>
      </c>
      <c r="E237" s="59">
        <v>14165.093421373291</v>
      </c>
      <c r="F237" s="59">
        <v>13859.566899778838</v>
      </c>
      <c r="G237" s="926">
        <v>2.2044449426433967</v>
      </c>
      <c r="H237" s="60">
        <v>291.96009615384617</v>
      </c>
      <c r="I237" s="60">
        <v>-2.1288764951868</v>
      </c>
      <c r="J237" s="60">
        <v>44.444444444444443</v>
      </c>
      <c r="K237" s="60">
        <v>19.594912859161564</v>
      </c>
      <c r="L237" s="927">
        <v>3.700873124062225</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16223.347916268522</v>
      </c>
      <c r="D249" s="61">
        <v>15712.268807004162</v>
      </c>
      <c r="E249" s="62">
        <v>16547.814874593892</v>
      </c>
      <c r="F249" s="62">
        <v>16026.514183144245</v>
      </c>
      <c r="G249" s="928">
        <v>3.2527390890648009</v>
      </c>
      <c r="H249" s="63">
        <v>384.78</v>
      </c>
      <c r="I249" s="63">
        <v>2.8948583930958853</v>
      </c>
      <c r="J249" s="64">
        <v>21.212121212121211</v>
      </c>
      <c r="K249" s="64">
        <v>1.8841262364578428</v>
      </c>
      <c r="L249" s="929">
        <v>6.2934183477710404E-2</v>
      </c>
    </row>
    <row r="250" spans="1:12" ht="15">
      <c r="A250" s="24" t="s">
        <v>95</v>
      </c>
      <c r="B250" s="25" t="s">
        <v>26</v>
      </c>
      <c r="C250" s="55">
        <v>16210.749019607843</v>
      </c>
      <c r="D250" s="55">
        <v>15700.628431372548</v>
      </c>
      <c r="E250" s="56">
        <v>16534.964</v>
      </c>
      <c r="F250" s="56">
        <v>16014.641</v>
      </c>
      <c r="G250" s="924">
        <v>3.2490456701464638</v>
      </c>
      <c r="H250" s="57">
        <v>371.7</v>
      </c>
      <c r="I250" s="57">
        <v>1.9473395501919819</v>
      </c>
      <c r="J250" s="65">
        <v>0</v>
      </c>
      <c r="K250" s="65">
        <v>1.1304757418747056</v>
      </c>
      <c r="L250" s="930">
        <v>-0.19402756938357268</v>
      </c>
    </row>
    <row r="251" spans="1:12" ht="15">
      <c r="A251" s="24" t="s">
        <v>95</v>
      </c>
      <c r="B251" s="25" t="s">
        <v>27</v>
      </c>
      <c r="C251" s="55">
        <v>16240.717647058822</v>
      </c>
      <c r="D251" s="55">
        <v>15740.640196078431</v>
      </c>
      <c r="E251" s="56">
        <v>16565.531999999999</v>
      </c>
      <c r="F251" s="56">
        <v>16055.453</v>
      </c>
      <c r="G251" s="924">
        <v>3.1769829228736159</v>
      </c>
      <c r="H251" s="57">
        <v>404.4</v>
      </c>
      <c r="I251" s="57">
        <v>1.3787916771120583</v>
      </c>
      <c r="J251" s="65">
        <v>77.777777777777786</v>
      </c>
      <c r="K251" s="65">
        <v>0.75365049458313704</v>
      </c>
      <c r="L251" s="930">
        <v>0.2569617528612827</v>
      </c>
    </row>
    <row r="252" spans="1:12" ht="14.25">
      <c r="A252" s="22" t="s">
        <v>95</v>
      </c>
      <c r="B252" s="26" t="s">
        <v>28</v>
      </c>
      <c r="C252" s="66">
        <v>14957.602120563077</v>
      </c>
      <c r="D252" s="66">
        <v>14957.517538008724</v>
      </c>
      <c r="E252" s="67">
        <v>15256.754162974339</v>
      </c>
      <c r="F252" s="67">
        <v>15256.6678887689</v>
      </c>
      <c r="G252" s="931">
        <v>5.6548524270579666E-4</v>
      </c>
      <c r="H252" s="68">
        <v>356.18984375000002</v>
      </c>
      <c r="I252" s="68">
        <v>-1.9226963294604171</v>
      </c>
      <c r="J252" s="69">
        <v>25.490196078431371</v>
      </c>
      <c r="K252" s="69">
        <v>6.0292039566650963</v>
      </c>
      <c r="L252" s="932">
        <v>0.40006488381741434</v>
      </c>
    </row>
    <row r="253" spans="1:12" ht="15">
      <c r="A253" s="24" t="s">
        <v>95</v>
      </c>
      <c r="B253" s="25" t="s">
        <v>29</v>
      </c>
      <c r="C253" s="55">
        <v>14367.422549019608</v>
      </c>
      <c r="D253" s="55">
        <v>14385.702941176471</v>
      </c>
      <c r="E253" s="56">
        <v>14654.771000000001</v>
      </c>
      <c r="F253" s="56">
        <v>14673.416999999999</v>
      </c>
      <c r="G253" s="924">
        <v>-0.12707333268044396</v>
      </c>
      <c r="H253" s="57">
        <v>350</v>
      </c>
      <c r="I253" s="57">
        <v>-3.8725624828343923</v>
      </c>
      <c r="J253" s="65">
        <v>20.33898305084746</v>
      </c>
      <c r="K253" s="65">
        <v>3.344324069712671</v>
      </c>
      <c r="L253" s="930">
        <v>8.8253429536070627E-2</v>
      </c>
    </row>
    <row r="254" spans="1:12" ht="15">
      <c r="A254" s="24" t="s">
        <v>95</v>
      </c>
      <c r="B254" s="25" t="s">
        <v>30</v>
      </c>
      <c r="C254" s="55">
        <v>15664.736274509805</v>
      </c>
      <c r="D254" s="55">
        <v>15746.886274509805</v>
      </c>
      <c r="E254" s="56">
        <v>15978.031000000001</v>
      </c>
      <c r="F254" s="56">
        <v>16061.824000000001</v>
      </c>
      <c r="G254" s="924">
        <v>-0.52169043814699789</v>
      </c>
      <c r="H254" s="57">
        <v>363.9</v>
      </c>
      <c r="I254" s="57">
        <v>0.55263885051119099</v>
      </c>
      <c r="J254" s="65">
        <v>32.558139534883722</v>
      </c>
      <c r="K254" s="65">
        <v>2.6848798869524257</v>
      </c>
      <c r="L254" s="930">
        <v>0.31181145428134416</v>
      </c>
    </row>
    <row r="255" spans="1:12" ht="14.25">
      <c r="A255" s="22" t="s">
        <v>95</v>
      </c>
      <c r="B255" s="26" t="s">
        <v>31</v>
      </c>
      <c r="C255" s="66">
        <v>14546.189100695387</v>
      </c>
      <c r="D255" s="66">
        <v>14415.352640968898</v>
      </c>
      <c r="E255" s="67">
        <v>14837.112882709294</v>
      </c>
      <c r="F255" s="67">
        <v>14703.659693788277</v>
      </c>
      <c r="G255" s="931">
        <v>0.90761886292428462</v>
      </c>
      <c r="H255" s="68">
        <v>331.02618384401114</v>
      </c>
      <c r="I255" s="68">
        <v>-0.56780633666229752</v>
      </c>
      <c r="J255" s="69">
        <v>16.181229773462782</v>
      </c>
      <c r="K255" s="69">
        <v>16.910032972209137</v>
      </c>
      <c r="L255" s="932">
        <v>-0.1429471602411958</v>
      </c>
    </row>
    <row r="256" spans="1:12" ht="15">
      <c r="A256" s="24" t="s">
        <v>95</v>
      </c>
      <c r="B256" s="25" t="s">
        <v>32</v>
      </c>
      <c r="C256" s="55">
        <v>14209.056862745098</v>
      </c>
      <c r="D256" s="55">
        <v>14182.719607843137</v>
      </c>
      <c r="E256" s="56">
        <v>14493.237999999999</v>
      </c>
      <c r="F256" s="56">
        <v>14466.374</v>
      </c>
      <c r="G256" s="924">
        <v>0.185699609314674</v>
      </c>
      <c r="H256" s="57">
        <v>321.3</v>
      </c>
      <c r="I256" s="57">
        <v>-0.6493506493506388</v>
      </c>
      <c r="J256" s="65">
        <v>15.315315315315313</v>
      </c>
      <c r="K256" s="65">
        <v>12.058407913330193</v>
      </c>
      <c r="L256" s="930">
        <v>-0.19324771580888012</v>
      </c>
    </row>
    <row r="257" spans="1:12" ht="15.75" thickBot="1">
      <c r="A257" s="27" t="s">
        <v>95</v>
      </c>
      <c r="B257" s="28" t="s">
        <v>33</v>
      </c>
      <c r="C257" s="70">
        <v>15304.114705882354</v>
      </c>
      <c r="D257" s="70">
        <v>14952.699019607844</v>
      </c>
      <c r="E257" s="71">
        <v>15610.197</v>
      </c>
      <c r="F257" s="71">
        <v>15251.753000000001</v>
      </c>
      <c r="G257" s="933">
        <v>2.3501823036342082</v>
      </c>
      <c r="H257" s="65">
        <v>355.2</v>
      </c>
      <c r="I257" s="65">
        <v>-0.55991041433370659</v>
      </c>
      <c r="J257" s="65">
        <v>18.390804597701148</v>
      </c>
      <c r="K257" s="65">
        <v>4.8516250588789456</v>
      </c>
      <c r="L257" s="930">
        <v>5.0300555567686978E-2</v>
      </c>
    </row>
    <row r="258" spans="1:12" ht="15.75" thickBot="1">
      <c r="A258" s="29"/>
      <c r="B258" s="30"/>
      <c r="C258" s="72"/>
      <c r="D258" s="72"/>
      <c r="E258" s="72"/>
      <c r="F258" s="72"/>
      <c r="G258" s="934"/>
      <c r="H258" s="73"/>
      <c r="I258" s="73"/>
      <c r="J258" s="73"/>
      <c r="K258" s="73"/>
      <c r="L258" s="935"/>
    </row>
    <row r="259" spans="1:12" ht="15">
      <c r="A259" s="24" t="s">
        <v>96</v>
      </c>
      <c r="B259" s="31" t="s">
        <v>30</v>
      </c>
      <c r="C259" s="74">
        <v>15706.171568627451</v>
      </c>
      <c r="D259" s="74">
        <v>15628.875490196078</v>
      </c>
      <c r="E259" s="75">
        <v>16020.295</v>
      </c>
      <c r="F259" s="75">
        <v>15941.453</v>
      </c>
      <c r="G259" s="936">
        <v>0.49457223253112848</v>
      </c>
      <c r="H259" s="76">
        <v>404.8</v>
      </c>
      <c r="I259" s="76">
        <v>1.023209383578743</v>
      </c>
      <c r="J259" s="76">
        <v>45.238095238095241</v>
      </c>
      <c r="K259" s="76">
        <v>2.8732925105982101</v>
      </c>
      <c r="L259" s="937">
        <v>0.55541171589622351</v>
      </c>
    </row>
    <row r="260" spans="1:12" ht="15.75" thickBot="1">
      <c r="A260" s="27" t="s">
        <v>96</v>
      </c>
      <c r="B260" s="28" t="s">
        <v>33</v>
      </c>
      <c r="C260" s="70">
        <v>15235.211764705882</v>
      </c>
      <c r="D260" s="70">
        <v>15114.795098039216</v>
      </c>
      <c r="E260" s="71">
        <v>15539.915999999999</v>
      </c>
      <c r="F260" s="71">
        <v>15417.091</v>
      </c>
      <c r="G260" s="933">
        <v>0.79668077460267239</v>
      </c>
      <c r="H260" s="65">
        <v>383.7</v>
      </c>
      <c r="I260" s="65">
        <v>0.26130128037627387</v>
      </c>
      <c r="J260" s="65">
        <v>53.333333333333336</v>
      </c>
      <c r="K260" s="65">
        <v>4.3334903438530379</v>
      </c>
      <c r="L260" s="930">
        <v>1.0222320657073425</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209</v>
      </c>
      <c r="D269" s="66" t="s">
        <v>81</v>
      </c>
      <c r="E269" s="67" t="s">
        <v>209</v>
      </c>
      <c r="F269" s="67" t="s">
        <v>81</v>
      </c>
      <c r="G269" s="931" t="s">
        <v>81</v>
      </c>
      <c r="H269" s="68" t="s">
        <v>209</v>
      </c>
      <c r="I269" s="68" t="s">
        <v>81</v>
      </c>
      <c r="J269" s="69" t="s">
        <v>81</v>
      </c>
      <c r="K269" s="69">
        <v>4.7103155911446065E-2</v>
      </c>
      <c r="L269" s="932" t="s">
        <v>81</v>
      </c>
    </row>
    <row r="270" spans="1:12" ht="15">
      <c r="A270" s="17" t="s">
        <v>97</v>
      </c>
      <c r="B270" s="25" t="s">
        <v>33</v>
      </c>
      <c r="C270" s="55" t="s">
        <v>209</v>
      </c>
      <c r="D270" s="55" t="s">
        <v>81</v>
      </c>
      <c r="E270" s="56" t="s">
        <v>209</v>
      </c>
      <c r="F270" s="56" t="s">
        <v>81</v>
      </c>
      <c r="G270" s="924" t="s">
        <v>81</v>
      </c>
      <c r="H270" s="57" t="s">
        <v>209</v>
      </c>
      <c r="I270" s="57" t="s">
        <v>81</v>
      </c>
      <c r="J270" s="65" t="s">
        <v>81</v>
      </c>
      <c r="K270" s="65">
        <v>4.7103155911446065E-2</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12450.964144229121</v>
      </c>
      <c r="D273" s="61">
        <v>12289.284571268923</v>
      </c>
      <c r="E273" s="62">
        <v>12699.983427113704</v>
      </c>
      <c r="F273" s="62">
        <v>12535.070262694302</v>
      </c>
      <c r="G273" s="928">
        <v>1.3156142005059297</v>
      </c>
      <c r="H273" s="63">
        <v>342.96875</v>
      </c>
      <c r="I273" s="63">
        <v>4.8366780474157451</v>
      </c>
      <c r="J273" s="64">
        <v>35.593220338983052</v>
      </c>
      <c r="K273" s="64">
        <v>3.7682524729156857</v>
      </c>
      <c r="L273" s="929">
        <v>0.51218183273908524</v>
      </c>
    </row>
    <row r="274" spans="1:12" ht="15">
      <c r="A274" s="24" t="s">
        <v>24</v>
      </c>
      <c r="B274" s="25" t="s">
        <v>29</v>
      </c>
      <c r="C274" s="55">
        <v>11776.829411764706</v>
      </c>
      <c r="D274" s="55">
        <v>11570.299019607843</v>
      </c>
      <c r="E274" s="56">
        <v>12012.366</v>
      </c>
      <c r="F274" s="56">
        <v>11801.705</v>
      </c>
      <c r="G274" s="924">
        <v>1.7850047937988625</v>
      </c>
      <c r="H274" s="57">
        <v>320</v>
      </c>
      <c r="I274" s="57">
        <v>9.9278598419786928</v>
      </c>
      <c r="J274" s="65">
        <v>-64.285714285714292</v>
      </c>
      <c r="K274" s="65">
        <v>0.47103155911446071</v>
      </c>
      <c r="L274" s="930">
        <v>-1.0742223040201972</v>
      </c>
    </row>
    <row r="275" spans="1:12" ht="15">
      <c r="A275" s="24" t="s">
        <v>24</v>
      </c>
      <c r="B275" s="25" t="s">
        <v>30</v>
      </c>
      <c r="C275" s="55">
        <v>12270.334313725491</v>
      </c>
      <c r="D275" s="55">
        <v>12159.375490196078</v>
      </c>
      <c r="E275" s="56">
        <v>12515.741</v>
      </c>
      <c r="F275" s="56">
        <v>12402.563</v>
      </c>
      <c r="G275" s="924">
        <v>0.91253719090158936</v>
      </c>
      <c r="H275" s="57">
        <v>329.2</v>
      </c>
      <c r="I275" s="57">
        <v>-4.9379151025122789</v>
      </c>
      <c r="J275" s="65">
        <v>143.75</v>
      </c>
      <c r="K275" s="65">
        <v>1.8370230805463967</v>
      </c>
      <c r="L275" s="930">
        <v>0.95402087304087801</v>
      </c>
    </row>
    <row r="276" spans="1:12" ht="15">
      <c r="A276" s="24" t="s">
        <v>24</v>
      </c>
      <c r="B276" s="25" t="s">
        <v>35</v>
      </c>
      <c r="C276" s="55">
        <v>12843.641176470588</v>
      </c>
      <c r="D276" s="55">
        <v>13462.088235294117</v>
      </c>
      <c r="E276" s="56">
        <v>13100.513999999999</v>
      </c>
      <c r="F276" s="56">
        <v>13731.33</v>
      </c>
      <c r="G276" s="924">
        <v>-4.5939905311430191</v>
      </c>
      <c r="H276" s="57">
        <v>367.7</v>
      </c>
      <c r="I276" s="57">
        <v>-1.6844919786096288</v>
      </c>
      <c r="J276" s="65">
        <v>106.66666666666667</v>
      </c>
      <c r="K276" s="65">
        <v>1.460197833254828</v>
      </c>
      <c r="L276" s="930">
        <v>0.63238326371840414</v>
      </c>
    </row>
    <row r="277" spans="1:12" ht="14.25">
      <c r="A277" s="22" t="s">
        <v>24</v>
      </c>
      <c r="B277" s="26" t="s">
        <v>31</v>
      </c>
      <c r="C277" s="66">
        <v>11315.630417831897</v>
      </c>
      <c r="D277" s="66">
        <v>11022.68905984565</v>
      </c>
      <c r="E277" s="67">
        <v>11541.943026188535</v>
      </c>
      <c r="F277" s="67">
        <v>11243.142841042563</v>
      </c>
      <c r="G277" s="931">
        <v>2.6576215331465516</v>
      </c>
      <c r="H277" s="68">
        <v>292.58394276629571</v>
      </c>
      <c r="I277" s="68">
        <v>-1.1975471694381925E-2</v>
      </c>
      <c r="J277" s="69">
        <v>2.9459901800327333</v>
      </c>
      <c r="K277" s="69">
        <v>29.627885068299577</v>
      </c>
      <c r="L277" s="932">
        <v>-4.0917617308174243</v>
      </c>
    </row>
    <row r="278" spans="1:12" ht="15">
      <c r="A278" s="24" t="s">
        <v>24</v>
      </c>
      <c r="B278" s="25" t="s">
        <v>32</v>
      </c>
      <c r="C278" s="55">
        <v>10605.340196078432</v>
      </c>
      <c r="D278" s="55">
        <v>10738.204901960784</v>
      </c>
      <c r="E278" s="56">
        <v>10817.447</v>
      </c>
      <c r="F278" s="56">
        <v>10952.968999999999</v>
      </c>
      <c r="G278" s="924">
        <v>-1.2373083499094999</v>
      </c>
      <c r="H278" s="57">
        <v>274.8</v>
      </c>
      <c r="I278" s="57">
        <v>-1.6111707841031147</v>
      </c>
      <c r="J278" s="65">
        <v>-3.7940379403794036</v>
      </c>
      <c r="K278" s="65">
        <v>16.721620348563356</v>
      </c>
      <c r="L278" s="930">
        <v>-3.6426180620326711</v>
      </c>
    </row>
    <row r="279" spans="1:12" ht="15">
      <c r="A279" s="24" t="s">
        <v>24</v>
      </c>
      <c r="B279" s="25" t="s">
        <v>33</v>
      </c>
      <c r="C279" s="55">
        <v>11977.398039215686</v>
      </c>
      <c r="D279" s="55">
        <v>11511.310784313726</v>
      </c>
      <c r="E279" s="56">
        <v>12216.946</v>
      </c>
      <c r="F279" s="56">
        <v>11741.537</v>
      </c>
      <c r="G279" s="924">
        <v>4.0489503205585402</v>
      </c>
      <c r="H279" s="57">
        <v>311.7</v>
      </c>
      <c r="I279" s="57">
        <v>0.35415325177075524</v>
      </c>
      <c r="J279" s="65">
        <v>15.075376884422109</v>
      </c>
      <c r="K279" s="65">
        <v>10.78662270372115</v>
      </c>
      <c r="L279" s="930">
        <v>-0.19571725212873936</v>
      </c>
    </row>
    <row r="280" spans="1:12" ht="15">
      <c r="A280" s="24" t="s">
        <v>24</v>
      </c>
      <c r="B280" s="25" t="s">
        <v>36</v>
      </c>
      <c r="C280" s="55">
        <v>12776.957843137254</v>
      </c>
      <c r="D280" s="55">
        <v>10959.271568627451</v>
      </c>
      <c r="E280" s="56">
        <v>13032.496999999999</v>
      </c>
      <c r="F280" s="56">
        <v>11178.457</v>
      </c>
      <c r="G280" s="924">
        <v>16.585831121415048</v>
      </c>
      <c r="H280" s="57">
        <v>335.6</v>
      </c>
      <c r="I280" s="57">
        <v>3.6762434352795905</v>
      </c>
      <c r="J280" s="65">
        <v>4.6511627906976747</v>
      </c>
      <c r="K280" s="65">
        <v>2.1196420160150731</v>
      </c>
      <c r="L280" s="930">
        <v>-0.25342641665600851</v>
      </c>
    </row>
    <row r="281" spans="1:12" ht="14.25">
      <c r="A281" s="22" t="s">
        <v>24</v>
      </c>
      <c r="B281" s="26" t="s">
        <v>37</v>
      </c>
      <c r="C281" s="66">
        <v>9925.6241135159271</v>
      </c>
      <c r="D281" s="66">
        <v>10217.15157830759</v>
      </c>
      <c r="E281" s="67">
        <v>10124.136595786245</v>
      </c>
      <c r="F281" s="67">
        <v>10421.494609873742</v>
      </c>
      <c r="G281" s="931">
        <v>-2.8533144737777594</v>
      </c>
      <c r="H281" s="68">
        <v>226.11451104100948</v>
      </c>
      <c r="I281" s="68">
        <v>-1.2136793614780861</v>
      </c>
      <c r="J281" s="69">
        <v>2.9220779220779218</v>
      </c>
      <c r="K281" s="69">
        <v>14.931700423928405</v>
      </c>
      <c r="L281" s="932">
        <v>-2.0660920705528341</v>
      </c>
    </row>
    <row r="282" spans="1:12" ht="15">
      <c r="A282" s="24" t="s">
        <v>24</v>
      </c>
      <c r="B282" s="25" t="s">
        <v>83</v>
      </c>
      <c r="C282" s="77">
        <v>9356.3686274509801</v>
      </c>
      <c r="D282" s="77">
        <v>9312.4921568627451</v>
      </c>
      <c r="E282" s="78">
        <v>9543.4959999999992</v>
      </c>
      <c r="F282" s="78">
        <v>9498.7420000000002</v>
      </c>
      <c r="G282" s="938">
        <v>0.47115712796493464</v>
      </c>
      <c r="H282" s="79">
        <v>213.1</v>
      </c>
      <c r="I282" s="79">
        <v>-0.420560747663554</v>
      </c>
      <c r="J282" s="80">
        <v>7.0175438596491224</v>
      </c>
      <c r="K282" s="80">
        <v>8.6198775317946303</v>
      </c>
      <c r="L282" s="939">
        <v>-0.81720856092060146</v>
      </c>
    </row>
    <row r="283" spans="1:12" ht="15">
      <c r="A283" s="24" t="s">
        <v>24</v>
      </c>
      <c r="B283" s="25" t="s">
        <v>38</v>
      </c>
      <c r="C283" s="55">
        <v>10276.24705882353</v>
      </c>
      <c r="D283" s="55">
        <v>10983.691176470587</v>
      </c>
      <c r="E283" s="56">
        <v>10481.772000000001</v>
      </c>
      <c r="F283" s="56">
        <v>11203.365</v>
      </c>
      <c r="G283" s="924">
        <v>-6.4408595096205374</v>
      </c>
      <c r="H283" s="57">
        <v>237.6</v>
      </c>
      <c r="I283" s="57">
        <v>-1.6963177492759596</v>
      </c>
      <c r="J283" s="65">
        <v>-2.6086956521739131</v>
      </c>
      <c r="K283" s="65">
        <v>5.2755534620819597</v>
      </c>
      <c r="L283" s="930">
        <v>-1.0710249043639566</v>
      </c>
    </row>
    <row r="284" spans="1:12" ht="15.75" thickBot="1">
      <c r="A284" s="24" t="s">
        <v>24</v>
      </c>
      <c r="B284" s="25" t="s">
        <v>39</v>
      </c>
      <c r="C284" s="55">
        <v>12045.096078431372</v>
      </c>
      <c r="D284" s="55">
        <v>12148.305882352941</v>
      </c>
      <c r="E284" s="56">
        <v>12285.998</v>
      </c>
      <c r="F284" s="56">
        <v>12391.272000000001</v>
      </c>
      <c r="G284" s="924">
        <v>-0.84958186697863836</v>
      </c>
      <c r="H284" s="57">
        <v>275.89999999999998</v>
      </c>
      <c r="I284" s="57">
        <v>-0.64818149081743304</v>
      </c>
      <c r="J284" s="65">
        <v>0</v>
      </c>
      <c r="K284" s="65">
        <v>1.0362694300518136</v>
      </c>
      <c r="L284" s="930">
        <v>-0.17785860526827468</v>
      </c>
    </row>
    <row r="285" spans="1:12" ht="15.75" thickBot="1">
      <c r="A285" s="29"/>
      <c r="B285" s="30"/>
      <c r="C285" s="72"/>
      <c r="D285" s="72"/>
      <c r="E285" s="72"/>
      <c r="F285" s="72"/>
      <c r="G285" s="934"/>
      <c r="H285" s="73"/>
      <c r="I285" s="73"/>
      <c r="J285" s="73"/>
      <c r="K285" s="73"/>
      <c r="L285" s="935"/>
    </row>
    <row r="286" spans="1:12" ht="14.25">
      <c r="A286" s="22" t="s">
        <v>98</v>
      </c>
      <c r="B286" s="26" t="s">
        <v>25</v>
      </c>
      <c r="C286" s="66">
        <v>15460.567880018181</v>
      </c>
      <c r="D286" s="66">
        <v>15210.703247891335</v>
      </c>
      <c r="E286" s="67">
        <v>15769.779237618544</v>
      </c>
      <c r="F286" s="67">
        <v>15514.917312849162</v>
      </c>
      <c r="G286" s="931">
        <v>1.6426895460042861</v>
      </c>
      <c r="H286" s="68">
        <v>327.23103448275867</v>
      </c>
      <c r="I286" s="68">
        <v>-2.4997848814236296</v>
      </c>
      <c r="J286" s="69">
        <v>20.833333333333336</v>
      </c>
      <c r="K286" s="69">
        <v>2.7319830428638716</v>
      </c>
      <c r="L286" s="932">
        <v>8.2976420347315116E-2</v>
      </c>
    </row>
    <row r="287" spans="1:12" ht="15">
      <c r="A287" s="24" t="s">
        <v>98</v>
      </c>
      <c r="B287" s="25" t="s">
        <v>26</v>
      </c>
      <c r="C287" s="55" t="s">
        <v>209</v>
      </c>
      <c r="D287" s="55" t="s">
        <v>209</v>
      </c>
      <c r="E287" s="56" t="s">
        <v>209</v>
      </c>
      <c r="F287" s="56" t="s">
        <v>209</v>
      </c>
      <c r="G287" s="924" t="s">
        <v>81</v>
      </c>
      <c r="H287" s="57" t="s">
        <v>209</v>
      </c>
      <c r="I287" s="57" t="s">
        <v>81</v>
      </c>
      <c r="J287" s="65" t="s">
        <v>81</v>
      </c>
      <c r="K287" s="65">
        <v>0.28261893546867639</v>
      </c>
      <c r="L287" s="930" t="s">
        <v>81</v>
      </c>
    </row>
    <row r="288" spans="1:12" ht="15">
      <c r="A288" s="24" t="s">
        <v>98</v>
      </c>
      <c r="B288" s="25" t="s">
        <v>27</v>
      </c>
      <c r="C288" s="55">
        <v>14874.648039215686</v>
      </c>
      <c r="D288" s="55">
        <v>15085.197058823529</v>
      </c>
      <c r="E288" s="56">
        <v>15172.141</v>
      </c>
      <c r="F288" s="56">
        <v>15386.901</v>
      </c>
      <c r="G288" s="924">
        <v>-1.3957326429798971</v>
      </c>
      <c r="H288" s="57">
        <v>320.3</v>
      </c>
      <c r="I288" s="57">
        <v>-2.8510767364270482</v>
      </c>
      <c r="J288" s="65">
        <v>-5.8823529411764701</v>
      </c>
      <c r="K288" s="65">
        <v>1.5073009891662741</v>
      </c>
      <c r="L288" s="930">
        <v>-0.3690787017829531</v>
      </c>
    </row>
    <row r="289" spans="1:12" ht="15">
      <c r="A289" s="24" t="s">
        <v>98</v>
      </c>
      <c r="B289" s="25" t="s">
        <v>34</v>
      </c>
      <c r="C289" s="55" t="s">
        <v>209</v>
      </c>
      <c r="D289" s="55" t="s">
        <v>209</v>
      </c>
      <c r="E289" s="56" t="s">
        <v>209</v>
      </c>
      <c r="F289" s="56" t="s">
        <v>209</v>
      </c>
      <c r="G289" s="924" t="s">
        <v>81</v>
      </c>
      <c r="H289" s="57" t="s">
        <v>209</v>
      </c>
      <c r="I289" s="57" t="s">
        <v>81</v>
      </c>
      <c r="J289" s="65" t="s">
        <v>81</v>
      </c>
      <c r="K289" s="65">
        <v>0.94206311822892141</v>
      </c>
      <c r="L289" s="930" t="s">
        <v>81</v>
      </c>
    </row>
    <row r="290" spans="1:12" ht="14.25">
      <c r="A290" s="22" t="s">
        <v>98</v>
      </c>
      <c r="B290" s="26" t="s">
        <v>28</v>
      </c>
      <c r="C290" s="66">
        <v>14435.61574891292</v>
      </c>
      <c r="D290" s="66">
        <v>14159.417323341204</v>
      </c>
      <c r="E290" s="67">
        <v>14724.328063891178</v>
      </c>
      <c r="F290" s="67">
        <v>14442.605669808028</v>
      </c>
      <c r="G290" s="931">
        <v>1.9506341204903552</v>
      </c>
      <c r="H290" s="68">
        <v>299.48888888888888</v>
      </c>
      <c r="I290" s="68">
        <v>-0.68749234008026927</v>
      </c>
      <c r="J290" s="69">
        <v>70.526315789473685</v>
      </c>
      <c r="K290" s="69">
        <v>7.6307112576542631</v>
      </c>
      <c r="L290" s="932">
        <v>2.3878856505902455</v>
      </c>
    </row>
    <row r="291" spans="1:12" ht="15">
      <c r="A291" s="24" t="s">
        <v>98</v>
      </c>
      <c r="B291" s="25" t="s">
        <v>29</v>
      </c>
      <c r="C291" s="55">
        <v>13122.47156862745</v>
      </c>
      <c r="D291" s="55">
        <v>13712.701960784314</v>
      </c>
      <c r="E291" s="56">
        <v>13384.921</v>
      </c>
      <c r="F291" s="56">
        <v>13986.956</v>
      </c>
      <c r="G291" s="924">
        <v>-4.3042603408490008</v>
      </c>
      <c r="H291" s="57">
        <v>277.39999999999998</v>
      </c>
      <c r="I291" s="57">
        <v>-4.0802213001383167</v>
      </c>
      <c r="J291" s="65">
        <v>76.923076923076934</v>
      </c>
      <c r="K291" s="65">
        <v>1.0833725859632595</v>
      </c>
      <c r="L291" s="930">
        <v>0.36593329236502548</v>
      </c>
    </row>
    <row r="292" spans="1:12" ht="15">
      <c r="A292" s="24" t="s">
        <v>98</v>
      </c>
      <c r="B292" s="25" t="s">
        <v>30</v>
      </c>
      <c r="C292" s="55">
        <v>14263.198039215686</v>
      </c>
      <c r="D292" s="55">
        <v>13741.614705882354</v>
      </c>
      <c r="E292" s="56">
        <v>14548.462</v>
      </c>
      <c r="F292" s="56">
        <v>14016.447</v>
      </c>
      <c r="G292" s="924">
        <v>3.7956480697283657</v>
      </c>
      <c r="H292" s="57">
        <v>293</v>
      </c>
      <c r="I292" s="57">
        <v>-1.4794889038332137</v>
      </c>
      <c r="J292" s="65">
        <v>43.548387096774192</v>
      </c>
      <c r="K292" s="65">
        <v>4.1921808761186998</v>
      </c>
      <c r="L292" s="930">
        <v>0.77054732203481446</v>
      </c>
    </row>
    <row r="293" spans="1:12" ht="15">
      <c r="A293" s="24" t="s">
        <v>98</v>
      </c>
      <c r="B293" s="25" t="s">
        <v>35</v>
      </c>
      <c r="C293" s="55">
        <v>15237.266666666666</v>
      </c>
      <c r="D293" s="55">
        <v>15614.290196078431</v>
      </c>
      <c r="E293" s="56">
        <v>15542.012000000001</v>
      </c>
      <c r="F293" s="56">
        <v>15926.575999999999</v>
      </c>
      <c r="G293" s="924">
        <v>-2.4146056252140982</v>
      </c>
      <c r="H293" s="57">
        <v>321.2</v>
      </c>
      <c r="I293" s="57">
        <v>-0.403100775193802</v>
      </c>
      <c r="J293" s="65">
        <v>150</v>
      </c>
      <c r="K293" s="65">
        <v>2.3551577955723033</v>
      </c>
      <c r="L293" s="930">
        <v>1.2514050361904048</v>
      </c>
    </row>
    <row r="294" spans="1:12" ht="14.25">
      <c r="A294" s="22" t="s">
        <v>98</v>
      </c>
      <c r="B294" s="26" t="s">
        <v>31</v>
      </c>
      <c r="C294" s="66">
        <v>12840.983142378524</v>
      </c>
      <c r="D294" s="66">
        <v>12498.963135495105</v>
      </c>
      <c r="E294" s="67">
        <v>13097.802805226094</v>
      </c>
      <c r="F294" s="67">
        <v>12805.575261482381</v>
      </c>
      <c r="G294" s="931">
        <v>2.2820337062302696</v>
      </c>
      <c r="H294" s="68">
        <v>275.29999999999995</v>
      </c>
      <c r="I294" s="68">
        <v>-3.0052022461262844</v>
      </c>
      <c r="J294" s="69">
        <v>35.172413793103445</v>
      </c>
      <c r="K294" s="69">
        <v>9.2322185586434298</v>
      </c>
      <c r="L294" s="932">
        <v>1.2300110531246649</v>
      </c>
    </row>
    <row r="295" spans="1:12" ht="15">
      <c r="A295" s="24" t="s">
        <v>98</v>
      </c>
      <c r="B295" s="25" t="s">
        <v>32</v>
      </c>
      <c r="C295" s="55">
        <v>12722.056862745098</v>
      </c>
      <c r="D295" s="55">
        <v>12926.954901960784</v>
      </c>
      <c r="E295" s="56">
        <v>12976.498</v>
      </c>
      <c r="F295" s="56">
        <v>13185.494000000001</v>
      </c>
      <c r="G295" s="924">
        <v>-1.5850448985832537</v>
      </c>
      <c r="H295" s="57">
        <v>238.2</v>
      </c>
      <c r="I295" s="57">
        <v>-3.3279220779220844</v>
      </c>
      <c r="J295" s="65">
        <v>27.27272727272727</v>
      </c>
      <c r="K295" s="65">
        <v>1.3188883655204899</v>
      </c>
      <c r="L295" s="930">
        <v>0.10476033020040165</v>
      </c>
    </row>
    <row r="296" spans="1:12" ht="15">
      <c r="A296" s="24" t="s">
        <v>98</v>
      </c>
      <c r="B296" s="25" t="s">
        <v>33</v>
      </c>
      <c r="C296" s="55">
        <v>13129.838235294117</v>
      </c>
      <c r="D296" s="55">
        <v>12679.488235294117</v>
      </c>
      <c r="E296" s="56">
        <v>13392.434999999999</v>
      </c>
      <c r="F296" s="56">
        <v>12933.078</v>
      </c>
      <c r="G296" s="924">
        <v>3.5517995020210966</v>
      </c>
      <c r="H296" s="57">
        <v>276.2</v>
      </c>
      <c r="I296" s="57">
        <v>-3.3927946834557501</v>
      </c>
      <c r="J296" s="57">
        <v>41.414141414141412</v>
      </c>
      <c r="K296" s="57">
        <v>6.5944418276024503</v>
      </c>
      <c r="L296" s="925">
        <v>1.1308656686620528</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60" t="s">
        <v>427</v>
      </c>
      <c r="B1" s="1460"/>
      <c r="C1" s="1460"/>
      <c r="D1" s="1460"/>
      <c r="E1" s="1460"/>
      <c r="F1" s="1460"/>
      <c r="G1" s="1460"/>
      <c r="H1" s="1460"/>
    </row>
    <row r="2" spans="1:18" ht="40.5">
      <c r="A2" s="1081" t="s">
        <v>108</v>
      </c>
      <c r="B2" s="2" t="s">
        <v>9</v>
      </c>
      <c r="C2" s="2"/>
      <c r="D2" s="781" t="s">
        <v>109</v>
      </c>
      <c r="E2" s="1461" t="s">
        <v>110</v>
      </c>
      <c r="F2" s="1462"/>
      <c r="G2" s="1463"/>
      <c r="H2" s="782" t="s">
        <v>111</v>
      </c>
    </row>
    <row r="3" spans="1:18" ht="41.25" thickBot="1">
      <c r="A3" s="575"/>
      <c r="B3" s="1055" t="s">
        <v>492</v>
      </c>
      <c r="C3" s="1055" t="s">
        <v>476</v>
      </c>
      <c r="D3" s="1056" t="s">
        <v>54</v>
      </c>
      <c r="E3" s="825" t="s">
        <v>492</v>
      </c>
      <c r="F3" s="1057" t="s">
        <v>476</v>
      </c>
      <c r="G3" s="795" t="s">
        <v>112</v>
      </c>
      <c r="H3" s="796" t="s">
        <v>113</v>
      </c>
    </row>
    <row r="4" spans="1:18" ht="15.75">
      <c r="A4" s="602" t="s">
        <v>8</v>
      </c>
      <c r="B4" s="783"/>
      <c r="C4" s="783"/>
      <c r="D4" s="784"/>
      <c r="E4" s="785"/>
      <c r="F4" s="785"/>
      <c r="G4" s="786"/>
      <c r="H4" s="787"/>
    </row>
    <row r="5" spans="1:18" ht="15">
      <c r="A5" s="399" t="s">
        <v>261</v>
      </c>
      <c r="B5" s="90">
        <v>14357.024855469414</v>
      </c>
      <c r="C5" s="90">
        <v>14657.923697767186</v>
      </c>
      <c r="D5" s="761">
        <v>-2.0528067173907316</v>
      </c>
      <c r="E5" s="797">
        <v>100</v>
      </c>
      <c r="F5" s="798">
        <v>100</v>
      </c>
      <c r="G5" s="590" t="s">
        <v>81</v>
      </c>
      <c r="H5" s="593">
        <v>-28.94541435700841</v>
      </c>
    </row>
    <row r="6" spans="1:18">
      <c r="A6" s="585" t="s">
        <v>114</v>
      </c>
      <c r="B6" s="55">
        <v>12340.624</v>
      </c>
      <c r="C6" s="55">
        <v>11357.569</v>
      </c>
      <c r="D6" s="762">
        <v>8.6555054166961281</v>
      </c>
      <c r="E6" s="799">
        <v>11.901232167594236</v>
      </c>
      <c r="F6" s="800">
        <v>16.954186741266469</v>
      </c>
      <c r="G6" s="588">
        <v>-29.803579792909492</v>
      </c>
      <c r="H6" s="589">
        <v>-50.122224485638625</v>
      </c>
    </row>
    <row r="7" spans="1:18">
      <c r="A7" s="585" t="s">
        <v>115</v>
      </c>
      <c r="B7" s="55">
        <v>20016.498</v>
      </c>
      <c r="C7" s="55">
        <v>20372.331999999999</v>
      </c>
      <c r="D7" s="762">
        <v>-1.7466532550127249</v>
      </c>
      <c r="E7" s="799">
        <v>3.6454662551340311</v>
      </c>
      <c r="F7" s="800">
        <v>13.996097325113539</v>
      </c>
      <c r="G7" s="588">
        <v>-73.953694587469869</v>
      </c>
      <c r="H7" s="589">
        <v>-81.492905613818635</v>
      </c>
    </row>
    <row r="8" spans="1:18" ht="13.5" thickBot="1">
      <c r="A8" s="586" t="s">
        <v>116</v>
      </c>
      <c r="B8" s="58">
        <v>14396.884</v>
      </c>
      <c r="C8" s="58">
        <v>14309.992</v>
      </c>
      <c r="D8" s="763">
        <v>0.60721207950360723</v>
      </c>
      <c r="E8" s="801">
        <v>84.453301577271716</v>
      </c>
      <c r="F8" s="802">
        <v>69.049715933619993</v>
      </c>
      <c r="G8" s="591">
        <v>22.307963813290343</v>
      </c>
      <c r="H8" s="594">
        <v>-13.094583104086432</v>
      </c>
    </row>
    <row r="9" spans="1:18" ht="15">
      <c r="A9" s="576" t="s">
        <v>262</v>
      </c>
      <c r="B9" s="91">
        <v>10821.346185898577</v>
      </c>
      <c r="C9" s="91">
        <v>11030.300113951158</v>
      </c>
      <c r="D9" s="764">
        <v>-1.894363035401865</v>
      </c>
      <c r="E9" s="803">
        <v>100</v>
      </c>
      <c r="F9" s="804">
        <v>100</v>
      </c>
      <c r="G9" s="592" t="s">
        <v>81</v>
      </c>
      <c r="H9" s="595">
        <v>-10.467924184435939</v>
      </c>
    </row>
    <row r="10" spans="1:18">
      <c r="A10" s="585" t="s">
        <v>114</v>
      </c>
      <c r="B10" s="55" t="s">
        <v>209</v>
      </c>
      <c r="C10" s="55" t="s">
        <v>209</v>
      </c>
      <c r="D10" s="762" t="s">
        <v>81</v>
      </c>
      <c r="E10" s="799">
        <v>5.4756876415358393</v>
      </c>
      <c r="F10" s="800">
        <v>6.0438308729724808</v>
      </c>
      <c r="G10" s="588" t="s">
        <v>81</v>
      </c>
      <c r="H10" s="589" t="s">
        <v>81</v>
      </c>
    </row>
    <row r="11" spans="1:18">
      <c r="A11" s="585" t="s">
        <v>115</v>
      </c>
      <c r="B11" s="55" t="s">
        <v>81</v>
      </c>
      <c r="C11" s="55" t="s">
        <v>209</v>
      </c>
      <c r="D11" s="762" t="s">
        <v>81</v>
      </c>
      <c r="E11" s="799">
        <v>0</v>
      </c>
      <c r="F11" s="800">
        <v>0.3941133588481866</v>
      </c>
      <c r="G11" s="588" t="s">
        <v>81</v>
      </c>
      <c r="H11" s="589" t="s">
        <v>81</v>
      </c>
    </row>
    <row r="12" spans="1:18" ht="13.5" thickBot="1">
      <c r="A12" s="587" t="s">
        <v>116</v>
      </c>
      <c r="B12" s="55">
        <v>10861.588</v>
      </c>
      <c r="C12" s="55">
        <v>11071.173000000001</v>
      </c>
      <c r="D12" s="762">
        <v>-1.8930695058238265</v>
      </c>
      <c r="E12" s="799">
        <v>94.524312358464172</v>
      </c>
      <c r="F12" s="800">
        <v>93.562055768179334</v>
      </c>
      <c r="G12" s="588">
        <v>1.0284688406901203</v>
      </c>
      <c r="H12" s="589">
        <v>-9.5471146822498127</v>
      </c>
      <c r="P12" s="81"/>
      <c r="Q12" s="81"/>
      <c r="R12"/>
    </row>
    <row r="13" spans="1:18" ht="15.75">
      <c r="A13" s="602" t="s">
        <v>117</v>
      </c>
      <c r="B13" s="603"/>
      <c r="C13" s="603"/>
      <c r="D13" s="765"/>
      <c r="E13" s="805"/>
      <c r="F13" s="805"/>
      <c r="G13" s="604"/>
      <c r="H13" s="605"/>
      <c r="P13" s="81"/>
      <c r="Q13" s="81"/>
      <c r="R13"/>
    </row>
    <row r="14" spans="1:18" ht="15">
      <c r="A14" s="399" t="s">
        <v>261</v>
      </c>
      <c r="B14" s="90">
        <v>15718.259566150542</v>
      </c>
      <c r="C14" s="90">
        <v>15503.980129213483</v>
      </c>
      <c r="D14" s="761">
        <v>1.3820930828807052</v>
      </c>
      <c r="E14" s="797">
        <v>100</v>
      </c>
      <c r="F14" s="798">
        <v>100</v>
      </c>
      <c r="G14" s="590" t="s">
        <v>81</v>
      </c>
      <c r="H14" s="593">
        <v>-4.8154093097913284</v>
      </c>
      <c r="P14" s="81"/>
      <c r="Q14" s="81"/>
      <c r="R14"/>
    </row>
    <row r="15" spans="1:18">
      <c r="A15" s="585" t="s">
        <v>114</v>
      </c>
      <c r="B15" s="55" t="s">
        <v>209</v>
      </c>
      <c r="C15" s="55" t="s">
        <v>209</v>
      </c>
      <c r="D15" s="762" t="s">
        <v>81</v>
      </c>
      <c r="E15" s="799">
        <v>0.26828146558332056</v>
      </c>
      <c r="F15" s="800">
        <v>0.71501532175689475</v>
      </c>
      <c r="G15" s="588" t="s">
        <v>81</v>
      </c>
      <c r="H15" s="589" t="s">
        <v>81</v>
      </c>
    </row>
    <row r="16" spans="1:18">
      <c r="A16" s="585" t="s">
        <v>115</v>
      </c>
      <c r="B16" s="55" t="s">
        <v>209</v>
      </c>
      <c r="C16" s="55" t="s">
        <v>209</v>
      </c>
      <c r="D16" s="762" t="s">
        <v>81</v>
      </c>
      <c r="E16" s="799">
        <v>1.1191169707189943</v>
      </c>
      <c r="F16" s="800">
        <v>0.62016635050342905</v>
      </c>
      <c r="G16" s="1383" t="s">
        <v>81</v>
      </c>
      <c r="H16" s="589" t="s">
        <v>81</v>
      </c>
    </row>
    <row r="17" spans="1:13" ht="13.5" thickBot="1">
      <c r="A17" s="586" t="s">
        <v>116</v>
      </c>
      <c r="B17" s="58">
        <v>15703.42</v>
      </c>
      <c r="C17" s="58">
        <v>15506.759</v>
      </c>
      <c r="D17" s="763">
        <v>1.2682276160995349</v>
      </c>
      <c r="E17" s="801">
        <v>98.612601563697694</v>
      </c>
      <c r="F17" s="802">
        <v>98.664818327739667</v>
      </c>
      <c r="G17" s="591">
        <v>-5.2923387411023717E-2</v>
      </c>
      <c r="H17" s="594">
        <v>-4.8657842194779155</v>
      </c>
    </row>
    <row r="18" spans="1:13" ht="15">
      <c r="A18" s="576" t="s">
        <v>262</v>
      </c>
      <c r="B18" s="91">
        <v>11816.227000000001</v>
      </c>
      <c r="C18" s="91">
        <v>12020.004000000001</v>
      </c>
      <c r="D18" s="764">
        <v>-1.6953155756021383</v>
      </c>
      <c r="E18" s="803">
        <v>100</v>
      </c>
      <c r="F18" s="804">
        <v>100</v>
      </c>
      <c r="G18" s="592" t="s">
        <v>81</v>
      </c>
      <c r="H18" s="595">
        <v>23.610228716645494</v>
      </c>
    </row>
    <row r="19" spans="1:13">
      <c r="A19" s="585" t="s">
        <v>114</v>
      </c>
      <c r="B19" s="55" t="s">
        <v>81</v>
      </c>
      <c r="C19" s="55" t="s">
        <v>81</v>
      </c>
      <c r="D19" s="762" t="s">
        <v>81</v>
      </c>
      <c r="E19" s="799">
        <v>0</v>
      </c>
      <c r="F19" s="800">
        <v>0</v>
      </c>
      <c r="G19" s="1383" t="s">
        <v>81</v>
      </c>
      <c r="H19" s="589" t="s">
        <v>81</v>
      </c>
    </row>
    <row r="20" spans="1:13">
      <c r="A20" s="585" t="s">
        <v>115</v>
      </c>
      <c r="B20" s="55" t="s">
        <v>81</v>
      </c>
      <c r="C20" s="55" t="s">
        <v>81</v>
      </c>
      <c r="D20" s="762" t="s">
        <v>81</v>
      </c>
      <c r="E20" s="799">
        <v>0</v>
      </c>
      <c r="F20" s="800">
        <v>0</v>
      </c>
      <c r="G20" s="1383" t="s">
        <v>81</v>
      </c>
      <c r="H20" s="589" t="s">
        <v>81</v>
      </c>
    </row>
    <row r="21" spans="1:13" ht="13.5" thickBot="1">
      <c r="A21" s="587" t="s">
        <v>116</v>
      </c>
      <c r="B21" s="55">
        <v>11816.227000000001</v>
      </c>
      <c r="C21" s="55">
        <v>12020.004000000001</v>
      </c>
      <c r="D21" s="762">
        <v>-1.6953155756021383</v>
      </c>
      <c r="E21" s="799">
        <v>100</v>
      </c>
      <c r="F21" s="800">
        <v>100</v>
      </c>
      <c r="G21" s="588">
        <v>0</v>
      </c>
      <c r="H21" s="589">
        <v>23.610228716645494</v>
      </c>
    </row>
    <row r="22" spans="1:13" ht="15.75">
      <c r="A22" s="602" t="s">
        <v>118</v>
      </c>
      <c r="B22" s="603"/>
      <c r="C22" s="603"/>
      <c r="D22" s="765"/>
      <c r="E22" s="805"/>
      <c r="F22" s="805"/>
      <c r="G22" s="604"/>
      <c r="H22" s="605"/>
    </row>
    <row r="23" spans="1:13" ht="15">
      <c r="A23" s="399" t="s">
        <v>261</v>
      </c>
      <c r="B23" s="90">
        <v>14415.686978208621</v>
      </c>
      <c r="C23" s="90">
        <v>14952.897263510378</v>
      </c>
      <c r="D23" s="761">
        <v>-3.5926835838878763</v>
      </c>
      <c r="E23" s="797">
        <v>100</v>
      </c>
      <c r="F23" s="798">
        <v>100</v>
      </c>
      <c r="G23" s="590" t="s">
        <v>81</v>
      </c>
      <c r="H23" s="593">
        <v>-58.616802599297138</v>
      </c>
    </row>
    <row r="24" spans="1:13">
      <c r="A24" s="585" t="s">
        <v>114</v>
      </c>
      <c r="B24" s="55" t="s">
        <v>209</v>
      </c>
      <c r="C24" s="55">
        <v>11323.11</v>
      </c>
      <c r="D24" s="762" t="s">
        <v>81</v>
      </c>
      <c r="E24" s="799">
        <v>38.95209101105592</v>
      </c>
      <c r="F24" s="800">
        <v>32.225979709568328</v>
      </c>
      <c r="G24" s="588" t="s">
        <v>81</v>
      </c>
      <c r="H24" s="589" t="s">
        <v>81</v>
      </c>
    </row>
    <row r="25" spans="1:13">
      <c r="A25" s="585" t="s">
        <v>115</v>
      </c>
      <c r="B25" s="55" t="s">
        <v>209</v>
      </c>
      <c r="C25" s="55">
        <v>20419.710999999999</v>
      </c>
      <c r="D25" s="762" t="s">
        <v>81</v>
      </c>
      <c r="E25" s="799">
        <v>10.847620573626021</v>
      </c>
      <c r="F25" s="800">
        <v>26.589748690405145</v>
      </c>
      <c r="G25" s="588" t="s">
        <v>81</v>
      </c>
      <c r="H25" s="589" t="s">
        <v>81</v>
      </c>
    </row>
    <row r="26" spans="1:13" ht="16.5" thickBot="1">
      <c r="A26" s="586" t="s">
        <v>116</v>
      </c>
      <c r="B26" s="58">
        <v>14764.721</v>
      </c>
      <c r="C26" s="58">
        <v>14263.611000000001</v>
      </c>
      <c r="D26" s="763">
        <v>3.513205737312934</v>
      </c>
      <c r="E26" s="801">
        <v>50.200288415318063</v>
      </c>
      <c r="F26" s="802">
        <v>41.18427160002652</v>
      </c>
      <c r="G26" s="591">
        <v>21.89189334912442</v>
      </c>
      <c r="H26" s="594">
        <v>-49.557237159877637</v>
      </c>
      <c r="J26" s="87"/>
      <c r="K26" s="81"/>
      <c r="L26" s="81"/>
      <c r="M26" s="81"/>
    </row>
    <row r="27" spans="1:13" ht="15">
      <c r="A27" s="576" t="s">
        <v>262</v>
      </c>
      <c r="B27" s="91" t="s">
        <v>209</v>
      </c>
      <c r="C27" s="91">
        <v>11950.718435754192</v>
      </c>
      <c r="D27" s="764" t="s">
        <v>81</v>
      </c>
      <c r="E27" s="803">
        <v>100</v>
      </c>
      <c r="F27" s="804">
        <v>100</v>
      </c>
      <c r="G27" s="592" t="s">
        <v>81</v>
      </c>
      <c r="H27" s="595" t="s">
        <v>81</v>
      </c>
      <c r="J27" s="1459"/>
      <c r="K27" s="1459"/>
      <c r="L27" s="1459"/>
      <c r="M27" s="1459"/>
    </row>
    <row r="28" spans="1:13">
      <c r="A28" s="585" t="s">
        <v>114</v>
      </c>
      <c r="B28" s="55" t="s">
        <v>81</v>
      </c>
      <c r="C28" s="55" t="s">
        <v>209</v>
      </c>
      <c r="D28" s="762" t="s">
        <v>81</v>
      </c>
      <c r="E28" s="799">
        <v>0</v>
      </c>
      <c r="F28" s="800">
        <v>4.7685554668794898</v>
      </c>
      <c r="G28" s="588" t="s">
        <v>81</v>
      </c>
      <c r="H28" s="589" t="s">
        <v>81</v>
      </c>
    </row>
    <row r="29" spans="1:13">
      <c r="A29" s="585" t="s">
        <v>115</v>
      </c>
      <c r="B29" s="55" t="s">
        <v>81</v>
      </c>
      <c r="C29" s="55" t="s">
        <v>209</v>
      </c>
      <c r="D29" s="762" t="s">
        <v>81</v>
      </c>
      <c r="E29" s="799">
        <v>0</v>
      </c>
      <c r="F29" s="800">
        <v>3.4517158818834797</v>
      </c>
      <c r="G29" s="588" t="s">
        <v>81</v>
      </c>
      <c r="H29" s="589" t="s">
        <v>81</v>
      </c>
    </row>
    <row r="30" spans="1:13" ht="13.5" thickBot="1">
      <c r="A30" s="587" t="s">
        <v>116</v>
      </c>
      <c r="B30" s="55" t="s">
        <v>209</v>
      </c>
      <c r="C30" s="55" t="s">
        <v>209</v>
      </c>
      <c r="D30" s="762" t="s">
        <v>81</v>
      </c>
      <c r="E30" s="799">
        <v>100</v>
      </c>
      <c r="F30" s="800">
        <v>91.779728651237036</v>
      </c>
      <c r="G30" s="588" t="s">
        <v>81</v>
      </c>
      <c r="H30" s="589" t="s">
        <v>81</v>
      </c>
    </row>
    <row r="31" spans="1:13" ht="15.75">
      <c r="A31" s="602" t="s">
        <v>119</v>
      </c>
      <c r="B31" s="603"/>
      <c r="C31" s="603"/>
      <c r="D31" s="765"/>
      <c r="E31" s="805"/>
      <c r="F31" s="805"/>
      <c r="G31" s="604"/>
      <c r="H31" s="605"/>
    </row>
    <row r="32" spans="1:13" ht="15">
      <c r="A32" s="399" t="s">
        <v>261</v>
      </c>
      <c r="B32" s="90">
        <v>13173.153</v>
      </c>
      <c r="C32" s="90">
        <v>12737.994577271345</v>
      </c>
      <c r="D32" s="761">
        <v>3.4162239596577986</v>
      </c>
      <c r="E32" s="797">
        <v>100</v>
      </c>
      <c r="F32" s="798">
        <v>100</v>
      </c>
      <c r="G32" s="590" t="s">
        <v>81</v>
      </c>
      <c r="H32" s="593">
        <v>-5.0805226374962098</v>
      </c>
    </row>
    <row r="33" spans="1:8">
      <c r="A33" s="585" t="s">
        <v>114</v>
      </c>
      <c r="B33" s="55" t="s">
        <v>81</v>
      </c>
      <c r="C33" s="55">
        <v>10060</v>
      </c>
      <c r="D33" s="762" t="s">
        <v>81</v>
      </c>
      <c r="E33" s="799">
        <v>0</v>
      </c>
      <c r="F33" s="800">
        <v>14.670312974779701</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13173.153</v>
      </c>
      <c r="C35" s="58">
        <v>13198.409</v>
      </c>
      <c r="D35" s="763">
        <v>-0.19135639757791567</v>
      </c>
      <c r="E35" s="801">
        <v>100</v>
      </c>
      <c r="F35" s="802">
        <v>85.329687025220295</v>
      </c>
      <c r="G35" s="591">
        <v>17.19250765614985</v>
      </c>
      <c r="H35" s="594">
        <v>11.238515775229684</v>
      </c>
    </row>
    <row r="36" spans="1:8" ht="15">
      <c r="A36" s="576" t="s">
        <v>262</v>
      </c>
      <c r="B36" s="91">
        <v>10228.277452956178</v>
      </c>
      <c r="C36" s="91">
        <v>10380.844504716264</v>
      </c>
      <c r="D36" s="764">
        <v>-1.4696978814273898</v>
      </c>
      <c r="E36" s="803">
        <v>100</v>
      </c>
      <c r="F36" s="804">
        <v>100</v>
      </c>
      <c r="G36" s="592" t="s">
        <v>81</v>
      </c>
      <c r="H36" s="595">
        <v>-17.97885288300624</v>
      </c>
    </row>
    <row r="37" spans="1:8">
      <c r="A37" s="585" t="s">
        <v>114</v>
      </c>
      <c r="B37" s="55" t="s">
        <v>209</v>
      </c>
      <c r="C37" s="55" t="s">
        <v>209</v>
      </c>
      <c r="D37" s="762" t="s">
        <v>81</v>
      </c>
      <c r="E37" s="799">
        <v>9.9791328541618363</v>
      </c>
      <c r="F37" s="800">
        <v>9.1815000760687653</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10239.540999999999</v>
      </c>
      <c r="C39" s="58">
        <v>10413.281000000001</v>
      </c>
      <c r="D39" s="763">
        <v>-1.6684462850853787</v>
      </c>
      <c r="E39" s="801">
        <v>90.020867145838153</v>
      </c>
      <c r="F39" s="802">
        <v>90.818499923931228</v>
      </c>
      <c r="G39" s="591">
        <v>-0.87827125394183414</v>
      </c>
      <c r="H39" s="594">
        <v>-18.699221040288133</v>
      </c>
    </row>
    <row r="40" spans="1:8" ht="14.25" customHeight="1">
      <c r="A40" s="87" t="s">
        <v>263</v>
      </c>
      <c r="B40" s="81"/>
      <c r="C40" s="87"/>
      <c r="D40" s="81"/>
    </row>
    <row r="41" spans="1:8" ht="5.25" customHeight="1">
      <c r="A41" s="1464"/>
      <c r="B41" s="1464"/>
      <c r="C41" s="1464"/>
      <c r="D41" s="1464"/>
    </row>
    <row r="42" spans="1:8" ht="15">
      <c r="A42" s="88" t="s">
        <v>45</v>
      </c>
      <c r="B42" s="89"/>
    </row>
    <row r="43" spans="1:8" ht="15">
      <c r="A43" s="86" t="s">
        <v>77</v>
      </c>
      <c r="B43" s="1465" t="s">
        <v>46</v>
      </c>
      <c r="C43" s="1466"/>
      <c r="D43" s="1466"/>
      <c r="E43" s="1466"/>
      <c r="F43" s="1466"/>
      <c r="G43" s="1466"/>
      <c r="H43" s="1467"/>
    </row>
    <row r="44" spans="1:8" ht="15">
      <c r="A44" s="86" t="s">
        <v>47</v>
      </c>
      <c r="B44" s="1465" t="s">
        <v>48</v>
      </c>
      <c r="C44" s="1466"/>
      <c r="D44" s="1466"/>
      <c r="E44" s="1466"/>
      <c r="F44" s="1466"/>
      <c r="G44" s="1466"/>
      <c r="H44" s="1467"/>
    </row>
    <row r="45" spans="1:8" ht="15">
      <c r="A45" s="86" t="s">
        <v>49</v>
      </c>
      <c r="B45" s="1465" t="s">
        <v>50</v>
      </c>
      <c r="C45" s="1466"/>
      <c r="D45" s="1466"/>
      <c r="E45" s="1466"/>
      <c r="F45" s="1466"/>
      <c r="G45" s="1466"/>
      <c r="H45" s="1467"/>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D34" sqref="D34"/>
    </sheetView>
  </sheetViews>
  <sheetFormatPr defaultRowHeight="12.75"/>
  <cols>
    <col min="1" max="1" width="42.85546875" customWidth="1"/>
    <col min="2" max="2" width="13.85546875" customWidth="1"/>
    <col min="3" max="3" width="14.7109375" customWidth="1"/>
    <col min="4" max="4" width="17.85546875" customWidth="1"/>
  </cols>
  <sheetData>
    <row r="2" spans="1:8" ht="16.5">
      <c r="A2" s="1468" t="s">
        <v>501</v>
      </c>
      <c r="B2" s="1468"/>
      <c r="C2" s="1468"/>
      <c r="D2" s="1468"/>
      <c r="E2" s="1468"/>
      <c r="F2" s="1468"/>
      <c r="G2" s="1468"/>
      <c r="H2" s="1468"/>
    </row>
    <row r="3" spans="1:8">
      <c r="A3" s="1096"/>
      <c r="B3" s="1096"/>
      <c r="C3" s="1096"/>
      <c r="D3" s="1096"/>
      <c r="E3" s="1096"/>
      <c r="F3" s="1096"/>
      <c r="G3" s="1096"/>
      <c r="H3" s="1096"/>
    </row>
    <row r="4" spans="1:8" ht="13.5" thickBot="1"/>
    <row r="5" spans="1:8" ht="27">
      <c r="A5" s="1081" t="s">
        <v>108</v>
      </c>
      <c r="B5" s="2" t="s">
        <v>9</v>
      </c>
      <c r="C5" s="2"/>
      <c r="D5" s="1387" t="s">
        <v>109</v>
      </c>
    </row>
    <row r="6" spans="1:8" ht="19.5" thickBot="1">
      <c r="A6" s="575"/>
      <c r="B6" s="1055" t="s">
        <v>492</v>
      </c>
      <c r="C6" s="1055" t="s">
        <v>476</v>
      </c>
      <c r="D6" s="1388" t="s">
        <v>54</v>
      </c>
    </row>
    <row r="7" spans="1:8" ht="15.75">
      <c r="A7" s="602"/>
      <c r="B7" s="783"/>
      <c r="C7" s="783"/>
      <c r="D7" s="1393"/>
    </row>
    <row r="8" spans="1:8" ht="15">
      <c r="A8" s="399" t="s">
        <v>261</v>
      </c>
      <c r="B8" s="90">
        <v>15967.92</v>
      </c>
      <c r="C8" s="90">
        <v>15731.25</v>
      </c>
      <c r="D8" s="1389">
        <v>1.5044576877234808</v>
      </c>
    </row>
    <row r="9" spans="1:8">
      <c r="A9" s="585" t="s">
        <v>114</v>
      </c>
      <c r="B9" s="55">
        <v>12607.19</v>
      </c>
      <c r="C9" s="1394">
        <v>12772</v>
      </c>
      <c r="D9" s="1390">
        <v>-1.2904008769182547</v>
      </c>
    </row>
    <row r="10" spans="1:8">
      <c r="A10" s="585" t="s">
        <v>115</v>
      </c>
      <c r="B10" s="55">
        <v>20063.89</v>
      </c>
      <c r="C10" s="1394">
        <v>20312</v>
      </c>
      <c r="D10" s="1390">
        <v>-1.2214946829460445</v>
      </c>
    </row>
    <row r="11" spans="1:8" ht="13.5" thickBot="1">
      <c r="A11" s="586" t="s">
        <v>116</v>
      </c>
      <c r="B11" s="58">
        <v>15506.74</v>
      </c>
      <c r="C11" s="1395">
        <v>14396.884</v>
      </c>
      <c r="D11" s="1391">
        <v>7.7090014755970788</v>
      </c>
    </row>
    <row r="12" spans="1:8" ht="15">
      <c r="A12" s="576" t="s">
        <v>262</v>
      </c>
      <c r="B12" s="91">
        <v>13491.14</v>
      </c>
      <c r="C12" s="91">
        <v>13475.74</v>
      </c>
      <c r="D12" s="1392">
        <v>0.1142794384575514</v>
      </c>
    </row>
    <row r="13" spans="1:8">
      <c r="A13" s="585" t="s">
        <v>114</v>
      </c>
      <c r="B13" s="55" t="s">
        <v>209</v>
      </c>
      <c r="C13" s="1394" t="s">
        <v>209</v>
      </c>
      <c r="D13" s="1403" t="s">
        <v>81</v>
      </c>
    </row>
    <row r="14" spans="1:8">
      <c r="A14" s="585" t="s">
        <v>115</v>
      </c>
      <c r="B14" s="55">
        <v>21431.1</v>
      </c>
      <c r="C14" s="1394">
        <v>20537.07</v>
      </c>
      <c r="D14" s="1390">
        <v>4.3532500010955744</v>
      </c>
    </row>
    <row r="15" spans="1:8" ht="13.5" customHeight="1" thickBot="1">
      <c r="A15" s="586" t="s">
        <v>116</v>
      </c>
      <c r="B15" s="58">
        <v>12419.82</v>
      </c>
      <c r="C15" s="1395">
        <v>12014.17</v>
      </c>
      <c r="D15" s="1391">
        <v>3.3764296659694311</v>
      </c>
    </row>
    <row r="16" spans="1:8" ht="15.75">
      <c r="A16" s="87" t="s">
        <v>263</v>
      </c>
    </row>
    <row r="42" spans="14:14">
      <c r="N42" t="s">
        <v>480</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B14" sqref="B14"/>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494</v>
      </c>
      <c r="B2" s="777"/>
      <c r="C2" s="777"/>
      <c r="D2" s="777"/>
      <c r="E2" s="777"/>
      <c r="F2" s="81"/>
      <c r="G2" s="81"/>
      <c r="H2" s="81"/>
    </row>
    <row r="3" spans="1:8" ht="18" customHeight="1">
      <c r="A3"/>
      <c r="B3"/>
      <c r="C3"/>
      <c r="D3"/>
      <c r="E3"/>
      <c r="G3"/>
      <c r="H3"/>
    </row>
    <row r="4" spans="1:8" ht="18" customHeight="1" thickBot="1">
      <c r="A4"/>
      <c r="B4"/>
      <c r="C4"/>
      <c r="D4"/>
      <c r="E4"/>
      <c r="F4"/>
      <c r="G4"/>
      <c r="H4"/>
    </row>
    <row r="5" spans="1:8" s="1273" customFormat="1" ht="18" customHeight="1">
      <c r="A5" s="1469" t="s">
        <v>120</v>
      </c>
      <c r="B5" s="1267" t="s">
        <v>474</v>
      </c>
      <c r="C5" s="1268"/>
      <c r="D5" s="1268"/>
      <c r="E5" s="1269" t="s">
        <v>266</v>
      </c>
      <c r="F5" s="1270"/>
      <c r="G5" s="1271"/>
      <c r="H5" s="1272"/>
    </row>
    <row r="6" spans="1:8" s="1273" customFormat="1" ht="30" customHeight="1" thickBot="1">
      <c r="A6" s="1470"/>
      <c r="B6" s="1274" t="s">
        <v>121</v>
      </c>
      <c r="C6" s="1275" t="s">
        <v>122</v>
      </c>
      <c r="D6" s="1276" t="s">
        <v>472</v>
      </c>
      <c r="E6" s="1290" t="s">
        <v>121</v>
      </c>
      <c r="F6" s="1290" t="s">
        <v>122</v>
      </c>
      <c r="G6" s="1291" t="s">
        <v>472</v>
      </c>
      <c r="H6" s="1272"/>
    </row>
    <row r="7" spans="1:8" s="1279" customFormat="1" ht="24.95" customHeight="1" thickBot="1">
      <c r="A7" s="1277" t="s">
        <v>123</v>
      </c>
      <c r="B7" s="1283">
        <v>33946.381999999998</v>
      </c>
      <c r="C7" s="1283">
        <v>26272.670999999998</v>
      </c>
      <c r="D7" s="1284">
        <v>16703.370999999999</v>
      </c>
      <c r="E7" s="1292">
        <v>13.163633352487075</v>
      </c>
      <c r="F7" s="1292">
        <v>-0.59452204749774973</v>
      </c>
      <c r="G7" s="1293">
        <v>2.1043493909634905</v>
      </c>
      <c r="H7" s="1278"/>
    </row>
    <row r="8" spans="1:8" s="1279" customFormat="1" ht="24.95" customHeight="1">
      <c r="A8" s="1280" t="s">
        <v>280</v>
      </c>
      <c r="B8" s="1285">
        <v>34240.516000000003</v>
      </c>
      <c r="C8" s="1285">
        <v>26053.937999999998</v>
      </c>
      <c r="D8" s="1285" t="s">
        <v>209</v>
      </c>
      <c r="E8" s="1288">
        <v>35.329166043024955</v>
      </c>
      <c r="F8" s="1288">
        <v>0.62741073399709801</v>
      </c>
      <c r="G8" s="1295" t="s">
        <v>81</v>
      </c>
      <c r="H8" s="1278"/>
    </row>
    <row r="9" spans="1:8" s="1279" customFormat="1" ht="24.95" customHeight="1">
      <c r="A9" s="1281" t="s">
        <v>277</v>
      </c>
      <c r="B9" s="1286">
        <v>33814.821000000004</v>
      </c>
      <c r="C9" s="1286">
        <v>26242.366000000002</v>
      </c>
      <c r="D9" s="1286" t="s">
        <v>209</v>
      </c>
      <c r="E9" s="1289">
        <v>-2.652215071831467</v>
      </c>
      <c r="F9" s="1289">
        <v>-1.0643744424062462</v>
      </c>
      <c r="G9" s="1296" t="s">
        <v>81</v>
      </c>
      <c r="H9" s="1278"/>
    </row>
    <row r="10" spans="1:8" s="1279" customFormat="1" ht="24.95" customHeight="1" thickBot="1">
      <c r="A10" s="1282" t="s">
        <v>281</v>
      </c>
      <c r="B10" s="1382" t="s">
        <v>209</v>
      </c>
      <c r="C10" s="1287">
        <v>28025.699000000001</v>
      </c>
      <c r="D10" s="1297" t="s">
        <v>81</v>
      </c>
      <c r="E10" s="1373" t="s">
        <v>81</v>
      </c>
      <c r="F10" s="1373">
        <v>3.7698795821775368</v>
      </c>
      <c r="G10" s="1294" t="s">
        <v>81</v>
      </c>
      <c r="H10" s="1278"/>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A2" sqref="A2"/>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495</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73" customFormat="1" ht="18" customHeight="1">
      <c r="A5" s="1469" t="s">
        <v>120</v>
      </c>
      <c r="B5" s="1267" t="s">
        <v>474</v>
      </c>
      <c r="C5" s="1268"/>
      <c r="D5" s="1268"/>
      <c r="E5" s="1269" t="s">
        <v>266</v>
      </c>
      <c r="F5" s="1270"/>
      <c r="G5" s="1271"/>
      <c r="H5" s="1272"/>
    </row>
    <row r="6" spans="1:8" s="1273" customFormat="1" ht="30" customHeight="1" thickBot="1">
      <c r="A6" s="1470"/>
      <c r="B6" s="1274" t="s">
        <v>121</v>
      </c>
      <c r="C6" s="1275" t="s">
        <v>122</v>
      </c>
      <c r="D6" s="1276" t="s">
        <v>472</v>
      </c>
      <c r="E6" s="1290" t="s">
        <v>121</v>
      </c>
      <c r="F6" s="1290" t="s">
        <v>122</v>
      </c>
      <c r="G6" s="1291" t="s">
        <v>472</v>
      </c>
      <c r="H6" s="1272"/>
    </row>
    <row r="7" spans="1:8" s="1279" customFormat="1" ht="24.95" customHeight="1" thickBot="1">
      <c r="A7" s="1277" t="s">
        <v>493</v>
      </c>
      <c r="B7" s="1283">
        <v>39068.81</v>
      </c>
      <c r="C7" s="1283">
        <v>25642.32</v>
      </c>
      <c r="D7" s="1284" t="s">
        <v>209</v>
      </c>
      <c r="E7" s="1292">
        <v>3.5554804318842907</v>
      </c>
      <c r="F7" s="1292">
        <v>6.2113962304164509</v>
      </c>
      <c r="G7" s="1402" t="s">
        <v>81</v>
      </c>
      <c r="H7" s="1278"/>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I-VI_2021</vt:lpstr>
      <vt:lpstr>Eksport I-VI_2021</vt:lpstr>
      <vt:lpstr>Import I-VI_2021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2021-08-19T12:56:37Z</dcterms:modified>
</cp:coreProperties>
</file>