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11820" yWindow="0" windowWidth="12075" windowHeight="14550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45621"/>
</workbook>
</file>

<file path=xl/calcChain.xml><?xml version="1.0" encoding="utf-8"?>
<calcChain xmlns="http://schemas.openxmlformats.org/spreadsheetml/2006/main">
  <c r="K440" i="1" l="1"/>
  <c r="H440" i="1"/>
  <c r="T393" i="1" l="1"/>
  <c r="T392" i="1"/>
  <c r="T391" i="1"/>
  <c r="T390" i="1"/>
  <c r="T389" i="1"/>
  <c r="T388" i="1"/>
  <c r="T387" i="1"/>
  <c r="T386" i="1"/>
  <c r="T385" i="1"/>
  <c r="T384" i="1"/>
  <c r="T383" i="1"/>
  <c r="T382" i="1"/>
  <c r="T381" i="1"/>
  <c r="T380" i="1"/>
  <c r="T379" i="1"/>
  <c r="S393" i="1"/>
  <c r="T394" i="1" l="1"/>
  <c r="S380" i="1"/>
  <c r="S381" i="1"/>
  <c r="S382" i="1"/>
  <c r="S383" i="1"/>
  <c r="S384" i="1"/>
  <c r="S385" i="1"/>
  <c r="S386" i="1"/>
  <c r="S387" i="1"/>
  <c r="S388" i="1"/>
  <c r="S389" i="1"/>
  <c r="S390" i="1"/>
  <c r="S391" i="1"/>
  <c r="S392" i="1"/>
  <c r="S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U393" i="1" l="1"/>
  <c r="V393" i="1" s="1"/>
  <c r="U385" i="1"/>
  <c r="V385" i="1" s="1"/>
  <c r="U381" i="1"/>
  <c r="V381" i="1" s="1"/>
  <c r="U389" i="1"/>
  <c r="V389" i="1" s="1"/>
  <c r="U392" i="1"/>
  <c r="V392" i="1" s="1"/>
  <c r="U388" i="1"/>
  <c r="V388" i="1" s="1"/>
  <c r="U384" i="1"/>
  <c r="V384" i="1" s="1"/>
  <c r="U380" i="1"/>
  <c r="V380" i="1" s="1"/>
  <c r="U383" i="1"/>
  <c r="V383" i="1" s="1"/>
  <c r="U391" i="1"/>
  <c r="V391" i="1" s="1"/>
  <c r="U387" i="1"/>
  <c r="V387" i="1" s="1"/>
  <c r="U379" i="1"/>
  <c r="U390" i="1"/>
  <c r="V390" i="1" s="1"/>
  <c r="U386" i="1"/>
  <c r="V386" i="1" s="1"/>
  <c r="U382" i="1"/>
  <c r="V382" i="1" s="1"/>
  <c r="J240" i="1"/>
  <c r="V241" i="1" l="1"/>
  <c r="S241" i="1"/>
  <c r="P241" i="1"/>
  <c r="M241" i="1"/>
  <c r="J241" i="1"/>
  <c r="O25" i="1" l="1"/>
  <c r="S25" i="1" s="1"/>
  <c r="I23" i="1" l="1"/>
  <c r="M23" i="1" s="1"/>
  <c r="O22" i="1"/>
  <c r="S22" i="1" s="1"/>
  <c r="T153" i="1" l="1"/>
  <c r="T154" i="1"/>
  <c r="T155" i="1"/>
  <c r="T156" i="1"/>
  <c r="T157" i="1"/>
  <c r="T152" i="1"/>
  <c r="R153" i="1"/>
  <c r="R154" i="1"/>
  <c r="R155" i="1"/>
  <c r="R156" i="1"/>
  <c r="R157" i="1"/>
  <c r="R152" i="1"/>
  <c r="P153" i="1"/>
  <c r="P154" i="1"/>
  <c r="P155" i="1"/>
  <c r="P156" i="1"/>
  <c r="P157" i="1"/>
  <c r="P152" i="1"/>
  <c r="M153" i="1"/>
  <c r="M154" i="1"/>
  <c r="M155" i="1"/>
  <c r="M156" i="1"/>
  <c r="M157" i="1"/>
  <c r="M152" i="1"/>
  <c r="H153" i="1"/>
  <c r="H154" i="1"/>
  <c r="H155" i="1"/>
  <c r="H156" i="1"/>
  <c r="H157" i="1"/>
  <c r="F153" i="1"/>
  <c r="F154" i="1"/>
  <c r="F155" i="1"/>
  <c r="F156" i="1"/>
  <c r="F157" i="1"/>
  <c r="D153" i="1"/>
  <c r="D154" i="1"/>
  <c r="D155" i="1"/>
  <c r="D156" i="1"/>
  <c r="D157" i="1"/>
  <c r="A153" i="1"/>
  <c r="A154" i="1"/>
  <c r="A155" i="1"/>
  <c r="A156" i="1"/>
  <c r="A157" i="1"/>
  <c r="R158" i="1" l="1"/>
  <c r="T158" i="1"/>
  <c r="P158" i="1"/>
  <c r="G482" i="1"/>
  <c r="G473" i="1"/>
  <c r="M316" i="1"/>
  <c r="L377" i="1"/>
  <c r="M284" i="1"/>
  <c r="G178" i="1"/>
  <c r="G19" i="1"/>
  <c r="G190" i="1"/>
  <c r="M149" i="1"/>
  <c r="A149" i="1"/>
  <c r="G51" i="1"/>
  <c r="E9" i="1"/>
  <c r="P486" i="1"/>
  <c r="M486" i="1"/>
  <c r="J486" i="1"/>
  <c r="G486" i="1"/>
  <c r="P485" i="1"/>
  <c r="M485" i="1"/>
  <c r="J485" i="1"/>
  <c r="G485" i="1"/>
  <c r="P484" i="1"/>
  <c r="M484" i="1"/>
  <c r="M487" i="1" s="1"/>
  <c r="J484" i="1"/>
  <c r="J487" i="1" s="1"/>
  <c r="G484" i="1"/>
  <c r="P477" i="1"/>
  <c r="M477" i="1"/>
  <c r="J477" i="1"/>
  <c r="G477" i="1"/>
  <c r="J476" i="1"/>
  <c r="M476" i="1"/>
  <c r="P476" i="1"/>
  <c r="G476" i="1"/>
  <c r="P475" i="1"/>
  <c r="M475" i="1"/>
  <c r="M478" i="1" s="1"/>
  <c r="J475" i="1"/>
  <c r="G475" i="1"/>
  <c r="Q424" i="1"/>
  <c r="N424" i="1"/>
  <c r="L424" i="1"/>
  <c r="L379" i="1"/>
  <c r="Q344" i="1"/>
  <c r="O344" i="1"/>
  <c r="Q343" i="1"/>
  <c r="O343" i="1"/>
  <c r="Q342" i="1"/>
  <c r="O342" i="1"/>
  <c r="Q341" i="1"/>
  <c r="O341" i="1"/>
  <c r="Q320" i="1"/>
  <c r="O320" i="1"/>
  <c r="M320" i="1"/>
  <c r="K320" i="1"/>
  <c r="Q319" i="1"/>
  <c r="O319" i="1"/>
  <c r="M319" i="1"/>
  <c r="K319" i="1"/>
  <c r="Q318" i="1"/>
  <c r="Q321" i="1" s="1"/>
  <c r="O318" i="1"/>
  <c r="M318" i="1"/>
  <c r="M321" i="1" s="1"/>
  <c r="K318" i="1"/>
  <c r="Q288" i="1"/>
  <c r="O288" i="1"/>
  <c r="M288" i="1"/>
  <c r="K288" i="1"/>
  <c r="Q287" i="1"/>
  <c r="O287" i="1"/>
  <c r="M287" i="1"/>
  <c r="K287" i="1"/>
  <c r="Q286" i="1"/>
  <c r="O286" i="1"/>
  <c r="M286" i="1"/>
  <c r="K286" i="1"/>
  <c r="Q312" i="1"/>
  <c r="O312" i="1"/>
  <c r="Q311" i="1"/>
  <c r="O311" i="1"/>
  <c r="Q310" i="1"/>
  <c r="O310" i="1"/>
  <c r="Q309" i="1"/>
  <c r="O309" i="1"/>
  <c r="V240" i="1"/>
  <c r="S240" i="1"/>
  <c r="P240" i="1"/>
  <c r="M240" i="1"/>
  <c r="V239" i="1"/>
  <c r="S239" i="1"/>
  <c r="P239" i="1"/>
  <c r="M239" i="1"/>
  <c r="J239" i="1"/>
  <c r="V238" i="1"/>
  <c r="S238" i="1"/>
  <c r="P238" i="1"/>
  <c r="M238" i="1"/>
  <c r="J238" i="1"/>
  <c r="V237" i="1"/>
  <c r="S237" i="1"/>
  <c r="P237" i="1"/>
  <c r="M237" i="1"/>
  <c r="J237" i="1"/>
  <c r="V236" i="1"/>
  <c r="S236" i="1"/>
  <c r="P236" i="1"/>
  <c r="M236" i="1"/>
  <c r="J236" i="1"/>
  <c r="S193" i="1"/>
  <c r="S194" i="1"/>
  <c r="S195" i="1"/>
  <c r="S196" i="1"/>
  <c r="S197" i="1"/>
  <c r="S192" i="1"/>
  <c r="P193" i="1"/>
  <c r="P194" i="1"/>
  <c r="P195" i="1"/>
  <c r="P196" i="1"/>
  <c r="P197" i="1"/>
  <c r="P192" i="1"/>
  <c r="M193" i="1"/>
  <c r="M194" i="1"/>
  <c r="M195" i="1"/>
  <c r="M196" i="1"/>
  <c r="M197" i="1"/>
  <c r="M192" i="1"/>
  <c r="J193" i="1"/>
  <c r="J194" i="1"/>
  <c r="J195" i="1"/>
  <c r="J196" i="1"/>
  <c r="J197" i="1"/>
  <c r="J192" i="1"/>
  <c r="G193" i="1"/>
  <c r="G194" i="1"/>
  <c r="G195" i="1"/>
  <c r="G196" i="1"/>
  <c r="G197" i="1"/>
  <c r="G192" i="1"/>
  <c r="C193" i="1"/>
  <c r="C194" i="1"/>
  <c r="C195" i="1"/>
  <c r="C196" i="1"/>
  <c r="C197" i="1"/>
  <c r="C192" i="1"/>
  <c r="S181" i="1"/>
  <c r="S182" i="1"/>
  <c r="S183" i="1"/>
  <c r="S184" i="1"/>
  <c r="S185" i="1"/>
  <c r="S180" i="1"/>
  <c r="P181" i="1"/>
  <c r="P182" i="1"/>
  <c r="P183" i="1"/>
  <c r="P184" i="1"/>
  <c r="P185" i="1"/>
  <c r="P180" i="1"/>
  <c r="M181" i="1"/>
  <c r="M182" i="1"/>
  <c r="M183" i="1"/>
  <c r="M184" i="1"/>
  <c r="M185" i="1"/>
  <c r="M180" i="1"/>
  <c r="J181" i="1"/>
  <c r="J182" i="1"/>
  <c r="J183" i="1"/>
  <c r="J184" i="1"/>
  <c r="J185" i="1"/>
  <c r="J180" i="1"/>
  <c r="G181" i="1"/>
  <c r="G182" i="1"/>
  <c r="G183" i="1"/>
  <c r="G184" i="1"/>
  <c r="G185" i="1"/>
  <c r="G180" i="1"/>
  <c r="C181" i="1"/>
  <c r="C182" i="1"/>
  <c r="C183" i="1"/>
  <c r="C184" i="1"/>
  <c r="C185" i="1"/>
  <c r="C180" i="1"/>
  <c r="H152" i="1"/>
  <c r="F152" i="1"/>
  <c r="D152" i="1"/>
  <c r="A152" i="1"/>
  <c r="Q55" i="1"/>
  <c r="U55" i="1" s="1"/>
  <c r="Q56" i="1"/>
  <c r="U56" i="1" s="1"/>
  <c r="Q57" i="1"/>
  <c r="U57" i="1" s="1"/>
  <c r="Q58" i="1"/>
  <c r="U58" i="1" s="1"/>
  <c r="Q59" i="1"/>
  <c r="U59" i="1" s="1"/>
  <c r="Q54" i="1"/>
  <c r="U54" i="1" s="1"/>
  <c r="O55" i="1"/>
  <c r="S55" i="1" s="1"/>
  <c r="O56" i="1"/>
  <c r="S56" i="1" s="1"/>
  <c r="O57" i="1"/>
  <c r="S57" i="1" s="1"/>
  <c r="O58" i="1"/>
  <c r="S58" i="1" s="1"/>
  <c r="O59" i="1"/>
  <c r="S59" i="1" s="1"/>
  <c r="O54" i="1"/>
  <c r="S54" i="1" s="1"/>
  <c r="I55" i="1"/>
  <c r="M55" i="1" s="1"/>
  <c r="I56" i="1"/>
  <c r="M56" i="1" s="1"/>
  <c r="I57" i="1"/>
  <c r="M57" i="1" s="1"/>
  <c r="I58" i="1"/>
  <c r="M58" i="1" s="1"/>
  <c r="I59" i="1"/>
  <c r="M59" i="1" s="1"/>
  <c r="I54" i="1"/>
  <c r="M54" i="1" s="1"/>
  <c r="G54" i="1"/>
  <c r="K54" i="1" s="1"/>
  <c r="G55" i="1"/>
  <c r="K55" i="1" s="1"/>
  <c r="G56" i="1"/>
  <c r="K56" i="1" s="1"/>
  <c r="G57" i="1"/>
  <c r="K57" i="1" s="1"/>
  <c r="G58" i="1"/>
  <c r="K58" i="1" s="1"/>
  <c r="G59" i="1"/>
  <c r="K59" i="1" s="1"/>
  <c r="C55" i="1"/>
  <c r="C56" i="1"/>
  <c r="C57" i="1"/>
  <c r="C58" i="1"/>
  <c r="C59" i="1"/>
  <c r="C54" i="1"/>
  <c r="Q23" i="1"/>
  <c r="U23" i="1" s="1"/>
  <c r="Q24" i="1"/>
  <c r="U24" i="1" s="1"/>
  <c r="Q25" i="1"/>
  <c r="U25" i="1" s="1"/>
  <c r="Q26" i="1"/>
  <c r="U26" i="1" s="1"/>
  <c r="Q27" i="1"/>
  <c r="U27" i="1" s="1"/>
  <c r="Q22" i="1"/>
  <c r="U22" i="1" s="1"/>
  <c r="O23" i="1"/>
  <c r="S23" i="1" s="1"/>
  <c r="O24" i="1"/>
  <c r="S24" i="1" s="1"/>
  <c r="O26" i="1"/>
  <c r="S26" i="1" s="1"/>
  <c r="O27" i="1"/>
  <c r="S27" i="1" s="1"/>
  <c r="C23" i="1"/>
  <c r="C24" i="1"/>
  <c r="C25" i="1"/>
  <c r="C26" i="1"/>
  <c r="C27" i="1"/>
  <c r="I24" i="1"/>
  <c r="M24" i="1" s="1"/>
  <c r="I25" i="1"/>
  <c r="M25" i="1" s="1"/>
  <c r="I26" i="1"/>
  <c r="M26" i="1" s="1"/>
  <c r="I27" i="1"/>
  <c r="M27" i="1" s="1"/>
  <c r="I22" i="1"/>
  <c r="M22" i="1" s="1"/>
  <c r="G23" i="1"/>
  <c r="K23" i="1" s="1"/>
  <c r="G24" i="1"/>
  <c r="K24" i="1" s="1"/>
  <c r="G25" i="1"/>
  <c r="K25" i="1" s="1"/>
  <c r="G26" i="1"/>
  <c r="K26" i="1" s="1"/>
  <c r="G27" i="1"/>
  <c r="K27" i="1" s="1"/>
  <c r="G22" i="1"/>
  <c r="K22" i="1" s="1"/>
  <c r="C22" i="1"/>
  <c r="G487" i="1" l="1"/>
  <c r="P487" i="1"/>
  <c r="M28" i="1"/>
  <c r="K321" i="1"/>
  <c r="J242" i="1"/>
  <c r="V242" i="1"/>
  <c r="S242" i="1"/>
  <c r="V379" i="1"/>
  <c r="P242" i="1"/>
  <c r="M242" i="1"/>
  <c r="O321" i="1"/>
  <c r="G478" i="1"/>
  <c r="J478" i="1"/>
  <c r="Q345" i="1"/>
  <c r="S198" i="1"/>
  <c r="P478" i="1"/>
  <c r="G186" i="1"/>
  <c r="M186" i="1"/>
  <c r="S186" i="1"/>
  <c r="F158" i="1"/>
  <c r="O345" i="1"/>
  <c r="J198" i="1"/>
  <c r="P198" i="1"/>
  <c r="G198" i="1"/>
  <c r="M198" i="1"/>
  <c r="P186" i="1"/>
  <c r="J186" i="1"/>
  <c r="D158" i="1"/>
  <c r="H158" i="1"/>
  <c r="S394" i="1"/>
  <c r="R394" i="1"/>
  <c r="Q394" i="1"/>
  <c r="P394" i="1"/>
  <c r="O394" i="1"/>
  <c r="N394" i="1"/>
  <c r="L394" i="1"/>
  <c r="Q313" i="1"/>
  <c r="O313" i="1"/>
  <c r="Q289" i="1"/>
  <c r="O289" i="1"/>
  <c r="M289" i="1"/>
  <c r="K289" i="1"/>
  <c r="Q60" i="1"/>
  <c r="O60" i="1"/>
  <c r="M60" i="1"/>
  <c r="K60" i="1"/>
  <c r="I60" i="1"/>
  <c r="G60" i="1"/>
  <c r="Q28" i="1"/>
  <c r="O28" i="1"/>
  <c r="I28" i="1"/>
  <c r="G28" i="1"/>
  <c r="U394" i="1" l="1"/>
  <c r="V394" i="1"/>
  <c r="S28" i="1"/>
  <c r="U28" i="1"/>
  <c r="S60" i="1"/>
  <c r="U60" i="1"/>
  <c r="K28" i="1"/>
</calcChain>
</file>

<file path=xl/connections.xml><?xml version="1.0" encoding="utf-8"?>
<connections xmlns="http://schemas.openxmlformats.org/spreadsheetml/2006/main">
  <connection id="1" keepAlive="1" name="SP_Meldunek_parametry" type="5" refreshedVersion="4" savePassword="1" deleted="1" background="1" saveData="1" credentials="none">
    <dbPr connection="" command=""/>
  </connection>
  <connection id="2" keepAlive="1" name="SP_Meldunek_sekcja_I_tab_1" type="5" refreshedVersion="4" savePassword="1" deleted="1" background="1" saveData="1" credentials="none">
    <dbPr connection="" command=""/>
  </connection>
  <connection id="3" keepAlive="1" name="SP_Meldunek_sekcja_I_tab_2" type="5" refreshedVersion="4" savePassword="1" deleted="1" background="1" saveData="1" credentials="none">
    <dbPr connection="" command=""/>
  </connection>
  <connection id="4" keepAlive="1" name="SP_Meldunek_sekcja_II_tab_1" type="5" refreshedVersion="4" savePassword="1" deleted="1" background="1" saveData="1" credentials="none">
    <dbPr connection="" command=""/>
  </connection>
  <connection id="5" keepAlive="1" name="SP_Meldunek_sekcja_II_tab_2" type="5" refreshedVersion="4" savePassword="1" deleted="1" background="1" saveData="1" credentials="none">
    <dbPr connection="" command=""/>
  </connection>
  <connection id="6" keepAlive="1" name="SP_Meldunek_sekcja_III_tab_1" type="5" refreshedVersion="4" savePassword="1" deleted="1" background="1" saveData="1" credentials="none">
    <dbPr connection="" command=""/>
  </connection>
  <connection id="7" keepAlive="1" name="SP_Meldunek_sekcja_III_tab_2" type="5" refreshedVersion="4" savePassword="1" deleted="1" background="1" saveData="1" credentials="none">
    <dbPr connection="" command=""/>
  </connection>
  <connection id="8" keepAlive="1" name="SP_Meldunek_sekcja_IV" type="5" refreshedVersion="4" savePassword="1" deleted="1" background="1" saveData="1" credentials="none">
    <dbPr connection="" command=""/>
  </connection>
  <connection id="9" keepAlive="1" name="SP_Meldunek_sekcja_IX_tab_1" type="5" refreshedVersion="4" savePassword="1" deleted="1" background="1" saveData="1" credentials="none">
    <dbPr connection="" command=""/>
  </connection>
  <connection id="10" keepAlive="1" name="SP_Meldunek_sekcja_IX_tab_2" type="5" refreshedVersion="4" savePassword="1" deleted="1" background="1" saveData="1" credentials="none">
    <dbPr connection="" command=""/>
  </connection>
  <connection id="11" keepAlive="1" name="SP_Meldunek_sekcja_V_tab_1" type="5" refreshedVersion="4" savePassword="1" deleted="1" background="1" saveData="1" credentials="none">
    <dbPr connection="" command=""/>
  </connection>
  <connection id="12" keepAlive="1" name="SP_Meldunek_sekcja_V_tab_2" type="5" refreshedVersion="4" savePassword="1" deleted="1" background="1" saveData="1" credentials="none">
    <dbPr connection="" command=""/>
  </connection>
  <connection id="13" keepAlive="1" name="SP_Meldunek_sekcja_V_tab_3" type="5" refreshedVersion="4" savePassword="1" deleted="1" background="1" saveData="1" credentials="none">
    <dbPr connection="" command=""/>
  </connection>
  <connection id="14" keepAlive="1" name="SP_Meldunek_sekcja_V_tab_4" type="5" refreshedVersion="4" savePassword="1" deleted="1" background="1" saveData="1" credentials="none">
    <dbPr connection="" command=""/>
  </connection>
  <connection id="15" keepAlive="1" name="SP_Meldunek_sekcja_VI_tab_1" type="5" refreshedVersion="4" savePassword="1" deleted="1" background="1" saveData="1" credentials="none">
    <dbPr connection="" command=""/>
  </connection>
  <connection id="16" keepAlive="1" name="SP_Meldunek_sekcja_VI_tab_2" type="5" refreshedVersion="4" savePassword="1" deleted="1" background="1" saveData="1" credentials="none">
    <dbPr connection="" command=""/>
  </connection>
  <connection id="17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keepAlive="1" name="SP_Meldunek_sekcja_VIII" type="5" refreshedVersion="4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<sst xmlns="http://schemas.openxmlformats.org/spreadsheetml/2006/main" count="986" uniqueCount="175">
  <si>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</si>
  <si>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</si>
  <si>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</si>
  <si>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</si>
  <si>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</si>
  <si>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</si>
  <si>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</si>
  <si>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</si>
  <si>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</si>
  <si>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</si>
  <si>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</si>
  <si>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</si>
  <si>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</si>
  <si>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</si>
  <si>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</si>
  <si>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</si>
  <si>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</si>
  <si>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</si>
  <si>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</si>
  <si>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</si>
  <si>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konsul RP</t>
  </si>
  <si>
    <t>fakultatywne</t>
  </si>
  <si>
    <t>decyzje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</si>
  <si>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</si>
  <si>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</si>
  <si>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</si>
  <si>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</si>
  <si>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</si>
  <si>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</si>
  <si>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</si>
  <si>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</si>
  <si>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</si>
  <si>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</si>
  <si>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</si>
  <si>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</si>
  <si>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</si>
  <si>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</si>
  <si>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</si>
  <si>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</si>
  <si>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</si>
  <si>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</si>
  <si>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</si>
  <si>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</si>
  <si>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</si>
  <si>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</si>
  <si>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</si>
  <si>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</si>
  <si>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IX.  Informacja o Małym Ruchu Granicznym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</si>
  <si>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</si>
  <si>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</si>
  <si>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</si>
  <si>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</si>
  <si>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</si>
  <si>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</si>
  <si>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</si>
  <si>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</si>
  <si>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</si>
  <si>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</si>
  <si>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</si>
  <si>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</si>
  <si>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</si>
  <si>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</si>
  <si>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</si>
  <si>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</si>
  <si>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</si>
  <si>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</si>
  <si>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V. Wnioski, które wpłynęły do wojewodów w sprawie zezwolenia na pobyt czasowy, pobyt stały i pobyt rezydenta długoterminowego UE oraz wydane w tych sprawach decyzje:
</t>
  </si>
  <si>
    <t xml:space="preserve">Informacja o działalności 
Urzędu do Spraw Cudzoziemców 
</t>
  </si>
  <si>
    <t>Ochrona międzynarodowa</t>
  </si>
  <si>
    <r>
      <t>*</t>
    </r>
    <r>
      <rPr>
        <i/>
        <sz val="6"/>
        <color theme="1"/>
        <rFont val="Tahoma"/>
        <family val="2"/>
        <charset val="238"/>
      </rPr>
      <t xml:space="preserve"> zgodnie z nowym aquis azylowym od 1.01.2014 r. wznowienie postępowania po tzw. transferze dublińskim liczy się jako kolejny wniosek o nadanie statusu uchodźcy</t>
    </r>
  </si>
  <si>
    <t>II. Stosowanie Rozporządzenia  Dublińskiego*: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</si>
  <si>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</si>
  <si>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</si>
  <si>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</si>
  <si>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</si>
  <si>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</si>
  <si>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</si>
  <si>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</si>
  <si>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</si>
  <si>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</si>
  <si>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</si>
  <si>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</si>
  <si>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</si>
  <si>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</si>
  <si>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</si>
  <si>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</si>
  <si>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</si>
  <si>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</si>
  <si>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</si>
  <si>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</si>
  <si>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</si>
  <si>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</si>
  <si>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</si>
  <si>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</si>
  <si>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VI. Odwołania od decyzji wydanych w I instancji w sprawie legalizacji pobytu cudzoziemców na terytorium RP, odpowiedzi na skargi oraz wnioski o udzielenie zezwolenia na pobyt stały dla członków rodzin repatriantów: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</si>
  <si>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</si>
  <si>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</si>
  <si>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</si>
  <si>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</si>
  <si>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</si>
  <si>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</si>
  <si>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</si>
  <si>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</si>
  <si>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</si>
  <si>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</si>
  <si>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</si>
  <si>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</si>
  <si>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</si>
  <si>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</si>
  <si>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</si>
  <si>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</si>
  <si>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</si>
  <si>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</si>
  <si>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</si>
  <si>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</si>
  <si>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</si>
  <si>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</si>
  <si>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</si>
  <si>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</si>
  <si>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</si>
  <si>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</si>
  <si>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</si>
  <si>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</si>
  <si>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</si>
  <si>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</si>
  <si>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</si>
  <si>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</si>
  <si>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</si>
  <si>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</si>
  <si>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AUSTRIA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</si>
  <si>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</si>
  <si>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</si>
  <si>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</si>
  <si>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</si>
  <si>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</si>
  <si>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</si>
  <si>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</si>
  <si>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</si>
  <si>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WNIOSEK O WYDANIE DOK. POTW. PRAWO STAŁEGO POBYTU</t>
  </si>
  <si>
    <t>WNIOSEK O WYDANIE KP CZŁ. RODZINY OBYWATELA UE</t>
  </si>
  <si>
    <t>WNIOSEK O WYDANIE KSP CZŁ. RODZINY OBYWATELA UE</t>
  </si>
  <si>
    <t>GRUZJA</t>
  </si>
  <si>
    <t>TADŻYKISTAN</t>
  </si>
  <si>
    <t>WZNOWIENIA</t>
  </si>
  <si>
    <t>BELGIA</t>
  </si>
  <si>
    <t>SZWECJA</t>
  </si>
  <si>
    <t>WŁOCHY</t>
  </si>
  <si>
    <t>I. Przyjęte wnioski o udzielenie ochrony międzynarodowej w RP:</t>
  </si>
  <si>
    <t>III. Wydane decyzje w sprawie o udzielenie ochrony międzynarodowej:</t>
  </si>
  <si>
    <t>IV. Cudzoziemcy, w sprawie których wszczęto postępowanie o udzielenie ochrony międzynarodowej i którym zapewniono zakwaterowanie w ośrodkach dla cudzoziemców:</t>
  </si>
  <si>
    <t>01.03.2017</t>
  </si>
  <si>
    <t>31.03.2017</t>
  </si>
  <si>
    <t>01.01.2017</t>
  </si>
  <si>
    <t>ARMENIA</t>
  </si>
  <si>
    <t>RUMUNIA</t>
  </si>
  <si>
    <t>DANIA</t>
  </si>
  <si>
    <t>UZBEKISTAN</t>
  </si>
  <si>
    <t>BIAŁORUŚ</t>
  </si>
  <si>
    <t>25.03.2017 - 31.03.2017</t>
  </si>
  <si>
    <t>18.03.2017 - 24.03.2017</t>
  </si>
  <si>
    <t>11.03.2017 - 17.03.2017</t>
  </si>
  <si>
    <t>04.03.2017 - 10.03.2017</t>
  </si>
  <si>
    <t>25.02.2017 - 03.03.2017</t>
  </si>
  <si>
    <r>
      <t xml:space="preserve">UJĘCIE ROCZNE
W  2017 r. wnioski o udzielenie ochrony międzynarodowej złożyło 1 669 os., z czego 58% stanowiły wnioski pierwsze.  Niemal wszyscy wnioskodawcy (94%)  pochodzili z państw należących do byłego ZSRR (Rosja, Ukraina, Tadżykistan, Kirgistan, Armenia, Gruzja, Białoruś). Dwie największe grupy obywateli ubiegających się ochronę pochodziły z Rosji (1 135 os., 68%) i Ukrainy (239 os., 14%).  W gronie pozostałych dominujących wnioskodawców znaleźli się mieszkańcy Azji Centralnej (5%): Tadżykistanu (65 os. 4%) i Kirgistanu (19 os., 1%), Zakaukazia (4%): Armenii (38 os., 2%) i Gruzji (33 os. 2%), Bliskiego Wschodu (3%): Syrii (22 os., 1%), Iraku (14 os., 1%) i Iranu (12 os.). Oprócz wymienionych krajów w zestawieniu obywatelstw najliczniej składających wnioski o udzielenie ochrony znajdują sie jeszcze mieszkańcy Białorusi (20 os., 1%).
Większość wnioskodawców (55%) dostała się na teren RP lądem, najczęściej przekraczając wschodnią granicę kraju. Ogółem najwięcej wniosków przyjęła placówka Straży Granicznej w Terespolu (41%). Jest to znacząca zmiana w porównaniu do roku 2016 i 2015, kiedy to przejście graniczne w także było najczęściej wybierane jako miejsce złożenia wniosku o ochronę, ale odsetek przyjętych wniosków przez placówkę w Terespolu był znacznie wyższy i wynosił 68% i 70%. Kolejne jednostki, cieszące się jednak znacznie mniejszym zainteresowaniem wnioskodawców to:  Placówka SG na lotnisku Okęcie w Warszawie (19%), Szef Urzędu do Spraw Cudzoziemców (14%), Placówka Straży Granicznej w Białej Podlaskiej (5%), Placówka SG w Bobrownikach (4%). 
Wartym uwagi jest fakt, że cudzoziemcy coraz częściej składają wniosku o ochronę na lotnisku.  W 2015 tylko 2 wnioski na 100 były składane w porcie lotniczym, w 2016 - co dziesiąty, a w 2017 już co czwarty wniosek.
Widoczne są także zmiany w strukturze wniosków. W całym 2016 r. udział wniosków pierwszych w ogólnej liczbie wniosków wynosił 80%, w 2017 r. wynosi on 58%, a udział wniosków kolejnych wzrósł z 12% do 26%. Do Ukrainy, która już w zeszłym roku miała wysoki odsetek wniosków kolejnych (57% w 2017 r., 48% w 2016 r.) dołączyła Rosja (wzrost z 8% na 20%), Gruzja (wzrost z 40% w 2016 r. na 70% w 2017 r.) I Tadżyksitan (wzrost 1% W 2016 na 12% W 2017 r.). Wzrósł także odsetek wznowień postępowania z 8% na 16%. Szczególnie widoczne jest to w przypadku Rosji (wzrost z 9% na 19%),Tadżykistanu (z 4% na 25%) i Armenii (wzrost z 2% w 2016 r. na 13% w 2017 r.).
Według struktury demograficznej wśród ubiegających się o udzielenie ochrony międzynarodowej 45% stanowili niepełnoletni (45% </t>
    </r>
    <r>
      <rPr>
        <sz val="11"/>
        <rFont val="Calibri"/>
        <family val="2"/>
        <charset val="238"/>
        <scheme val="minor"/>
      </rPr>
      <t>dziewczynki, 55% chłopcy), 55% pełnoletni (45% kobiety i 54% mężczyźni).
Liczb wniosków skladanych miesięcznie w I kwartale 2017 r.zawiera sięw przedziale 540-575 os. Po niewielkim wzroście liczby wniosków w lutym 2017, kontynuowana jest tendencja spadkowa trwająca już 9 miesiąc (punkt kulminacyjny w czerwcu 2016: 1657 os/mies., marzec 2017: 538 os/mies.). Liczba wniosków w porównaniu z okresem styczeń - marzec 2016 r. jest niższa o 42%. Najważniejsze zmiany, jakie miały miejsce przez pierwsze trzy miesiące w porównaniu z analogicznym okresem 2016 r. to: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 * spadek o 40% wniosków z Rosji. Aktualnie Rosja znajduje się na I pozycji pod względem liczby złożonych wniosków, podobnie jak w 2016 r. Liczba wnioskodawców spada, ale odsetek  utrzymuje się na tym samym poziomie. W ciągu ostatniego kwartału obywatele Rosji składali 350-400 wniosków/mies.;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spadek o 32% liczby wniosków z Ukrainy. Liczba wnioskodawców na przestrzeni ostatniego kwartału oscyluje w granicach 75-90 osób/miesięcznie. Ukraina jest także  państwem z top5 charakteryzującym się wysokim odsetkiem kolejnych wniosków (57%);
*  6-krotny spadek liczby wniosków z Tadżykistanu. Z powodu narastającego konfliktu wewnętrznego w Tadżykistanie, od sierpnia 2015 r. miał miejsce wzrost liczby wniosków. W zeszłym roku w marcu obywatele Tadżykistanu złożyli 12% ogółu wniosków, w tym roku - 4%;
*spadek o 43% liczby wniosków z Armenii. W porównaniu do I kwartału zeszłego rokuLiczba wniosków składanych prze obywateli Armenii spadła, ale odsetek pozostałe bez mian: 2%
* podobna liczba wniosków z Gruzji. Wartym zauważenia jest fakt, że 70% ogółu wniosków z 2017 r. z Gruzji stanowią wnioski kolejne.
* kilkukrotny wzrost liczby wniosków z Kirgistanu, Białorusi, Iranu. Należy mieć jednak na uwadze fakt, że wzrost ten nie spowodował zmian na liście obywateli państw najczęściej ubiegających się o ochronę, ponieważ obywatele państw wymienionych powyżej złożyli w 2017 r. łącznie 4% ogółu wniosków.</t>
    </r>
  </si>
  <si>
    <t>Szef Urzędu do Spraw Cudzoziemców wydał 1 723 decyzje: udzielił ochrony 115 os. (7% ogółu), 721 os. (42% ogółu) uzyskało decyzję negatywną, a 887 postępowań (51% ogółu) umorzono. Najliczniejszymi beneficjentami wszystkich decyzji przyznających w 2017 r. ochronę (status uchodźcy, ochrona uzupełniająca i pobyt tolerowany) byli obywatele:
* Ukrainy (58 os., 50% ogółu, głównie ochrona uzupełniająca),
* Rosji (34 os., 30% ogółu, 2/3 połowie ochrona uzupełniająca i 1/3 status uchodźcy),
* Białorusi (5 os., 4%, głównie status uchodźcy),
* Iraku (3 os., 3% wyłącznie status uchodźcy)
* Palestyny (2 os., 2%, ochrona uzupełniająca i status uchodźcy),
*Tadżykistanu (2 os., 2%, ochrona uzupełniająca),
* Syrii i Iranu (po 2 os., 2%, status uchodźcy).
Ponadto decyzje o udzieleniu ochrony kolejnym 25 osobom wydała Rada do Spraw Uchodźców (ochrona uzupełniająca dla 17 obywateli Ukrainy, i 1 Gruzji, 6 pobytów tolerowanych dla Rosji i 1 - Sudanu). Podsumowując, w RP organy obydwu instancji wydały wnioskodawcom w sumie 140 decyzji o udzieleniu jednej z form ochrony: 82% Szef Urzędu do Spraw Cudzoziemców, 18% Rada do Spraw Uchodźców.
Decyzje merytoryczne stanowiły jednak tylko 49% . Nieco ponad połowa decyzji wydanych przez Szefa Urzędu to umorzenia wydane w związku z brakiem zainteresowania kontynuacją postępowania ze strony cudzoziemca, z czego 78% z nich dotyczyło Rosjan (688os.), 8% (68 os.) obywateli Ukrainy.  
Warto zwrócić uwagę na fakt, że liczba decyzji o udzieleniu jednej z form ochrony jest dwukrotnie wyższa niż w pierwszym kwartale zeszłego roku. Oprócz tego warto zauważyć, że w porównaniu do I kwartału 2016 r.  odsetek umorzeń spadł z 79% na 51%, a wzrósł odsetek decyzji nie przyznających żadnej z form ochrony (z 19% w 2016r. na 42% w 2017 r.).</t>
  </si>
  <si>
    <t>Szef Urzędu do Spraw Cudzoziemców miał w lutym pod swoją opieką średnio 4,28 tys. os., czyli nieco więcej niż w styczniu  Nieco ponad połowa wnioskodawców przebywa poza ośrodkami dla cudzoziemców, chociaż w porównaniu do zeszłego roku widoczny jest spadek : aktualnie średnio 53% świadczeniobiorców  wynajmuje mieszkania i utrzymuje się ze środków otrzymywanych z Urzędu, podczas gdy w marcu 2016 r. - 60%. 
W przypadku 10 najliczniejszych obywatelstw wnioskodawców można zaobserwować, zdecydowane preferencje odnośnie miejsca pobytu na czas trwania postępowania w RP. Na pobyt w ośrodku decydują się Rosjanie, Tadżykowie i Kazachowie (odpowiednio 73%, 65% i 83% ogółu wnioskodawców z danego państwa). Oczekiwanie na zakończenie procedury poza ośrodkiem preferują Ukraińcy, Gruzini, Kirgizi, Ormianie, Białorusini oraz Syryjczycy i Irakijczycy (pomiędzy 80% a 89% wnioskodawców z danego kraju).</t>
  </si>
  <si>
    <t>Do końca marca 2017 r. cudzoziemcy złożyli 1 574 odwołania od decyzji organów pierwszej instancji, z czego 70% odwołań dotyczyło pobytu czasowego, 19% - zobowiązania do powrotu,8% - pobytu stałego. Cudzoziemcy uzyskali w tym samym czasie 1 551 decyzji Szefa UdSC w sprawach o legalizację pobytu na terytorium RP, z czego 29% stanowiło utrzymanie decyzji, od której się odwołano. 14% decyzji uchylono i przekazano do ponownego rozpatrzenia, a 17% postępowań odwoławczych zakończyło się uchyleniem decyzji organu pierwszej instancji i udzieleniem zezwolenia.
W porównaniu z I kwartałem 2016 r liczba odwołań jest wyższa o 15%.</t>
  </si>
  <si>
    <t>VII. Konsultacje wizowe</t>
  </si>
  <si>
    <t xml:space="preserve">W lutym przyjęto ponad 67,3 tys. wniosków w sprawie konsultacji wizowych,  przy czym 95% z nich inicjowało inne państwo. 
W tym samym okresie wydano ponad 66 tys. decyzji - 95% z nich wobec wniosków innych państw.      </t>
  </si>
  <si>
    <t>* Zdecydowanie większy napływ cudzoziemców do Polski obserwujemy od 2014 r. 
* Liczba ważnych dokumentów potwierdzających prawo pobytu na terytorium RP - wg stanu na dzień 1.01.2017 r. - wynosi prawie 265 tys.
* Sytuację migracyjną w Polsce nadal cechuje zwiększony napływ obywateli Ukrainy, a także wzrost liczby wniosków o udzielenie ochronny międzynarodowej składanych przez obywateli Rosji (głównie narodowości czeczeńskiej) i Tadżykistanu. Napływ obywateli tych państw jest stale monitorowany. Większość postępowań o udzielenie ochrony międzynarodowej prowadzonych w stosunku Czeczenów, Gruzinów oraz obywateli Tadżykistanu jest umarzana wkrótce po złożeniu wniosku.
* Zdecydowana większość obywateli Ukrainy przybywających do Polski preferuje legalizację pobytu umożliwiającą podjęcie pracy i samodzielne utrzymanie rodziny.  O zezwolenie na pobyt stały występują głównie cudzoziemcy, którzy od lat przedłużali swój pobyt czasowy w Polsce. Zdecydowana większość z nich to osoby polskiego pochodzenia, w tym legitymujące się Kartą Polaka bądź małżonkowie obywateli RP. Wśród pobytów czasowych największym zainteresowaniem cieszą się te uzasadniane podjęciem pracy, w tym tzw. jednolite zezwolenia na pobyt i pracę. 
* O zezwolenie na pobyt stały występują głównie cudzoziemcy, którzy od lat przedłużali swój pobyt czasowy w Polsce. Zdecydowana większość z nich to osoby polskiego pochodzenia, w tym legitymujące się Kartą Polaka bądź małżonkowie obywateli RP. 
* Wśród pobytów czasowych największym zainteresowaniem cieszą się te uzasadniane podjęciem pracy, w tym tzw. jednolite zezwolenia na pobyt i pracę. 
*Dominują migracje czasowe (6 razy więcej wniosków o pobyt czasowy niż stały).
* Szczególnie dużym zainteresowaniem wśród cudzoziemców cieszy się imigracja zarobkowa do Polski (52% wniosków o pobyt czasowy uzasadnionych chęcią podjęcia pracy).
* Wnioski o udzielenie ochrony międzynarodowej stanowią w 2016 r. ok 7% ogółu wszystkich wniosków cudzoziemców.</t>
  </si>
  <si>
    <t>opracowała: Małgorzata Jankowska</t>
  </si>
  <si>
    <t>Warszawa, 6 kwietnia 2017 r.</t>
  </si>
  <si>
    <t>Zdecydowaną większość działań związanych ze stosowaniem Procedur Dublińskich stanowią sprawy dotyczące przejęcia odpowiedzialności za wniosek o udzielenie ochrony złożony na terytorium innego państwa członkowskiego (tzw. IN). Liczba spraw ) 35-krotnie przekracza liczbę takich wniosków złożonych przez Polskę. Jest to związane z położeniem geograficznym naszego kraju (zewnętrzne państwo Strefy Schengen) i traktowaniem terytorium RP jako strefy tranzytowej do krajów docelowych UE (Niemcy, Francja, Austria, Belgia i Szwecja). 
Liczba cudzoziemców objętych wnioskami IN wyniosła od początku roku 1 556 os. Polska wystąpiła z takim wnioskiem do innych krajów europejskich (OUT) w przypadku 45 os., z czego 83% wniosków IN i 53% wniosków OUT zostało rozpatrzonych pozytywnie. 54% wniosków IN oraz 48% wniosków OUT dotyczy współpracy z Niemcami. Poza tym, osoby, które ubiegały się o ochronę międzynarodową w Polsce składały niezmiennie kolejne wnioski oprócz Niemiec we Francji, Austrii, Szwecji i Belgii. Z kolei dalsze wnioski OUT  z Polski kierowane były poza Niemcami do Rumunii, Danii, Francji i Włoch. Rumunia i Dania są nowymi państwami, pojawiającymi się jako adresaci wniosków OUT.</t>
  </si>
  <si>
    <r>
      <t xml:space="preserve">Liczba składanych wniosków legalizacyjnych co najmniej trzeci rok charakteryzuje się tendencją wzrostową, a marzec 2017 r. jest miesiącem z najwyższą - do tej pory- liczbą wniosków dotyczących legalizacji pobytu, o 56% wyższą niż w I kwartale 2016 r.
</t>
    </r>
    <r>
      <rPr>
        <sz val="11"/>
        <rFont val="Calibri"/>
        <family val="2"/>
        <charset val="238"/>
        <scheme val="minor"/>
      </rPr>
      <t xml:space="preserve">W 2017 r. spośród ponad 45,6 tys. wniosków 86% dotyczyło otrzymania zezwolenia na pobyt czasowy, 13% zezwolenia na pobyt stały, a 2% zezwolenia na pobyt rezydenta UE. W sprawie zezwolenia na pobyt czasowy spośród ponad 39 tys. wniosków 67% (27 tys.) złożyli obywatele Ukrainy,  4%- Hindusi, po 3% - Chińczycy, Wietnamczycy i Turcy, po 2% - Białorusini i Rosjanie. O zezwolenie na pobyt stały ubiegało się ponad 5,8 tys. cudzoziemców, w tym 61% (ponad 3,5 tys.) to obywatele Ukrainy, 29% - Białorusini, 3% - Rosjanie. Wnioski o zezwolenie na pobyt rezydenta długoterminowego UE, (759 wniosków) zdominowali również obywatele Ukrainy (319) - złożyli 42% wniosków, 14% - Wietnamczycy, 9% -  Chińczycy, 5%-  Białorusini i Rosjanie i 4% Turcy. 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
Uwzględniając kryterium obywatelstwa wnioskodawców  najczęściej o zezwolenie na pobyt w 2016 r. ubiegali się obywatele Ukrainy: 66% - (29 979/45 615), w pierwszym kwartale 2016 r. odsetek ten był podobny (64%), ale liczba złożonych wniosków- o 61%  niższa niż w 2017 r. (29 979/18 659). Za opisany wzrost w 2016 r. odpowiedzialna jest zwiększona - w porównaniu z zeszłym rokiem - liczba wniosków o zezwolenie na pobyt czasowy składanych przez obywateli Ukrainy, (+56% - z 16 695 os. w 2016 r. na 26 097 os. w 2017 r.) oraz pobytem stałym (ponad dwukrotny, z 1 725 os w 2016 r. ma 3 563 os. w 2017 r.)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Ogółem w 2017 r. złożono łącznie 55% wniosków legalizacyjnych więcej (+50% wniosków na pobyt czasowy, +121% wniosków na pobyt stały, +20% wniosków na pobyt rezydenta długoterminowego UE). 87% wszystkich procedur zakończyło się decyzją przyznającą zezwolenie pobytowe), 9% odmową wydania zezwolenia, a 4% umorzeniem sprawy. 
Biorąc pod uwagę rozmieszczenie wnioskodawców na terenie RP, najwięcej wniosków przyjęli: Wojewoda Mazowiecki (34%) i Wojewodowie Dolnośląski, Małopolski i Wielkopolski (po 9-10%). Najmniejsze zainteresowanie legalizacją pobytu miało miejsce w Województwie Świętokrzyskim.</t>
    </r>
    <r>
      <rPr>
        <sz val="11"/>
        <color rgb="FFFF0000"/>
        <rFont val="Calibri"/>
        <family val="2"/>
        <charset val="238"/>
        <scheme val="minor"/>
      </rPr>
      <t xml:space="preserve">
</t>
    </r>
  </si>
  <si>
    <t>Głównym beneficjentem MRG są obywatele Ukrainy. Brak Rosji w statystykach wydanych pozwoleń MRG związany jest z tymczasowym zawieszeniem MRG w stosunku do obywateli tego kraju. 
Od początku 2017 r.  wszystkie zezwolenia MRG wydano na Ukrainie, 76% we Lwowie,  pozostałe 23% - przez wydział konsularny w Łucku. Wydania zezwoleń MRG odmówiono 69 osobom. Cofnięcie zezwoleń miało miejsce w stosunku do 150 posiadaczy:  w 94% obywateli Ukrainy, 6%- Rosji, a 97 zezwoleń unieważniono.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</si>
</sst>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zł&quot;* #,##0_);_(&quot;zł&quot;* \(#,##0\);_(&quot;zł&quot;* &quot;-&quot;_);_(@_)"/>
    <numFmt numFmtId="165" formatCode="yyyy/mm/dd;@"/>
  </numFmts>
  <fonts count="3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color theme="1"/>
      <name val="Tahoma"/>
      <family val="2"/>
      <charset val="238"/>
    </font>
    <font>
      <sz val="8"/>
      <name val="Tahoma"/>
      <family val="2"/>
      <charset val="238"/>
    </font>
    <font>
      <sz val="8"/>
      <color theme="1"/>
      <name val="Tahoma"/>
      <family val="2"/>
      <charset val="238"/>
    </font>
    <font>
      <sz val="9"/>
      <color theme="1"/>
      <name val="Tahoma"/>
      <family val="2"/>
      <charset val="238"/>
    </font>
    <font>
      <i/>
      <sz val="9"/>
      <color theme="1"/>
      <name val="Tahoma"/>
      <family val="2"/>
      <charset val="238"/>
    </font>
    <font>
      <i/>
      <sz val="8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8"/>
      <name val="Cambria"/>
      <family val="2"/>
      <charset val="238"/>
      <scheme val="major"/>
    </font>
    <font>
      <b/>
      <sz val="15"/>
      <name val="Calibri"/>
      <family val="2"/>
      <charset val="238"/>
      <scheme val="minor"/>
    </font>
    <font>
      <b/>
      <i/>
      <sz val="14"/>
      <color theme="1"/>
      <name val="Cambria"/>
      <family val="1"/>
      <charset val="238"/>
    </font>
    <font>
      <sz val="11"/>
      <name val="Calibri"/>
      <family val="2"/>
      <charset val="238"/>
      <scheme val="minor"/>
    </font>
    <font>
      <b/>
      <sz val="7"/>
      <name val="Tahoma"/>
      <family val="2"/>
      <charset val="238"/>
    </font>
    <font>
      <sz val="6"/>
      <color theme="1"/>
      <name val="Tahoma"/>
      <family val="2"/>
      <charset val="238"/>
    </font>
    <font>
      <i/>
      <sz val="6"/>
      <color theme="1"/>
      <name val="Tahoma"/>
      <family val="2"/>
      <charset val="238"/>
    </font>
    <font>
      <b/>
      <sz val="8"/>
      <name val="Tahoma"/>
      <family val="2"/>
      <charset val="238"/>
    </font>
    <font>
      <b/>
      <sz val="9"/>
      <name val="Tahoma"/>
      <family val="2"/>
      <charset val="238"/>
    </font>
    <font>
      <sz val="9"/>
      <name val="Tahoma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  <xf numFmtId="9" fontId="1" fillId="0" borderId="0" applyFont="0" applyFill="0" applyBorder="0" applyAlignment="0" applyProtection="0"/>
  </cellStyleXfs>
  <cellXfs count="297">
    <xf numFmtId="0" fontId="0" fillId="0" borderId="0" xfId="0"/>
    <xf numFmtId="0" fontId="0" fillId="0" borderId="0" xfId="0"/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14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  <xf numFmtId="0" fontId="0" fillId="0" borderId="0" xfId="0" applyAlignment="1" applyProtection="1">
      <protection locked="0"/>
    </xf>
    <xf numFmtId="0" fontId="29" fillId="0" borderId="0" xfId="0" applyFont="1" applyAlignment="1" applyProtection="1">
      <alignment vertical="center"/>
      <protection locked="0"/>
    </xf>
    <xf numFmtId="0" fontId="30" fillId="0" borderId="0" xfId="0" applyFont="1" applyProtection="1"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19" fillId="0" borderId="0" xfId="43" applyProtection="1">
      <protection locked="0"/>
    </xf>
    <xf numFmtId="0" fontId="32" fillId="0" borderId="0" xfId="0" applyFont="1" applyAlignment="1" applyProtection="1">
      <alignment horizontal="center" vertical="center" wrapText="1"/>
      <protection locked="0"/>
    </xf>
    <xf numFmtId="165" fontId="32" fillId="0" borderId="0" xfId="0" applyNumberFormat="1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165" fontId="0" fillId="0" borderId="0" xfId="0" applyNumberFormat="1" applyAlignment="1" applyProtection="1">
      <alignment wrapText="1"/>
      <protection locked="0"/>
    </xf>
    <xf numFmtId="0" fontId="24" fillId="0" borderId="0" xfId="0" applyFont="1" applyAlignment="1" applyProtection="1">
      <alignment vertical="top" wrapText="1"/>
      <protection locked="0"/>
    </xf>
    <xf numFmtId="0" fontId="20" fillId="0" borderId="0" xfId="0" applyFont="1" applyAlignment="1" applyProtection="1">
      <alignment horizontal="left" vertical="center" wrapText="1"/>
      <protection locked="0"/>
    </xf>
    <xf numFmtId="0" fontId="32" fillId="0" borderId="0" xfId="0" applyFont="1" applyAlignment="1" applyProtection="1">
      <alignment horizontal="left" vertical="center" wrapText="1"/>
      <protection locked="0"/>
    </xf>
    <xf numFmtId="0" fontId="25" fillId="0" borderId="0" xfId="0" applyFont="1" applyAlignment="1" applyProtection="1">
      <alignment vertical="top"/>
      <protection locked="0"/>
    </xf>
    <xf numFmtId="165" fontId="25" fillId="0" borderId="0" xfId="0" applyNumberFormat="1" applyFont="1" applyAlignment="1" applyProtection="1">
      <alignment vertical="top"/>
      <protection locked="0"/>
    </xf>
    <xf numFmtId="0" fontId="35" fillId="36" borderId="21" xfId="0" applyFont="1" applyFill="1" applyBorder="1" applyAlignment="1" applyProtection="1">
      <alignment horizontal="center" vertical="center" textRotation="90" wrapText="1"/>
      <protection locked="0"/>
    </xf>
    <xf numFmtId="0" fontId="31" fillId="35" borderId="0" xfId="10" applyFont="1" applyFill="1" applyBorder="1" applyAlignment="1" applyProtection="1">
      <alignment horizontal="center" vertical="center" wrapText="1"/>
      <protection locked="0"/>
    </xf>
    <xf numFmtId="0" fontId="31" fillId="35" borderId="0" xfId="10" applyFont="1" applyFill="1" applyBorder="1" applyAlignment="1" applyProtection="1">
      <alignment horizontal="center" vertical="center"/>
      <protection locked="0"/>
    </xf>
    <xf numFmtId="0" fontId="35" fillId="35" borderId="0" xfId="10" applyFont="1" applyFill="1" applyBorder="1" applyAlignment="1" applyProtection="1">
      <alignment horizontal="center" vertical="center"/>
      <protection locked="0"/>
    </xf>
    <xf numFmtId="0" fontId="31" fillId="35" borderId="0" xfId="10" applyFont="1" applyFill="1" applyBorder="1" applyAlignment="1" applyProtection="1">
      <alignment horizontal="left" vertical="center" indent="1"/>
      <protection locked="0"/>
    </xf>
    <xf numFmtId="0" fontId="20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 vertical="top" wrapText="1"/>
      <protection locked="0"/>
    </xf>
    <xf numFmtId="0" fontId="23" fillId="0" borderId="0" xfId="0" applyFont="1" applyAlignment="1" applyProtection="1">
      <alignment horizontal="left" vertical="top" wrapText="1"/>
      <protection locked="0"/>
    </xf>
    <xf numFmtId="0" fontId="21" fillId="0" borderId="0" xfId="0" applyFont="1" applyAlignment="1" applyProtection="1">
      <alignment horizontal="left" vertical="top" wrapText="1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left" vertical="center" indent="1"/>
      <protection locked="0"/>
    </xf>
    <xf numFmtId="0" fontId="22" fillId="0" borderId="0" xfId="0" applyFont="1" applyAlignment="1" applyProtection="1">
      <alignment horizontal="center"/>
      <protection locked="0"/>
    </xf>
    <xf numFmtId="0" fontId="22" fillId="0" borderId="0" xfId="0" applyFont="1" applyProtection="1">
      <protection locked="0"/>
    </xf>
    <xf numFmtId="3" fontId="36" fillId="0" borderId="10" xfId="0" applyNumberFormat="1" applyFont="1" applyBorder="1" applyAlignment="1" applyProtection="1">
      <alignment horizontal="right" vertical="center"/>
    </xf>
    <xf numFmtId="3" fontId="35" fillId="35" borderId="45" xfId="10" applyNumberFormat="1" applyFont="1" applyFill="1" applyBorder="1" applyAlignment="1" applyProtection="1">
      <alignment horizontal="center" vertical="center"/>
    </xf>
    <xf numFmtId="3" fontId="36" fillId="0" borderId="10" xfId="0" applyNumberFormat="1" applyFont="1" applyBorder="1" applyAlignment="1" applyProtection="1">
      <alignment horizontal="right" vertical="center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35" fillId="0" borderId="0" xfId="24" applyFont="1" applyFill="1" applyBorder="1" applyAlignment="1" applyProtection="1">
      <alignment horizontal="center" vertical="center" wrapText="1"/>
      <protection locked="0"/>
    </xf>
    <xf numFmtId="3" fontId="35" fillId="0" borderId="0" xfId="0" applyNumberFormat="1" applyFont="1" applyFill="1" applyBorder="1" applyAlignment="1" applyProtection="1">
      <alignment horizontal="center" vertical="center"/>
    </xf>
    <xf numFmtId="0" fontId="35" fillId="36" borderId="0" xfId="10" applyFont="1" applyFill="1" applyBorder="1" applyAlignment="1" applyProtection="1">
      <alignment horizontal="center" vertical="center"/>
      <protection locked="0"/>
    </xf>
    <xf numFmtId="3" fontId="35" fillId="36" borderId="0" xfId="10" applyNumberFormat="1" applyFont="1" applyFill="1" applyBorder="1" applyAlignment="1" applyProtection="1">
      <alignment horizontal="center" vertical="center"/>
    </xf>
    <xf numFmtId="0" fontId="35" fillId="36" borderId="21" xfId="0" applyFont="1" applyFill="1" applyBorder="1" applyAlignment="1" applyProtection="1">
      <alignment horizontal="center" vertical="center" textRotation="90" wrapText="1"/>
      <protection locked="0"/>
    </xf>
    <xf numFmtId="3" fontId="36" fillId="0" borderId="10" xfId="0" applyNumberFormat="1" applyFont="1" applyBorder="1" applyAlignment="1" applyProtection="1">
      <alignment horizontal="right" vertical="center"/>
    </xf>
    <xf numFmtId="3" fontId="35" fillId="35" borderId="45" xfId="10" applyNumberFormat="1" applyFont="1" applyFill="1" applyBorder="1" applyAlignment="1" applyProtection="1">
      <alignment horizontal="center" vertical="center"/>
    </xf>
    <xf numFmtId="3" fontId="35" fillId="35" borderId="45" xfId="10" applyNumberFormat="1" applyFont="1" applyFill="1" applyBorder="1" applyAlignment="1" applyProtection="1">
      <alignment horizontal="center" vertical="center"/>
    </xf>
    <xf numFmtId="0" fontId="0" fillId="0" borderId="0" xfId="0" applyFill="1" applyBorder="1" applyProtection="1">
      <protection locked="0"/>
    </xf>
    <xf numFmtId="0" fontId="35" fillId="0" borderId="0" xfId="10" applyFont="1" applyFill="1" applyBorder="1" applyAlignment="1" applyProtection="1">
      <alignment horizontal="left" vertical="center"/>
      <protection locked="0"/>
    </xf>
    <xf numFmtId="0" fontId="35" fillId="0" borderId="0" xfId="10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Alignment="1"/>
    <xf numFmtId="0" fontId="32" fillId="0" borderId="0" xfId="0" applyFont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9" fontId="0" fillId="0" borderId="0" xfId="46" applyFont="1" applyProtection="1">
      <protection locked="0"/>
    </xf>
    <xf numFmtId="3" fontId="35" fillId="0" borderId="0" xfId="10" applyNumberFormat="1" applyFont="1" applyFill="1" applyBorder="1" applyAlignment="1" applyProtection="1">
      <alignment horizontal="center" vertical="center"/>
    </xf>
    <xf numFmtId="3" fontId="36" fillId="35" borderId="17" xfId="0" applyNumberFormat="1" applyFont="1" applyFill="1" applyBorder="1" applyAlignment="1" applyProtection="1">
      <alignment horizontal="right" vertical="center" wrapText="1"/>
    </xf>
    <xf numFmtId="3" fontId="36" fillId="35" borderId="26" xfId="0" applyNumberFormat="1" applyFont="1" applyFill="1" applyBorder="1" applyAlignment="1" applyProtection="1">
      <alignment horizontal="right" vertical="center" wrapText="1"/>
    </xf>
    <xf numFmtId="3" fontId="36" fillId="36" borderId="11" xfId="0" applyNumberFormat="1" applyFont="1" applyFill="1" applyBorder="1" applyAlignment="1" applyProtection="1">
      <alignment horizontal="right" vertical="center" wrapText="1"/>
    </xf>
    <xf numFmtId="3" fontId="36" fillId="36" borderId="35" xfId="0" applyNumberFormat="1" applyFont="1" applyFill="1" applyBorder="1" applyAlignment="1" applyProtection="1">
      <alignment horizontal="right" vertical="center" wrapText="1"/>
    </xf>
    <xf numFmtId="3" fontId="35" fillId="35" borderId="47" xfId="24" applyNumberFormat="1" applyFont="1" applyFill="1" applyBorder="1" applyAlignment="1" applyProtection="1">
      <alignment horizontal="center" vertical="center" wrapText="1"/>
    </xf>
    <xf numFmtId="3" fontId="35" fillId="35" borderId="49" xfId="24" applyNumberFormat="1" applyFont="1" applyFill="1" applyBorder="1" applyAlignment="1" applyProtection="1">
      <alignment horizontal="center" vertical="center" wrapText="1"/>
    </xf>
    <xf numFmtId="3" fontId="36" fillId="36" borderId="17" xfId="0" applyNumberFormat="1" applyFont="1" applyFill="1" applyBorder="1" applyAlignment="1" applyProtection="1">
      <alignment horizontal="right" vertical="center" wrapText="1"/>
    </xf>
    <xf numFmtId="3" fontId="36" fillId="36" borderId="26" xfId="0" applyNumberFormat="1" applyFont="1" applyFill="1" applyBorder="1" applyAlignment="1" applyProtection="1">
      <alignment horizontal="right" vertical="center" wrapText="1"/>
    </xf>
    <xf numFmtId="3" fontId="35" fillId="35" borderId="45" xfId="0" applyNumberFormat="1" applyFont="1" applyFill="1" applyBorder="1" applyAlignment="1" applyProtection="1">
      <alignment horizontal="center" vertical="center"/>
    </xf>
    <xf numFmtId="3" fontId="35" fillId="35" borderId="46" xfId="0" applyNumberFormat="1" applyFont="1" applyFill="1" applyBorder="1" applyAlignment="1" applyProtection="1">
      <alignment horizontal="center" vertical="center"/>
    </xf>
    <xf numFmtId="0" fontId="16" fillId="36" borderId="38" xfId="0" applyFont="1" applyFill="1" applyBorder="1" applyAlignment="1" applyProtection="1">
      <alignment horizontal="center" vertical="center" textRotation="90" wrapText="1"/>
      <protection locked="0"/>
    </xf>
    <xf numFmtId="0" fontId="16" fillId="36" borderId="39" xfId="0" applyFont="1" applyFill="1" applyBorder="1" applyAlignment="1" applyProtection="1">
      <alignment horizontal="center" vertical="center" textRotation="90" wrapText="1"/>
      <protection locked="0"/>
    </xf>
    <xf numFmtId="0" fontId="16" fillId="36" borderId="14" xfId="0" applyFont="1" applyFill="1" applyBorder="1" applyAlignment="1" applyProtection="1">
      <alignment horizontal="center" vertical="center" textRotation="90" wrapText="1"/>
      <protection locked="0"/>
    </xf>
    <xf numFmtId="0" fontId="16" fillId="36" borderId="36" xfId="0" applyFont="1" applyFill="1" applyBorder="1" applyAlignment="1" applyProtection="1">
      <alignment horizontal="center" vertical="center" textRotation="90" wrapText="1"/>
      <protection locked="0"/>
    </xf>
    <xf numFmtId="0" fontId="20" fillId="0" borderId="40" xfId="0" applyFont="1" applyBorder="1" applyAlignment="1" applyProtection="1">
      <alignment horizontal="center" vertical="center" wrapText="1"/>
    </xf>
    <xf numFmtId="0" fontId="16" fillId="36" borderId="20" xfId="0" applyFont="1" applyFill="1" applyBorder="1" applyAlignment="1" applyProtection="1">
      <alignment horizontal="center" vertical="center"/>
      <protection locked="0"/>
    </xf>
    <xf numFmtId="0" fontId="16" fillId="36" borderId="21" xfId="0" applyFont="1" applyFill="1" applyBorder="1" applyAlignment="1" applyProtection="1">
      <alignment horizontal="center" vertical="center"/>
      <protection locked="0"/>
    </xf>
    <xf numFmtId="0" fontId="16" fillId="36" borderId="25" xfId="0" applyFont="1" applyFill="1" applyBorder="1" applyAlignment="1" applyProtection="1">
      <alignment horizontal="center" vertical="center"/>
      <protection locked="0"/>
    </xf>
    <xf numFmtId="0" fontId="16" fillId="36" borderId="10" xfId="0" applyFont="1" applyFill="1" applyBorder="1" applyAlignment="1" applyProtection="1">
      <alignment horizontal="center" vertical="center"/>
      <protection locked="0"/>
    </xf>
    <xf numFmtId="0" fontId="16" fillId="36" borderId="21" xfId="0" applyFont="1" applyFill="1" applyBorder="1" applyAlignment="1" applyProtection="1">
      <alignment horizontal="center" vertical="center" textRotation="90"/>
      <protection locked="0"/>
    </xf>
    <xf numFmtId="0" fontId="16" fillId="36" borderId="10" xfId="0" applyFont="1" applyFill="1" applyBorder="1" applyAlignment="1" applyProtection="1">
      <alignment horizontal="center" vertical="center" textRotation="90"/>
      <protection locked="0"/>
    </xf>
    <xf numFmtId="0" fontId="36" fillId="35" borderId="25" xfId="0" applyFont="1" applyFill="1" applyBorder="1" applyAlignment="1" applyProtection="1">
      <alignment horizontal="left" vertical="center"/>
    </xf>
    <xf numFmtId="0" fontId="36" fillId="35" borderId="10" xfId="0" applyFont="1" applyFill="1" applyBorder="1" applyAlignment="1" applyProtection="1">
      <alignment horizontal="left" vertical="center"/>
    </xf>
    <xf numFmtId="3" fontId="36" fillId="35" borderId="10" xfId="0" applyNumberFormat="1" applyFont="1" applyFill="1" applyBorder="1" applyAlignment="1" applyProtection="1">
      <alignment horizontal="right" vertical="center" wrapText="1"/>
    </xf>
    <xf numFmtId="0" fontId="36" fillId="36" borderId="25" xfId="0" applyFont="1" applyFill="1" applyBorder="1" applyAlignment="1" applyProtection="1">
      <alignment horizontal="left" vertical="center"/>
    </xf>
    <xf numFmtId="0" fontId="36" fillId="36" borderId="10" xfId="0" applyFont="1" applyFill="1" applyBorder="1" applyAlignment="1" applyProtection="1">
      <alignment horizontal="left" vertical="center"/>
    </xf>
    <xf numFmtId="3" fontId="36" fillId="36" borderId="10" xfId="0" applyNumberFormat="1" applyFont="1" applyFill="1" applyBorder="1" applyAlignment="1" applyProtection="1">
      <alignment horizontal="right" vertical="center" wrapText="1"/>
    </xf>
    <xf numFmtId="0" fontId="35" fillId="36" borderId="20" xfId="0" applyFont="1" applyFill="1" applyBorder="1" applyAlignment="1" applyProtection="1">
      <alignment horizontal="center" vertical="center"/>
      <protection locked="0"/>
    </xf>
    <xf numFmtId="0" fontId="35" fillId="36" borderId="21" xfId="0" applyFont="1" applyFill="1" applyBorder="1" applyAlignment="1" applyProtection="1">
      <alignment horizontal="center" vertical="center"/>
      <protection locked="0"/>
    </xf>
    <xf numFmtId="0" fontId="35" fillId="36" borderId="25" xfId="0" applyFont="1" applyFill="1" applyBorder="1" applyAlignment="1" applyProtection="1">
      <alignment horizontal="center" vertical="center"/>
      <protection locked="0"/>
    </xf>
    <xf numFmtId="0" fontId="35" fillId="36" borderId="10" xfId="0" applyFont="1" applyFill="1" applyBorder="1" applyAlignment="1" applyProtection="1">
      <alignment horizontal="center" vertical="center"/>
      <protection locked="0"/>
    </xf>
    <xf numFmtId="0" fontId="35" fillId="36" borderId="21" xfId="0" applyFont="1" applyFill="1" applyBorder="1" applyAlignment="1" applyProtection="1">
      <alignment horizontal="center" vertical="center" wrapText="1"/>
    </xf>
    <xf numFmtId="0" fontId="35" fillId="36" borderId="31" xfId="0" applyFont="1" applyFill="1" applyBorder="1" applyAlignment="1" applyProtection="1">
      <alignment horizontal="center" vertical="center" wrapText="1"/>
    </xf>
    <xf numFmtId="0" fontId="35" fillId="36" borderId="10" xfId="0" applyFont="1" applyFill="1" applyBorder="1" applyAlignment="1" applyProtection="1">
      <alignment horizontal="center" vertical="center" textRotation="90"/>
      <protection locked="0"/>
    </xf>
    <xf numFmtId="3" fontId="36" fillId="0" borderId="10" xfId="0" applyNumberFormat="1" applyFont="1" applyBorder="1" applyAlignment="1" applyProtection="1">
      <alignment horizontal="right" vertical="center" wrapText="1"/>
    </xf>
    <xf numFmtId="3" fontId="36" fillId="0" borderId="32" xfId="0" applyNumberFormat="1" applyFont="1" applyBorder="1" applyAlignment="1" applyProtection="1">
      <alignment horizontal="right" vertical="center" wrapText="1"/>
    </xf>
    <xf numFmtId="3" fontId="35" fillId="36" borderId="45" xfId="10" applyNumberFormat="1" applyFont="1" applyFill="1" applyBorder="1" applyAlignment="1" applyProtection="1">
      <alignment horizontal="center" vertical="center"/>
    </xf>
    <xf numFmtId="3" fontId="35" fillId="36" borderId="46" xfId="10" applyNumberFormat="1" applyFont="1" applyFill="1" applyBorder="1" applyAlignment="1" applyProtection="1">
      <alignment horizontal="center" vertical="center"/>
    </xf>
    <xf numFmtId="0" fontId="35" fillId="35" borderId="17" xfId="0" applyFont="1" applyFill="1" applyBorder="1" applyAlignment="1" applyProtection="1">
      <alignment horizontal="center" vertical="center" textRotation="90" wrapText="1"/>
      <protection locked="0"/>
    </xf>
    <xf numFmtId="0" fontId="35" fillId="35" borderId="18" xfId="0" applyFont="1" applyFill="1" applyBorder="1" applyAlignment="1" applyProtection="1">
      <alignment horizontal="center" vertical="center" textRotation="90" wrapText="1"/>
      <protection locked="0"/>
    </xf>
    <xf numFmtId="0" fontId="35" fillId="35" borderId="19" xfId="0" applyFont="1" applyFill="1" applyBorder="1" applyAlignment="1" applyProtection="1">
      <alignment horizontal="center" vertical="center" textRotation="90" wrapText="1"/>
      <protection locked="0"/>
    </xf>
    <xf numFmtId="0" fontId="36" fillId="0" borderId="41" xfId="0" applyFont="1" applyFill="1" applyBorder="1" applyAlignment="1" applyProtection="1">
      <alignment horizontal="left" vertical="center" wrapText="1"/>
    </xf>
    <xf numFmtId="0" fontId="36" fillId="0" borderId="42" xfId="0" applyFont="1" applyFill="1" applyBorder="1" applyAlignment="1" applyProtection="1">
      <alignment horizontal="left" vertical="center" wrapText="1"/>
    </xf>
    <xf numFmtId="3" fontId="36" fillId="36" borderId="42" xfId="24" applyNumberFormat="1" applyFont="1" applyFill="1" applyBorder="1" applyAlignment="1" applyProtection="1">
      <alignment horizontal="right" vertical="center" wrapText="1"/>
    </xf>
    <xf numFmtId="0" fontId="36" fillId="36" borderId="41" xfId="0" applyFont="1" applyFill="1" applyBorder="1" applyAlignment="1" applyProtection="1">
      <alignment horizontal="left" vertical="center"/>
    </xf>
    <xf numFmtId="0" fontId="36" fillId="36" borderId="42" xfId="0" applyFont="1" applyFill="1" applyBorder="1" applyAlignment="1" applyProtection="1">
      <alignment horizontal="left" vertical="center"/>
    </xf>
    <xf numFmtId="0" fontId="35" fillId="35" borderId="44" xfId="0" applyFont="1" applyFill="1" applyBorder="1" applyAlignment="1" applyProtection="1">
      <alignment horizontal="center" vertical="center"/>
    </xf>
    <xf numFmtId="0" fontId="35" fillId="35" borderId="45" xfId="0" applyFont="1" applyFill="1" applyBorder="1" applyAlignment="1" applyProtection="1">
      <alignment horizontal="center" vertical="center"/>
    </xf>
    <xf numFmtId="3" fontId="36" fillId="0" borderId="42" xfId="0" applyNumberFormat="1" applyFont="1" applyFill="1" applyBorder="1" applyAlignment="1" applyProtection="1">
      <alignment horizontal="right" vertical="center"/>
    </xf>
    <xf numFmtId="3" fontId="36" fillId="34" borderId="10" xfId="0" applyNumberFormat="1" applyFont="1" applyFill="1" applyBorder="1" applyAlignment="1" applyProtection="1">
      <alignment horizontal="right" vertical="center"/>
    </xf>
    <xf numFmtId="0" fontId="36" fillId="35" borderId="10" xfId="0" applyFont="1" applyFill="1" applyBorder="1" applyAlignment="1" applyProtection="1">
      <alignment horizontal="right" vertical="center"/>
    </xf>
    <xf numFmtId="0" fontId="36" fillId="34" borderId="25" xfId="0" applyFont="1" applyFill="1" applyBorder="1" applyAlignment="1" applyProtection="1">
      <alignment horizontal="left" vertical="center" wrapText="1" indent="1"/>
    </xf>
    <xf numFmtId="0" fontId="36" fillId="34" borderId="10" xfId="0" applyFont="1" applyFill="1" applyBorder="1" applyAlignment="1" applyProtection="1">
      <alignment horizontal="left" vertical="center" wrapText="1" indent="1"/>
    </xf>
    <xf numFmtId="0" fontId="36" fillId="34" borderId="10" xfId="0" applyFont="1" applyFill="1" applyBorder="1" applyAlignment="1" applyProtection="1">
      <alignment horizontal="right" vertical="center"/>
    </xf>
    <xf numFmtId="0" fontId="36" fillId="34" borderId="32" xfId="0" applyFont="1" applyFill="1" applyBorder="1" applyAlignment="1" applyProtection="1">
      <alignment horizontal="right" vertical="center"/>
    </xf>
    <xf numFmtId="0" fontId="36" fillId="35" borderId="32" xfId="0" applyFont="1" applyFill="1" applyBorder="1" applyAlignment="1" applyProtection="1">
      <alignment horizontal="right" vertical="center"/>
    </xf>
    <xf numFmtId="0" fontId="35" fillId="36" borderId="32" xfId="0" applyFont="1" applyFill="1" applyBorder="1" applyAlignment="1" applyProtection="1">
      <alignment horizontal="center" vertical="center" textRotation="90"/>
      <protection locked="0"/>
    </xf>
    <xf numFmtId="3" fontId="36" fillId="35" borderId="42" xfId="0" applyNumberFormat="1" applyFont="1" applyFill="1" applyBorder="1" applyAlignment="1" applyProtection="1">
      <alignment horizontal="right" vertical="center"/>
    </xf>
    <xf numFmtId="3" fontId="36" fillId="35" borderId="10" xfId="0" applyNumberFormat="1" applyFont="1" applyFill="1" applyBorder="1" applyAlignment="1" applyProtection="1">
      <alignment horizontal="right" vertical="center"/>
    </xf>
    <xf numFmtId="0" fontId="35" fillId="35" borderId="17" xfId="44" applyFont="1" applyFill="1" applyBorder="1" applyAlignment="1" applyProtection="1">
      <alignment horizontal="center" vertical="center"/>
      <protection locked="0"/>
    </xf>
    <xf numFmtId="0" fontId="35" fillId="35" borderId="26" xfId="44" applyFont="1" applyFill="1" applyBorder="1" applyAlignment="1" applyProtection="1">
      <alignment horizontal="center" vertical="center"/>
      <protection locked="0"/>
    </xf>
    <xf numFmtId="0" fontId="35" fillId="35" borderId="17" xfId="44" applyFont="1" applyFill="1" applyBorder="1" applyAlignment="1" applyProtection="1">
      <alignment horizontal="center" vertical="center" wrapText="1"/>
      <protection locked="0"/>
    </xf>
    <xf numFmtId="0" fontId="35" fillId="35" borderId="19" xfId="44" applyFont="1" applyFill="1" applyBorder="1" applyAlignment="1" applyProtection="1">
      <alignment horizontal="center" vertical="center" wrapText="1"/>
      <protection locked="0"/>
    </xf>
    <xf numFmtId="0" fontId="35" fillId="35" borderId="18" xfId="44" applyFont="1" applyFill="1" applyBorder="1" applyAlignment="1" applyProtection="1">
      <alignment horizontal="center" vertical="center"/>
      <protection locked="0"/>
    </xf>
    <xf numFmtId="0" fontId="35" fillId="35" borderId="19" xfId="44" applyFont="1" applyFill="1" applyBorder="1" applyAlignment="1" applyProtection="1">
      <alignment horizontal="center" vertical="center"/>
      <protection locked="0"/>
    </xf>
    <xf numFmtId="0" fontId="35" fillId="35" borderId="22" xfId="0" applyFont="1" applyFill="1" applyBorder="1" applyAlignment="1" applyProtection="1">
      <alignment horizontal="center" vertical="center"/>
    </xf>
    <xf numFmtId="0" fontId="35" fillId="35" borderId="23" xfId="0" applyFont="1" applyFill="1" applyBorder="1" applyAlignment="1" applyProtection="1">
      <alignment horizontal="center" vertical="center"/>
    </xf>
    <xf numFmtId="0" fontId="35" fillId="35" borderId="24" xfId="0" applyFont="1" applyFill="1" applyBorder="1" applyAlignment="1" applyProtection="1">
      <alignment horizontal="center" vertical="center"/>
    </xf>
    <xf numFmtId="0" fontId="36" fillId="35" borderId="11" xfId="43" applyFont="1" applyFill="1" applyBorder="1" applyAlignment="1" applyProtection="1">
      <alignment horizontal="right" vertical="center"/>
    </xf>
    <xf numFmtId="0" fontId="36" fillId="35" borderId="35" xfId="43" applyFont="1" applyFill="1" applyBorder="1" applyAlignment="1" applyProtection="1">
      <alignment horizontal="right" vertical="center"/>
    </xf>
    <xf numFmtId="0" fontId="36" fillId="35" borderId="13" xfId="43" applyFont="1" applyFill="1" applyBorder="1" applyAlignment="1" applyProtection="1">
      <alignment horizontal="right" vertical="center"/>
    </xf>
    <xf numFmtId="0" fontId="35" fillId="35" borderId="20" xfId="44" applyFont="1" applyFill="1" applyBorder="1" applyAlignment="1" applyProtection="1">
      <alignment horizontal="center" vertical="center"/>
      <protection locked="0"/>
    </xf>
    <xf numFmtId="0" fontId="35" fillId="35" borderId="21" xfId="44" applyFont="1" applyFill="1" applyBorder="1" applyAlignment="1" applyProtection="1">
      <alignment horizontal="center" vertical="center"/>
      <protection locked="0"/>
    </xf>
    <xf numFmtId="0" fontId="35" fillId="35" borderId="25" xfId="44" applyFont="1" applyFill="1" applyBorder="1" applyAlignment="1" applyProtection="1">
      <alignment horizontal="center" vertical="center"/>
      <protection locked="0"/>
    </xf>
    <xf numFmtId="0" fontId="35" fillId="35" borderId="10" xfId="44" applyFont="1" applyFill="1" applyBorder="1" applyAlignment="1" applyProtection="1">
      <alignment horizontal="center" vertical="center"/>
      <protection locked="0"/>
    </xf>
    <xf numFmtId="0" fontId="36" fillId="35" borderId="17" xfId="43" applyFont="1" applyFill="1" applyBorder="1" applyAlignment="1" applyProtection="1">
      <alignment horizontal="right" vertical="center"/>
    </xf>
    <xf numFmtId="0" fontId="36" fillId="35" borderId="26" xfId="43" applyFont="1" applyFill="1" applyBorder="1" applyAlignment="1" applyProtection="1">
      <alignment horizontal="right" vertical="center"/>
    </xf>
    <xf numFmtId="0" fontId="36" fillId="35" borderId="19" xfId="43" applyFont="1" applyFill="1" applyBorder="1" applyAlignment="1" applyProtection="1">
      <alignment horizontal="right" vertical="center"/>
    </xf>
    <xf numFmtId="0" fontId="36" fillId="34" borderId="17" xfId="43" applyFont="1" applyFill="1" applyBorder="1" applyAlignment="1" applyProtection="1">
      <alignment horizontal="right" vertical="center"/>
    </xf>
    <xf numFmtId="0" fontId="36" fillId="34" borderId="26" xfId="43" applyFont="1" applyFill="1" applyBorder="1" applyAlignment="1" applyProtection="1">
      <alignment horizontal="right" vertical="center"/>
    </xf>
    <xf numFmtId="0" fontId="36" fillId="34" borderId="19" xfId="43" applyFont="1" applyFill="1" applyBorder="1" applyAlignment="1" applyProtection="1">
      <alignment horizontal="right" vertical="center"/>
    </xf>
    <xf numFmtId="0" fontId="36" fillId="34" borderId="25" xfId="0" applyFont="1" applyFill="1" applyBorder="1" applyAlignment="1" applyProtection="1">
      <alignment horizontal="left" vertical="center"/>
    </xf>
    <xf numFmtId="0" fontId="36" fillId="34" borderId="10" xfId="0" applyFont="1" applyFill="1" applyBorder="1" applyAlignment="1" applyProtection="1">
      <alignment horizontal="left" vertical="center"/>
    </xf>
    <xf numFmtId="0" fontId="36" fillId="35" borderId="41" xfId="0" applyFont="1" applyFill="1" applyBorder="1" applyAlignment="1" applyProtection="1">
      <alignment horizontal="left" vertical="center"/>
    </xf>
    <xf numFmtId="0" fontId="36" fillId="35" borderId="42" xfId="0" applyFont="1" applyFill="1" applyBorder="1" applyAlignment="1" applyProtection="1">
      <alignment horizontal="left" vertical="center"/>
    </xf>
    <xf numFmtId="0" fontId="35" fillId="36" borderId="50" xfId="10" applyFont="1" applyFill="1" applyBorder="1" applyAlignment="1" applyProtection="1">
      <alignment horizontal="left" vertical="center"/>
    </xf>
    <xf numFmtId="0" fontId="35" fillId="36" borderId="51" xfId="10" applyFont="1" applyFill="1" applyBorder="1" applyAlignment="1" applyProtection="1">
      <alignment horizontal="left" vertical="center"/>
    </xf>
    <xf numFmtId="0" fontId="32" fillId="0" borderId="0" xfId="0" applyFont="1" applyAlignment="1" applyProtection="1">
      <alignment horizontal="center" vertical="center" wrapText="1"/>
      <protection locked="0"/>
    </xf>
    <xf numFmtId="0" fontId="36" fillId="0" borderId="25" xfId="0" applyFont="1" applyFill="1" applyBorder="1" applyAlignment="1" applyProtection="1">
      <alignment horizontal="left" vertical="center"/>
      <protection locked="0"/>
    </xf>
    <xf numFmtId="0" fontId="36" fillId="0" borderId="10" xfId="0" applyFont="1" applyFill="1" applyBorder="1" applyAlignment="1" applyProtection="1">
      <alignment horizontal="left" vertical="center"/>
      <protection locked="0"/>
    </xf>
    <xf numFmtId="0" fontId="35" fillId="35" borderId="20" xfId="0" applyFont="1" applyFill="1" applyBorder="1" applyAlignment="1" applyProtection="1">
      <alignment horizontal="center" vertical="center" wrapText="1"/>
      <protection locked="0"/>
    </xf>
    <xf numFmtId="0" fontId="35" fillId="35" borderId="21" xfId="0" applyFont="1" applyFill="1" applyBorder="1" applyAlignment="1" applyProtection="1">
      <alignment horizontal="center" vertical="center" wrapText="1"/>
      <protection locked="0"/>
    </xf>
    <xf numFmtId="0" fontId="36" fillId="34" borderId="10" xfId="43" applyFont="1" applyFill="1" applyBorder="1" applyAlignment="1" applyProtection="1">
      <alignment horizontal="right" vertical="center"/>
    </xf>
    <xf numFmtId="0" fontId="35" fillId="36" borderId="51" xfId="10" applyFont="1" applyFill="1" applyBorder="1" applyAlignment="1" applyProtection="1">
      <alignment horizontal="center" vertical="center"/>
    </xf>
    <xf numFmtId="0" fontId="35" fillId="36" borderId="52" xfId="10" applyFont="1" applyFill="1" applyBorder="1" applyAlignment="1" applyProtection="1">
      <alignment horizontal="center" vertical="center"/>
    </xf>
    <xf numFmtId="0" fontId="36" fillId="35" borderId="42" xfId="0" applyFont="1" applyFill="1" applyBorder="1" applyAlignment="1" applyProtection="1">
      <alignment horizontal="right" vertical="center"/>
    </xf>
    <xf numFmtId="0" fontId="0" fillId="33" borderId="0" xfId="0" applyFill="1" applyAlignment="1" applyProtection="1">
      <alignment horizontal="left" vertical="top" wrapText="1"/>
      <protection locked="0"/>
    </xf>
    <xf numFmtId="0" fontId="0" fillId="33" borderId="0" xfId="0" applyFill="1" applyAlignment="1" applyProtection="1">
      <alignment horizontal="left" vertical="top"/>
      <protection locked="0"/>
    </xf>
    <xf numFmtId="0" fontId="20" fillId="0" borderId="0" xfId="0" applyFont="1" applyAlignment="1" applyProtection="1">
      <alignment horizontal="left" vertical="center" wrapText="1"/>
      <protection locked="0"/>
    </xf>
    <xf numFmtId="0" fontId="36" fillId="35" borderId="43" xfId="0" applyFont="1" applyFill="1" applyBorder="1" applyAlignment="1" applyProtection="1">
      <alignment horizontal="right" vertical="center"/>
    </xf>
    <xf numFmtId="0" fontId="36" fillId="35" borderId="25" xfId="0" applyFont="1" applyFill="1" applyBorder="1" applyAlignment="1" applyProtection="1">
      <alignment horizontal="left" vertical="center" wrapText="1" indent="1"/>
    </xf>
    <xf numFmtId="0" fontId="36" fillId="35" borderId="10" xfId="0" applyFont="1" applyFill="1" applyBorder="1" applyAlignment="1" applyProtection="1">
      <alignment horizontal="left" vertical="center" wrapText="1" indent="1"/>
    </xf>
    <xf numFmtId="0" fontId="36" fillId="35" borderId="25" xfId="0" applyFont="1" applyFill="1" applyBorder="1" applyAlignment="1" applyProtection="1">
      <alignment horizontal="left" vertical="center" wrapText="1"/>
    </xf>
    <xf numFmtId="0" fontId="36" fillId="35" borderId="10" xfId="0" applyFont="1" applyFill="1" applyBorder="1" applyAlignment="1" applyProtection="1">
      <alignment horizontal="left" vertical="center" wrapText="1"/>
    </xf>
    <xf numFmtId="0" fontId="0" fillId="33" borderId="0" xfId="0" applyFont="1" applyFill="1" applyAlignment="1" applyProtection="1">
      <alignment horizontal="left" vertical="top" wrapText="1"/>
      <protection locked="0"/>
    </xf>
    <xf numFmtId="0" fontId="0" fillId="33" borderId="0" xfId="0" applyFont="1" applyFill="1" applyAlignment="1" applyProtection="1">
      <alignment horizontal="left" vertical="top"/>
      <protection locked="0"/>
    </xf>
    <xf numFmtId="0" fontId="36" fillId="33" borderId="25" xfId="0" applyFont="1" applyFill="1" applyBorder="1" applyAlignment="1" applyProtection="1">
      <alignment horizontal="left" vertical="center" indent="1"/>
      <protection locked="0"/>
    </xf>
    <xf numFmtId="0" fontId="36" fillId="33" borderId="10" xfId="0" applyFont="1" applyFill="1" applyBorder="1" applyAlignment="1" applyProtection="1">
      <alignment horizontal="left" vertical="center" indent="1"/>
      <protection locked="0"/>
    </xf>
    <xf numFmtId="3" fontId="36" fillId="33" borderId="10" xfId="24" applyNumberFormat="1" applyFont="1" applyFill="1" applyBorder="1" applyAlignment="1" applyProtection="1">
      <alignment horizontal="right" vertical="center"/>
    </xf>
    <xf numFmtId="3" fontId="36" fillId="33" borderId="17" xfId="24" applyNumberFormat="1" applyFont="1" applyFill="1" applyBorder="1" applyAlignment="1" applyProtection="1">
      <alignment horizontal="right" vertical="center"/>
    </xf>
    <xf numFmtId="3" fontId="36" fillId="33" borderId="18" xfId="24" applyNumberFormat="1" applyFont="1" applyFill="1" applyBorder="1" applyAlignment="1" applyProtection="1">
      <alignment horizontal="right" vertical="center"/>
    </xf>
    <xf numFmtId="3" fontId="36" fillId="33" borderId="19" xfId="24" applyNumberFormat="1" applyFont="1" applyFill="1" applyBorder="1" applyAlignment="1" applyProtection="1">
      <alignment horizontal="right" vertical="center"/>
    </xf>
    <xf numFmtId="0" fontId="36" fillId="0" borderId="25" xfId="24" applyFont="1" applyFill="1" applyBorder="1" applyAlignment="1" applyProtection="1">
      <alignment horizontal="left" vertical="center" indent="1"/>
      <protection locked="0"/>
    </xf>
    <xf numFmtId="0" fontId="36" fillId="0" borderId="10" xfId="24" applyFont="1" applyFill="1" applyBorder="1" applyAlignment="1" applyProtection="1">
      <alignment horizontal="left" vertical="center" indent="1"/>
      <protection locked="0"/>
    </xf>
    <xf numFmtId="0" fontId="36" fillId="34" borderId="44" xfId="0" applyFont="1" applyFill="1" applyBorder="1" applyAlignment="1" applyProtection="1">
      <alignment horizontal="left" vertical="center"/>
    </xf>
    <xf numFmtId="0" fontId="36" fillId="34" borderId="45" xfId="0" applyFont="1" applyFill="1" applyBorder="1" applyAlignment="1" applyProtection="1">
      <alignment horizontal="left" vertical="center"/>
    </xf>
    <xf numFmtId="0" fontId="36" fillId="34" borderId="25" xfId="0" applyFont="1" applyFill="1" applyBorder="1" applyAlignment="1" applyProtection="1">
      <alignment horizontal="left" vertical="center" wrapText="1"/>
      <protection locked="0"/>
    </xf>
    <xf numFmtId="0" fontId="36" fillId="34" borderId="10" xfId="0" applyFont="1" applyFill="1" applyBorder="1" applyAlignment="1" applyProtection="1">
      <alignment horizontal="left" vertical="center" wrapText="1"/>
      <protection locked="0"/>
    </xf>
    <xf numFmtId="0" fontId="36" fillId="0" borderId="25" xfId="0" applyFont="1" applyFill="1" applyBorder="1" applyAlignment="1" applyProtection="1">
      <alignment horizontal="left" vertical="center" wrapText="1"/>
      <protection locked="0"/>
    </xf>
    <xf numFmtId="0" fontId="36" fillId="0" borderId="10" xfId="0" applyFont="1" applyFill="1" applyBorder="1" applyAlignment="1" applyProtection="1">
      <alignment horizontal="left" vertical="center" wrapText="1"/>
      <protection locked="0"/>
    </xf>
    <xf numFmtId="0" fontId="35" fillId="36" borderId="20" xfId="0" applyFont="1" applyFill="1" applyBorder="1" applyAlignment="1" applyProtection="1">
      <alignment horizontal="center" vertical="center" wrapText="1"/>
      <protection locked="0"/>
    </xf>
    <xf numFmtId="0" fontId="35" fillId="36" borderId="21" xfId="0" applyFont="1" applyFill="1" applyBorder="1" applyAlignment="1" applyProtection="1">
      <alignment horizontal="center" vertical="center" wrapText="1"/>
      <protection locked="0"/>
    </xf>
    <xf numFmtId="3" fontId="36" fillId="35" borderId="28" xfId="0" applyNumberFormat="1" applyFont="1" applyFill="1" applyBorder="1" applyAlignment="1" applyProtection="1">
      <alignment horizontal="right" vertical="center" wrapText="1"/>
    </xf>
    <xf numFmtId="0" fontId="36" fillId="35" borderId="27" xfId="0" applyFont="1" applyFill="1" applyBorder="1" applyAlignment="1" applyProtection="1">
      <alignment horizontal="center" vertical="center"/>
      <protection locked="0"/>
    </xf>
    <xf numFmtId="0" fontId="36" fillId="35" borderId="28" xfId="0" applyFont="1" applyFill="1" applyBorder="1" applyAlignment="1" applyProtection="1">
      <alignment horizontal="center" vertical="center"/>
      <protection locked="0"/>
    </xf>
    <xf numFmtId="0" fontId="35" fillId="35" borderId="20" xfId="0" applyFont="1" applyFill="1" applyBorder="1" applyAlignment="1" applyProtection="1">
      <alignment horizontal="center" vertical="center"/>
      <protection locked="0"/>
    </xf>
    <xf numFmtId="0" fontId="35" fillId="35" borderId="21" xfId="0" applyFont="1" applyFill="1" applyBorder="1" applyAlignment="1" applyProtection="1">
      <alignment horizontal="center" vertical="center"/>
      <protection locked="0"/>
    </xf>
    <xf numFmtId="3" fontId="35" fillId="35" borderId="45" xfId="10" applyNumberFormat="1" applyFont="1" applyFill="1" applyBorder="1" applyAlignment="1" applyProtection="1">
      <alignment horizontal="center" vertical="center"/>
    </xf>
    <xf numFmtId="0" fontId="36" fillId="34" borderId="25" xfId="24" applyFont="1" applyFill="1" applyBorder="1" applyAlignment="1" applyProtection="1">
      <alignment horizontal="left" vertical="center"/>
      <protection locked="0"/>
    </xf>
    <xf numFmtId="0" fontId="36" fillId="34" borderId="10" xfId="24" applyFont="1" applyFill="1" applyBorder="1" applyAlignment="1" applyProtection="1">
      <alignment horizontal="left" vertical="center"/>
      <protection locked="0"/>
    </xf>
    <xf numFmtId="0" fontId="36" fillId="34" borderId="25" xfId="0" applyFont="1" applyFill="1" applyBorder="1" applyAlignment="1" applyProtection="1">
      <alignment horizontal="left" vertical="center" wrapText="1"/>
    </xf>
    <xf numFmtId="0" fontId="36" fillId="34" borderId="10" xfId="0" applyFont="1" applyFill="1" applyBorder="1" applyAlignment="1" applyProtection="1">
      <alignment horizontal="left" vertical="center" wrapText="1"/>
    </xf>
    <xf numFmtId="3" fontId="36" fillId="0" borderId="10" xfId="0" applyNumberFormat="1" applyFont="1" applyFill="1" applyBorder="1" applyAlignment="1" applyProtection="1">
      <alignment horizontal="right" vertical="center"/>
    </xf>
    <xf numFmtId="0" fontId="35" fillId="36" borderId="44" xfId="10" applyFont="1" applyFill="1" applyBorder="1" applyAlignment="1" applyProtection="1">
      <alignment vertical="center" wrapText="1"/>
    </xf>
    <xf numFmtId="0" fontId="35" fillId="36" borderId="45" xfId="10" applyFont="1" applyFill="1" applyBorder="1" applyAlignment="1" applyProtection="1">
      <alignment vertical="center" wrapText="1"/>
    </xf>
    <xf numFmtId="0" fontId="36" fillId="35" borderId="41" xfId="0" applyFont="1" applyFill="1" applyBorder="1" applyAlignment="1" applyProtection="1">
      <alignment horizontal="left" vertical="center" wrapText="1"/>
    </xf>
    <xf numFmtId="0" fontId="36" fillId="35" borderId="42" xfId="0" applyFont="1" applyFill="1" applyBorder="1" applyAlignment="1" applyProtection="1">
      <alignment horizontal="left" vertical="center" wrapText="1"/>
    </xf>
    <xf numFmtId="0" fontId="35" fillId="35" borderId="21" xfId="0" applyFont="1" applyFill="1" applyBorder="1" applyAlignment="1" applyProtection="1">
      <alignment horizontal="center" vertical="center"/>
    </xf>
    <xf numFmtId="0" fontId="35" fillId="35" borderId="31" xfId="0" applyFont="1" applyFill="1" applyBorder="1" applyAlignment="1" applyProtection="1">
      <alignment horizontal="center" vertical="center"/>
    </xf>
    <xf numFmtId="0" fontId="35" fillId="35" borderId="26" xfId="0" applyFont="1" applyFill="1" applyBorder="1" applyAlignment="1" applyProtection="1">
      <alignment horizontal="center" vertical="center" textRotation="90" wrapText="1"/>
      <protection locked="0"/>
    </xf>
    <xf numFmtId="0" fontId="35" fillId="36" borderId="45" xfId="10" applyFont="1" applyFill="1" applyBorder="1" applyAlignment="1" applyProtection="1">
      <alignment horizontal="center" vertical="center"/>
    </xf>
    <xf numFmtId="0" fontId="35" fillId="36" borderId="46" xfId="10" applyFont="1" applyFill="1" applyBorder="1" applyAlignment="1" applyProtection="1">
      <alignment horizontal="center" vertical="center"/>
    </xf>
    <xf numFmtId="0" fontId="35" fillId="35" borderId="25" xfId="0" applyFont="1" applyFill="1" applyBorder="1" applyAlignment="1" applyProtection="1">
      <alignment horizontal="center" vertical="center" wrapText="1"/>
      <protection locked="0"/>
    </xf>
    <xf numFmtId="0" fontId="35" fillId="35" borderId="10" xfId="0" applyFont="1" applyFill="1" applyBorder="1" applyAlignment="1" applyProtection="1">
      <alignment horizontal="center" vertical="center" wrapText="1"/>
      <protection locked="0"/>
    </xf>
    <xf numFmtId="0" fontId="35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35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35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35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36" fillId="35" borderId="41" xfId="0" applyFont="1" applyFill="1" applyBorder="1" applyAlignment="1" applyProtection="1">
      <alignment horizontal="left" vertical="center" wrapText="1" indent="1"/>
    </xf>
    <xf numFmtId="0" fontId="36" fillId="35" borderId="42" xfId="0" applyFont="1" applyFill="1" applyBorder="1" applyAlignment="1" applyProtection="1">
      <alignment horizontal="left" vertical="center" wrapText="1" indent="1"/>
    </xf>
    <xf numFmtId="0" fontId="35" fillId="36" borderId="44" xfId="10" applyFont="1" applyFill="1" applyBorder="1" applyAlignment="1" applyProtection="1">
      <alignment horizontal="left" vertical="center" indent="1"/>
    </xf>
    <xf numFmtId="0" fontId="35" fillId="36" borderId="45" xfId="10" applyFont="1" applyFill="1" applyBorder="1" applyAlignment="1" applyProtection="1">
      <alignment horizontal="left" vertical="center" indent="1"/>
    </xf>
    <xf numFmtId="0" fontId="0" fillId="0" borderId="0" xfId="0" applyProtection="1">
      <protection locked="0"/>
    </xf>
    <xf numFmtId="0" fontId="35" fillId="36" borderId="47" xfId="10" applyFont="1" applyFill="1" applyBorder="1" applyAlignment="1" applyProtection="1">
      <alignment horizontal="center" vertical="center"/>
    </xf>
    <xf numFmtId="0" fontId="35" fillId="36" borderId="48" xfId="10" applyFont="1" applyFill="1" applyBorder="1" applyAlignment="1" applyProtection="1">
      <alignment horizontal="center" vertical="center"/>
    </xf>
    <xf numFmtId="164" fontId="28" fillId="0" borderId="0" xfId="2" applyNumberFormat="1" applyFont="1" applyBorder="1" applyAlignment="1" applyProtection="1">
      <alignment horizontal="center"/>
    </xf>
    <xf numFmtId="0" fontId="35" fillId="35" borderId="33" xfId="44" applyFont="1" applyFill="1" applyBorder="1" applyAlignment="1" applyProtection="1">
      <alignment horizontal="center" vertical="center" textRotation="90"/>
      <protection locked="0"/>
    </xf>
    <xf numFmtId="0" fontId="35" fillId="35" borderId="12" xfId="44" applyFont="1" applyFill="1" applyBorder="1" applyAlignment="1" applyProtection="1">
      <alignment horizontal="center" vertical="center" textRotation="90"/>
      <protection locked="0"/>
    </xf>
    <xf numFmtId="0" fontId="35" fillId="35" borderId="13" xfId="44" applyFont="1" applyFill="1" applyBorder="1" applyAlignment="1" applyProtection="1">
      <alignment horizontal="center" vertical="center" textRotation="90"/>
      <protection locked="0"/>
    </xf>
    <xf numFmtId="0" fontId="35" fillId="35" borderId="34" xfId="44" applyFont="1" applyFill="1" applyBorder="1" applyAlignment="1" applyProtection="1">
      <alignment horizontal="center" vertical="center" textRotation="90"/>
      <protection locked="0"/>
    </xf>
    <xf numFmtId="0" fontId="35" fillId="35" borderId="15" xfId="44" applyFont="1" applyFill="1" applyBorder="1" applyAlignment="1" applyProtection="1">
      <alignment horizontal="center" vertical="center" textRotation="90"/>
      <protection locked="0"/>
    </xf>
    <xf numFmtId="0" fontId="35" fillId="35" borderId="16" xfId="44" applyFont="1" applyFill="1" applyBorder="1" applyAlignment="1" applyProtection="1">
      <alignment horizontal="center" vertical="center" textRotation="90"/>
      <protection locked="0"/>
    </xf>
    <xf numFmtId="0" fontId="35" fillId="35" borderId="20" xfId="0" applyFont="1" applyFill="1" applyBorder="1" applyAlignment="1" applyProtection="1">
      <alignment horizontal="center"/>
    </xf>
    <xf numFmtId="0" fontId="35" fillId="35" borderId="21" xfId="0" applyFont="1" applyFill="1" applyBorder="1" applyAlignment="1" applyProtection="1">
      <alignment horizontal="center"/>
    </xf>
    <xf numFmtId="0" fontId="35" fillId="35" borderId="31" xfId="0" applyFont="1" applyFill="1" applyBorder="1" applyAlignment="1" applyProtection="1">
      <alignment horizontal="center"/>
    </xf>
    <xf numFmtId="0" fontId="35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35" fillId="35" borderId="36" xfId="44" applyFont="1" applyFill="1" applyBorder="1" applyAlignment="1" applyProtection="1">
      <alignment horizontal="center" vertical="center" textRotation="90" wrapText="1"/>
      <protection locked="0"/>
    </xf>
    <xf numFmtId="0" fontId="36" fillId="35" borderId="10" xfId="43" applyFont="1" applyFill="1" applyBorder="1" applyAlignment="1" applyProtection="1">
      <alignment horizontal="right" vertical="center"/>
    </xf>
    <xf numFmtId="0" fontId="35" fillId="35" borderId="10" xfId="44" applyFont="1" applyFill="1" applyBorder="1" applyAlignment="1" applyProtection="1">
      <alignment horizontal="center" vertical="center" wrapText="1"/>
      <protection locked="0"/>
    </xf>
    <xf numFmtId="0" fontId="36" fillId="35" borderId="42" xfId="43" applyFont="1" applyFill="1" applyBorder="1" applyAlignment="1" applyProtection="1">
      <alignment horizontal="right" vertical="center"/>
    </xf>
    <xf numFmtId="0" fontId="36" fillId="35" borderId="43" xfId="43" applyFont="1" applyFill="1" applyBorder="1" applyAlignment="1" applyProtection="1">
      <alignment horizontal="right" vertical="center"/>
    </xf>
    <xf numFmtId="0" fontId="35" fillId="36" borderId="49" xfId="10" applyFont="1" applyFill="1" applyBorder="1" applyAlignment="1" applyProtection="1">
      <alignment horizontal="center" vertical="center"/>
    </xf>
    <xf numFmtId="0" fontId="27" fillId="35" borderId="0" xfId="1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35" fillId="35" borderId="32" xfId="44" applyFont="1" applyFill="1" applyBorder="1" applyAlignment="1" applyProtection="1">
      <alignment horizontal="center" vertical="center"/>
      <protection locked="0"/>
    </xf>
    <xf numFmtId="0" fontId="36" fillId="34" borderId="32" xfId="43" applyFont="1" applyFill="1" applyBorder="1" applyAlignment="1" applyProtection="1">
      <alignment horizontal="right" vertical="center"/>
    </xf>
    <xf numFmtId="0" fontId="36" fillId="35" borderId="32" xfId="43" applyFont="1" applyFill="1" applyBorder="1" applyAlignment="1" applyProtection="1">
      <alignment horizontal="right" vertical="center"/>
    </xf>
    <xf numFmtId="0" fontId="36" fillId="34" borderId="25" xfId="24" applyFont="1" applyFill="1" applyBorder="1" applyAlignment="1" applyProtection="1">
      <alignment horizontal="left" vertical="center" wrapText="1"/>
      <protection locked="0"/>
    </xf>
    <xf numFmtId="0" fontId="36" fillId="34" borderId="10" xfId="24" applyFont="1" applyFill="1" applyBorder="1" applyAlignment="1" applyProtection="1">
      <alignment horizontal="left" vertical="center" wrapText="1"/>
      <protection locked="0"/>
    </xf>
    <xf numFmtId="0" fontId="34" fillId="35" borderId="21" xfId="0" applyFont="1" applyFill="1" applyBorder="1" applyAlignment="1" applyProtection="1">
      <alignment horizontal="center" vertical="center" wrapText="1"/>
    </xf>
    <xf numFmtId="0" fontId="34" fillId="35" borderId="31" xfId="0" applyFont="1" applyFill="1" applyBorder="1" applyAlignment="1" applyProtection="1">
      <alignment horizontal="center" vertical="center" wrapText="1"/>
    </xf>
    <xf numFmtId="0" fontId="35" fillId="36" borderId="44" xfId="0" applyFont="1" applyFill="1" applyBorder="1" applyAlignment="1" applyProtection="1">
      <alignment horizontal="center" vertical="center"/>
    </xf>
    <xf numFmtId="0" fontId="35" fillId="36" borderId="45" xfId="0" applyFont="1" applyFill="1" applyBorder="1" applyAlignment="1" applyProtection="1">
      <alignment horizontal="center" vertical="center"/>
    </xf>
    <xf numFmtId="3" fontId="36" fillId="0" borderId="10" xfId="0" applyNumberFormat="1" applyFont="1" applyBorder="1" applyAlignment="1" applyProtection="1">
      <alignment horizontal="right" vertical="center"/>
    </xf>
    <xf numFmtId="3" fontId="35" fillId="34" borderId="45" xfId="0" applyNumberFormat="1" applyFont="1" applyFill="1" applyBorder="1" applyAlignment="1" applyProtection="1">
      <alignment horizontal="center" vertical="center"/>
    </xf>
    <xf numFmtId="0" fontId="36" fillId="0" borderId="41" xfId="0" applyFont="1" applyFill="1" applyBorder="1" applyAlignment="1" applyProtection="1">
      <alignment horizontal="left" vertical="center" wrapText="1"/>
      <protection locked="0"/>
    </xf>
    <xf numFmtId="0" fontId="36" fillId="0" borderId="42" xfId="0" applyFont="1" applyFill="1" applyBorder="1" applyAlignment="1" applyProtection="1">
      <alignment horizontal="left" vertical="center" wrapText="1"/>
      <protection locked="0"/>
    </xf>
    <xf numFmtId="3" fontId="36" fillId="0" borderId="42" xfId="0" applyNumberFormat="1" applyFont="1" applyBorder="1" applyAlignment="1" applyProtection="1">
      <alignment horizontal="right" vertical="center" wrapText="1"/>
    </xf>
    <xf numFmtId="3" fontId="36" fillId="0" borderId="43" xfId="0" applyNumberFormat="1" applyFont="1" applyBorder="1" applyAlignment="1" applyProtection="1">
      <alignment horizontal="right" vertical="center" wrapText="1"/>
    </xf>
    <xf numFmtId="3" fontId="36" fillId="0" borderId="42" xfId="0" applyNumberFormat="1" applyFont="1" applyBorder="1" applyAlignment="1" applyProtection="1">
      <alignment horizontal="right" vertical="center"/>
    </xf>
    <xf numFmtId="3" fontId="35" fillId="34" borderId="46" xfId="0" applyNumberFormat="1" applyFont="1" applyFill="1" applyBorder="1" applyAlignment="1" applyProtection="1">
      <alignment horizontal="center" vertical="center"/>
    </xf>
    <xf numFmtId="3" fontId="35" fillId="36" borderId="45" xfId="0" applyNumberFormat="1" applyFont="1" applyFill="1" applyBorder="1" applyAlignment="1" applyProtection="1">
      <alignment horizontal="center" vertical="center"/>
    </xf>
    <xf numFmtId="3" fontId="35" fillId="36" borderId="46" xfId="0" applyNumberFormat="1" applyFont="1" applyFill="1" applyBorder="1" applyAlignment="1" applyProtection="1">
      <alignment horizontal="center" vertical="center"/>
    </xf>
    <xf numFmtId="0" fontId="35" fillId="34" borderId="44" xfId="24" applyFont="1" applyFill="1" applyBorder="1" applyAlignment="1" applyProtection="1">
      <alignment horizontal="center" vertical="center" wrapText="1"/>
      <protection locked="0"/>
    </xf>
    <xf numFmtId="0" fontId="35" fillId="34" borderId="45" xfId="24" applyFont="1" applyFill="1" applyBorder="1" applyAlignment="1" applyProtection="1">
      <alignment horizontal="center" vertical="center" wrapText="1"/>
      <protection locked="0"/>
    </xf>
    <xf numFmtId="3" fontId="36" fillId="36" borderId="10" xfId="24" applyNumberFormat="1" applyFont="1" applyFill="1" applyBorder="1" applyAlignment="1" applyProtection="1">
      <alignment horizontal="right" vertical="center"/>
    </xf>
    <xf numFmtId="0" fontId="36" fillId="36" borderId="25" xfId="24" applyFont="1" applyFill="1" applyBorder="1" applyAlignment="1" applyProtection="1">
      <alignment horizontal="left" vertical="center" wrapText="1"/>
    </xf>
    <xf numFmtId="0" fontId="36" fillId="36" borderId="10" xfId="24" applyFont="1" applyFill="1" applyBorder="1" applyAlignment="1" applyProtection="1">
      <alignment horizontal="left" vertical="center" wrapText="1"/>
    </xf>
    <xf numFmtId="0" fontId="36" fillId="0" borderId="25" xfId="0" applyFont="1" applyFill="1" applyBorder="1" applyAlignment="1" applyProtection="1">
      <alignment horizontal="left" vertical="center" wrapText="1"/>
    </xf>
    <xf numFmtId="0" fontId="36" fillId="0" borderId="10" xfId="0" applyFont="1" applyFill="1" applyBorder="1" applyAlignment="1" applyProtection="1">
      <alignment horizontal="left" vertical="center" wrapText="1"/>
    </xf>
    <xf numFmtId="0" fontId="35" fillId="36" borderId="31" xfId="0" applyFont="1" applyFill="1" applyBorder="1" applyAlignment="1" applyProtection="1">
      <alignment horizontal="center" vertical="center"/>
      <protection locked="0"/>
    </xf>
    <xf numFmtId="0" fontId="36" fillId="0" borderId="25" xfId="0" applyFont="1" applyFill="1" applyBorder="1" applyAlignment="1" applyProtection="1">
      <alignment horizontal="left" vertical="center" indent="1"/>
      <protection locked="0"/>
    </xf>
    <xf numFmtId="0" fontId="36" fillId="0" borderId="10" xfId="0" applyFont="1" applyFill="1" applyBorder="1" applyAlignment="1" applyProtection="1">
      <alignment horizontal="left" vertical="center" indent="1"/>
      <protection locked="0"/>
    </xf>
    <xf numFmtId="3" fontId="36" fillId="0" borderId="32" xfId="0" applyNumberFormat="1" applyFont="1" applyBorder="1" applyAlignment="1" applyProtection="1">
      <alignment horizontal="right" vertical="center"/>
    </xf>
    <xf numFmtId="0" fontId="36" fillId="36" borderId="25" xfId="24" applyFont="1" applyFill="1" applyBorder="1" applyAlignment="1" applyProtection="1">
      <alignment horizontal="left" vertical="center" indent="1"/>
      <protection locked="0"/>
    </xf>
    <xf numFmtId="0" fontId="36" fillId="36" borderId="10" xfId="24" applyFont="1" applyFill="1" applyBorder="1" applyAlignment="1" applyProtection="1">
      <alignment horizontal="left" vertical="center" indent="1"/>
      <protection locked="0"/>
    </xf>
    <xf numFmtId="3" fontId="36" fillId="0" borderId="10" xfId="24" applyNumberFormat="1" applyFont="1" applyFill="1" applyBorder="1" applyAlignment="1" applyProtection="1">
      <alignment horizontal="right" vertical="center"/>
    </xf>
    <xf numFmtId="0" fontId="35" fillId="36" borderId="44" xfId="10" applyFont="1" applyFill="1" applyBorder="1" applyAlignment="1" applyProtection="1">
      <alignment horizontal="center" vertical="center"/>
      <protection locked="0"/>
    </xf>
    <xf numFmtId="0" fontId="35" fillId="36" borderId="45" xfId="10" applyFont="1" applyFill="1" applyBorder="1" applyAlignment="1" applyProtection="1">
      <alignment horizontal="center" vertical="center"/>
      <protection locked="0"/>
    </xf>
    <xf numFmtId="0" fontId="35" fillId="33" borderId="20" xfId="0" applyFont="1" applyFill="1" applyBorder="1" applyAlignment="1" applyProtection="1">
      <alignment horizontal="center" vertical="center"/>
      <protection locked="0"/>
    </xf>
    <xf numFmtId="0" fontId="35" fillId="33" borderId="21" xfId="0" applyFont="1" applyFill="1" applyBorder="1" applyAlignment="1" applyProtection="1">
      <alignment horizontal="center" vertical="center"/>
      <protection locked="0"/>
    </xf>
    <xf numFmtId="0" fontId="35" fillId="33" borderId="25" xfId="0" applyFont="1" applyFill="1" applyBorder="1" applyAlignment="1" applyProtection="1">
      <alignment horizontal="center" vertical="center"/>
      <protection locked="0"/>
    </xf>
    <xf numFmtId="0" fontId="35" fillId="33" borderId="10" xfId="0" applyFont="1" applyFill="1" applyBorder="1" applyAlignment="1" applyProtection="1">
      <alignment horizontal="center" vertical="center"/>
      <protection locked="0"/>
    </xf>
    <xf numFmtId="0" fontId="35" fillId="33" borderId="21" xfId="0" applyFont="1" applyFill="1" applyBorder="1" applyAlignment="1" applyProtection="1">
      <alignment horizontal="center" vertical="center"/>
    </xf>
    <xf numFmtId="0" fontId="35" fillId="33" borderId="31" xfId="0" applyFont="1" applyFill="1" applyBorder="1" applyAlignment="1" applyProtection="1">
      <alignment horizontal="center" vertical="center"/>
    </xf>
    <xf numFmtId="0" fontId="35" fillId="33" borderId="10" xfId="0" applyFont="1" applyFill="1" applyBorder="1" applyAlignment="1" applyProtection="1">
      <alignment horizontal="center" vertical="center" wrapText="1"/>
      <protection locked="0"/>
    </xf>
    <xf numFmtId="0" fontId="35" fillId="33" borderId="32" xfId="0" applyFont="1" applyFill="1" applyBorder="1" applyAlignment="1" applyProtection="1">
      <alignment horizontal="center" vertical="center" wrapText="1"/>
      <protection locked="0"/>
    </xf>
    <xf numFmtId="0" fontId="36" fillId="0" borderId="41" xfId="0" applyFont="1" applyFill="1" applyBorder="1" applyAlignment="1" applyProtection="1">
      <alignment horizontal="left" vertical="center" indent="1"/>
      <protection locked="0"/>
    </xf>
    <xf numFmtId="0" fontId="36" fillId="0" borderId="42" xfId="0" applyFont="1" applyFill="1" applyBorder="1" applyAlignment="1" applyProtection="1">
      <alignment horizontal="left" vertical="center" indent="1"/>
      <protection locked="0"/>
    </xf>
    <xf numFmtId="3" fontId="35" fillId="33" borderId="45" xfId="10" applyNumberFormat="1" applyFont="1" applyFill="1" applyBorder="1" applyAlignment="1" applyProtection="1">
      <alignment horizontal="center" vertical="center"/>
    </xf>
    <xf numFmtId="3" fontId="35" fillId="33" borderId="46" xfId="10" applyNumberFormat="1" applyFont="1" applyFill="1" applyBorder="1" applyAlignment="1" applyProtection="1">
      <alignment horizontal="center" vertical="center"/>
    </xf>
    <xf numFmtId="3" fontId="36" fillId="0" borderId="42" xfId="24" applyNumberFormat="1" applyFont="1" applyFill="1" applyBorder="1" applyAlignment="1" applyProtection="1">
      <alignment horizontal="right" vertical="center"/>
    </xf>
    <xf numFmtId="0" fontId="35" fillId="33" borderId="44" xfId="10" applyFont="1" applyFill="1" applyBorder="1" applyAlignment="1" applyProtection="1">
      <alignment horizontal="center" vertical="center"/>
      <protection locked="0"/>
    </xf>
    <xf numFmtId="0" fontId="35" fillId="33" borderId="45" xfId="10" applyFont="1" applyFill="1" applyBorder="1" applyAlignment="1" applyProtection="1">
      <alignment horizontal="center" vertical="center"/>
      <protection locked="0"/>
    </xf>
    <xf numFmtId="0" fontId="36" fillId="0" borderId="41" xfId="24" applyFont="1" applyFill="1" applyBorder="1" applyAlignment="1" applyProtection="1">
      <alignment horizontal="left" vertical="center" indent="1"/>
      <protection locked="0"/>
    </xf>
    <xf numFmtId="0" fontId="36" fillId="0" borderId="42" xfId="24" applyFont="1" applyFill="1" applyBorder="1" applyAlignment="1" applyProtection="1">
      <alignment horizontal="left" vertical="center" indent="1"/>
      <protection locked="0"/>
    </xf>
    <xf numFmtId="0" fontId="35" fillId="35" borderId="44" xfId="10" applyFont="1" applyFill="1" applyBorder="1" applyAlignment="1" applyProtection="1">
      <alignment horizontal="center" vertical="center" wrapText="1"/>
      <protection locked="0"/>
    </xf>
    <xf numFmtId="0" fontId="35" fillId="35" borderId="45" xfId="10" applyFont="1" applyFill="1" applyBorder="1" applyAlignment="1" applyProtection="1">
      <alignment horizontal="center" vertical="center" wrapText="1"/>
      <protection locked="0"/>
    </xf>
    <xf numFmtId="3" fontId="35" fillId="35" borderId="46" xfId="10" applyNumberFormat="1" applyFont="1" applyFill="1" applyBorder="1" applyAlignment="1" applyProtection="1">
      <alignment horizontal="center" vertical="center"/>
    </xf>
    <xf numFmtId="0" fontId="35" fillId="35" borderId="22" xfId="0" applyFont="1" applyFill="1" applyBorder="1" applyAlignment="1" applyProtection="1">
      <alignment horizontal="center" vertical="center" wrapText="1"/>
      <protection locked="0"/>
    </xf>
    <xf numFmtId="0" fontId="35" fillId="35" borderId="23" xfId="0" applyFont="1" applyFill="1" applyBorder="1" applyAlignment="1" applyProtection="1">
      <alignment horizontal="center" vertical="center" wrapText="1"/>
      <protection locked="0"/>
    </xf>
    <xf numFmtId="0" fontId="35" fillId="35" borderId="24" xfId="0" applyFont="1" applyFill="1" applyBorder="1" applyAlignment="1" applyProtection="1">
      <alignment horizontal="center" vertical="center" wrapText="1"/>
      <protection locked="0"/>
    </xf>
    <xf numFmtId="3" fontId="36" fillId="35" borderId="29" xfId="0" applyNumberFormat="1" applyFont="1" applyFill="1" applyBorder="1" applyAlignment="1" applyProtection="1">
      <alignment horizontal="right" vertical="center" wrapText="1"/>
    </xf>
    <xf numFmtId="3" fontId="36" fillId="35" borderId="37" xfId="0" applyNumberFormat="1" applyFont="1" applyFill="1" applyBorder="1" applyAlignment="1" applyProtection="1">
      <alignment horizontal="right" vertical="center" wrapText="1"/>
    </xf>
    <xf numFmtId="3" fontId="36" fillId="35" borderId="30" xfId="0" applyNumberFormat="1" applyFont="1" applyFill="1" applyBorder="1" applyAlignment="1" applyProtection="1">
      <alignment horizontal="right" vertical="center" wrapText="1"/>
    </xf>
    <xf numFmtId="0" fontId="36" fillId="34" borderId="41" xfId="0" applyFont="1" applyFill="1" applyBorder="1" applyAlignment="1" applyProtection="1">
      <alignment horizontal="left" vertical="center" wrapText="1"/>
      <protection locked="0"/>
    </xf>
    <xf numFmtId="0" fontId="36" fillId="34" borderId="42" xfId="0" applyFont="1" applyFill="1" applyBorder="1" applyAlignment="1" applyProtection="1">
      <alignment horizontal="left" vertical="center" wrapText="1"/>
      <protection locked="0"/>
    </xf>
    <xf numFmtId="0" fontId="35" fillId="36" borderId="21" xfId="0" applyFont="1" applyFill="1" applyBorder="1" applyAlignment="1" applyProtection="1">
      <alignment horizontal="center" vertical="center" textRotation="90" wrapText="1"/>
      <protection locked="0"/>
    </xf>
    <xf numFmtId="0" fontId="35" fillId="36" borderId="31" xfId="0" applyFont="1" applyFill="1" applyBorder="1" applyAlignment="1" applyProtection="1">
      <alignment horizontal="center" vertical="center" textRotation="90" wrapText="1"/>
      <protection locked="0"/>
    </xf>
    <xf numFmtId="3" fontId="36" fillId="36" borderId="10" xfId="24" applyNumberFormat="1" applyFont="1" applyFill="1" applyBorder="1" applyAlignment="1" applyProtection="1">
      <alignment horizontal="right" vertical="center" wrapText="1"/>
    </xf>
    <xf numFmtId="3" fontId="36" fillId="36" borderId="32" xfId="24" applyNumberFormat="1" applyFont="1" applyFill="1" applyBorder="1" applyAlignment="1" applyProtection="1">
      <alignment horizontal="right" vertical="center" wrapText="1"/>
    </xf>
  </cellXfs>
  <cellStyles count="47">
    <cellStyle name="20% - akcent 1 2" xfId="35"/>
    <cellStyle name="20% - akcent 2 2" xfId="36"/>
    <cellStyle name="20% - akcent 3" xfId="24" builtinId="38"/>
    <cellStyle name="20% - akcent 3 2" xfId="37"/>
    <cellStyle name="20% - akcent 4 2" xfId="38"/>
    <cellStyle name="20% - akcent 5" xfId="28" builtinId="46" customBuiltin="1"/>
    <cellStyle name="20% - akcent 6" xfId="32" builtinId="50" customBuiltin="1"/>
    <cellStyle name="40% - akcent 1" xfId="18" builtinId="31" customBuiltin="1"/>
    <cellStyle name="40% - akcent 2" xfId="21" builtinId="35" customBuiltin="1"/>
    <cellStyle name="40% - akcent 3 2" xfId="39"/>
    <cellStyle name="40% - akcent 4" xfId="26" builtinId="43" customBuiltin="1"/>
    <cellStyle name="40% - akcent 5" xfId="29" builtinId="47" customBuiltin="1"/>
    <cellStyle name="40% - akcent 6" xfId="33" builtinId="51" customBuiltin="1"/>
    <cellStyle name="60% - akcent 1" xfId="19" builtinId="32" customBuiltin="1"/>
    <cellStyle name="60% - akcent 2" xfId="22" builtinId="36" customBuiltin="1"/>
    <cellStyle name="60% - akcent 3 2" xfId="40"/>
    <cellStyle name="60% - akcent 4 2" xfId="41"/>
    <cellStyle name="60% - akcent 5" xfId="30" builtinId="48" customBuiltin="1"/>
    <cellStyle name="60% - akcent 6 2" xfId="42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Normalny 2" xfId="43"/>
    <cellStyle name="Normalny 3" xfId="34"/>
    <cellStyle name="Normalny 4" xfId="45"/>
    <cellStyle name="Obliczenia" xfId="11" builtinId="22" customBuiltin="1"/>
    <cellStyle name="Procentowy" xfId="46" builtinId="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/>
    <cellStyle name="Złe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tygodniowy'!$C$54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layout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tygodniowy'!$G$54:$R$54</c:f>
              <c:numCache>
                <c:formatCode>General</c:formatCode>
                <c:ptCount val="12"/>
                <c:pt idx="0">
                  <c:v>226</c:v>
                </c:pt>
                <c:pt idx="2">
                  <c:v>687</c:v>
                </c:pt>
                <c:pt idx="4">
                  <c:v>91</c:v>
                </c:pt>
                <c:pt idx="6">
                  <c:v>232</c:v>
                </c:pt>
                <c:pt idx="8">
                  <c:v>83</c:v>
                </c:pt>
                <c:pt idx="10">
                  <c:v>216</c:v>
                </c:pt>
              </c:numCache>
            </c:numRef>
          </c:val>
        </c:ser>
        <c:ser>
          <c:idx val="1"/>
          <c:order val="1"/>
          <c:tx>
            <c:strRef>
              <c:f>'Meldunek tygodniowy'!$C$55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layout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tygodniowy'!$G$55:$R$55</c:f>
              <c:numCache>
                <c:formatCode>General</c:formatCode>
                <c:ptCount val="12"/>
                <c:pt idx="0">
                  <c:v>70</c:v>
                </c:pt>
                <c:pt idx="2">
                  <c:v>93</c:v>
                </c:pt>
                <c:pt idx="4">
                  <c:v>74</c:v>
                </c:pt>
                <c:pt idx="6">
                  <c:v>136</c:v>
                </c:pt>
                <c:pt idx="8">
                  <c:v>10</c:v>
                </c:pt>
                <c:pt idx="10">
                  <c:v>10</c:v>
                </c:pt>
              </c:numCache>
            </c:numRef>
          </c:val>
        </c:ser>
        <c:ser>
          <c:idx val="2"/>
          <c:order val="2"/>
          <c:tx>
            <c:strRef>
              <c:f>'Meldunek tygodniowy'!$C$56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layout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tygodniowy'!$G$56:$R$56</c:f>
              <c:numCache>
                <c:formatCode>General</c:formatCode>
                <c:ptCount val="12"/>
                <c:pt idx="0">
                  <c:v>19</c:v>
                </c:pt>
                <c:pt idx="2">
                  <c:v>41</c:v>
                </c:pt>
                <c:pt idx="4">
                  <c:v>2</c:v>
                </c:pt>
                <c:pt idx="6">
                  <c:v>8</c:v>
                </c:pt>
                <c:pt idx="8">
                  <c:v>8</c:v>
                </c:pt>
                <c:pt idx="10">
                  <c:v>16</c:v>
                </c:pt>
              </c:numCache>
            </c:numRef>
          </c:val>
        </c:ser>
        <c:ser>
          <c:idx val="3"/>
          <c:order val="3"/>
          <c:tx>
            <c:strRef>
              <c:f>'Meldunek tygodniowy'!$C$57</c:f>
              <c:strCache>
                <c:ptCount val="1"/>
                <c:pt idx="0">
                  <c:v>ARMENIA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layout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tygodniowy'!$G$57:$R$57</c:f>
              <c:numCache>
                <c:formatCode>General</c:formatCode>
                <c:ptCount val="12"/>
                <c:pt idx="0">
                  <c:v>9</c:v>
                </c:pt>
                <c:pt idx="2">
                  <c:v>30</c:v>
                </c:pt>
                <c:pt idx="4">
                  <c:v>3</c:v>
                </c:pt>
                <c:pt idx="6">
                  <c:v>3</c:v>
                </c:pt>
                <c:pt idx="8">
                  <c:v>2</c:v>
                </c:pt>
                <c:pt idx="10">
                  <c:v>5</c:v>
                </c:pt>
              </c:numCache>
            </c:numRef>
          </c:val>
        </c:ser>
        <c:ser>
          <c:idx val="5"/>
          <c:order val="4"/>
          <c:tx>
            <c:strRef>
              <c:f>'Meldunek tygodniowy'!$C$58</c:f>
              <c:strCache>
                <c:ptCount val="1"/>
                <c:pt idx="0">
                  <c:v>GRUZJA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layout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tygodniowy'!$G$58:$R$58</c:f>
              <c:numCache>
                <c:formatCode>General</c:formatCode>
                <c:ptCount val="12"/>
                <c:pt idx="0">
                  <c:v>5</c:v>
                </c:pt>
                <c:pt idx="2">
                  <c:v>6</c:v>
                </c:pt>
                <c:pt idx="4">
                  <c:v>10</c:v>
                </c:pt>
                <c:pt idx="6">
                  <c:v>23</c:v>
                </c:pt>
                <c:pt idx="8">
                  <c:v>1</c:v>
                </c:pt>
                <c:pt idx="10">
                  <c:v>4</c:v>
                </c:pt>
              </c:numCache>
            </c:numRef>
          </c:val>
        </c:ser>
        <c:ser>
          <c:idx val="4"/>
          <c:order val="5"/>
          <c:tx>
            <c:strRef>
              <c:f>'Meldunek tygodniowy'!$C$59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layout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tygodniowy'!$G$59:$R$59</c:f>
              <c:numCache>
                <c:formatCode>General</c:formatCode>
                <c:ptCount val="12"/>
                <c:pt idx="0">
                  <c:v>99</c:v>
                </c:pt>
                <c:pt idx="2">
                  <c:v>115</c:v>
                </c:pt>
                <c:pt idx="4">
                  <c:v>23</c:v>
                </c:pt>
                <c:pt idx="6">
                  <c:v>34</c:v>
                </c:pt>
                <c:pt idx="8">
                  <c:v>6</c:v>
                </c:pt>
                <c:pt idx="10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75583616"/>
        <c:axId val="175832448"/>
        <c:axId val="0"/>
      </c:bar3DChart>
      <c:catAx>
        <c:axId val="175583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en-US"/>
          </a:p>
        </c:txPr>
        <c:crossAx val="175832448"/>
        <c:crosses val="autoZero"/>
        <c:auto val="1"/>
        <c:lblAlgn val="ctr"/>
        <c:lblOffset val="100"/>
        <c:noMultiLvlLbl val="0"/>
      </c:catAx>
      <c:valAx>
        <c:axId val="17583244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17558361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tygodniowy'!$B$237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tygodniowy'!$J$236,'Meldunek tygodniowy'!$M$236,'Meldunek tygodniowy'!$P$236,'Meldunek tygodniowy'!$S$236,'Meldunek tygodniowy'!$V$236)</c:f>
              <c:strCache>
                <c:ptCount val="5"/>
                <c:pt idx="0">
                  <c:v>25.02.2017 - 03.03.2017</c:v>
                </c:pt>
                <c:pt idx="1">
                  <c:v>04.03.2017 - 10.03.2017</c:v>
                </c:pt>
                <c:pt idx="2">
                  <c:v>11.03.2017 - 17.03.2017</c:v>
                </c:pt>
                <c:pt idx="3">
                  <c:v>18.03.2017 - 24.03.2017</c:v>
                </c:pt>
                <c:pt idx="4">
                  <c:v>25.03.2017 - 31.03.2017</c:v>
                </c:pt>
              </c:strCache>
            </c:strRef>
          </c:cat>
          <c:val>
            <c:numRef>
              <c:f>('Meldunek tygodniowy'!$J$237,'Meldunek tygodniowy'!$M$237,'Meldunek tygodniowy'!$P$237,'Meldunek tygodniowy'!$S$237,'Meldunek tygodniowy'!$V$237)</c:f>
              <c:numCache>
                <c:formatCode>#,##0</c:formatCode>
                <c:ptCount val="5"/>
                <c:pt idx="0">
                  <c:v>1986</c:v>
                </c:pt>
                <c:pt idx="1">
                  <c:v>1999</c:v>
                </c:pt>
                <c:pt idx="2">
                  <c:v>1993</c:v>
                </c:pt>
                <c:pt idx="3">
                  <c:v>1966</c:v>
                </c:pt>
                <c:pt idx="4">
                  <c:v>1991</c:v>
                </c:pt>
              </c:numCache>
            </c:numRef>
          </c:val>
        </c:ser>
        <c:ser>
          <c:idx val="1"/>
          <c:order val="1"/>
          <c:tx>
            <c:strRef>
              <c:f>'Meldunek tygodniowy'!$B$238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tygodniowy'!$J$236,'Meldunek tygodniowy'!$M$236,'Meldunek tygodniowy'!$P$236,'Meldunek tygodniowy'!$S$236,'Meldunek tygodniowy'!$V$236)</c:f>
              <c:strCache>
                <c:ptCount val="5"/>
                <c:pt idx="0">
                  <c:v>25.02.2017 - 03.03.2017</c:v>
                </c:pt>
                <c:pt idx="1">
                  <c:v>04.03.2017 - 10.03.2017</c:v>
                </c:pt>
                <c:pt idx="2">
                  <c:v>11.03.2017 - 17.03.2017</c:v>
                </c:pt>
                <c:pt idx="3">
                  <c:v>18.03.2017 - 24.03.2017</c:v>
                </c:pt>
                <c:pt idx="4">
                  <c:v>25.03.2017 - 31.03.2017</c:v>
                </c:pt>
              </c:strCache>
            </c:strRef>
          </c:cat>
          <c:val>
            <c:numRef>
              <c:f>('Meldunek tygodniowy'!$J$238,'Meldunek tygodniowy'!$M$238,'Meldunek tygodniowy'!$P$238,'Meldunek tygodniowy'!$S$238,'Meldunek tygodniowy'!$V$238)</c:f>
              <c:numCache>
                <c:formatCode>#,##0</c:formatCode>
                <c:ptCount val="5"/>
                <c:pt idx="0">
                  <c:v>2283</c:v>
                </c:pt>
                <c:pt idx="1">
                  <c:v>2296</c:v>
                </c:pt>
                <c:pt idx="2">
                  <c:v>2292</c:v>
                </c:pt>
                <c:pt idx="3">
                  <c:v>2292</c:v>
                </c:pt>
                <c:pt idx="4">
                  <c:v>2288</c:v>
                </c:pt>
              </c:numCache>
            </c:numRef>
          </c:val>
        </c:ser>
        <c:ser>
          <c:idx val="5"/>
          <c:order val="2"/>
          <c:tx>
            <c:strRef>
              <c:f>'Meldunek tygodniowy'!$B$241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tygodniowy'!$J$236,'Meldunek tygodniowy'!$M$236,'Meldunek tygodniowy'!$P$236,'Meldunek tygodniowy'!$S$236,'Meldunek tygodniowy'!$V$236)</c:f>
              <c:strCache>
                <c:ptCount val="5"/>
                <c:pt idx="0">
                  <c:v>25.02.2017 - 03.03.2017</c:v>
                </c:pt>
                <c:pt idx="1">
                  <c:v>04.03.2017 - 10.03.2017</c:v>
                </c:pt>
                <c:pt idx="2">
                  <c:v>11.03.2017 - 17.03.2017</c:v>
                </c:pt>
                <c:pt idx="3">
                  <c:v>18.03.2017 - 24.03.2017</c:v>
                </c:pt>
                <c:pt idx="4">
                  <c:v>25.03.2017 - 31.03.2017</c:v>
                </c:pt>
              </c:strCache>
            </c:strRef>
          </c:cat>
          <c:val>
            <c:numRef>
              <c:f>('Meldunek tygodniowy'!$J$241,'Meldunek tygodniowy'!$M$241,'Meldunek tygodniowy'!$P$241,'Meldunek tygodniowy'!$S$241,'Meldunek tygodniowy'!$V$241)</c:f>
              <c:numCache>
                <c:formatCode>#,##0</c:formatCode>
                <c:ptCount val="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178142208"/>
        <c:axId val="180332032"/>
        <c:axId val="0"/>
      </c:bar3DChart>
      <c:catAx>
        <c:axId val="17814220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80332032"/>
        <c:crosses val="autoZero"/>
        <c:auto val="1"/>
        <c:lblAlgn val="ctr"/>
        <c:lblOffset val="100"/>
        <c:noMultiLvlLbl val="0"/>
      </c:catAx>
      <c:valAx>
        <c:axId val="180332032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en-US"/>
          </a:p>
        </c:txPr>
        <c:crossAx val="1781422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tygodniowy'!$C$379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tygodniowy'!$L$378:$U$378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tygodniowy'!$L$379:$U$379</c:f>
              <c:numCache>
                <c:formatCode>#,##0</c:formatCode>
                <c:ptCount val="10"/>
                <c:pt idx="0">
                  <c:v>1102</c:v>
                </c:pt>
                <c:pt idx="2">
                  <c:v>286</c:v>
                </c:pt>
                <c:pt idx="3">
                  <c:v>218</c:v>
                </c:pt>
                <c:pt idx="4">
                  <c:v>174</c:v>
                </c:pt>
                <c:pt idx="5">
                  <c:v>14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397</c:v>
                </c:pt>
              </c:numCache>
            </c:numRef>
          </c:val>
        </c:ser>
        <c:ser>
          <c:idx val="0"/>
          <c:order val="1"/>
          <c:tx>
            <c:strRef>
              <c:f>'Meldunek tygodniowy'!$C$380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tygodniowy'!$L$378:$U$378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tygodniowy'!$L$380:$U$380</c:f>
              <c:numCache>
                <c:formatCode>#,##0</c:formatCode>
                <c:ptCount val="10"/>
                <c:pt idx="0">
                  <c:v>129</c:v>
                </c:pt>
                <c:pt idx="2">
                  <c:v>51</c:v>
                </c:pt>
                <c:pt idx="3">
                  <c:v>19</c:v>
                </c:pt>
                <c:pt idx="4">
                  <c:v>14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22</c:v>
                </c:pt>
              </c:numCache>
            </c:numRef>
          </c:val>
        </c:ser>
        <c:ser>
          <c:idx val="1"/>
          <c:order val="2"/>
          <c:tx>
            <c:strRef>
              <c:f>'Meldunek tygodniowy'!$C$381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tygodniowy'!$L$378:$U$378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tygodniowy'!$L$381:$U$381</c:f>
              <c:numCache>
                <c:formatCode>#,##0</c:formatCode>
                <c:ptCount val="10"/>
                <c:pt idx="0">
                  <c:v>25</c:v>
                </c:pt>
                <c:pt idx="2">
                  <c:v>7</c:v>
                </c:pt>
                <c:pt idx="3">
                  <c:v>1</c:v>
                </c:pt>
                <c:pt idx="4">
                  <c:v>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</c:v>
                </c:pt>
              </c:numCache>
            </c:numRef>
          </c:val>
        </c:ser>
        <c:ser>
          <c:idx val="2"/>
          <c:order val="3"/>
          <c:tx>
            <c:strRef>
              <c:f>'Meldunek tygodniowy'!$C$382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tygodniowy'!$L$378:$U$378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tygodniowy'!$L$382:$U$382</c:f>
              <c:numCache>
                <c:formatCode>#,##0</c:formatCode>
                <c:ptCount val="10"/>
                <c:pt idx="0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3"/>
          <c:order val="4"/>
          <c:tx>
            <c:strRef>
              <c:f>'Meldunek tygodniowy'!$C$383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tygodniowy'!$L$378:$U$378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tygodniowy'!$L$383:$U$383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4"/>
          <c:order val="5"/>
          <c:tx>
            <c:strRef>
              <c:f>'Meldunek tygodniowy'!$C$384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tygodniowy'!$L$378:$U$378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tygodniowy'!$L$384:$U$384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5"/>
          <c:order val="6"/>
          <c:tx>
            <c:strRef>
              <c:f>'Meldunek tygodniowy'!$C$385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tygodniowy'!$L$378:$U$378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tygodniowy'!$L$385:$U$385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6"/>
          <c:order val="7"/>
          <c:tx>
            <c:strRef>
              <c:f>'Meldunek tygodniowy'!$C$386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tygodniowy'!$L$378:$U$378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tygodniowy'!$L$386:$U$386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7"/>
          <c:order val="8"/>
          <c:tx>
            <c:strRef>
              <c:f>'Meldunek tygodniowy'!$C$387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tygodniowy'!$L$378:$U$378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tygodniowy'!$L$387:$U$387</c:f>
              <c:numCache>
                <c:formatCode>#,##0</c:formatCode>
                <c:ptCount val="10"/>
                <c:pt idx="0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9"/>
          <c:order val="9"/>
          <c:tx>
            <c:strRef>
              <c:f>'Meldunek tygodniowy'!$C$388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tygodniowy'!$L$378:$U$378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tygodniowy'!$L$388:$U$388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0"/>
          <c:order val="10"/>
          <c:tx>
            <c:strRef>
              <c:f>'Meldunek tygodniowy'!$C$389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tygodniowy'!$L$378:$U$378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tygodniowy'!$L$389:$U$389</c:f>
              <c:numCache>
                <c:formatCode>#,##0</c:formatCode>
                <c:ptCount val="10"/>
                <c:pt idx="0">
                  <c:v>305</c:v>
                </c:pt>
                <c:pt idx="2">
                  <c:v>104</c:v>
                </c:pt>
                <c:pt idx="3">
                  <c:v>27</c:v>
                </c:pt>
                <c:pt idx="4">
                  <c:v>21</c:v>
                </c:pt>
                <c:pt idx="5">
                  <c:v>35</c:v>
                </c:pt>
                <c:pt idx="6">
                  <c:v>6</c:v>
                </c:pt>
                <c:pt idx="7">
                  <c:v>0</c:v>
                </c:pt>
                <c:pt idx="8">
                  <c:v>65</c:v>
                </c:pt>
                <c:pt idx="9">
                  <c:v>73</c:v>
                </c:pt>
              </c:numCache>
            </c:numRef>
          </c:val>
        </c:ser>
        <c:ser>
          <c:idx val="11"/>
          <c:order val="11"/>
          <c:tx>
            <c:strRef>
              <c:f>'Meldunek tygodniowy'!$C$390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tygodniowy'!$L$378:$U$378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tygodniowy'!$L$390:$U$390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</c:ser>
        <c:ser>
          <c:idx val="12"/>
          <c:order val="12"/>
          <c:tx>
            <c:strRef>
              <c:f>'Meldunek tygodniowy'!$C$391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tygodniowy'!$L$378:$U$378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tygodniowy'!$L$391:$U$391</c:f>
              <c:numCache>
                <c:formatCode>#,##0</c:formatCode>
                <c:ptCount val="10"/>
                <c:pt idx="0">
                  <c:v>7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3"/>
          <c:order val="13"/>
          <c:tx>
            <c:strRef>
              <c:f>'Meldunek tygodniowy'!$C$392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tygodniowy'!$L$378:$U$378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tygodniowy'!$L$392:$U$392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4"/>
          <c:order val="14"/>
          <c:tx>
            <c:strRef>
              <c:f>'Meldunek tygodniowy'!$C$393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tygodniowy'!$L$378:$U$378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tygodniowy'!$L$393:$U$393</c:f>
              <c:numCache>
                <c:formatCode>#,##0</c:formatCode>
                <c:ptCount val="10"/>
                <c:pt idx="0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96439424"/>
        <c:axId val="196469888"/>
        <c:axId val="0"/>
      </c:bar3DChart>
      <c:catAx>
        <c:axId val="196439424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6469888"/>
        <c:crosses val="autoZero"/>
        <c:auto val="1"/>
        <c:lblAlgn val="ctr"/>
        <c:lblOffset val="100"/>
        <c:noMultiLvlLbl val="0"/>
      </c:catAx>
      <c:valAx>
        <c:axId val="19646988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64394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tygodniowy'!$C$22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tygodniowy'!$G$22:$R$22</c:f>
              <c:numCache>
                <c:formatCode>General</c:formatCode>
                <c:ptCount val="12"/>
                <c:pt idx="0">
                  <c:v>65</c:v>
                </c:pt>
                <c:pt idx="2">
                  <c:v>220</c:v>
                </c:pt>
                <c:pt idx="4">
                  <c:v>27</c:v>
                </c:pt>
                <c:pt idx="6">
                  <c:v>63</c:v>
                </c:pt>
                <c:pt idx="8">
                  <c:v>27</c:v>
                </c:pt>
                <c:pt idx="10">
                  <c:v>65</c:v>
                </c:pt>
              </c:numCache>
            </c:numRef>
          </c:val>
        </c:ser>
        <c:ser>
          <c:idx val="1"/>
          <c:order val="1"/>
          <c:tx>
            <c:strRef>
              <c:f>'Meldunek tygodniowy'!$C$23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tygodniowy'!$G$23:$R$23</c:f>
              <c:numCache>
                <c:formatCode>General</c:formatCode>
                <c:ptCount val="12"/>
                <c:pt idx="0">
                  <c:v>14</c:v>
                </c:pt>
                <c:pt idx="2">
                  <c:v>16</c:v>
                </c:pt>
                <c:pt idx="4">
                  <c:v>30</c:v>
                </c:pt>
                <c:pt idx="6">
                  <c:v>59</c:v>
                </c:pt>
                <c:pt idx="8">
                  <c:v>4</c:v>
                </c:pt>
                <c:pt idx="10">
                  <c:v>4</c:v>
                </c:pt>
              </c:numCache>
            </c:numRef>
          </c:val>
        </c:ser>
        <c:ser>
          <c:idx val="2"/>
          <c:order val="2"/>
          <c:tx>
            <c:strRef>
              <c:f>'Meldunek tygodniowy'!$C$24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tygodniowy'!$G$24:$R$24</c:f>
              <c:numCache>
                <c:formatCode>General</c:formatCode>
                <c:ptCount val="12"/>
                <c:pt idx="0">
                  <c:v>8</c:v>
                </c:pt>
                <c:pt idx="2">
                  <c:v>20</c:v>
                </c:pt>
                <c:pt idx="4">
                  <c:v>0</c:v>
                </c:pt>
                <c:pt idx="6">
                  <c:v>0</c:v>
                </c:pt>
                <c:pt idx="8">
                  <c:v>1</c:v>
                </c:pt>
                <c:pt idx="10">
                  <c:v>5</c:v>
                </c:pt>
              </c:numCache>
            </c:numRef>
          </c:val>
        </c:ser>
        <c:ser>
          <c:idx val="3"/>
          <c:order val="3"/>
          <c:tx>
            <c:strRef>
              <c:f>'Meldunek tygodniowy'!$C$25</c:f>
              <c:strCache>
                <c:ptCount val="1"/>
                <c:pt idx="0">
                  <c:v>ARMENIA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tygodniowy'!$G$25:$R$25</c:f>
              <c:numCache>
                <c:formatCode>General</c:formatCode>
                <c:ptCount val="12"/>
                <c:pt idx="0">
                  <c:v>5</c:v>
                </c:pt>
                <c:pt idx="2">
                  <c:v>12</c:v>
                </c:pt>
                <c:pt idx="4">
                  <c:v>2</c:v>
                </c:pt>
                <c:pt idx="6">
                  <c:v>2</c:v>
                </c:pt>
                <c:pt idx="8">
                  <c:v>1</c:v>
                </c:pt>
                <c:pt idx="10">
                  <c:v>4</c:v>
                </c:pt>
              </c:numCache>
            </c:numRef>
          </c:val>
        </c:ser>
        <c:ser>
          <c:idx val="5"/>
          <c:order val="4"/>
          <c:tx>
            <c:strRef>
              <c:f>'Meldunek tygodniowy'!$C$26</c:f>
              <c:strCache>
                <c:ptCount val="1"/>
                <c:pt idx="0">
                  <c:v>GRUZJA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tygodniowy'!$G$26:$R$26</c:f>
              <c:numCache>
                <c:formatCode>General</c:formatCode>
                <c:ptCount val="12"/>
                <c:pt idx="0">
                  <c:v>3</c:v>
                </c:pt>
                <c:pt idx="2">
                  <c:v>4</c:v>
                </c:pt>
                <c:pt idx="4">
                  <c:v>3</c:v>
                </c:pt>
                <c:pt idx="6">
                  <c:v>9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4"/>
          <c:order val="5"/>
          <c:tx>
            <c:strRef>
              <c:f>'Meldunek tygodniowy'!$C$27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tygodniowy'!$G$27:$R$27</c:f>
              <c:numCache>
                <c:formatCode>General</c:formatCode>
                <c:ptCount val="12"/>
                <c:pt idx="0">
                  <c:v>42</c:v>
                </c:pt>
                <c:pt idx="2">
                  <c:v>46</c:v>
                </c:pt>
                <c:pt idx="4">
                  <c:v>6</c:v>
                </c:pt>
                <c:pt idx="6">
                  <c:v>9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97268992"/>
        <c:axId val="197270912"/>
        <c:axId val="0"/>
      </c:bar3DChart>
      <c:catAx>
        <c:axId val="1972689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197270912"/>
        <c:crosses val="autoZero"/>
        <c:auto val="1"/>
        <c:lblAlgn val="ctr"/>
        <c:lblOffset val="100"/>
        <c:noMultiLvlLbl val="0"/>
      </c:catAx>
      <c:valAx>
        <c:axId val="197270912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19726899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tygodniowy'!$G$286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tygodniowy'!$K$284:$K$285,'Meldunek tygodniowy'!$M$284:$M$285,'Meldunek tygodniowy'!$O$284:$O$285,'Meldunek tygodniowy'!$Q$284:$Q$285)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01.03.2017 - 31.03.2017 r.</c:v>
                  </c:pt>
                </c:lvl>
              </c:multiLvlStrCache>
            </c:multiLvlStrRef>
          </c:cat>
          <c:val>
            <c:numRef>
              <c:f>('Meldunek tygodniowy'!$K$286,'Meldunek tygodniowy'!$M$286,'Meldunek tygodniowy'!$O$286,'Meldunek tygodniowy'!$Q$286)</c:f>
              <c:numCache>
                <c:formatCode>#,##0</c:formatCode>
                <c:ptCount val="4"/>
                <c:pt idx="0">
                  <c:v>15069</c:v>
                </c:pt>
                <c:pt idx="1">
                  <c:v>9996</c:v>
                </c:pt>
                <c:pt idx="2">
                  <c:v>1183</c:v>
                </c:pt>
                <c:pt idx="3">
                  <c:v>423</c:v>
                </c:pt>
              </c:numCache>
            </c:numRef>
          </c:val>
        </c:ser>
        <c:ser>
          <c:idx val="2"/>
          <c:order val="1"/>
          <c:tx>
            <c:strRef>
              <c:f>'Meldunek tygodniowy'!$G$287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tygodniowy'!$K$284:$K$285,'Meldunek tygodniowy'!$M$284:$M$285,'Meldunek tygodniowy'!$O$284:$O$285,'Meldunek tygodniowy'!$Q$284:$Q$285)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01.03.2017 - 31.03.2017 r.</c:v>
                  </c:pt>
                </c:lvl>
              </c:multiLvlStrCache>
            </c:multiLvlStrRef>
          </c:cat>
          <c:val>
            <c:numRef>
              <c:f>('Meldunek tygodniowy'!$K$287,'Meldunek tygodniowy'!$M$287,'Meldunek tygodniowy'!$O$287,'Meldunek tygodniowy'!$Q$287)</c:f>
              <c:numCache>
                <c:formatCode>#,##0</c:formatCode>
                <c:ptCount val="4"/>
                <c:pt idx="0">
                  <c:v>1711</c:v>
                </c:pt>
                <c:pt idx="1">
                  <c:v>1438</c:v>
                </c:pt>
                <c:pt idx="2">
                  <c:v>121</c:v>
                </c:pt>
                <c:pt idx="3">
                  <c:v>65</c:v>
                </c:pt>
              </c:numCache>
            </c:numRef>
          </c:val>
        </c:ser>
        <c:ser>
          <c:idx val="4"/>
          <c:order val="2"/>
          <c:tx>
            <c:strRef>
              <c:f>'Meldunek tygodniowy'!$G$288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tygodniowy'!$K$284:$K$285,'Meldunek tygodniowy'!$M$284:$M$285,'Meldunek tygodniowy'!$O$284:$O$285,'Meldunek tygodniowy'!$Q$284:$Q$285)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01.03.2017 - 31.03.2017 r.</c:v>
                  </c:pt>
                </c:lvl>
              </c:multiLvlStrCache>
            </c:multiLvlStrRef>
          </c:cat>
          <c:val>
            <c:numRef>
              <c:f>('Meldunek tygodniowy'!$K$288,'Meldunek tygodniowy'!$M$288,'Meldunek tygodniowy'!$O$288,'Meldunek tygodniowy'!$Q$288)</c:f>
              <c:numCache>
                <c:formatCode>#,##0</c:formatCode>
                <c:ptCount val="4"/>
                <c:pt idx="0">
                  <c:v>331</c:v>
                </c:pt>
                <c:pt idx="1">
                  <c:v>170</c:v>
                </c:pt>
                <c:pt idx="2">
                  <c:v>18</c:v>
                </c:pt>
                <c:pt idx="3">
                  <c:v>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33718528"/>
        <c:axId val="233720064"/>
        <c:axId val="0"/>
      </c:bar3DChart>
      <c:catAx>
        <c:axId val="2337185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3720064"/>
        <c:crosses val="autoZero"/>
        <c:auto val="1"/>
        <c:lblAlgn val="ctr"/>
        <c:lblOffset val="100"/>
        <c:noMultiLvlLbl val="0"/>
      </c:catAx>
      <c:valAx>
        <c:axId val="23372006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3371852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tygodniowy'!$D$437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tygodniowy'!$H$436:$K$436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tygodniowy'!$H$437:$K$437</c:f>
              <c:numCache>
                <c:formatCode>#,##0</c:formatCode>
                <c:ptCount val="4"/>
                <c:pt idx="0">
                  <c:v>63804</c:v>
                </c:pt>
                <c:pt idx="3">
                  <c:v>62540</c:v>
                </c:pt>
              </c:numCache>
            </c:numRef>
          </c:val>
        </c:ser>
        <c:ser>
          <c:idx val="1"/>
          <c:order val="1"/>
          <c:tx>
            <c:strRef>
              <c:f>'Meldunek tygodniowy'!$D$438</c:f>
              <c:strCache>
                <c:ptCount val="1"/>
                <c:pt idx="0">
                  <c:v>konsul RP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tygodniowy'!$H$436:$K$436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tygodniowy'!$H$438:$K$438</c:f>
              <c:numCache>
                <c:formatCode>#,##0</c:formatCode>
                <c:ptCount val="4"/>
                <c:pt idx="0">
                  <c:v>2082</c:v>
                </c:pt>
                <c:pt idx="3">
                  <c:v>2110</c:v>
                </c:pt>
              </c:numCache>
            </c:numRef>
          </c:val>
        </c:ser>
        <c:ser>
          <c:idx val="0"/>
          <c:order val="2"/>
          <c:tx>
            <c:strRef>
              <c:f>'Meldunek tygodniowy'!$D$439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tygodniowy'!$H$436:$K$436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tygodniowy'!$H$439:$K$439</c:f>
              <c:numCache>
                <c:formatCode>#,##0</c:formatCode>
                <c:ptCount val="4"/>
                <c:pt idx="0">
                  <c:v>1463</c:v>
                </c:pt>
                <c:pt idx="3">
                  <c:v>1417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33811968"/>
        <c:axId val="233813504"/>
        <c:axId val="233739584"/>
      </c:bar3DChart>
      <c:catAx>
        <c:axId val="233811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3813504"/>
        <c:crosses val="autoZero"/>
        <c:auto val="1"/>
        <c:lblAlgn val="ctr"/>
        <c:lblOffset val="100"/>
        <c:noMultiLvlLbl val="0"/>
      </c:catAx>
      <c:valAx>
        <c:axId val="23381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3811968"/>
        <c:crosses val="autoZero"/>
        <c:crossBetween val="between"/>
      </c:valAx>
      <c:serAx>
        <c:axId val="23373958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3813504"/>
        <c:crosses val="autoZero"/>
      </c:ser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tygodniowy'!$G$318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tygodniowy'!$K$316:$K$317,'Meldunek tygodniowy'!$M$316:$M$317,'Meldunek tygodniowy'!$O$316:$O$317,'Meldunek tygodniowy'!$Q$316:$Q$317)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01.01.2017 - 31.03.2017 r.</c:v>
                  </c:pt>
                </c:lvl>
              </c:multiLvlStrCache>
            </c:multiLvlStrRef>
          </c:cat>
          <c:val>
            <c:numRef>
              <c:f>('Meldunek tygodniowy'!$K$318,'Meldunek tygodniowy'!$M$318,'Meldunek tygodniowy'!$O$318,'Meldunek tygodniowy'!$Q$318)</c:f>
              <c:numCache>
                <c:formatCode>#,##0</c:formatCode>
                <c:ptCount val="4"/>
                <c:pt idx="0">
                  <c:v>39049</c:v>
                </c:pt>
                <c:pt idx="1">
                  <c:v>26603</c:v>
                </c:pt>
                <c:pt idx="2">
                  <c:v>2846</c:v>
                </c:pt>
                <c:pt idx="3">
                  <c:v>1161</c:v>
                </c:pt>
              </c:numCache>
            </c:numRef>
          </c:val>
        </c:ser>
        <c:ser>
          <c:idx val="2"/>
          <c:order val="1"/>
          <c:tx>
            <c:strRef>
              <c:f>'Meldunek tygodniowy'!$G$319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tygodniowy'!$K$316:$K$317,'Meldunek tygodniowy'!$M$316:$M$317,'Meldunek tygodniowy'!$O$316:$O$317,'Meldunek tygodniowy'!$Q$316:$Q$317)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01.01.2017 - 31.03.2017 r.</c:v>
                  </c:pt>
                </c:lvl>
              </c:multiLvlStrCache>
            </c:multiLvlStrRef>
          </c:cat>
          <c:val>
            <c:numRef>
              <c:f>('Meldunek tygodniowy'!$K$319,'Meldunek tygodniowy'!$M$319,'Meldunek tygodniowy'!$O$319,'Meldunek tygodniowy'!$Q$319)</c:f>
              <c:numCache>
                <c:formatCode>#,##0</c:formatCode>
                <c:ptCount val="4"/>
                <c:pt idx="0">
                  <c:v>5807</c:v>
                </c:pt>
                <c:pt idx="1">
                  <c:v>3396</c:v>
                </c:pt>
                <c:pt idx="2">
                  <c:v>284</c:v>
                </c:pt>
                <c:pt idx="3">
                  <c:v>193</c:v>
                </c:pt>
              </c:numCache>
            </c:numRef>
          </c:val>
        </c:ser>
        <c:ser>
          <c:idx val="4"/>
          <c:order val="2"/>
          <c:tx>
            <c:strRef>
              <c:f>'Meldunek tygodniowy'!$G$320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tygodniowy'!$K$316:$K$317,'Meldunek tygodniowy'!$M$316:$M$317,'Meldunek tygodniowy'!$O$316:$O$317,'Meldunek tygodniowy'!$Q$316:$Q$317)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01.01.2017 - 31.03.2017 r.</c:v>
                  </c:pt>
                </c:lvl>
              </c:multiLvlStrCache>
            </c:multiLvlStrRef>
          </c:cat>
          <c:val>
            <c:numRef>
              <c:f>('Meldunek tygodniowy'!$K$320,'Meldunek tygodniowy'!$M$320,'Meldunek tygodniowy'!$O$320,'Meldunek tygodniowy'!$Q$320)</c:f>
              <c:numCache>
                <c:formatCode>#,##0</c:formatCode>
                <c:ptCount val="4"/>
                <c:pt idx="0">
                  <c:v>759</c:v>
                </c:pt>
                <c:pt idx="1">
                  <c:v>450</c:v>
                </c:pt>
                <c:pt idx="2">
                  <c:v>54</c:v>
                </c:pt>
                <c:pt idx="3">
                  <c:v>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33894656"/>
        <c:axId val="233896192"/>
        <c:axId val="0"/>
      </c:bar3DChart>
      <c:catAx>
        <c:axId val="2338946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3896192"/>
        <c:crosses val="autoZero"/>
        <c:auto val="1"/>
        <c:lblAlgn val="ctr"/>
        <c:lblOffset val="100"/>
        <c:noMultiLvlLbl val="0"/>
      </c:catAx>
      <c:valAx>
        <c:axId val="23389619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3389465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71</xdr:row>
      <xdr:rowOff>52389</xdr:rowOff>
    </xdr:from>
    <xdr:to>
      <xdr:col>24</xdr:col>
      <xdr:colOff>19051</xdr:colOff>
      <xdr:row>92</xdr:row>
      <xdr:rowOff>133351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244</xdr:row>
      <xdr:rowOff>65086</xdr:rowOff>
    </xdr:from>
    <xdr:to>
      <xdr:col>23</xdr:col>
      <xdr:colOff>9525</xdr:colOff>
      <xdr:row>258</xdr:row>
      <xdr:rowOff>133350</xdr:rowOff>
    </xdr:to>
    <xdr:graphicFrame macro="">
      <xdr:nvGraphicFramePr>
        <xdr:cNvPr id="35" name="Wykres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398</xdr:row>
      <xdr:rowOff>69397</xdr:rowOff>
    </xdr:from>
    <xdr:to>
      <xdr:col>23</xdr:col>
      <xdr:colOff>1</xdr:colOff>
      <xdr:row>420</xdr:row>
      <xdr:rowOff>123825</xdr:rowOff>
    </xdr:to>
    <xdr:graphicFrame macro="">
      <xdr:nvGraphicFramePr>
        <xdr:cNvPr id="38" name="Wykres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28</xdr:row>
      <xdr:rowOff>142193</xdr:rowOff>
    </xdr:from>
    <xdr:to>
      <xdr:col>23</xdr:col>
      <xdr:colOff>238126</xdr:colOff>
      <xdr:row>47</xdr:row>
      <xdr:rowOff>161925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289</xdr:row>
      <xdr:rowOff>9526</xdr:rowOff>
    </xdr:from>
    <xdr:to>
      <xdr:col>23</xdr:col>
      <xdr:colOff>9525</xdr:colOff>
      <xdr:row>303</xdr:row>
      <xdr:rowOff>180976</xdr:rowOff>
    </xdr:to>
    <xdr:graphicFrame macro="">
      <xdr:nvGraphicFramePr>
        <xdr:cNvPr id="5" name="Wykres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441</xdr:row>
      <xdr:rowOff>1</xdr:rowOff>
    </xdr:from>
    <xdr:to>
      <xdr:col>21</xdr:col>
      <xdr:colOff>238125</xdr:colOff>
      <xdr:row>456</xdr:row>
      <xdr:rowOff>152401</xdr:rowOff>
    </xdr:to>
    <xdr:graphicFrame macro="">
      <xdr:nvGraphicFramePr>
        <xdr:cNvPr id="7" name="Wykres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171</xdr:row>
      <xdr:rowOff>0</xdr:rowOff>
    </xdr:from>
    <xdr:to>
      <xdr:col>20</xdr:col>
      <xdr:colOff>234084</xdr:colOff>
      <xdr:row>171</xdr:row>
      <xdr:rowOff>95250</xdr:rowOff>
    </xdr:to>
    <xdr:sp macro="" textlink="">
      <xdr:nvSpPr>
        <xdr:cNvPr id="10" name="pole tekstowe 9"/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56</xdr:row>
      <xdr:rowOff>0</xdr:rowOff>
    </xdr:from>
    <xdr:ext cx="184731" cy="264560"/>
    <xdr:sp macro="" textlink="">
      <xdr:nvSpPr>
        <xdr:cNvPr id="18" name="pole tekstowe 17"/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323</xdr:row>
      <xdr:rowOff>0</xdr:rowOff>
    </xdr:from>
    <xdr:to>
      <xdr:col>22</xdr:col>
      <xdr:colOff>266700</xdr:colOff>
      <xdr:row>336</xdr:row>
      <xdr:rowOff>9525</xdr:rowOff>
    </xdr:to>
    <xdr:graphicFrame macro="">
      <xdr:nvGraphicFramePr>
        <xdr:cNvPr id="34" name="Wykres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10583</xdr:colOff>
      <xdr:row>94</xdr:row>
      <xdr:rowOff>31751</xdr:rowOff>
    </xdr:from>
    <xdr:to>
      <xdr:col>25</xdr:col>
      <xdr:colOff>21167</xdr:colOff>
      <xdr:row>140</xdr:row>
      <xdr:rowOff>21167</xdr:rowOff>
    </xdr:to>
    <xdr:sp macro="" textlink="">
      <xdr:nvSpPr>
        <xdr:cNvPr id="6" name="Prostokąt 5"/>
        <xdr:cNvSpPr/>
      </xdr:nvSpPr>
      <xdr:spPr>
        <a:xfrm>
          <a:off x="10583" y="16552334"/>
          <a:ext cx="9376834" cy="1894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159</xdr:row>
      <xdr:rowOff>0</xdr:rowOff>
    </xdr:from>
    <xdr:to>
      <xdr:col>25</xdr:col>
      <xdr:colOff>10584</xdr:colOff>
      <xdr:row>171</xdr:row>
      <xdr:rowOff>0</xdr:rowOff>
    </xdr:to>
    <xdr:sp macro="" textlink="">
      <xdr:nvSpPr>
        <xdr:cNvPr id="22" name="Prostokąt 21"/>
        <xdr:cNvSpPr/>
      </xdr:nvSpPr>
      <xdr:spPr>
        <a:xfrm>
          <a:off x="0" y="22468417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205</xdr:row>
      <xdr:rowOff>190499</xdr:rowOff>
    </xdr:from>
    <xdr:to>
      <xdr:col>25</xdr:col>
      <xdr:colOff>10584</xdr:colOff>
      <xdr:row>227</xdr:row>
      <xdr:rowOff>169332</xdr:rowOff>
    </xdr:to>
    <xdr:sp macro="" textlink="">
      <xdr:nvSpPr>
        <xdr:cNvPr id="23" name="Prostokąt 22"/>
        <xdr:cNvSpPr/>
      </xdr:nvSpPr>
      <xdr:spPr>
        <a:xfrm>
          <a:off x="0" y="30977416"/>
          <a:ext cx="9376834" cy="2074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262</xdr:row>
      <xdr:rowOff>0</xdr:rowOff>
    </xdr:from>
    <xdr:to>
      <xdr:col>25</xdr:col>
      <xdr:colOff>10584</xdr:colOff>
      <xdr:row>272</xdr:row>
      <xdr:rowOff>179916</xdr:rowOff>
    </xdr:to>
    <xdr:sp macro="" textlink="">
      <xdr:nvSpPr>
        <xdr:cNvPr id="24" name="Prostokąt 23"/>
        <xdr:cNvSpPr/>
      </xdr:nvSpPr>
      <xdr:spPr>
        <a:xfrm>
          <a:off x="0" y="40481250"/>
          <a:ext cx="7878234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346</xdr:row>
      <xdr:rowOff>190499</xdr:rowOff>
    </xdr:from>
    <xdr:to>
      <xdr:col>25</xdr:col>
      <xdr:colOff>10584</xdr:colOff>
      <xdr:row>370</xdr:row>
      <xdr:rowOff>10582</xdr:rowOff>
    </xdr:to>
    <xdr:sp macro="" textlink="">
      <xdr:nvSpPr>
        <xdr:cNvPr id="25" name="Prostokąt 24"/>
        <xdr:cNvSpPr/>
      </xdr:nvSpPr>
      <xdr:spPr>
        <a:xfrm>
          <a:off x="0" y="59721749"/>
          <a:ext cx="9376834" cy="172508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425</xdr:row>
      <xdr:rowOff>0</xdr:rowOff>
    </xdr:from>
    <xdr:to>
      <xdr:col>25</xdr:col>
      <xdr:colOff>10584</xdr:colOff>
      <xdr:row>432</xdr:row>
      <xdr:rowOff>0</xdr:rowOff>
    </xdr:to>
    <xdr:sp macro="" textlink="">
      <xdr:nvSpPr>
        <xdr:cNvPr id="26" name="Prostokąt 25"/>
        <xdr:cNvSpPr/>
      </xdr:nvSpPr>
      <xdr:spPr>
        <a:xfrm>
          <a:off x="0" y="73331917"/>
          <a:ext cx="9376834" cy="1132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458</xdr:row>
      <xdr:rowOff>0</xdr:rowOff>
    </xdr:from>
    <xdr:to>
      <xdr:col>25</xdr:col>
      <xdr:colOff>10584</xdr:colOff>
      <xdr:row>466</xdr:row>
      <xdr:rowOff>0</xdr:rowOff>
    </xdr:to>
    <xdr:sp macro="" textlink="">
      <xdr:nvSpPr>
        <xdr:cNvPr id="30" name="Prostokąt 29"/>
        <xdr:cNvSpPr/>
      </xdr:nvSpPr>
      <xdr:spPr>
        <a:xfrm>
          <a:off x="0" y="81375250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489</xdr:row>
      <xdr:rowOff>0</xdr:rowOff>
    </xdr:from>
    <xdr:to>
      <xdr:col>25</xdr:col>
      <xdr:colOff>10584</xdr:colOff>
      <xdr:row>498</xdr:row>
      <xdr:rowOff>10584</xdr:rowOff>
    </xdr:to>
    <xdr:sp macro="" textlink="">
      <xdr:nvSpPr>
        <xdr:cNvPr id="31" name="Prostokąt 30"/>
        <xdr:cNvSpPr/>
      </xdr:nvSpPr>
      <xdr:spPr>
        <a:xfrm>
          <a:off x="0" y="87354833"/>
          <a:ext cx="9376834" cy="1725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503</xdr:row>
      <xdr:rowOff>190499</xdr:rowOff>
    </xdr:from>
    <xdr:to>
      <xdr:col>25</xdr:col>
      <xdr:colOff>10584</xdr:colOff>
      <xdr:row>529</xdr:row>
      <xdr:rowOff>21166</xdr:rowOff>
    </xdr:to>
    <xdr:sp macro="" textlink="">
      <xdr:nvSpPr>
        <xdr:cNvPr id="32" name="Prostokąt 31"/>
        <xdr:cNvSpPr/>
      </xdr:nvSpPr>
      <xdr:spPr>
        <a:xfrm>
          <a:off x="0" y="90212332"/>
          <a:ext cx="9376834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9525</xdr:colOff>
      <xdr:row>3</xdr:row>
      <xdr:rowOff>9853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76525" cy="581353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name="AHDPROD_SP_Meldunek_sekcja_VII" connectionId="17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name="AHDPROD_SP_Meldunek_sekcja_III_tab_1" connectionId="6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name="AHDPROD_SP_Meldunek_sekcja_III_tab_2" connectionId="7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name="AHDPROD_SP_Meldunek_sekcja_IV" connectionId="8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name="AHDPROD_SP_Meldunek_sekcja_V_tab_1" connectionId="11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name="AHDPROD_SP_Meldunek_sekcja_V_tab_2" connectionId="12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name="AHDPROD_SP_Meldunek_sekcja_V_tab_3" connectionId="13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name="AHDPROD_SP_Meldunek_sekcja_V_tab_4" connectionId="14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name="AHDPROD_SP_Meldunek_sekcja_VI_tab_1" connectionId="1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name="AHDPROD_SP_Meldunek_sekcja_VI_tab_2" connectionId="16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name="AHDPROD_SP_Meldunek_sekcja_VIII" connectionId="18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name="AHDPROD_SP_Meldunek_sekcja_I_tab_1" connectionId="2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name="AHDPROD_SP_Meldunek_sekcja_I_tab_2" connectionId="3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name="AHDPROD_SP_Meldunek_sekcja_II_tab_1" connectionId="4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name="AHDPROD_SP_Meldunek_sekcja_II_tab_2" connectionId="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name="AHDPROD_SP_Meldunek_parametry" connectionId="1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name="AHDPROD_SP_Meldunek_sekcja_IX_tab_1" connectionId="9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name="AHDPROD_SP_Meldunek_sekcja_IX_tab_2" connectionId="10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8" name="Tabela_AHDPROD_SP_Meldunek_sekcja_VII" displayName="Tabela_AHDPROD_SP_Meldunek_sekcja_VII" ref="A1:C12" tableType="queryTable" totalsRowShown="0">
  <autoFilter ref="A1:C12"/>
  <tableColumns count="3">
    <tableColumn id="1" uniqueName="1" name="Lp" queryTableFieldId="1"/>
    <tableColumn id="2" uniqueName="2" name="Czynnosc" queryTableFieldId="2"/>
    <tableColumn id="3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5" name="Tabela_AHDPROD_SP_Meldunek_sekcja_III_tab_1" displayName="Tabela_AHDPROD_SP_Meldunek_sekcja_III_tab_1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6" name="Tabela_AHDPROD_SP_Meldunek_sekcja_III_tab_2" displayName="Tabela_AHDPROD_SP_Meldunek_sekcja_III_tab_2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7" name="Tabela_AHDPROD_SP_Meldunek_sekcja_IV" displayName="Tabela_AHDPROD_SP_Meldunek_sekcja_IV" ref="A1:C26" tableType="queryTable" totalsRowShown="0">
  <autoFilter ref="A1:C26"/>
  <tableColumns count="3">
    <tableColumn id="1" uniqueName="1" name="Ilosc" queryTableFieldId="1"/>
    <tableColumn id="2" uniqueName="2" name="Cudzoziemcy" queryTableFieldId="2"/>
    <tableColumn id="3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8" name="Tabela_AHDPROD_SP_Meldunek_sekcja_V_tab_1" displayName="Tabela_AHDPROD_SP_Meldunek_sekcja_V_tab_1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9" name="Tabela_AHDPROD_SP_Meldunek_sekcja_V_tab_2" displayName="Tabela_AHDPROD_SP_Meldunek_sekcja_V_tab_2" ref="A1:D9" tableType="queryTable" totalsRowShown="0">
  <autoFilter ref="A1:D9"/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0" name="Tabela_AHDPROD_SP_Meldunek_sekcja_V_tab_3" displayName="Tabela_AHDPROD_SP_Meldunek_sekcja_V_tab_3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1" name="Tabela_AHDPROD_SP_Meldunek_sekcja_V_tab_4" displayName="Tabela_AHDPROD_SP_Meldunek_sekcja_V_tab_4" ref="A1:D9" tableType="queryTable" totalsRowShown="0">
  <autoFilter ref="A1:D9"/>
  <sortState ref="A2:D9">
    <sortCondition ref="D2:D9"/>
    <sortCondition ref="C2:C9"/>
  </sortState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2" name="Tabela_AHDPROD_SP_Meldunek_sekcja_VI_tab_1" displayName="Tabela_AHDPROD_SP_Meldunek_sekcja_VI_tab_1" ref="A1:E145" tableType="queryTable" totalsRowShown="0">
  <autoFilter ref="A1:E145"/>
  <tableColumns count="5">
    <tableColumn id="1" uniqueName="1" name="Lp" queryTableFieldId="1"/>
    <tableColumn id="2" uniqueName="2" name="Sprawa" queryTableFieldId="2"/>
    <tableColumn id="3" uniqueName="3" name="Liczba" queryTableFieldId="3"/>
    <tableColumn id="4" uniqueName="4" name="Opis" queryTableFieldId="4"/>
    <tableColumn id="5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3" name="Tabela_AHDPROD_SP_Meldunek_sekcja_VI_tab_2" displayName="Tabela_AHDPROD_SP_Meldunek_sekcja_VI_tab_2" ref="A1:D4" tableType="queryTable" totalsRowShown="0">
  <autoFilter ref="A1:D4"/>
  <tableColumns count="4">
    <tableColumn id="1" uniqueName="1" name="Lp" queryTableFieldId="1"/>
    <tableColumn id="2" uniqueName="2" name="Liczba" queryTableFieldId="2"/>
    <tableColumn id="3" uniqueName="3" name="Sprawa" queryTableFieldId="3"/>
    <tableColumn id="4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7" name="Tabela_AHDPROD_SP_Meldunek_sekcja_VIII" displayName="Tabela_AHDPROD_SP_Meldunek_sekcja_VIII" ref="A1:D4" tableType="queryTable" totalsRowShown="0">
  <autoFilter ref="A1:D4"/>
  <tableColumns count="4">
    <tableColumn id="1" uniqueName="1" name="Lp" queryTableFieldId="1"/>
    <tableColumn id="2" uniqueName="2" name="Wnioskujacy" queryTableFieldId="2"/>
    <tableColumn id="3" uniqueName="3" name="Wnioski" queryTableFieldId="3"/>
    <tableColumn id="4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ela_AHDPROD_SP_Meldunek_sekcja_I_tab_1" displayName="Tabela_AHDPROD_SP_Meldunek_sekcja_I_tab_1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_AHDPROD_SP_Meldunek_sekcja_I_tab_2" displayName="Tabela_AHDPROD_SP_Meldunek_sekcja_I_tab_2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bela_AHDPROD_SP_Meldunek_sekcja_II_tab_1" displayName="Tabela_AHDPROD_SP_Meldunek_sekcja_II_tab_1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IN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4" name="Tabela_AHDPROD_SP_Meldunek_sekcja_II_tab_2" displayName="Tabela_AHDPROD_SP_Meldunek_sekcja_II_tab_2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OUT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6" name="Tabela_AHDPROD_SP_Meldunek_parametry" displayName="Tabela_AHDPROD_SP_Meldunek_parametry" ref="A1:C2" tableType="queryTable" totalsRowShown="0">
  <autoFilter ref="A1:C2"/>
  <tableColumns count="3">
    <tableColumn id="1" uniqueName="1" name="Kolumna1" queryTableFieldId="1"/>
    <tableColumn id="2" uniqueName="2" name="Kolumna2" queryTableFieldId="2"/>
    <tableColumn id="3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4" name="Tabela_AHDPROD_SP_Meldunek_sekcja_IX_tab_1" displayName="Tabela_AHDPROD_SP_Meldunek_sekcja_IX_tab_1" ref="A1:D13" tableType="queryTable" totalsRowShown="0">
  <autoFilter ref="A1:D13"/>
  <sortState ref="A2:D13">
    <sortCondition ref="B2:B13"/>
    <sortCondition ref="D2:D13"/>
    <sortCondition ref="C2:C13"/>
  </sortState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5" name="Tabela_AHDPROD_SP_Meldunek_sekcja_IX_tab_2" displayName="Tabela_AHDPROD_SP_Meldunek_sekcja_IX_tab_2" ref="A1:D13" tableType="queryTable" totalsRowShown="0">
  <autoFilter ref="A1:D13"/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Z538"/>
  <sheetViews>
    <sheetView showGridLines="0" tabSelected="1" view="pageBreakPreview" topLeftCell="A471" zoomScale="85" zoomScaleNormal="85" zoomScaleSheetLayoutView="85" zoomScalePageLayoutView="70" workbookViewId="0">
      <selection activeCell="X476" sqref="X476"/>
    </sheetView>
  </sheetViews>
  <sheetFormatPr defaultColWidth="4.140625" defaultRowHeight="15" x14ac:dyDescent="0.25"/>
  <cols>
    <col min="1" max="24" width="5" style="3" customWidth="1"/>
    <col min="25" max="25" width="3.85546875" style="6" customWidth="1"/>
    <col min="26" max="16384" width="4.140625" style="3"/>
  </cols>
  <sheetData>
    <row r="1" spans="1:26" x14ac:dyDescent="0.25">
      <c r="T1" s="50"/>
      <c r="U1" s="51"/>
      <c r="V1" s="51"/>
      <c r="W1" s="51"/>
      <c r="X1" s="51"/>
      <c r="Y1" s="51"/>
      <c r="Z1" s="51"/>
    </row>
    <row r="2" spans="1:26" x14ac:dyDescent="0.25">
      <c r="Q2" s="5"/>
      <c r="T2" s="51"/>
      <c r="U2" s="51"/>
      <c r="V2" s="51"/>
      <c r="W2" s="51"/>
      <c r="X2" s="51"/>
      <c r="Y2" s="51"/>
      <c r="Z2" s="51"/>
    </row>
    <row r="3" spans="1:26" x14ac:dyDescent="0.25">
      <c r="T3" s="51"/>
      <c r="U3" s="51"/>
      <c r="V3" s="51"/>
      <c r="W3" s="51"/>
      <c r="X3" s="51"/>
      <c r="Y3" s="51"/>
      <c r="Z3" s="51"/>
    </row>
    <row r="4" spans="1:26" x14ac:dyDescent="0.25">
      <c r="T4" s="51"/>
      <c r="U4" s="51"/>
      <c r="V4" s="51"/>
      <c r="W4" s="51"/>
      <c r="X4" s="51"/>
      <c r="Y4" s="51"/>
      <c r="Z4" s="51"/>
    </row>
    <row r="5" spans="1:26" x14ac:dyDescent="0.25">
      <c r="E5" s="228" t="s">
        <v>67</v>
      </c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T5" s="51"/>
      <c r="U5" s="51"/>
      <c r="V5" s="51"/>
      <c r="W5" s="51"/>
      <c r="X5" s="51"/>
      <c r="Y5" s="51"/>
      <c r="Z5" s="51"/>
    </row>
    <row r="6" spans="1:26" x14ac:dyDescent="0.25"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T6" s="51"/>
      <c r="U6" s="51"/>
      <c r="V6" s="51"/>
      <c r="W6" s="51"/>
      <c r="X6" s="51"/>
      <c r="Y6" s="51"/>
      <c r="Z6" s="51"/>
    </row>
    <row r="7" spans="1:26" x14ac:dyDescent="0.25">
      <c r="E7" s="228"/>
      <c r="F7" s="228"/>
      <c r="G7" s="228"/>
      <c r="H7" s="228"/>
      <c r="I7" s="228"/>
      <c r="J7" s="228"/>
      <c r="K7" s="228"/>
      <c r="L7" s="228"/>
      <c r="M7" s="228"/>
      <c r="N7" s="228"/>
      <c r="O7" s="228"/>
      <c r="P7" s="228"/>
      <c r="Q7" s="228"/>
      <c r="T7" s="51"/>
      <c r="U7" s="51"/>
      <c r="V7" s="51"/>
      <c r="W7" s="51"/>
      <c r="X7" s="51"/>
      <c r="Y7" s="51"/>
      <c r="Z7" s="51"/>
    </row>
    <row r="8" spans="1:26" x14ac:dyDescent="0.25">
      <c r="E8" s="228"/>
      <c r="F8" s="228"/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T8" s="51"/>
      <c r="U8" s="51"/>
      <c r="V8" s="51"/>
      <c r="W8" s="51"/>
      <c r="X8" s="51"/>
      <c r="Y8" s="51"/>
      <c r="Z8" s="51"/>
    </row>
    <row r="9" spans="1:26" ht="19.5" x14ac:dyDescent="0.3">
      <c r="E9" s="211" t="str">
        <f>CONCATENATE("w okresie ",Arkusz18!A2," - ",Arkusz18!B2," r.")</f>
        <v>w okresie 01.03.2017 - 31.03.2017 r.</v>
      </c>
      <c r="F9" s="211"/>
      <c r="G9" s="211"/>
      <c r="H9" s="211"/>
      <c r="I9" s="211"/>
      <c r="J9" s="211"/>
      <c r="K9" s="211"/>
      <c r="L9" s="211"/>
      <c r="M9" s="211"/>
      <c r="N9" s="211"/>
      <c r="O9" s="211"/>
      <c r="P9" s="211"/>
      <c r="Q9" s="211"/>
      <c r="T9" s="51"/>
      <c r="U9" s="51"/>
      <c r="V9" s="51"/>
      <c r="W9" s="51"/>
      <c r="X9" s="51"/>
      <c r="Y9" s="51"/>
      <c r="Z9" s="51"/>
    </row>
    <row r="10" spans="1:26" x14ac:dyDescent="0.25">
      <c r="T10" s="51"/>
      <c r="U10" s="51"/>
      <c r="V10" s="51"/>
      <c r="W10" s="51"/>
      <c r="X10" s="51"/>
      <c r="Y10" s="51"/>
      <c r="Z10" s="51"/>
    </row>
    <row r="11" spans="1:26" x14ac:dyDescent="0.25">
      <c r="T11" s="51"/>
      <c r="U11" s="51"/>
      <c r="V11" s="51"/>
      <c r="W11" s="51"/>
      <c r="X11" s="51"/>
      <c r="Y11" s="51"/>
      <c r="Z11" s="51"/>
    </row>
    <row r="12" spans="1:26" x14ac:dyDescent="0.25">
      <c r="T12" s="51"/>
      <c r="U12" s="51"/>
      <c r="V12" s="51"/>
      <c r="W12" s="51"/>
      <c r="X12" s="51"/>
      <c r="Y12" s="51"/>
      <c r="Z12" s="51"/>
    </row>
    <row r="13" spans="1:26" x14ac:dyDescent="0.25">
      <c r="T13" s="51"/>
      <c r="U13" s="51"/>
      <c r="V13" s="51"/>
      <c r="W13" s="51"/>
      <c r="X13" s="51"/>
      <c r="Y13" s="51"/>
      <c r="Z13" s="51"/>
    </row>
    <row r="14" spans="1:26" ht="18" x14ac:dyDescent="0.25">
      <c r="A14" s="8" t="s">
        <v>68</v>
      </c>
      <c r="F14" s="9"/>
      <c r="T14" s="51"/>
      <c r="U14" s="51"/>
      <c r="V14" s="51"/>
      <c r="W14" s="51"/>
      <c r="X14" s="51"/>
      <c r="Y14" s="51"/>
      <c r="Z14" s="51"/>
    </row>
    <row r="15" spans="1:26" x14ac:dyDescent="0.25">
      <c r="F15" s="9"/>
      <c r="T15" s="51"/>
      <c r="U15" s="51"/>
      <c r="V15" s="51"/>
      <c r="W15" s="51"/>
      <c r="X15" s="51"/>
      <c r="Y15" s="51"/>
      <c r="Z15" s="51"/>
    </row>
    <row r="16" spans="1:26" x14ac:dyDescent="0.25">
      <c r="A16" s="229" t="s">
        <v>147</v>
      </c>
      <c r="B16" s="229"/>
      <c r="C16" s="229"/>
      <c r="D16" s="229"/>
      <c r="E16" s="229"/>
      <c r="F16" s="229"/>
      <c r="G16" s="229"/>
      <c r="H16" s="229"/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</row>
    <row r="17" spans="1:22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1:22" ht="15.75" thickBot="1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2" x14ac:dyDescent="0.25">
      <c r="C19" s="127" t="s">
        <v>0</v>
      </c>
      <c r="D19" s="128"/>
      <c r="E19" s="128"/>
      <c r="F19" s="128"/>
      <c r="G19" s="121" t="str">
        <f>CONCATENATE(Arkusz18!A2," - ",Arkusz18!B2," r.")</f>
        <v>01.03.2017 - 31.03.2017 r.</v>
      </c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3"/>
    </row>
    <row r="20" spans="1:22" x14ac:dyDescent="0.25">
      <c r="C20" s="129"/>
      <c r="D20" s="130"/>
      <c r="E20" s="130"/>
      <c r="F20" s="130"/>
      <c r="G20" s="115" t="s">
        <v>30</v>
      </c>
      <c r="H20" s="119"/>
      <c r="I20" s="119"/>
      <c r="J20" s="120"/>
      <c r="K20" s="115" t="s">
        <v>31</v>
      </c>
      <c r="L20" s="119"/>
      <c r="M20" s="119"/>
      <c r="N20" s="120"/>
      <c r="O20" s="115" t="s">
        <v>106</v>
      </c>
      <c r="P20" s="119"/>
      <c r="Q20" s="119"/>
      <c r="R20" s="120"/>
      <c r="S20" s="115" t="s">
        <v>55</v>
      </c>
      <c r="T20" s="119"/>
      <c r="U20" s="119"/>
      <c r="V20" s="116"/>
    </row>
    <row r="21" spans="1:22" ht="15" customHeight="1" x14ac:dyDescent="0.25">
      <c r="C21" s="129"/>
      <c r="D21" s="130"/>
      <c r="E21" s="130"/>
      <c r="F21" s="130"/>
      <c r="G21" s="117" t="s">
        <v>29</v>
      </c>
      <c r="H21" s="118"/>
      <c r="I21" s="115" t="s">
        <v>9</v>
      </c>
      <c r="J21" s="120"/>
      <c r="K21" s="117" t="s">
        <v>32</v>
      </c>
      <c r="L21" s="118"/>
      <c r="M21" s="115" t="s">
        <v>9</v>
      </c>
      <c r="N21" s="120"/>
      <c r="O21" s="117" t="s">
        <v>29</v>
      </c>
      <c r="P21" s="118"/>
      <c r="Q21" s="115" t="s">
        <v>9</v>
      </c>
      <c r="R21" s="120"/>
      <c r="S21" s="117" t="s">
        <v>29</v>
      </c>
      <c r="T21" s="118"/>
      <c r="U21" s="115" t="s">
        <v>9</v>
      </c>
      <c r="V21" s="116"/>
    </row>
    <row r="22" spans="1:22" x14ac:dyDescent="0.25">
      <c r="C22" s="137" t="str">
        <f>Arkusz2!B2</f>
        <v>ROSJA</v>
      </c>
      <c r="D22" s="138"/>
      <c r="E22" s="138"/>
      <c r="F22" s="138"/>
      <c r="G22" s="134">
        <f>Arkusz2!F2</f>
        <v>65</v>
      </c>
      <c r="H22" s="136"/>
      <c r="I22" s="134">
        <f>Arkusz2!F8</f>
        <v>220</v>
      </c>
      <c r="J22" s="136"/>
      <c r="K22" s="134">
        <f>SUM(Arkusz2!F14,-G22)</f>
        <v>27</v>
      </c>
      <c r="L22" s="136"/>
      <c r="M22" s="134">
        <f>SUM(Arkusz2!F20,-I22)</f>
        <v>63</v>
      </c>
      <c r="N22" s="136"/>
      <c r="O22" s="134">
        <f>Arkusz2!F26</f>
        <v>27</v>
      </c>
      <c r="P22" s="136"/>
      <c r="Q22" s="134">
        <f>Arkusz2!F32</f>
        <v>65</v>
      </c>
      <c r="R22" s="136"/>
      <c r="S22" s="134">
        <f>SUM(Arkusz2!F14,O22)</f>
        <v>119</v>
      </c>
      <c r="T22" s="136"/>
      <c r="U22" s="134">
        <f>SUM(Arkusz2!F20,Q22)</f>
        <v>348</v>
      </c>
      <c r="V22" s="135"/>
    </row>
    <row r="23" spans="1:22" x14ac:dyDescent="0.25">
      <c r="C23" s="77" t="str">
        <f>Arkusz2!B3</f>
        <v>UKRAINA</v>
      </c>
      <c r="D23" s="78"/>
      <c r="E23" s="78"/>
      <c r="F23" s="78"/>
      <c r="G23" s="131">
        <f>Arkusz2!F3</f>
        <v>14</v>
      </c>
      <c r="H23" s="133"/>
      <c r="I23" s="131">
        <f>Arkusz2!F9</f>
        <v>16</v>
      </c>
      <c r="J23" s="133"/>
      <c r="K23" s="131">
        <f>SUM(Arkusz2!F15,-G23)</f>
        <v>30</v>
      </c>
      <c r="L23" s="133"/>
      <c r="M23" s="131">
        <f>SUM(Arkusz2!F21,-I23)</f>
        <v>59</v>
      </c>
      <c r="N23" s="133"/>
      <c r="O23" s="131">
        <f>Arkusz2!F27</f>
        <v>4</v>
      </c>
      <c r="P23" s="133"/>
      <c r="Q23" s="131">
        <f>Arkusz2!F33</f>
        <v>4</v>
      </c>
      <c r="R23" s="133"/>
      <c r="S23" s="131">
        <f>SUM(Arkusz2!F15,O23)</f>
        <v>48</v>
      </c>
      <c r="T23" s="133"/>
      <c r="U23" s="131">
        <f>SUM(Arkusz2!F21,Q23)</f>
        <v>79</v>
      </c>
      <c r="V23" s="132"/>
    </row>
    <row r="24" spans="1:22" x14ac:dyDescent="0.25">
      <c r="C24" s="137" t="str">
        <f>Arkusz2!B4</f>
        <v>TADŻYKISTAN</v>
      </c>
      <c r="D24" s="138"/>
      <c r="E24" s="138"/>
      <c r="F24" s="138"/>
      <c r="G24" s="134">
        <f>Arkusz2!F4</f>
        <v>8</v>
      </c>
      <c r="H24" s="136"/>
      <c r="I24" s="134">
        <f>Arkusz2!F10</f>
        <v>20</v>
      </c>
      <c r="J24" s="136"/>
      <c r="K24" s="134">
        <f>SUM(Arkusz2!F16,-G24)</f>
        <v>0</v>
      </c>
      <c r="L24" s="136"/>
      <c r="M24" s="134">
        <f>SUM(Arkusz2!F22,-I24)</f>
        <v>0</v>
      </c>
      <c r="N24" s="136"/>
      <c r="O24" s="134">
        <f>Arkusz2!F28</f>
        <v>1</v>
      </c>
      <c r="P24" s="136"/>
      <c r="Q24" s="134">
        <f>Arkusz2!F34</f>
        <v>5</v>
      </c>
      <c r="R24" s="136"/>
      <c r="S24" s="134">
        <f>SUM(Arkusz2!F16,O24)</f>
        <v>9</v>
      </c>
      <c r="T24" s="136"/>
      <c r="U24" s="134">
        <f>SUM(Arkusz2!F22,Q24)</f>
        <v>25</v>
      </c>
      <c r="V24" s="135"/>
    </row>
    <row r="25" spans="1:22" x14ac:dyDescent="0.25">
      <c r="C25" s="77" t="str">
        <f>Arkusz2!B5</f>
        <v>ARMENIA</v>
      </c>
      <c r="D25" s="78"/>
      <c r="E25" s="78"/>
      <c r="F25" s="78"/>
      <c r="G25" s="131">
        <f>Arkusz2!F5</f>
        <v>5</v>
      </c>
      <c r="H25" s="133"/>
      <c r="I25" s="131">
        <f>Arkusz2!F11</f>
        <v>12</v>
      </c>
      <c r="J25" s="133"/>
      <c r="K25" s="131">
        <f>SUM(Arkusz2!F17,-G25)</f>
        <v>2</v>
      </c>
      <c r="L25" s="133"/>
      <c r="M25" s="131">
        <f>SUM(Arkusz2!F23,-I25)</f>
        <v>2</v>
      </c>
      <c r="N25" s="133"/>
      <c r="O25" s="131">
        <f>Arkusz2!F29</f>
        <v>1</v>
      </c>
      <c r="P25" s="133"/>
      <c r="Q25" s="131">
        <f>Arkusz2!F35</f>
        <v>4</v>
      </c>
      <c r="R25" s="133"/>
      <c r="S25" s="131">
        <f>SUM(Arkusz2!F17,O25)</f>
        <v>8</v>
      </c>
      <c r="T25" s="133"/>
      <c r="U25" s="131">
        <f>SUM(Arkusz2!F23,Q25)</f>
        <v>18</v>
      </c>
      <c r="V25" s="132"/>
    </row>
    <row r="26" spans="1:22" x14ac:dyDescent="0.25">
      <c r="C26" s="137" t="str">
        <f>Arkusz2!B6</f>
        <v>GRUZJA</v>
      </c>
      <c r="D26" s="138"/>
      <c r="E26" s="138"/>
      <c r="F26" s="138"/>
      <c r="G26" s="134">
        <f>Arkusz2!F6</f>
        <v>3</v>
      </c>
      <c r="H26" s="136"/>
      <c r="I26" s="134">
        <f>Arkusz2!F12</f>
        <v>4</v>
      </c>
      <c r="J26" s="136"/>
      <c r="K26" s="134">
        <f>SUM(Arkusz2!F18,-G26)</f>
        <v>3</v>
      </c>
      <c r="L26" s="136"/>
      <c r="M26" s="134">
        <f>SUM(Arkusz2!F24,-I26)</f>
        <v>9</v>
      </c>
      <c r="N26" s="136"/>
      <c r="O26" s="134">
        <f>Arkusz2!F30</f>
        <v>0</v>
      </c>
      <c r="P26" s="136"/>
      <c r="Q26" s="134">
        <f>Arkusz2!F36</f>
        <v>0</v>
      </c>
      <c r="R26" s="136"/>
      <c r="S26" s="134">
        <f>SUM(Arkusz2!F18,O26)</f>
        <v>6</v>
      </c>
      <c r="T26" s="136"/>
      <c r="U26" s="134">
        <f>SUM(Arkusz2!F24,Q26)</f>
        <v>13</v>
      </c>
      <c r="V26" s="135"/>
    </row>
    <row r="27" spans="1:22" ht="15.75" thickBot="1" x14ac:dyDescent="0.3">
      <c r="C27" s="139" t="str">
        <f>Arkusz2!B7</f>
        <v>Pozostałe</v>
      </c>
      <c r="D27" s="140"/>
      <c r="E27" s="140"/>
      <c r="F27" s="140"/>
      <c r="G27" s="124">
        <f>Arkusz2!F7</f>
        <v>42</v>
      </c>
      <c r="H27" s="126"/>
      <c r="I27" s="124">
        <f>Arkusz2!F13</f>
        <v>46</v>
      </c>
      <c r="J27" s="126"/>
      <c r="K27" s="124">
        <f>SUM(Arkusz2!F19,-G27)</f>
        <v>6</v>
      </c>
      <c r="L27" s="126"/>
      <c r="M27" s="124">
        <f>SUM(Arkusz2!F25,-I27)</f>
        <v>9</v>
      </c>
      <c r="N27" s="126"/>
      <c r="O27" s="124">
        <f>Arkusz2!F31</f>
        <v>0</v>
      </c>
      <c r="P27" s="126"/>
      <c r="Q27" s="124">
        <f>Arkusz2!F37</f>
        <v>0</v>
      </c>
      <c r="R27" s="126"/>
      <c r="S27" s="124">
        <f>SUM(Arkusz2!F19,O27)</f>
        <v>48</v>
      </c>
      <c r="T27" s="126"/>
      <c r="U27" s="124">
        <f>SUM(Arkusz2!F25,Q27)</f>
        <v>55</v>
      </c>
      <c r="V27" s="125"/>
    </row>
    <row r="28" spans="1:22" ht="15.75" thickBot="1" x14ac:dyDescent="0.3">
      <c r="C28" s="170" t="s">
        <v>1</v>
      </c>
      <c r="D28" s="171"/>
      <c r="E28" s="171"/>
      <c r="F28" s="171"/>
      <c r="G28" s="209">
        <f>SUM(G22:G27)</f>
        <v>137</v>
      </c>
      <c r="H28" s="210"/>
      <c r="I28" s="209">
        <f>SUM(I22:I27)</f>
        <v>318</v>
      </c>
      <c r="J28" s="210"/>
      <c r="K28" s="209">
        <f>SUM(K22:K27)</f>
        <v>68</v>
      </c>
      <c r="L28" s="210"/>
      <c r="M28" s="209">
        <f>SUM(M22:M27)</f>
        <v>142</v>
      </c>
      <c r="N28" s="210"/>
      <c r="O28" s="209">
        <f>SUM(O22:O27)</f>
        <v>33</v>
      </c>
      <c r="P28" s="210"/>
      <c r="Q28" s="209">
        <f>SUM(Q22:Q27)</f>
        <v>78</v>
      </c>
      <c r="R28" s="210"/>
      <c r="S28" s="209">
        <f>SUM(S22:S27)</f>
        <v>238</v>
      </c>
      <c r="T28" s="210"/>
      <c r="U28" s="209">
        <f>SUM(U22:U27)</f>
        <v>538</v>
      </c>
      <c r="V28" s="227"/>
    </row>
    <row r="32" spans="1:22" x14ac:dyDescent="0.25">
      <c r="M32" s="11"/>
      <c r="N32" s="11"/>
      <c r="O32" s="11"/>
      <c r="P32" s="11"/>
      <c r="Q32" s="11"/>
      <c r="R32" s="11"/>
      <c r="S32" s="11"/>
    </row>
    <row r="33" spans="1:19" x14ac:dyDescent="0.25">
      <c r="M33" s="11"/>
      <c r="N33" s="11"/>
      <c r="O33" s="11"/>
      <c r="P33" s="11"/>
      <c r="Q33" s="11"/>
      <c r="R33" s="11"/>
      <c r="S33" s="11"/>
    </row>
    <row r="34" spans="1:19" x14ac:dyDescent="0.25">
      <c r="M34" s="11"/>
      <c r="N34" s="11"/>
      <c r="O34" s="11"/>
      <c r="P34" s="11"/>
      <c r="Q34" s="11"/>
      <c r="R34" s="11"/>
      <c r="S34" s="11"/>
    </row>
    <row r="35" spans="1:19" x14ac:dyDescent="0.25">
      <c r="M35" s="11"/>
      <c r="N35" s="11"/>
      <c r="O35" s="11"/>
      <c r="P35" s="11"/>
      <c r="Q35" s="11"/>
      <c r="R35" s="11"/>
      <c r="S35" s="11"/>
    </row>
    <row r="36" spans="1:19" x14ac:dyDescent="0.25">
      <c r="M36" s="11"/>
      <c r="N36" s="11"/>
      <c r="O36" s="11"/>
      <c r="P36" s="11"/>
      <c r="Q36" s="11"/>
      <c r="R36" s="11"/>
      <c r="S36" s="11"/>
    </row>
    <row r="37" spans="1:19" x14ac:dyDescent="0.25">
      <c r="M37" s="11"/>
      <c r="N37" s="11"/>
      <c r="O37" s="11"/>
      <c r="P37" s="11"/>
      <c r="Q37" s="11"/>
      <c r="R37" s="11"/>
      <c r="S37" s="11"/>
    </row>
    <row r="38" spans="1:19" x14ac:dyDescent="0.25">
      <c r="M38" s="11"/>
      <c r="N38" s="11"/>
      <c r="O38" s="11"/>
      <c r="P38" s="11"/>
      <c r="Q38" s="11"/>
      <c r="R38" s="11"/>
      <c r="S38" s="11"/>
    </row>
    <row r="39" spans="1:19" x14ac:dyDescent="0.25">
      <c r="M39" s="11"/>
      <c r="N39" s="11"/>
      <c r="O39" s="11"/>
      <c r="P39" s="11"/>
      <c r="Q39" s="11"/>
      <c r="R39" s="11"/>
      <c r="S39" s="11"/>
    </row>
    <row r="40" spans="1:19" x14ac:dyDescent="0.25">
      <c r="D40" s="208"/>
      <c r="E40" s="208"/>
    </row>
    <row r="44" spans="1:19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50" spans="1:26" ht="15.75" thickBot="1" x14ac:dyDescent="0.3"/>
    <row r="51" spans="1:26" x14ac:dyDescent="0.25">
      <c r="C51" s="127" t="s">
        <v>0</v>
      </c>
      <c r="D51" s="128"/>
      <c r="E51" s="128"/>
      <c r="F51" s="128"/>
      <c r="G51" s="193" t="str">
        <f>CONCATENATE(Arkusz18!C2," - ",Arkusz18!B2," r.")</f>
        <v>01.01.2017 - 31.03.2017 r.</v>
      </c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4"/>
    </row>
    <row r="52" spans="1:26" x14ac:dyDescent="0.25">
      <c r="C52" s="129"/>
      <c r="D52" s="130"/>
      <c r="E52" s="130"/>
      <c r="F52" s="130"/>
      <c r="G52" s="130" t="s">
        <v>30</v>
      </c>
      <c r="H52" s="130"/>
      <c r="I52" s="130"/>
      <c r="J52" s="130"/>
      <c r="K52" s="130" t="s">
        <v>31</v>
      </c>
      <c r="L52" s="130"/>
      <c r="M52" s="130"/>
      <c r="N52" s="130"/>
      <c r="O52" s="130" t="s">
        <v>143</v>
      </c>
      <c r="P52" s="130"/>
      <c r="Q52" s="130"/>
      <c r="R52" s="130"/>
      <c r="S52" s="130" t="s">
        <v>55</v>
      </c>
      <c r="T52" s="130"/>
      <c r="U52" s="130"/>
      <c r="V52" s="230"/>
    </row>
    <row r="53" spans="1:26" x14ac:dyDescent="0.25">
      <c r="C53" s="129"/>
      <c r="D53" s="130"/>
      <c r="E53" s="130"/>
      <c r="F53" s="130"/>
      <c r="G53" s="224" t="s">
        <v>29</v>
      </c>
      <c r="H53" s="224"/>
      <c r="I53" s="130" t="s">
        <v>9</v>
      </c>
      <c r="J53" s="130"/>
      <c r="K53" s="224" t="s">
        <v>32</v>
      </c>
      <c r="L53" s="224"/>
      <c r="M53" s="130" t="s">
        <v>9</v>
      </c>
      <c r="N53" s="130"/>
      <c r="O53" s="224" t="s">
        <v>29</v>
      </c>
      <c r="P53" s="224"/>
      <c r="Q53" s="130" t="s">
        <v>9</v>
      </c>
      <c r="R53" s="130"/>
      <c r="S53" s="224" t="s">
        <v>29</v>
      </c>
      <c r="T53" s="224"/>
      <c r="U53" s="130" t="s">
        <v>9</v>
      </c>
      <c r="V53" s="230"/>
    </row>
    <row r="54" spans="1:26" x14ac:dyDescent="0.25">
      <c r="C54" s="137" t="str">
        <f>Arkusz3!B2</f>
        <v>ROSJA</v>
      </c>
      <c r="D54" s="138"/>
      <c r="E54" s="138"/>
      <c r="F54" s="138"/>
      <c r="G54" s="148">
        <f>Arkusz3!F2</f>
        <v>226</v>
      </c>
      <c r="H54" s="148"/>
      <c r="I54" s="148">
        <f>Arkusz3!F8</f>
        <v>687</v>
      </c>
      <c r="J54" s="148"/>
      <c r="K54" s="148">
        <f>SUM(Arkusz3!F14,-G54)</f>
        <v>91</v>
      </c>
      <c r="L54" s="148"/>
      <c r="M54" s="148">
        <f>SUM(Arkusz3!F20,-I54)</f>
        <v>232</v>
      </c>
      <c r="N54" s="148"/>
      <c r="O54" s="148">
        <f>Arkusz3!F26</f>
        <v>83</v>
      </c>
      <c r="P54" s="148"/>
      <c r="Q54" s="148">
        <f>Arkusz3!F32</f>
        <v>216</v>
      </c>
      <c r="R54" s="148"/>
      <c r="S54" s="148">
        <f>SUM(Arkusz3!F14,O54)</f>
        <v>400</v>
      </c>
      <c r="T54" s="148"/>
      <c r="U54" s="148">
        <f>SUM(Arkusz3!F20,Q54)</f>
        <v>1135</v>
      </c>
      <c r="V54" s="231"/>
    </row>
    <row r="55" spans="1:26" x14ac:dyDescent="0.25">
      <c r="C55" s="77" t="str">
        <f>Arkusz3!B3</f>
        <v>UKRAINA</v>
      </c>
      <c r="D55" s="78"/>
      <c r="E55" s="78"/>
      <c r="F55" s="78"/>
      <c r="G55" s="223">
        <f>Arkusz3!F3</f>
        <v>70</v>
      </c>
      <c r="H55" s="223"/>
      <c r="I55" s="223">
        <f>Arkusz3!F9</f>
        <v>93</v>
      </c>
      <c r="J55" s="223"/>
      <c r="K55" s="223">
        <f>SUM(Arkusz3!F15,-G55)</f>
        <v>74</v>
      </c>
      <c r="L55" s="223"/>
      <c r="M55" s="223">
        <f>SUM(Arkusz3!F21,-I55)</f>
        <v>136</v>
      </c>
      <c r="N55" s="223"/>
      <c r="O55" s="223">
        <f>Arkusz3!F27</f>
        <v>10</v>
      </c>
      <c r="P55" s="223"/>
      <c r="Q55" s="223">
        <f>Arkusz3!F33</f>
        <v>10</v>
      </c>
      <c r="R55" s="223"/>
      <c r="S55" s="223">
        <f>SUM(Arkusz3!F15,O55)</f>
        <v>154</v>
      </c>
      <c r="T55" s="223"/>
      <c r="U55" s="223">
        <f>SUM(Arkusz3!F21,Q55)</f>
        <v>239</v>
      </c>
      <c r="V55" s="232"/>
    </row>
    <row r="56" spans="1:26" x14ac:dyDescent="0.25">
      <c r="C56" s="137" t="str">
        <f>Arkusz3!B4</f>
        <v>TADŻYKISTAN</v>
      </c>
      <c r="D56" s="138"/>
      <c r="E56" s="138"/>
      <c r="F56" s="138"/>
      <c r="G56" s="148">
        <f>Arkusz3!F4</f>
        <v>19</v>
      </c>
      <c r="H56" s="148"/>
      <c r="I56" s="148">
        <f>Arkusz3!F10</f>
        <v>41</v>
      </c>
      <c r="J56" s="148"/>
      <c r="K56" s="148">
        <f>SUM(Arkusz3!F16,-G56)</f>
        <v>2</v>
      </c>
      <c r="L56" s="148"/>
      <c r="M56" s="148">
        <f>SUM(Arkusz3!F22,-I56)</f>
        <v>8</v>
      </c>
      <c r="N56" s="148"/>
      <c r="O56" s="148">
        <f>Arkusz3!F28</f>
        <v>8</v>
      </c>
      <c r="P56" s="148"/>
      <c r="Q56" s="148">
        <f>Arkusz3!F34</f>
        <v>16</v>
      </c>
      <c r="R56" s="148"/>
      <c r="S56" s="148">
        <f>SUM(Arkusz3!F16,O56)</f>
        <v>29</v>
      </c>
      <c r="T56" s="148"/>
      <c r="U56" s="148">
        <f>SUM(Arkusz3!F22,Q56)</f>
        <v>65</v>
      </c>
      <c r="V56" s="231"/>
      <c r="X56" s="54"/>
    </row>
    <row r="57" spans="1:26" x14ac:dyDescent="0.25">
      <c r="C57" s="77" t="str">
        <f>Arkusz3!B5</f>
        <v>ARMENIA</v>
      </c>
      <c r="D57" s="78"/>
      <c r="E57" s="78"/>
      <c r="F57" s="78"/>
      <c r="G57" s="223">
        <f>Arkusz3!F5</f>
        <v>9</v>
      </c>
      <c r="H57" s="223"/>
      <c r="I57" s="223">
        <f>Arkusz3!F11</f>
        <v>30</v>
      </c>
      <c r="J57" s="223"/>
      <c r="K57" s="223">
        <f>SUM(Arkusz3!F17,-G57)</f>
        <v>3</v>
      </c>
      <c r="L57" s="223"/>
      <c r="M57" s="223">
        <f>SUM(Arkusz3!F23,-I57)</f>
        <v>3</v>
      </c>
      <c r="N57" s="223"/>
      <c r="O57" s="223">
        <f>Arkusz3!F29</f>
        <v>2</v>
      </c>
      <c r="P57" s="223"/>
      <c r="Q57" s="223">
        <f>Arkusz3!F35</f>
        <v>5</v>
      </c>
      <c r="R57" s="223"/>
      <c r="S57" s="223">
        <f>SUM(Arkusz3!F17,O57)</f>
        <v>14</v>
      </c>
      <c r="T57" s="223"/>
      <c r="U57" s="223">
        <f>SUM(Arkusz3!F23,Q57)</f>
        <v>38</v>
      </c>
      <c r="V57" s="232"/>
    </row>
    <row r="58" spans="1:26" x14ac:dyDescent="0.25">
      <c r="C58" s="137" t="str">
        <f>Arkusz3!B6</f>
        <v>GRUZJA</v>
      </c>
      <c r="D58" s="138"/>
      <c r="E58" s="138"/>
      <c r="F58" s="138"/>
      <c r="G58" s="148">
        <f>Arkusz3!F6</f>
        <v>5</v>
      </c>
      <c r="H58" s="148"/>
      <c r="I58" s="148">
        <f>Arkusz3!F12</f>
        <v>6</v>
      </c>
      <c r="J58" s="148"/>
      <c r="K58" s="148">
        <f>SUM(Arkusz3!F18,-G58)</f>
        <v>10</v>
      </c>
      <c r="L58" s="148"/>
      <c r="M58" s="148">
        <f>SUM(Arkusz3!F24,-I58)</f>
        <v>23</v>
      </c>
      <c r="N58" s="148"/>
      <c r="O58" s="148">
        <f>Arkusz3!F30</f>
        <v>1</v>
      </c>
      <c r="P58" s="148"/>
      <c r="Q58" s="148">
        <f>Arkusz3!F36</f>
        <v>4</v>
      </c>
      <c r="R58" s="148"/>
      <c r="S58" s="148">
        <f>SUM(Arkusz3!F18,O58)</f>
        <v>16</v>
      </c>
      <c r="T58" s="148"/>
      <c r="U58" s="148">
        <f>SUM(Arkusz3!F24,Q58)</f>
        <v>33</v>
      </c>
      <c r="V58" s="231"/>
    </row>
    <row r="59" spans="1:26" ht="15.75" thickBot="1" x14ac:dyDescent="0.3">
      <c r="C59" s="139" t="str">
        <f>Arkusz3!B7</f>
        <v>Pozostałe</v>
      </c>
      <c r="D59" s="140"/>
      <c r="E59" s="140"/>
      <c r="F59" s="140"/>
      <c r="G59" s="225">
        <f>Arkusz3!F7</f>
        <v>99</v>
      </c>
      <c r="H59" s="225"/>
      <c r="I59" s="225">
        <f>Arkusz3!F13</f>
        <v>115</v>
      </c>
      <c r="J59" s="225"/>
      <c r="K59" s="225">
        <f>SUM(Arkusz3!F19,-G59)</f>
        <v>23</v>
      </c>
      <c r="L59" s="225"/>
      <c r="M59" s="225">
        <f>SUM(Arkusz3!F25,-I59)</f>
        <v>34</v>
      </c>
      <c r="N59" s="225"/>
      <c r="O59" s="225">
        <f>Arkusz3!F31</f>
        <v>6</v>
      </c>
      <c r="P59" s="225"/>
      <c r="Q59" s="225">
        <f>Arkusz3!F37</f>
        <v>10</v>
      </c>
      <c r="R59" s="225"/>
      <c r="S59" s="225">
        <f>SUM(Arkusz3!F19,O59)</f>
        <v>128</v>
      </c>
      <c r="T59" s="225"/>
      <c r="U59" s="225">
        <f>SUM(Arkusz3!F25,Q59)</f>
        <v>159</v>
      </c>
      <c r="V59" s="226"/>
    </row>
    <row r="60" spans="1:26" x14ac:dyDescent="0.25">
      <c r="C60" s="141" t="s">
        <v>1</v>
      </c>
      <c r="D60" s="142"/>
      <c r="E60" s="142"/>
      <c r="F60" s="142"/>
      <c r="G60" s="149">
        <f>SUM(G54:G59)</f>
        <v>428</v>
      </c>
      <c r="H60" s="149"/>
      <c r="I60" s="149">
        <f>SUM(I54:I59)</f>
        <v>972</v>
      </c>
      <c r="J60" s="149"/>
      <c r="K60" s="149">
        <f>SUM(K54:K59)</f>
        <v>203</v>
      </c>
      <c r="L60" s="149"/>
      <c r="M60" s="149">
        <f>SUM(M54:M59)</f>
        <v>436</v>
      </c>
      <c r="N60" s="149"/>
      <c r="O60" s="149">
        <f>SUM(O54:O59)</f>
        <v>110</v>
      </c>
      <c r="P60" s="149"/>
      <c r="Q60" s="149">
        <f>SUM(Q54:Q59)</f>
        <v>261</v>
      </c>
      <c r="R60" s="149"/>
      <c r="S60" s="149">
        <f>SUM(S54:S59)</f>
        <v>741</v>
      </c>
      <c r="T60" s="149"/>
      <c r="U60" s="149">
        <f>SUM(U54:U59)</f>
        <v>1669</v>
      </c>
      <c r="V60" s="150"/>
    </row>
    <row r="61" spans="1:26" x14ac:dyDescent="0.25">
      <c r="A61" s="4"/>
      <c r="B61" s="47"/>
      <c r="C61" s="48"/>
      <c r="D61" s="48"/>
      <c r="E61" s="48"/>
      <c r="F61" s="48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7"/>
    </row>
    <row r="62" spans="1:26" ht="15" customHeight="1" x14ac:dyDescent="0.25">
      <c r="A62" s="143" t="s">
        <v>69</v>
      </c>
      <c r="B62" s="143"/>
      <c r="C62" s="143"/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</row>
    <row r="63" spans="1:26" s="53" customFormat="1" ht="15" customHeight="1" x14ac:dyDescent="0.25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</row>
    <row r="64" spans="1:26" s="53" customFormat="1" ht="15" customHeight="1" x14ac:dyDescent="0.25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</row>
    <row r="65" spans="1:26" s="53" customFormat="1" ht="15" customHeight="1" x14ac:dyDescent="0.25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</row>
    <row r="66" spans="1:26" s="53" customFormat="1" ht="15" customHeight="1" x14ac:dyDescent="0.25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</row>
    <row r="67" spans="1:26" s="53" customFormat="1" ht="15" customHeight="1" x14ac:dyDescent="0.25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</row>
    <row r="68" spans="1:26" s="53" customFormat="1" ht="15" customHeight="1" x14ac:dyDescent="0.25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</row>
    <row r="69" spans="1:26" s="53" customFormat="1" ht="15" customHeight="1" x14ac:dyDescent="0.25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</row>
    <row r="70" spans="1:26" s="53" customFormat="1" ht="15" customHeight="1" x14ac:dyDescent="0.25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</row>
    <row r="71" spans="1:26" ht="15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3"/>
      <c r="Z71" s="12"/>
    </row>
    <row r="75" spans="1:26" x14ac:dyDescent="0.25">
      <c r="M75" s="11"/>
      <c r="N75" s="11"/>
      <c r="O75" s="11"/>
      <c r="P75" s="11"/>
      <c r="Q75" s="11"/>
      <c r="R75" s="11"/>
      <c r="S75" s="11"/>
    </row>
    <row r="76" spans="1:26" x14ac:dyDescent="0.25">
      <c r="M76" s="11"/>
      <c r="N76" s="11"/>
      <c r="O76" s="11"/>
      <c r="P76" s="11"/>
      <c r="Q76" s="11"/>
      <c r="R76" s="11"/>
      <c r="S76" s="11"/>
    </row>
    <row r="77" spans="1:26" x14ac:dyDescent="0.25">
      <c r="M77" s="11"/>
      <c r="N77" s="11"/>
      <c r="O77" s="11"/>
      <c r="P77" s="11"/>
      <c r="Q77" s="11"/>
      <c r="R77" s="11"/>
      <c r="S77" s="11"/>
    </row>
    <row r="78" spans="1:26" x14ac:dyDescent="0.25">
      <c r="M78" s="11"/>
      <c r="N78" s="11"/>
      <c r="O78" s="11"/>
      <c r="P78" s="11"/>
      <c r="Q78" s="11"/>
      <c r="R78" s="11"/>
      <c r="S78" s="11"/>
    </row>
    <row r="79" spans="1:26" x14ac:dyDescent="0.25">
      <c r="M79" s="11"/>
      <c r="N79" s="11"/>
      <c r="O79" s="11"/>
      <c r="P79" s="11"/>
      <c r="Q79" s="11"/>
      <c r="R79" s="11"/>
      <c r="S79" s="11"/>
    </row>
    <row r="80" spans="1:26" x14ac:dyDescent="0.25">
      <c r="M80" s="11"/>
      <c r="N80" s="11"/>
      <c r="O80" s="11"/>
      <c r="P80" s="11"/>
      <c r="Q80" s="11"/>
      <c r="R80" s="11"/>
      <c r="S80" s="11"/>
    </row>
    <row r="81" spans="1:26" x14ac:dyDescent="0.25">
      <c r="M81" s="11"/>
      <c r="N81" s="11"/>
      <c r="O81" s="11"/>
      <c r="P81" s="11"/>
      <c r="Q81" s="11"/>
      <c r="R81" s="11"/>
      <c r="S81" s="11"/>
    </row>
    <row r="82" spans="1:26" x14ac:dyDescent="0.25">
      <c r="M82" s="11"/>
      <c r="N82" s="11"/>
      <c r="O82" s="11"/>
      <c r="P82" s="11"/>
      <c r="Q82" s="11"/>
      <c r="R82" s="11"/>
      <c r="S82" s="11"/>
    </row>
    <row r="83" spans="1:26" x14ac:dyDescent="0.25">
      <c r="D83" s="208"/>
      <c r="E83" s="208"/>
    </row>
    <row r="88" spans="1:26" x14ac:dyDescent="0.25">
      <c r="V88" s="14"/>
      <c r="W88" s="14"/>
      <c r="X88" s="14"/>
      <c r="Y88" s="15"/>
      <c r="Z88" s="14"/>
    </row>
    <row r="89" spans="1:26" x14ac:dyDescent="0.25">
      <c r="V89" s="14"/>
      <c r="W89" s="14"/>
      <c r="X89" s="14"/>
      <c r="Y89" s="15"/>
      <c r="Z89" s="14"/>
    </row>
    <row r="90" spans="1:26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4"/>
      <c r="W90" s="14"/>
      <c r="X90" s="14"/>
      <c r="Y90" s="15"/>
      <c r="Z90" s="14"/>
    </row>
    <row r="91" spans="1:26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4"/>
      <c r="W91" s="14"/>
      <c r="X91" s="14"/>
      <c r="Y91" s="15"/>
      <c r="Z91" s="14"/>
    </row>
    <row r="92" spans="1:26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4"/>
      <c r="W92" s="14"/>
      <c r="X92" s="14"/>
      <c r="Y92" s="15"/>
      <c r="Z92" s="14"/>
    </row>
    <row r="93" spans="1:26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4"/>
      <c r="W93" s="14"/>
      <c r="X93" s="14"/>
      <c r="Y93" s="15"/>
      <c r="Z93" s="14"/>
    </row>
    <row r="94" spans="1:26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4"/>
      <c r="W94" s="14"/>
      <c r="X94" s="14"/>
      <c r="Y94" s="15"/>
      <c r="Z94" s="14"/>
    </row>
    <row r="95" spans="1:26" x14ac:dyDescent="0.25">
      <c r="A95" s="160" t="s">
        <v>163</v>
      </c>
      <c r="B95" s="160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  <c r="Y95" s="160"/>
    </row>
    <row r="96" spans="1:26" s="53" customFormat="1" x14ac:dyDescent="0.25">
      <c r="A96" s="160"/>
      <c r="B96" s="160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  <c r="Y96" s="160"/>
    </row>
    <row r="97" spans="1:25" s="53" customFormat="1" x14ac:dyDescent="0.25">
      <c r="A97" s="160"/>
      <c r="B97" s="160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  <c r="Y97" s="160"/>
    </row>
    <row r="98" spans="1:25" s="53" customFormat="1" x14ac:dyDescent="0.25">
      <c r="A98" s="160"/>
      <c r="B98" s="160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  <c r="Y98" s="160"/>
    </row>
    <row r="99" spans="1:25" s="53" customFormat="1" x14ac:dyDescent="0.25">
      <c r="A99" s="160"/>
      <c r="B99" s="160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  <c r="Y99" s="160"/>
    </row>
    <row r="100" spans="1:25" s="53" customFormat="1" x14ac:dyDescent="0.25">
      <c r="A100" s="160"/>
      <c r="B100" s="160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  <c r="Y100" s="160"/>
    </row>
    <row r="101" spans="1:25" s="53" customFormat="1" x14ac:dyDescent="0.25">
      <c r="A101" s="160"/>
      <c r="B101" s="160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  <c r="Y101" s="160"/>
    </row>
    <row r="102" spans="1:25" s="53" customFormat="1" x14ac:dyDescent="0.25">
      <c r="A102" s="160"/>
      <c r="B102" s="160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60"/>
    </row>
    <row r="103" spans="1:25" s="53" customFormat="1" x14ac:dyDescent="0.25">
      <c r="A103" s="160"/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60"/>
    </row>
    <row r="104" spans="1:25" s="53" customFormat="1" x14ac:dyDescent="0.25">
      <c r="A104" s="160"/>
      <c r="B104" s="160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  <c r="Y104" s="160"/>
    </row>
    <row r="105" spans="1:25" s="53" customFormat="1" x14ac:dyDescent="0.25">
      <c r="A105" s="160"/>
      <c r="B105" s="160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  <c r="Y105" s="160"/>
    </row>
    <row r="106" spans="1:25" s="53" customFormat="1" x14ac:dyDescent="0.25">
      <c r="A106" s="160"/>
      <c r="B106" s="160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  <c r="Y106" s="160"/>
    </row>
    <row r="107" spans="1:25" s="53" customFormat="1" x14ac:dyDescent="0.25">
      <c r="A107" s="160"/>
      <c r="B107" s="160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  <c r="S107" s="160"/>
      <c r="T107" s="160"/>
      <c r="U107" s="160"/>
      <c r="V107" s="160"/>
      <c r="W107" s="160"/>
      <c r="X107" s="160"/>
      <c r="Y107" s="160"/>
    </row>
    <row r="108" spans="1:25" s="53" customFormat="1" x14ac:dyDescent="0.25">
      <c r="A108" s="160"/>
      <c r="B108" s="160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  <c r="Y108" s="160"/>
    </row>
    <row r="109" spans="1:25" s="53" customFormat="1" x14ac:dyDescent="0.25">
      <c r="A109" s="160"/>
      <c r="B109" s="160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  <c r="Y109" s="160"/>
    </row>
    <row r="110" spans="1:25" s="53" customFormat="1" x14ac:dyDescent="0.25">
      <c r="A110" s="160"/>
      <c r="B110" s="160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  <c r="Y110" s="160"/>
    </row>
    <row r="111" spans="1:25" s="53" customFormat="1" x14ac:dyDescent="0.25">
      <c r="A111" s="160"/>
      <c r="B111" s="160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  <c r="Y111" s="160"/>
    </row>
    <row r="112" spans="1:25" s="53" customFormat="1" x14ac:dyDescent="0.25">
      <c r="A112" s="160"/>
      <c r="B112" s="160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  <c r="Y112" s="160"/>
    </row>
    <row r="113" spans="1:25" s="53" customFormat="1" x14ac:dyDescent="0.25">
      <c r="A113" s="160"/>
      <c r="B113" s="160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  <c r="Y113" s="160"/>
    </row>
    <row r="114" spans="1:25" s="53" customFormat="1" x14ac:dyDescent="0.25">
      <c r="A114" s="160"/>
      <c r="B114" s="160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  <c r="Y114" s="160"/>
    </row>
    <row r="115" spans="1:25" s="53" customFormat="1" x14ac:dyDescent="0.25">
      <c r="A115" s="160"/>
      <c r="B115" s="160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  <c r="Y115" s="160"/>
    </row>
    <row r="116" spans="1:25" s="53" customFormat="1" x14ac:dyDescent="0.25">
      <c r="A116" s="160"/>
      <c r="B116" s="160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  <c r="Y116" s="160"/>
    </row>
    <row r="117" spans="1:25" s="53" customFormat="1" x14ac:dyDescent="0.25">
      <c r="A117" s="160"/>
      <c r="B117" s="160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  <c r="Y117" s="160"/>
    </row>
    <row r="118" spans="1:25" s="53" customFormat="1" x14ac:dyDescent="0.25">
      <c r="A118" s="160"/>
      <c r="B118" s="160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  <c r="Y118" s="160"/>
    </row>
    <row r="119" spans="1:25" s="53" customFormat="1" x14ac:dyDescent="0.25">
      <c r="A119" s="160"/>
      <c r="B119" s="160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  <c r="Y119" s="160"/>
    </row>
    <row r="120" spans="1:25" s="53" customFormat="1" x14ac:dyDescent="0.25">
      <c r="A120" s="160"/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</row>
    <row r="121" spans="1:25" s="53" customFormat="1" x14ac:dyDescent="0.25">
      <c r="A121" s="160"/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</row>
    <row r="122" spans="1:25" s="53" customFormat="1" x14ac:dyDescent="0.25">
      <c r="A122" s="160"/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</row>
    <row r="123" spans="1:25" s="53" customFormat="1" x14ac:dyDescent="0.25">
      <c r="A123" s="160"/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</row>
    <row r="124" spans="1:25" s="53" customFormat="1" x14ac:dyDescent="0.25">
      <c r="A124" s="160"/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</row>
    <row r="125" spans="1:25" s="53" customFormat="1" x14ac:dyDescent="0.25">
      <c r="A125" s="160"/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</row>
    <row r="126" spans="1:25" s="53" customFormat="1" x14ac:dyDescent="0.25">
      <c r="A126" s="160"/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</row>
    <row r="127" spans="1:25" s="53" customFormat="1" x14ac:dyDescent="0.25">
      <c r="A127" s="160"/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</row>
    <row r="128" spans="1:25" x14ac:dyDescent="0.25">
      <c r="A128" s="160"/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</row>
    <row r="129" spans="1:25" x14ac:dyDescent="0.25">
      <c r="A129" s="160"/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</row>
    <row r="130" spans="1:25" x14ac:dyDescent="0.25">
      <c r="A130" s="160"/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</row>
    <row r="131" spans="1:25" s="53" customFormat="1" x14ac:dyDescent="0.25">
      <c r="A131" s="160"/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</row>
    <row r="132" spans="1:25" s="53" customFormat="1" x14ac:dyDescent="0.25">
      <c r="A132" s="160"/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</row>
    <row r="133" spans="1:25" s="53" customFormat="1" x14ac:dyDescent="0.25">
      <c r="A133" s="160"/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</row>
    <row r="134" spans="1:25" x14ac:dyDescent="0.25">
      <c r="A134" s="160"/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</row>
    <row r="135" spans="1:25" s="53" customFormat="1" x14ac:dyDescent="0.25">
      <c r="A135" s="160"/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</row>
    <row r="136" spans="1:25" x14ac:dyDescent="0.25">
      <c r="A136" s="160"/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</row>
    <row r="137" spans="1:25" x14ac:dyDescent="0.25">
      <c r="A137" s="160"/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</row>
    <row r="138" spans="1:25" x14ac:dyDescent="0.25">
      <c r="A138" s="160"/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</row>
    <row r="139" spans="1:25" x14ac:dyDescent="0.25">
      <c r="A139" s="160"/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</row>
    <row r="140" spans="1:25" x14ac:dyDescent="0.25">
      <c r="A140" s="160"/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</row>
    <row r="145" spans="1:25" x14ac:dyDescent="0.25">
      <c r="A145" s="154" t="s">
        <v>70</v>
      </c>
      <c r="B145" s="154"/>
      <c r="C145" s="154"/>
      <c r="D145" s="154"/>
      <c r="E145" s="154"/>
      <c r="F145" s="154"/>
      <c r="G145" s="154"/>
      <c r="H145" s="154"/>
      <c r="I145" s="154"/>
      <c r="J145" s="154"/>
      <c r="K145" s="154"/>
      <c r="L145" s="154"/>
      <c r="M145" s="154"/>
      <c r="N145" s="154"/>
      <c r="O145" s="154"/>
      <c r="P145" s="154"/>
      <c r="Q145" s="154"/>
      <c r="R145" s="154"/>
      <c r="S145" s="154"/>
      <c r="T145" s="154"/>
      <c r="U145" s="154"/>
    </row>
    <row r="146" spans="1:25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</row>
    <row r="148" spans="1:25" ht="15.75" thickBot="1" x14ac:dyDescent="0.3"/>
    <row r="149" spans="1:25" x14ac:dyDescent="0.25">
      <c r="A149" s="218" t="str">
        <f>CONCATENATE(Arkusz18!C2," - ",Arkusz18!B2," r.")</f>
        <v>01.01.2017 - 31.03.2017 r.</v>
      </c>
      <c r="B149" s="219"/>
      <c r="C149" s="219"/>
      <c r="D149" s="219"/>
      <c r="E149" s="219"/>
      <c r="F149" s="219"/>
      <c r="G149" s="219"/>
      <c r="H149" s="219"/>
      <c r="I149" s="220"/>
      <c r="M149" s="218" t="str">
        <f>CONCATENATE(Arkusz18!C2," - ",Arkusz18!B2," r.")</f>
        <v>01.01.2017 - 31.03.2017 r.</v>
      </c>
      <c r="N149" s="219"/>
      <c r="O149" s="219"/>
      <c r="P149" s="219"/>
      <c r="Q149" s="219"/>
      <c r="R149" s="219"/>
      <c r="S149" s="219"/>
      <c r="T149" s="219"/>
      <c r="U149" s="220"/>
    </row>
    <row r="150" spans="1:25" ht="15" customHeight="1" x14ac:dyDescent="0.25">
      <c r="A150" s="212" t="s">
        <v>56</v>
      </c>
      <c r="B150" s="213"/>
      <c r="C150" s="214"/>
      <c r="D150" s="200" t="s">
        <v>57</v>
      </c>
      <c r="E150" s="201"/>
      <c r="F150" s="200" t="s">
        <v>58</v>
      </c>
      <c r="G150" s="201"/>
      <c r="H150" s="200" t="s">
        <v>54</v>
      </c>
      <c r="I150" s="221"/>
      <c r="M150" s="212" t="s">
        <v>56</v>
      </c>
      <c r="N150" s="213"/>
      <c r="O150" s="214"/>
      <c r="P150" s="200" t="s">
        <v>59</v>
      </c>
      <c r="Q150" s="201"/>
      <c r="R150" s="200" t="s">
        <v>58</v>
      </c>
      <c r="S150" s="201"/>
      <c r="T150" s="200" t="s">
        <v>54</v>
      </c>
      <c r="U150" s="221"/>
    </row>
    <row r="151" spans="1:25" ht="46.5" customHeight="1" x14ac:dyDescent="0.25">
      <c r="A151" s="215"/>
      <c r="B151" s="216"/>
      <c r="C151" s="217"/>
      <c r="D151" s="202"/>
      <c r="E151" s="203"/>
      <c r="F151" s="202"/>
      <c r="G151" s="203"/>
      <c r="H151" s="202"/>
      <c r="I151" s="222"/>
      <c r="M151" s="215"/>
      <c r="N151" s="216"/>
      <c r="O151" s="217"/>
      <c r="P151" s="202"/>
      <c r="Q151" s="203"/>
      <c r="R151" s="202"/>
      <c r="S151" s="203"/>
      <c r="T151" s="202"/>
      <c r="U151" s="222"/>
    </row>
    <row r="152" spans="1:25" ht="15" customHeight="1" x14ac:dyDescent="0.25">
      <c r="A152" s="107" t="str">
        <f>Arkusz4!B2</f>
        <v>NIEMCY</v>
      </c>
      <c r="B152" s="108"/>
      <c r="C152" s="108"/>
      <c r="D152" s="109">
        <f>Arkusz4!C2</f>
        <v>863</v>
      </c>
      <c r="E152" s="109"/>
      <c r="F152" s="109">
        <f>Arkusz4!D2</f>
        <v>730</v>
      </c>
      <c r="G152" s="109"/>
      <c r="H152" s="109">
        <f>Arkusz4!E2</f>
        <v>276</v>
      </c>
      <c r="I152" s="109"/>
      <c r="M152" s="107" t="str">
        <f>Arkusz5!B2</f>
        <v>NIEMCY</v>
      </c>
      <c r="N152" s="108"/>
      <c r="O152" s="108"/>
      <c r="P152" s="109">
        <f>Arkusz5!C2</f>
        <v>16</v>
      </c>
      <c r="Q152" s="109"/>
      <c r="R152" s="109">
        <f>Arkusz5!D2</f>
        <v>10</v>
      </c>
      <c r="S152" s="109"/>
      <c r="T152" s="109">
        <f>Arkusz5!E2</f>
        <v>1</v>
      </c>
      <c r="U152" s="110"/>
    </row>
    <row r="153" spans="1:25" ht="15" customHeight="1" x14ac:dyDescent="0.25">
      <c r="A153" s="156" t="str">
        <f>Arkusz4!B3</f>
        <v>FRANCJA</v>
      </c>
      <c r="B153" s="157"/>
      <c r="C153" s="157"/>
      <c r="D153" s="106">
        <f>Arkusz4!C3</f>
        <v>308</v>
      </c>
      <c r="E153" s="106"/>
      <c r="F153" s="106">
        <f>Arkusz4!D3</f>
        <v>240</v>
      </c>
      <c r="G153" s="106"/>
      <c r="H153" s="106">
        <f>Arkusz4!E3</f>
        <v>23</v>
      </c>
      <c r="I153" s="106"/>
      <c r="M153" s="156" t="str">
        <f>Arkusz5!B3</f>
        <v>RUMUNIA</v>
      </c>
      <c r="N153" s="157"/>
      <c r="O153" s="157"/>
      <c r="P153" s="106">
        <f>Arkusz5!C3</f>
        <v>8</v>
      </c>
      <c r="Q153" s="106"/>
      <c r="R153" s="106">
        <f>Arkusz5!D3</f>
        <v>5</v>
      </c>
      <c r="S153" s="106"/>
      <c r="T153" s="106">
        <f>Arkusz5!E3</f>
        <v>0</v>
      </c>
      <c r="U153" s="111"/>
    </row>
    <row r="154" spans="1:25" ht="15" customHeight="1" x14ac:dyDescent="0.25">
      <c r="A154" s="107" t="str">
        <f>Arkusz4!B4</f>
        <v>AUSTRIA</v>
      </c>
      <c r="B154" s="108"/>
      <c r="C154" s="108"/>
      <c r="D154" s="109">
        <f>Arkusz4!C4</f>
        <v>110</v>
      </c>
      <c r="E154" s="109"/>
      <c r="F154" s="109">
        <f>Arkusz4!D4</f>
        <v>90</v>
      </c>
      <c r="G154" s="109"/>
      <c r="H154" s="109">
        <f>Arkusz4!E4</f>
        <v>88</v>
      </c>
      <c r="I154" s="109"/>
      <c r="M154" s="107" t="str">
        <f>Arkusz5!B4</f>
        <v>DANIA</v>
      </c>
      <c r="N154" s="108"/>
      <c r="O154" s="108"/>
      <c r="P154" s="109">
        <f>Arkusz5!C4</f>
        <v>4</v>
      </c>
      <c r="Q154" s="109"/>
      <c r="R154" s="109">
        <f>Arkusz5!D4</f>
        <v>2</v>
      </c>
      <c r="S154" s="109"/>
      <c r="T154" s="109">
        <f>Arkusz5!E4</f>
        <v>0</v>
      </c>
      <c r="U154" s="110"/>
    </row>
    <row r="155" spans="1:25" ht="15" customHeight="1" x14ac:dyDescent="0.25">
      <c r="A155" s="156" t="str">
        <f>Arkusz4!B5</f>
        <v>BELGIA</v>
      </c>
      <c r="B155" s="157"/>
      <c r="C155" s="157"/>
      <c r="D155" s="106">
        <f>Arkusz4!C5</f>
        <v>72</v>
      </c>
      <c r="E155" s="106"/>
      <c r="F155" s="106">
        <f>Arkusz4!D5</f>
        <v>53</v>
      </c>
      <c r="G155" s="106"/>
      <c r="H155" s="106">
        <f>Arkusz4!E5</f>
        <v>8</v>
      </c>
      <c r="I155" s="106"/>
      <c r="M155" s="156" t="str">
        <f>Arkusz5!B5</f>
        <v>FRANCJA</v>
      </c>
      <c r="N155" s="157"/>
      <c r="O155" s="157"/>
      <c r="P155" s="106">
        <f>Arkusz5!C5</f>
        <v>3</v>
      </c>
      <c r="Q155" s="106"/>
      <c r="R155" s="106">
        <f>Arkusz5!D5</f>
        <v>2</v>
      </c>
      <c r="S155" s="106"/>
      <c r="T155" s="106">
        <f>Arkusz5!E5</f>
        <v>0</v>
      </c>
      <c r="U155" s="111"/>
    </row>
    <row r="156" spans="1:25" ht="15" customHeight="1" x14ac:dyDescent="0.25">
      <c r="A156" s="107" t="str">
        <f>Arkusz4!B6</f>
        <v>SZWECJA</v>
      </c>
      <c r="B156" s="108"/>
      <c r="C156" s="108"/>
      <c r="D156" s="109">
        <f>Arkusz4!C6</f>
        <v>62</v>
      </c>
      <c r="E156" s="109"/>
      <c r="F156" s="109">
        <f>Arkusz4!D6</f>
        <v>52</v>
      </c>
      <c r="G156" s="109"/>
      <c r="H156" s="109">
        <f>Arkusz4!E6</f>
        <v>31</v>
      </c>
      <c r="I156" s="109"/>
      <c r="M156" s="107" t="str">
        <f>Arkusz5!B6</f>
        <v>WŁOCHY</v>
      </c>
      <c r="N156" s="108"/>
      <c r="O156" s="108"/>
      <c r="P156" s="109">
        <f>Arkusz5!C6</f>
        <v>3</v>
      </c>
      <c r="Q156" s="109"/>
      <c r="R156" s="109">
        <f>Arkusz5!D6</f>
        <v>3</v>
      </c>
      <c r="S156" s="109"/>
      <c r="T156" s="109">
        <f>Arkusz5!E6</f>
        <v>0</v>
      </c>
      <c r="U156" s="110"/>
    </row>
    <row r="157" spans="1:25" ht="15" customHeight="1" thickBot="1" x14ac:dyDescent="0.3">
      <c r="A157" s="204" t="str">
        <f>Arkusz4!B7</f>
        <v>Pozostałe</v>
      </c>
      <c r="B157" s="205"/>
      <c r="C157" s="205"/>
      <c r="D157" s="151">
        <f>Arkusz4!C7</f>
        <v>141</v>
      </c>
      <c r="E157" s="151"/>
      <c r="F157" s="151">
        <f>Arkusz4!D7</f>
        <v>124</v>
      </c>
      <c r="G157" s="151"/>
      <c r="H157" s="151">
        <f>Arkusz4!E7</f>
        <v>48</v>
      </c>
      <c r="I157" s="151"/>
      <c r="M157" s="204" t="str">
        <f>Arkusz5!B7</f>
        <v>Pozostałe</v>
      </c>
      <c r="N157" s="205"/>
      <c r="O157" s="205"/>
      <c r="P157" s="151">
        <f>Arkusz5!C7</f>
        <v>11</v>
      </c>
      <c r="Q157" s="151"/>
      <c r="R157" s="151">
        <f>Arkusz5!D7</f>
        <v>2</v>
      </c>
      <c r="S157" s="151"/>
      <c r="T157" s="151">
        <f>Arkusz5!E7</f>
        <v>0</v>
      </c>
      <c r="U157" s="155"/>
    </row>
    <row r="158" spans="1:25" ht="15.75" thickBot="1" x14ac:dyDescent="0.3">
      <c r="A158" s="206" t="s">
        <v>72</v>
      </c>
      <c r="B158" s="207"/>
      <c r="C158" s="207"/>
      <c r="D158" s="196">
        <f>SUM(D152:E157)</f>
        <v>1556</v>
      </c>
      <c r="E158" s="196"/>
      <c r="F158" s="196">
        <f>SUM(F152:G157)</f>
        <v>1289</v>
      </c>
      <c r="G158" s="196"/>
      <c r="H158" s="196">
        <f>SUM(H152:I157)</f>
        <v>474</v>
      </c>
      <c r="I158" s="197"/>
      <c r="M158" s="206" t="s">
        <v>72</v>
      </c>
      <c r="N158" s="207"/>
      <c r="O158" s="207"/>
      <c r="P158" s="196">
        <f>SUM(P152:Q157)</f>
        <v>45</v>
      </c>
      <c r="Q158" s="196"/>
      <c r="R158" s="196">
        <f t="shared" ref="R158" si="0">SUM(R152:S157)</f>
        <v>24</v>
      </c>
      <c r="S158" s="196"/>
      <c r="T158" s="196">
        <f>SUM(T152:U157)</f>
        <v>1</v>
      </c>
      <c r="U158" s="197"/>
    </row>
    <row r="160" spans="1:25" x14ac:dyDescent="0.25">
      <c r="A160" s="152" t="s">
        <v>172</v>
      </c>
      <c r="B160" s="153"/>
      <c r="C160" s="153"/>
      <c r="D160" s="153"/>
      <c r="E160" s="153"/>
      <c r="F160" s="153"/>
      <c r="G160" s="153"/>
      <c r="H160" s="153"/>
      <c r="I160" s="153"/>
      <c r="J160" s="153"/>
      <c r="K160" s="153"/>
      <c r="L160" s="153"/>
      <c r="M160" s="153"/>
      <c r="N160" s="153"/>
      <c r="O160" s="153"/>
      <c r="P160" s="153"/>
      <c r="Q160" s="153"/>
      <c r="R160" s="153"/>
      <c r="S160" s="153"/>
      <c r="T160" s="153"/>
      <c r="U160" s="153"/>
      <c r="V160" s="153"/>
      <c r="W160" s="153"/>
      <c r="X160" s="153"/>
      <c r="Y160" s="153"/>
    </row>
    <row r="161" spans="1:26" x14ac:dyDescent="0.25">
      <c r="A161" s="153"/>
      <c r="B161" s="153"/>
      <c r="C161" s="153"/>
      <c r="D161" s="153"/>
      <c r="E161" s="153"/>
      <c r="F161" s="153"/>
      <c r="G161" s="153"/>
      <c r="H161" s="153"/>
      <c r="I161" s="153"/>
      <c r="J161" s="153"/>
      <c r="K161" s="153"/>
      <c r="L161" s="153"/>
      <c r="M161" s="153"/>
      <c r="N161" s="153"/>
      <c r="O161" s="153"/>
      <c r="P161" s="153"/>
      <c r="Q161" s="153"/>
      <c r="R161" s="153"/>
      <c r="S161" s="153"/>
      <c r="T161" s="153"/>
      <c r="U161" s="153"/>
      <c r="V161" s="153"/>
      <c r="W161" s="153"/>
      <c r="X161" s="153"/>
      <c r="Y161" s="153"/>
    </row>
    <row r="162" spans="1:26" s="53" customFormat="1" x14ac:dyDescent="0.25">
      <c r="A162" s="153"/>
      <c r="B162" s="153"/>
      <c r="C162" s="153"/>
      <c r="D162" s="153"/>
      <c r="E162" s="153"/>
      <c r="F162" s="153"/>
      <c r="G162" s="153"/>
      <c r="H162" s="153"/>
      <c r="I162" s="153"/>
      <c r="J162" s="153"/>
      <c r="K162" s="153"/>
      <c r="L162" s="153"/>
      <c r="M162" s="153"/>
      <c r="N162" s="153"/>
      <c r="O162" s="153"/>
      <c r="P162" s="153"/>
      <c r="Q162" s="153"/>
      <c r="R162" s="153"/>
      <c r="S162" s="153"/>
      <c r="T162" s="153"/>
      <c r="U162" s="153"/>
      <c r="V162" s="153"/>
      <c r="W162" s="153"/>
      <c r="X162" s="153"/>
      <c r="Y162" s="153"/>
    </row>
    <row r="163" spans="1:26" s="53" customFormat="1" x14ac:dyDescent="0.25">
      <c r="A163" s="153"/>
      <c r="B163" s="153"/>
      <c r="C163" s="153"/>
      <c r="D163" s="153"/>
      <c r="E163" s="153"/>
      <c r="F163" s="153"/>
      <c r="G163" s="153"/>
      <c r="H163" s="153"/>
      <c r="I163" s="153"/>
      <c r="J163" s="153"/>
      <c r="K163" s="153"/>
      <c r="L163" s="153"/>
      <c r="M163" s="153"/>
      <c r="N163" s="153"/>
      <c r="O163" s="153"/>
      <c r="P163" s="153"/>
      <c r="Q163" s="153"/>
      <c r="R163" s="153"/>
      <c r="S163" s="153"/>
      <c r="T163" s="153"/>
      <c r="U163" s="153"/>
      <c r="V163" s="153"/>
      <c r="W163" s="153"/>
      <c r="X163" s="153"/>
      <c r="Y163" s="153"/>
    </row>
    <row r="164" spans="1:26" s="53" customFormat="1" x14ac:dyDescent="0.25">
      <c r="A164" s="153"/>
      <c r="B164" s="153"/>
      <c r="C164" s="153"/>
      <c r="D164" s="153"/>
      <c r="E164" s="153"/>
      <c r="F164" s="153"/>
      <c r="G164" s="153"/>
      <c r="H164" s="153"/>
      <c r="I164" s="153"/>
      <c r="J164" s="153"/>
      <c r="K164" s="153"/>
      <c r="L164" s="153"/>
      <c r="M164" s="153"/>
      <c r="N164" s="153"/>
      <c r="O164" s="153"/>
      <c r="P164" s="153"/>
      <c r="Q164" s="153"/>
      <c r="R164" s="153"/>
      <c r="S164" s="153"/>
      <c r="T164" s="153"/>
      <c r="U164" s="153"/>
      <c r="V164" s="153"/>
      <c r="W164" s="153"/>
      <c r="X164" s="153"/>
      <c r="Y164" s="153"/>
    </row>
    <row r="165" spans="1:26" s="53" customFormat="1" x14ac:dyDescent="0.25">
      <c r="A165" s="153"/>
      <c r="B165" s="153"/>
      <c r="C165" s="153"/>
      <c r="D165" s="153"/>
      <c r="E165" s="153"/>
      <c r="F165" s="153"/>
      <c r="G165" s="153"/>
      <c r="H165" s="153"/>
      <c r="I165" s="153"/>
      <c r="J165" s="153"/>
      <c r="K165" s="153"/>
      <c r="L165" s="153"/>
      <c r="M165" s="153"/>
      <c r="N165" s="153"/>
      <c r="O165" s="153"/>
      <c r="P165" s="153"/>
      <c r="Q165" s="153"/>
      <c r="R165" s="153"/>
      <c r="S165" s="153"/>
      <c r="T165" s="153"/>
      <c r="U165" s="153"/>
      <c r="V165" s="153"/>
      <c r="W165" s="153"/>
      <c r="X165" s="153"/>
      <c r="Y165" s="153"/>
    </row>
    <row r="166" spans="1:26" x14ac:dyDescent="0.25">
      <c r="A166" s="153"/>
      <c r="B166" s="153"/>
      <c r="C166" s="153"/>
      <c r="D166" s="153"/>
      <c r="E166" s="153"/>
      <c r="F166" s="153"/>
      <c r="G166" s="153"/>
      <c r="H166" s="153"/>
      <c r="I166" s="153"/>
      <c r="J166" s="153"/>
      <c r="K166" s="153"/>
      <c r="L166" s="153"/>
      <c r="M166" s="153"/>
      <c r="N166" s="153"/>
      <c r="O166" s="153"/>
      <c r="P166" s="153"/>
      <c r="Q166" s="153"/>
      <c r="R166" s="153"/>
      <c r="S166" s="153"/>
      <c r="T166" s="153"/>
      <c r="U166" s="153"/>
      <c r="V166" s="153"/>
      <c r="W166" s="153"/>
      <c r="X166" s="153"/>
      <c r="Y166" s="153"/>
    </row>
    <row r="167" spans="1:26" x14ac:dyDescent="0.25">
      <c r="A167" s="153"/>
      <c r="B167" s="153"/>
      <c r="C167" s="153"/>
      <c r="D167" s="153"/>
      <c r="E167" s="153"/>
      <c r="F167" s="153"/>
      <c r="G167" s="153"/>
      <c r="H167" s="153"/>
      <c r="I167" s="153"/>
      <c r="J167" s="153"/>
      <c r="K167" s="153"/>
      <c r="L167" s="153"/>
      <c r="M167" s="153"/>
      <c r="N167" s="153"/>
      <c r="O167" s="153"/>
      <c r="P167" s="153"/>
      <c r="Q167" s="153"/>
      <c r="R167" s="153"/>
      <c r="S167" s="153"/>
      <c r="T167" s="153"/>
      <c r="U167" s="153"/>
      <c r="V167" s="153"/>
      <c r="W167" s="153"/>
      <c r="X167" s="153"/>
      <c r="Y167" s="153"/>
    </row>
    <row r="168" spans="1:26" x14ac:dyDescent="0.25">
      <c r="A168" s="153"/>
      <c r="B168" s="153"/>
      <c r="C168" s="153"/>
      <c r="D168" s="153"/>
      <c r="E168" s="153"/>
      <c r="F168" s="153"/>
      <c r="G168" s="153"/>
      <c r="H168" s="153"/>
      <c r="I168" s="153"/>
      <c r="J168" s="153"/>
      <c r="K168" s="153"/>
      <c r="L168" s="153"/>
      <c r="M168" s="153"/>
      <c r="N168" s="153"/>
      <c r="O168" s="153"/>
      <c r="P168" s="153"/>
      <c r="Q168" s="153"/>
      <c r="R168" s="153"/>
      <c r="S168" s="153"/>
      <c r="T168" s="153"/>
      <c r="U168" s="153"/>
      <c r="V168" s="153"/>
      <c r="W168" s="153"/>
      <c r="X168" s="153"/>
      <c r="Y168" s="153"/>
    </row>
    <row r="169" spans="1:26" x14ac:dyDescent="0.25">
      <c r="A169" s="153"/>
      <c r="B169" s="153"/>
      <c r="C169" s="153"/>
      <c r="D169" s="153"/>
      <c r="E169" s="153"/>
      <c r="F169" s="153"/>
      <c r="G169" s="153"/>
      <c r="H169" s="153"/>
      <c r="I169" s="153"/>
      <c r="J169" s="153"/>
      <c r="K169" s="153"/>
      <c r="L169" s="153"/>
      <c r="M169" s="153"/>
      <c r="N169" s="153"/>
      <c r="O169" s="153"/>
      <c r="P169" s="153"/>
      <c r="Q169" s="153"/>
      <c r="R169" s="153"/>
      <c r="S169" s="153"/>
      <c r="T169" s="153"/>
      <c r="U169" s="153"/>
      <c r="V169" s="153"/>
      <c r="W169" s="153"/>
      <c r="X169" s="153"/>
      <c r="Y169" s="153"/>
    </row>
    <row r="170" spans="1:26" x14ac:dyDescent="0.25">
      <c r="A170" s="153"/>
      <c r="B170" s="153"/>
      <c r="C170" s="153"/>
      <c r="D170" s="153"/>
      <c r="E170" s="153"/>
      <c r="F170" s="153"/>
      <c r="G170" s="153"/>
      <c r="H170" s="153"/>
      <c r="I170" s="153"/>
      <c r="J170" s="153"/>
      <c r="K170" s="153"/>
      <c r="L170" s="153"/>
      <c r="M170" s="153"/>
      <c r="N170" s="153"/>
      <c r="O170" s="153"/>
      <c r="P170" s="153"/>
      <c r="Q170" s="153"/>
      <c r="R170" s="153"/>
      <c r="S170" s="153"/>
      <c r="T170" s="153"/>
      <c r="U170" s="153"/>
      <c r="V170" s="153"/>
      <c r="W170" s="153"/>
      <c r="X170" s="153"/>
      <c r="Y170" s="153"/>
    </row>
    <row r="171" spans="1:26" x14ac:dyDescent="0.25">
      <c r="A171" s="153"/>
      <c r="B171" s="153"/>
      <c r="C171" s="153"/>
      <c r="D171" s="153"/>
      <c r="E171" s="153"/>
      <c r="F171" s="153"/>
      <c r="G171" s="153"/>
      <c r="H171" s="153"/>
      <c r="I171" s="153"/>
      <c r="J171" s="153"/>
      <c r="K171" s="153"/>
      <c r="L171" s="153"/>
      <c r="M171" s="153"/>
      <c r="N171" s="153"/>
      <c r="O171" s="153"/>
      <c r="P171" s="153"/>
      <c r="Q171" s="153"/>
      <c r="R171" s="153"/>
      <c r="S171" s="153"/>
      <c r="T171" s="153"/>
      <c r="U171" s="153"/>
      <c r="V171" s="153"/>
      <c r="W171" s="153"/>
      <c r="X171" s="153"/>
      <c r="Y171" s="153"/>
    </row>
    <row r="173" spans="1:26" ht="15" customHeight="1" x14ac:dyDescent="0.25">
      <c r="A173" s="143" t="s">
        <v>71</v>
      </c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</row>
    <row r="174" spans="1:26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</row>
    <row r="175" spans="1:26" x14ac:dyDescent="0.25">
      <c r="A175" s="154" t="s">
        <v>148</v>
      </c>
      <c r="B175" s="154"/>
      <c r="C175" s="154"/>
      <c r="D175" s="154"/>
      <c r="E175" s="154"/>
      <c r="F175" s="154"/>
      <c r="G175" s="154"/>
      <c r="H175" s="154"/>
      <c r="I175" s="154"/>
      <c r="J175" s="154"/>
      <c r="K175" s="154"/>
      <c r="L175" s="154"/>
      <c r="M175" s="154"/>
      <c r="N175" s="154"/>
      <c r="O175" s="154"/>
      <c r="P175" s="154"/>
      <c r="Q175" s="154"/>
      <c r="R175" s="154"/>
      <c r="S175" s="154"/>
      <c r="T175" s="154"/>
      <c r="U175" s="154"/>
    </row>
    <row r="176" spans="1:26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</row>
    <row r="177" spans="1:21" ht="15.75" thickBot="1" x14ac:dyDescent="0.3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</row>
    <row r="178" spans="1:21" x14ac:dyDescent="0.25">
      <c r="C178" s="146" t="s">
        <v>0</v>
      </c>
      <c r="D178" s="147"/>
      <c r="E178" s="147"/>
      <c r="F178" s="147"/>
      <c r="G178" s="193" t="str">
        <f>CONCATENATE(Arkusz18!A2," - ",Arkusz18!B2," r.")</f>
        <v>01.03.2017 - 31.03.2017 r.</v>
      </c>
      <c r="H178" s="193"/>
      <c r="I178" s="193"/>
      <c r="J178" s="193"/>
      <c r="K178" s="193"/>
      <c r="L178" s="193"/>
      <c r="M178" s="193"/>
      <c r="N178" s="193"/>
      <c r="O178" s="193"/>
      <c r="P178" s="193"/>
      <c r="Q178" s="193"/>
      <c r="R178" s="193"/>
      <c r="S178" s="193"/>
      <c r="T178" s="193"/>
      <c r="U178" s="194"/>
    </row>
    <row r="179" spans="1:21" ht="72" customHeight="1" x14ac:dyDescent="0.25">
      <c r="C179" s="198"/>
      <c r="D179" s="199"/>
      <c r="E179" s="199"/>
      <c r="F179" s="199"/>
      <c r="G179" s="94" t="s">
        <v>60</v>
      </c>
      <c r="H179" s="95"/>
      <c r="I179" s="96"/>
      <c r="J179" s="94" t="s">
        <v>61</v>
      </c>
      <c r="K179" s="95"/>
      <c r="L179" s="96"/>
      <c r="M179" s="94" t="s">
        <v>62</v>
      </c>
      <c r="N179" s="95"/>
      <c r="O179" s="96"/>
      <c r="P179" s="94" t="s">
        <v>74</v>
      </c>
      <c r="Q179" s="95"/>
      <c r="R179" s="96"/>
      <c r="S179" s="94" t="s">
        <v>63</v>
      </c>
      <c r="T179" s="95"/>
      <c r="U179" s="195"/>
    </row>
    <row r="180" spans="1:21" x14ac:dyDescent="0.25">
      <c r="C180" s="186" t="str">
        <f>Arkusz6!B2</f>
        <v>ROSJA</v>
      </c>
      <c r="D180" s="187"/>
      <c r="E180" s="187"/>
      <c r="F180" s="187"/>
      <c r="G180" s="105">
        <f>Arkusz6!C2</f>
        <v>1</v>
      </c>
      <c r="H180" s="105"/>
      <c r="I180" s="105"/>
      <c r="J180" s="105">
        <f>Arkusz6!D2</f>
        <v>15</v>
      </c>
      <c r="K180" s="105"/>
      <c r="L180" s="105"/>
      <c r="M180" s="105">
        <f>Arkusz6!E2</f>
        <v>0</v>
      </c>
      <c r="N180" s="105"/>
      <c r="O180" s="105"/>
      <c r="P180" s="105">
        <f>Arkusz6!F2</f>
        <v>179</v>
      </c>
      <c r="Q180" s="105"/>
      <c r="R180" s="105"/>
      <c r="S180" s="105">
        <f>Arkusz6!G2</f>
        <v>241</v>
      </c>
      <c r="T180" s="105"/>
      <c r="U180" s="105"/>
    </row>
    <row r="181" spans="1:21" ht="15" customHeight="1" x14ac:dyDescent="0.25">
      <c r="C181" s="158" t="str">
        <f>Arkusz6!B3</f>
        <v>UKRAINA</v>
      </c>
      <c r="D181" s="159"/>
      <c r="E181" s="159"/>
      <c r="F181" s="159"/>
      <c r="G181" s="114">
        <f>Arkusz6!C3</f>
        <v>10</v>
      </c>
      <c r="H181" s="114"/>
      <c r="I181" s="114"/>
      <c r="J181" s="114">
        <f>Arkusz6!D3</f>
        <v>25</v>
      </c>
      <c r="K181" s="114"/>
      <c r="L181" s="114"/>
      <c r="M181" s="114">
        <f>Arkusz6!E3</f>
        <v>0</v>
      </c>
      <c r="N181" s="114"/>
      <c r="O181" s="114"/>
      <c r="P181" s="114">
        <f>Arkusz6!F3</f>
        <v>48</v>
      </c>
      <c r="Q181" s="114"/>
      <c r="R181" s="114"/>
      <c r="S181" s="114">
        <f>Arkusz6!G3</f>
        <v>26</v>
      </c>
      <c r="T181" s="114"/>
      <c r="U181" s="114"/>
    </row>
    <row r="182" spans="1:21" ht="15" customHeight="1" x14ac:dyDescent="0.25">
      <c r="C182" s="186" t="str">
        <f>Arkusz6!B4</f>
        <v>TADŻYKISTAN</v>
      </c>
      <c r="D182" s="187"/>
      <c r="E182" s="187"/>
      <c r="F182" s="187"/>
      <c r="G182" s="105">
        <f>Arkusz6!C4</f>
        <v>0</v>
      </c>
      <c r="H182" s="105"/>
      <c r="I182" s="105"/>
      <c r="J182" s="105">
        <f>Arkusz6!D4</f>
        <v>0</v>
      </c>
      <c r="K182" s="105"/>
      <c r="L182" s="105"/>
      <c r="M182" s="105">
        <f>Arkusz6!E4</f>
        <v>0</v>
      </c>
      <c r="N182" s="105"/>
      <c r="O182" s="105"/>
      <c r="P182" s="105">
        <f>Arkusz6!F4</f>
        <v>18</v>
      </c>
      <c r="Q182" s="105"/>
      <c r="R182" s="105"/>
      <c r="S182" s="105">
        <f>Arkusz6!G4</f>
        <v>19</v>
      </c>
      <c r="T182" s="105"/>
      <c r="U182" s="105"/>
    </row>
    <row r="183" spans="1:21" ht="15" customHeight="1" x14ac:dyDescent="0.25">
      <c r="C183" s="158" t="str">
        <f>Arkusz6!B5</f>
        <v>GRUZJA</v>
      </c>
      <c r="D183" s="159"/>
      <c r="E183" s="159"/>
      <c r="F183" s="159"/>
      <c r="G183" s="114">
        <f>Arkusz6!C5</f>
        <v>0</v>
      </c>
      <c r="H183" s="114"/>
      <c r="I183" s="114"/>
      <c r="J183" s="114">
        <f>Arkusz6!D5</f>
        <v>0</v>
      </c>
      <c r="K183" s="114"/>
      <c r="L183" s="114"/>
      <c r="M183" s="114">
        <f>Arkusz6!E5</f>
        <v>0</v>
      </c>
      <c r="N183" s="114"/>
      <c r="O183" s="114"/>
      <c r="P183" s="114">
        <f>Arkusz6!F5</f>
        <v>4</v>
      </c>
      <c r="Q183" s="114"/>
      <c r="R183" s="114"/>
      <c r="S183" s="114">
        <f>Arkusz6!G5</f>
        <v>12</v>
      </c>
      <c r="T183" s="114"/>
      <c r="U183" s="114"/>
    </row>
    <row r="184" spans="1:21" ht="15" customHeight="1" x14ac:dyDescent="0.25">
      <c r="C184" s="186" t="str">
        <f>Arkusz6!B6</f>
        <v>UZBEKISTAN</v>
      </c>
      <c r="D184" s="187"/>
      <c r="E184" s="187"/>
      <c r="F184" s="187"/>
      <c r="G184" s="105">
        <f>Arkusz6!C6</f>
        <v>0</v>
      </c>
      <c r="H184" s="105"/>
      <c r="I184" s="105"/>
      <c r="J184" s="105">
        <f>Arkusz6!D6</f>
        <v>0</v>
      </c>
      <c r="K184" s="105"/>
      <c r="L184" s="105"/>
      <c r="M184" s="105">
        <f>Arkusz6!E6</f>
        <v>0</v>
      </c>
      <c r="N184" s="105"/>
      <c r="O184" s="105"/>
      <c r="P184" s="105">
        <f>Arkusz6!F6</f>
        <v>7</v>
      </c>
      <c r="Q184" s="105"/>
      <c r="R184" s="105"/>
      <c r="S184" s="105">
        <f>Arkusz6!G6</f>
        <v>1</v>
      </c>
      <c r="T184" s="105"/>
      <c r="U184" s="105"/>
    </row>
    <row r="185" spans="1:21" ht="15" customHeight="1" thickBot="1" x14ac:dyDescent="0.3">
      <c r="C185" s="191" t="str">
        <f>Arkusz6!B7</f>
        <v>Pozostałe</v>
      </c>
      <c r="D185" s="192"/>
      <c r="E185" s="192"/>
      <c r="F185" s="192"/>
      <c r="G185" s="113">
        <f>Arkusz6!C7</f>
        <v>6</v>
      </c>
      <c r="H185" s="113"/>
      <c r="I185" s="113"/>
      <c r="J185" s="113">
        <f>Arkusz6!D7</f>
        <v>1</v>
      </c>
      <c r="K185" s="113"/>
      <c r="L185" s="113"/>
      <c r="M185" s="113">
        <f>Arkusz6!E7</f>
        <v>3</v>
      </c>
      <c r="N185" s="113"/>
      <c r="O185" s="113"/>
      <c r="P185" s="113">
        <f>Arkusz6!F7</f>
        <v>13</v>
      </c>
      <c r="Q185" s="113"/>
      <c r="R185" s="113"/>
      <c r="S185" s="113">
        <f>Arkusz6!G7</f>
        <v>31</v>
      </c>
      <c r="T185" s="113"/>
      <c r="U185" s="113"/>
    </row>
    <row r="186" spans="1:21" ht="15.75" thickBot="1" x14ac:dyDescent="0.3">
      <c r="C186" s="189" t="s">
        <v>1</v>
      </c>
      <c r="D186" s="190"/>
      <c r="E186" s="190"/>
      <c r="F186" s="190"/>
      <c r="G186" s="92">
        <f>SUM(G180:I185)</f>
        <v>17</v>
      </c>
      <c r="H186" s="92"/>
      <c r="I186" s="92"/>
      <c r="J186" s="92">
        <f t="shared" ref="J186" si="1">SUM(J180:L185)</f>
        <v>41</v>
      </c>
      <c r="K186" s="92"/>
      <c r="L186" s="92"/>
      <c r="M186" s="92">
        <f t="shared" ref="M186" si="2">SUM(M180:O185)</f>
        <v>3</v>
      </c>
      <c r="N186" s="92"/>
      <c r="O186" s="92"/>
      <c r="P186" s="92">
        <f t="shared" ref="P186" si="3">SUM(P180:R185)</f>
        <v>269</v>
      </c>
      <c r="Q186" s="92"/>
      <c r="R186" s="92"/>
      <c r="S186" s="92">
        <f>SUM(S180:U185)</f>
        <v>330</v>
      </c>
      <c r="T186" s="92"/>
      <c r="U186" s="93"/>
    </row>
    <row r="189" spans="1:21" ht="15.75" thickBot="1" x14ac:dyDescent="0.3"/>
    <row r="190" spans="1:21" ht="15" customHeight="1" x14ac:dyDescent="0.25">
      <c r="C190" s="146" t="s">
        <v>0</v>
      </c>
      <c r="D190" s="147"/>
      <c r="E190" s="147"/>
      <c r="F190" s="147"/>
      <c r="G190" s="193" t="str">
        <f>CONCATENATE(Arkusz18!C2," - ",Arkusz18!B2," r.")</f>
        <v>01.01.2017 - 31.03.2017 r.</v>
      </c>
      <c r="H190" s="193"/>
      <c r="I190" s="193"/>
      <c r="J190" s="193"/>
      <c r="K190" s="193"/>
      <c r="L190" s="193"/>
      <c r="M190" s="193"/>
      <c r="N190" s="193"/>
      <c r="O190" s="193"/>
      <c r="P190" s="193"/>
      <c r="Q190" s="193"/>
      <c r="R190" s="193"/>
      <c r="S190" s="193"/>
      <c r="T190" s="193"/>
      <c r="U190" s="194"/>
    </row>
    <row r="191" spans="1:21" ht="70.5" customHeight="1" x14ac:dyDescent="0.25">
      <c r="C191" s="198"/>
      <c r="D191" s="199"/>
      <c r="E191" s="199"/>
      <c r="F191" s="199"/>
      <c r="G191" s="94" t="s">
        <v>60</v>
      </c>
      <c r="H191" s="95"/>
      <c r="I191" s="96"/>
      <c r="J191" s="94" t="s">
        <v>61</v>
      </c>
      <c r="K191" s="95"/>
      <c r="L191" s="96"/>
      <c r="M191" s="94" t="s">
        <v>62</v>
      </c>
      <c r="N191" s="95"/>
      <c r="O191" s="96"/>
      <c r="P191" s="94" t="s">
        <v>74</v>
      </c>
      <c r="Q191" s="95"/>
      <c r="R191" s="96"/>
      <c r="S191" s="94" t="s">
        <v>63</v>
      </c>
      <c r="T191" s="95"/>
      <c r="U191" s="195"/>
    </row>
    <row r="192" spans="1:21" ht="15" customHeight="1" x14ac:dyDescent="0.25">
      <c r="C192" s="186" t="str">
        <f>Arkusz7!B2</f>
        <v>ROSJA</v>
      </c>
      <c r="D192" s="187"/>
      <c r="E192" s="187"/>
      <c r="F192" s="187"/>
      <c r="G192" s="105">
        <f>Arkusz7!C2</f>
        <v>10</v>
      </c>
      <c r="H192" s="105"/>
      <c r="I192" s="105"/>
      <c r="J192" s="105">
        <f>Arkusz7!D2</f>
        <v>24</v>
      </c>
      <c r="K192" s="105"/>
      <c r="L192" s="105"/>
      <c r="M192" s="105">
        <f>Arkusz7!E2</f>
        <v>0</v>
      </c>
      <c r="N192" s="105"/>
      <c r="O192" s="105"/>
      <c r="P192" s="105">
        <f>Arkusz7!F2</f>
        <v>468</v>
      </c>
      <c r="Q192" s="105"/>
      <c r="R192" s="105"/>
      <c r="S192" s="105">
        <f>Arkusz7!G2</f>
        <v>688</v>
      </c>
      <c r="T192" s="105"/>
      <c r="U192" s="105"/>
    </row>
    <row r="193" spans="1:25" ht="15" customHeight="1" x14ac:dyDescent="0.25">
      <c r="C193" s="158" t="str">
        <f>Arkusz7!B3</f>
        <v>UKRAINA</v>
      </c>
      <c r="D193" s="159"/>
      <c r="E193" s="159"/>
      <c r="F193" s="159"/>
      <c r="G193" s="114">
        <f>Arkusz7!C3</f>
        <v>10</v>
      </c>
      <c r="H193" s="114"/>
      <c r="I193" s="114"/>
      <c r="J193" s="114">
        <f>Arkusz7!D3</f>
        <v>48</v>
      </c>
      <c r="K193" s="114"/>
      <c r="L193" s="114"/>
      <c r="M193" s="114">
        <f>Arkusz7!E3</f>
        <v>0</v>
      </c>
      <c r="N193" s="114"/>
      <c r="O193" s="114"/>
      <c r="P193" s="114">
        <f>Arkusz7!F3</f>
        <v>136</v>
      </c>
      <c r="Q193" s="114"/>
      <c r="R193" s="114"/>
      <c r="S193" s="114">
        <f>Arkusz7!G3</f>
        <v>68</v>
      </c>
      <c r="T193" s="114"/>
      <c r="U193" s="114"/>
    </row>
    <row r="194" spans="1:25" ht="15" customHeight="1" x14ac:dyDescent="0.25">
      <c r="C194" s="186" t="str">
        <f>Arkusz7!B4</f>
        <v>TADŻYKISTAN</v>
      </c>
      <c r="D194" s="187"/>
      <c r="E194" s="187"/>
      <c r="F194" s="187"/>
      <c r="G194" s="105">
        <f>Arkusz7!C4</f>
        <v>0</v>
      </c>
      <c r="H194" s="105"/>
      <c r="I194" s="105"/>
      <c r="J194" s="105">
        <f>Arkusz7!D4</f>
        <v>2</v>
      </c>
      <c r="K194" s="105"/>
      <c r="L194" s="105"/>
      <c r="M194" s="105">
        <f>Arkusz7!E4</f>
        <v>0</v>
      </c>
      <c r="N194" s="105"/>
      <c r="O194" s="105"/>
      <c r="P194" s="105">
        <f>Arkusz7!F4</f>
        <v>49</v>
      </c>
      <c r="Q194" s="105"/>
      <c r="R194" s="105"/>
      <c r="S194" s="105">
        <f>Arkusz7!G4</f>
        <v>27</v>
      </c>
      <c r="T194" s="105"/>
      <c r="U194" s="105"/>
    </row>
    <row r="195" spans="1:25" ht="15" customHeight="1" x14ac:dyDescent="0.25">
      <c r="C195" s="158" t="str">
        <f>Arkusz7!B5</f>
        <v>GRUZJA</v>
      </c>
      <c r="D195" s="159"/>
      <c r="E195" s="159"/>
      <c r="F195" s="159"/>
      <c r="G195" s="114">
        <f>Arkusz7!C5</f>
        <v>0</v>
      </c>
      <c r="H195" s="114"/>
      <c r="I195" s="114"/>
      <c r="J195" s="114">
        <f>Arkusz7!D5</f>
        <v>0</v>
      </c>
      <c r="K195" s="114"/>
      <c r="L195" s="114"/>
      <c r="M195" s="114">
        <f>Arkusz7!E5</f>
        <v>0</v>
      </c>
      <c r="N195" s="114"/>
      <c r="O195" s="114"/>
      <c r="P195" s="114">
        <f>Arkusz7!F5</f>
        <v>10</v>
      </c>
      <c r="Q195" s="114"/>
      <c r="R195" s="114"/>
      <c r="S195" s="114">
        <f>Arkusz7!G5</f>
        <v>15</v>
      </c>
      <c r="T195" s="114"/>
      <c r="U195" s="114"/>
    </row>
    <row r="196" spans="1:25" ht="15" customHeight="1" x14ac:dyDescent="0.25">
      <c r="C196" s="186" t="str">
        <f>Arkusz7!B6</f>
        <v>BIAŁORUŚ</v>
      </c>
      <c r="D196" s="187"/>
      <c r="E196" s="187"/>
      <c r="F196" s="187"/>
      <c r="G196" s="105">
        <f>Arkusz7!C6</f>
        <v>4</v>
      </c>
      <c r="H196" s="105"/>
      <c r="I196" s="105"/>
      <c r="J196" s="105">
        <f>Arkusz7!D6</f>
        <v>0</v>
      </c>
      <c r="K196" s="105"/>
      <c r="L196" s="105"/>
      <c r="M196" s="105">
        <f>Arkusz7!E6</f>
        <v>1</v>
      </c>
      <c r="N196" s="105"/>
      <c r="O196" s="105"/>
      <c r="P196" s="105">
        <f>Arkusz7!F6</f>
        <v>2</v>
      </c>
      <c r="Q196" s="105"/>
      <c r="R196" s="105"/>
      <c r="S196" s="105">
        <f>Arkusz7!G6</f>
        <v>11</v>
      </c>
      <c r="T196" s="105"/>
      <c r="U196" s="105"/>
    </row>
    <row r="197" spans="1:25" ht="15" customHeight="1" thickBot="1" x14ac:dyDescent="0.3">
      <c r="C197" s="191" t="str">
        <f>Arkusz7!B7</f>
        <v>Pozostałe</v>
      </c>
      <c r="D197" s="192"/>
      <c r="E197" s="192"/>
      <c r="F197" s="192"/>
      <c r="G197" s="113">
        <f>Arkusz7!C7</f>
        <v>11</v>
      </c>
      <c r="H197" s="113"/>
      <c r="I197" s="113"/>
      <c r="J197" s="113">
        <f>Arkusz7!D7</f>
        <v>3</v>
      </c>
      <c r="K197" s="113"/>
      <c r="L197" s="113"/>
      <c r="M197" s="113">
        <f>Arkusz7!E7</f>
        <v>2</v>
      </c>
      <c r="N197" s="113"/>
      <c r="O197" s="113"/>
      <c r="P197" s="113">
        <f>Arkusz7!F7</f>
        <v>56</v>
      </c>
      <c r="Q197" s="113"/>
      <c r="R197" s="113"/>
      <c r="S197" s="113">
        <f>Arkusz7!G7</f>
        <v>78</v>
      </c>
      <c r="T197" s="113"/>
      <c r="U197" s="113"/>
    </row>
    <row r="198" spans="1:25" ht="15" customHeight="1" thickBot="1" x14ac:dyDescent="0.3">
      <c r="C198" s="189" t="s">
        <v>1</v>
      </c>
      <c r="D198" s="190"/>
      <c r="E198" s="190"/>
      <c r="F198" s="190"/>
      <c r="G198" s="92">
        <f>SUM(G192:I197)</f>
        <v>35</v>
      </c>
      <c r="H198" s="92"/>
      <c r="I198" s="92"/>
      <c r="J198" s="92">
        <f t="shared" ref="J198" si="4">SUM(J192:L197)</f>
        <v>77</v>
      </c>
      <c r="K198" s="92"/>
      <c r="L198" s="92"/>
      <c r="M198" s="92">
        <f t="shared" ref="M198" si="5">SUM(M192:O197)</f>
        <v>3</v>
      </c>
      <c r="N198" s="92"/>
      <c r="O198" s="92"/>
      <c r="P198" s="92">
        <f t="shared" ref="P198" si="6">SUM(P192:R197)</f>
        <v>721</v>
      </c>
      <c r="Q198" s="92"/>
      <c r="R198" s="92"/>
      <c r="S198" s="92">
        <f>SUM(S192:U197)</f>
        <v>887</v>
      </c>
      <c r="T198" s="92"/>
      <c r="U198" s="93"/>
    </row>
    <row r="200" spans="1:25" s="53" customFormat="1" x14ac:dyDescent="0.25">
      <c r="Y200" s="6"/>
    </row>
    <row r="201" spans="1:25" s="53" customFormat="1" x14ac:dyDescent="0.25">
      <c r="Y201" s="6"/>
    </row>
    <row r="202" spans="1:25" s="53" customFormat="1" x14ac:dyDescent="0.25">
      <c r="Y202" s="6"/>
    </row>
    <row r="203" spans="1:25" s="53" customFormat="1" x14ac:dyDescent="0.25">
      <c r="Y203" s="6"/>
    </row>
    <row r="204" spans="1:25" s="53" customFormat="1" x14ac:dyDescent="0.25">
      <c r="Y204" s="6"/>
    </row>
    <row r="205" spans="1:25" s="53" customFormat="1" x14ac:dyDescent="0.25">
      <c r="Y205" s="6"/>
    </row>
    <row r="207" spans="1:25" x14ac:dyDescent="0.25">
      <c r="A207" s="152" t="s">
        <v>164</v>
      </c>
      <c r="B207" s="153"/>
      <c r="C207" s="153"/>
      <c r="D207" s="153"/>
      <c r="E207" s="153"/>
      <c r="F207" s="153"/>
      <c r="G207" s="153"/>
      <c r="H207" s="153"/>
      <c r="I207" s="153"/>
      <c r="J207" s="153"/>
      <c r="K207" s="153"/>
      <c r="L207" s="153"/>
      <c r="M207" s="153"/>
      <c r="N207" s="153"/>
      <c r="O207" s="153"/>
      <c r="P207" s="153"/>
      <c r="Q207" s="153"/>
      <c r="R207" s="153"/>
      <c r="S207" s="153"/>
      <c r="T207" s="153"/>
      <c r="U207" s="153"/>
      <c r="V207" s="153"/>
      <c r="W207" s="153"/>
      <c r="X207" s="153"/>
      <c r="Y207" s="153"/>
    </row>
    <row r="208" spans="1:25" x14ac:dyDescent="0.25">
      <c r="A208" s="153"/>
      <c r="B208" s="153"/>
      <c r="C208" s="153"/>
      <c r="D208" s="153"/>
      <c r="E208" s="153"/>
      <c r="F208" s="153"/>
      <c r="G208" s="153"/>
      <c r="H208" s="153"/>
      <c r="I208" s="153"/>
      <c r="J208" s="153"/>
      <c r="K208" s="153"/>
      <c r="L208" s="153"/>
      <c r="M208" s="153"/>
      <c r="N208" s="153"/>
      <c r="O208" s="153"/>
      <c r="P208" s="153"/>
      <c r="Q208" s="153"/>
      <c r="R208" s="153"/>
      <c r="S208" s="153"/>
      <c r="T208" s="153"/>
      <c r="U208" s="153"/>
      <c r="V208" s="153"/>
      <c r="W208" s="153"/>
      <c r="X208" s="153"/>
      <c r="Y208" s="153"/>
    </row>
    <row r="209" spans="1:25" s="53" customFormat="1" x14ac:dyDescent="0.25">
      <c r="A209" s="153"/>
      <c r="B209" s="153"/>
      <c r="C209" s="153"/>
      <c r="D209" s="153"/>
      <c r="E209" s="153"/>
      <c r="F209" s="153"/>
      <c r="G209" s="153"/>
      <c r="H209" s="153"/>
      <c r="I209" s="153"/>
      <c r="J209" s="153"/>
      <c r="K209" s="153"/>
      <c r="L209" s="153"/>
      <c r="M209" s="153"/>
      <c r="N209" s="153"/>
      <c r="O209" s="153"/>
      <c r="P209" s="153"/>
      <c r="Q209" s="153"/>
      <c r="R209" s="153"/>
      <c r="S209" s="153"/>
      <c r="T209" s="153"/>
      <c r="U209" s="153"/>
      <c r="V209" s="153"/>
      <c r="W209" s="153"/>
      <c r="X209" s="153"/>
      <c r="Y209" s="153"/>
    </row>
    <row r="210" spans="1:25" s="53" customFormat="1" x14ac:dyDescent="0.25">
      <c r="A210" s="153"/>
      <c r="B210" s="153"/>
      <c r="C210" s="153"/>
      <c r="D210" s="153"/>
      <c r="E210" s="153"/>
      <c r="F210" s="153"/>
      <c r="G210" s="153"/>
      <c r="H210" s="153"/>
      <c r="I210" s="153"/>
      <c r="J210" s="153"/>
      <c r="K210" s="153"/>
      <c r="L210" s="153"/>
      <c r="M210" s="153"/>
      <c r="N210" s="153"/>
      <c r="O210" s="153"/>
      <c r="P210" s="153"/>
      <c r="Q210" s="153"/>
      <c r="R210" s="153"/>
      <c r="S210" s="153"/>
      <c r="T210" s="153"/>
      <c r="U210" s="153"/>
      <c r="V210" s="153"/>
      <c r="W210" s="153"/>
      <c r="X210" s="153"/>
      <c r="Y210" s="153"/>
    </row>
    <row r="211" spans="1:25" s="53" customFormat="1" x14ac:dyDescent="0.25">
      <c r="A211" s="153"/>
      <c r="B211" s="153"/>
      <c r="C211" s="153"/>
      <c r="D211" s="153"/>
      <c r="E211" s="153"/>
      <c r="F211" s="153"/>
      <c r="G211" s="153"/>
      <c r="H211" s="153"/>
      <c r="I211" s="153"/>
      <c r="J211" s="153"/>
      <c r="K211" s="153"/>
      <c r="L211" s="153"/>
      <c r="M211" s="153"/>
      <c r="N211" s="153"/>
      <c r="O211" s="153"/>
      <c r="P211" s="153"/>
      <c r="Q211" s="153"/>
      <c r="R211" s="153"/>
      <c r="S211" s="153"/>
      <c r="T211" s="153"/>
      <c r="U211" s="153"/>
      <c r="V211" s="153"/>
      <c r="W211" s="153"/>
      <c r="X211" s="153"/>
      <c r="Y211" s="153"/>
    </row>
    <row r="212" spans="1:25" s="53" customFormat="1" x14ac:dyDescent="0.25">
      <c r="A212" s="153"/>
      <c r="B212" s="153"/>
      <c r="C212" s="153"/>
      <c r="D212" s="153"/>
      <c r="E212" s="153"/>
      <c r="F212" s="153"/>
      <c r="G212" s="153"/>
      <c r="H212" s="153"/>
      <c r="I212" s="153"/>
      <c r="J212" s="153"/>
      <c r="K212" s="153"/>
      <c r="L212" s="153"/>
      <c r="M212" s="153"/>
      <c r="N212" s="153"/>
      <c r="O212" s="153"/>
      <c r="P212" s="153"/>
      <c r="Q212" s="153"/>
      <c r="R212" s="153"/>
      <c r="S212" s="153"/>
      <c r="T212" s="153"/>
      <c r="U212" s="153"/>
      <c r="V212" s="153"/>
      <c r="W212" s="153"/>
      <c r="X212" s="153"/>
      <c r="Y212" s="153"/>
    </row>
    <row r="213" spans="1:25" s="53" customFormat="1" x14ac:dyDescent="0.25">
      <c r="A213" s="153"/>
      <c r="B213" s="153"/>
      <c r="C213" s="153"/>
      <c r="D213" s="153"/>
      <c r="E213" s="153"/>
      <c r="F213" s="153"/>
      <c r="G213" s="153"/>
      <c r="H213" s="153"/>
      <c r="I213" s="153"/>
      <c r="J213" s="153"/>
      <c r="K213" s="153"/>
      <c r="L213" s="153"/>
      <c r="M213" s="153"/>
      <c r="N213" s="153"/>
      <c r="O213" s="153"/>
      <c r="P213" s="153"/>
      <c r="Q213" s="153"/>
      <c r="R213" s="153"/>
      <c r="S213" s="153"/>
      <c r="T213" s="153"/>
      <c r="U213" s="153"/>
      <c r="V213" s="153"/>
      <c r="W213" s="153"/>
      <c r="X213" s="153"/>
      <c r="Y213" s="153"/>
    </row>
    <row r="214" spans="1:25" s="53" customFormat="1" x14ac:dyDescent="0.25">
      <c r="A214" s="153"/>
      <c r="B214" s="153"/>
      <c r="C214" s="153"/>
      <c r="D214" s="153"/>
      <c r="E214" s="153"/>
      <c r="F214" s="153"/>
      <c r="G214" s="153"/>
      <c r="H214" s="153"/>
      <c r="I214" s="153"/>
      <c r="J214" s="153"/>
      <c r="K214" s="153"/>
      <c r="L214" s="153"/>
      <c r="M214" s="153"/>
      <c r="N214" s="153"/>
      <c r="O214" s="153"/>
      <c r="P214" s="153"/>
      <c r="Q214" s="153"/>
      <c r="R214" s="153"/>
      <c r="S214" s="153"/>
      <c r="T214" s="153"/>
      <c r="U214" s="153"/>
      <c r="V214" s="153"/>
      <c r="W214" s="153"/>
      <c r="X214" s="153"/>
      <c r="Y214" s="153"/>
    </row>
    <row r="215" spans="1:25" s="53" customFormat="1" x14ac:dyDescent="0.25">
      <c r="A215" s="153"/>
      <c r="B215" s="153"/>
      <c r="C215" s="153"/>
      <c r="D215" s="153"/>
      <c r="E215" s="153"/>
      <c r="F215" s="153"/>
      <c r="G215" s="153"/>
      <c r="H215" s="153"/>
      <c r="I215" s="153"/>
      <c r="J215" s="153"/>
      <c r="K215" s="153"/>
      <c r="L215" s="153"/>
      <c r="M215" s="153"/>
      <c r="N215" s="153"/>
      <c r="O215" s="153"/>
      <c r="P215" s="153"/>
      <c r="Q215" s="153"/>
      <c r="R215" s="153"/>
      <c r="S215" s="153"/>
      <c r="T215" s="153"/>
      <c r="U215" s="153"/>
      <c r="V215" s="153"/>
      <c r="W215" s="153"/>
      <c r="X215" s="153"/>
      <c r="Y215" s="153"/>
    </row>
    <row r="216" spans="1:25" x14ac:dyDescent="0.25">
      <c r="A216" s="153"/>
      <c r="B216" s="153"/>
      <c r="C216" s="153"/>
      <c r="D216" s="153"/>
      <c r="E216" s="153"/>
      <c r="F216" s="153"/>
      <c r="G216" s="153"/>
      <c r="H216" s="153"/>
      <c r="I216" s="153"/>
      <c r="J216" s="153"/>
      <c r="K216" s="153"/>
      <c r="L216" s="153"/>
      <c r="M216" s="153"/>
      <c r="N216" s="153"/>
      <c r="O216" s="153"/>
      <c r="P216" s="153"/>
      <c r="Q216" s="153"/>
      <c r="R216" s="153"/>
      <c r="S216" s="153"/>
      <c r="T216" s="153"/>
      <c r="U216" s="153"/>
      <c r="V216" s="153"/>
      <c r="W216" s="153"/>
      <c r="X216" s="153"/>
      <c r="Y216" s="153"/>
    </row>
    <row r="217" spans="1:25" x14ac:dyDescent="0.25">
      <c r="A217" s="153"/>
      <c r="B217" s="153"/>
      <c r="C217" s="153"/>
      <c r="D217" s="153"/>
      <c r="E217" s="153"/>
      <c r="F217" s="153"/>
      <c r="G217" s="153"/>
      <c r="H217" s="153"/>
      <c r="I217" s="153"/>
      <c r="J217" s="153"/>
      <c r="K217" s="153"/>
      <c r="L217" s="153"/>
      <c r="M217" s="153"/>
      <c r="N217" s="153"/>
      <c r="O217" s="153"/>
      <c r="P217" s="153"/>
      <c r="Q217" s="153"/>
      <c r="R217" s="153"/>
      <c r="S217" s="153"/>
      <c r="T217" s="153"/>
      <c r="U217" s="153"/>
      <c r="V217" s="153"/>
      <c r="W217" s="153"/>
      <c r="X217" s="153"/>
      <c r="Y217" s="153"/>
    </row>
    <row r="218" spans="1:25" x14ac:dyDescent="0.25">
      <c r="A218" s="153"/>
      <c r="B218" s="153"/>
      <c r="C218" s="153"/>
      <c r="D218" s="153"/>
      <c r="E218" s="153"/>
      <c r="F218" s="153"/>
      <c r="G218" s="153"/>
      <c r="H218" s="153"/>
      <c r="I218" s="153"/>
      <c r="J218" s="153"/>
      <c r="K218" s="153"/>
      <c r="L218" s="153"/>
      <c r="M218" s="153"/>
      <c r="N218" s="153"/>
      <c r="O218" s="153"/>
      <c r="P218" s="153"/>
      <c r="Q218" s="153"/>
      <c r="R218" s="153"/>
      <c r="S218" s="153"/>
      <c r="T218" s="153"/>
      <c r="U218" s="153"/>
      <c r="V218" s="153"/>
      <c r="W218" s="153"/>
      <c r="X218" s="153"/>
      <c r="Y218" s="153"/>
    </row>
    <row r="219" spans="1:25" x14ac:dyDescent="0.25">
      <c r="A219" s="153"/>
      <c r="B219" s="153"/>
      <c r="C219" s="153"/>
      <c r="D219" s="153"/>
      <c r="E219" s="153"/>
      <c r="F219" s="153"/>
      <c r="G219" s="153"/>
      <c r="H219" s="153"/>
      <c r="I219" s="153"/>
      <c r="J219" s="153"/>
      <c r="K219" s="153"/>
      <c r="L219" s="153"/>
      <c r="M219" s="153"/>
      <c r="N219" s="153"/>
      <c r="O219" s="153"/>
      <c r="P219" s="153"/>
      <c r="Q219" s="153"/>
      <c r="R219" s="153"/>
      <c r="S219" s="153"/>
      <c r="T219" s="153"/>
      <c r="U219" s="153"/>
      <c r="V219" s="153"/>
      <c r="W219" s="153"/>
      <c r="X219" s="153"/>
      <c r="Y219" s="153"/>
    </row>
    <row r="220" spans="1:25" x14ac:dyDescent="0.25">
      <c r="A220" s="153"/>
      <c r="B220" s="153"/>
      <c r="C220" s="153"/>
      <c r="D220" s="153"/>
      <c r="E220" s="153"/>
      <c r="F220" s="153"/>
      <c r="G220" s="153"/>
      <c r="H220" s="153"/>
      <c r="I220" s="153"/>
      <c r="J220" s="153"/>
      <c r="K220" s="153"/>
      <c r="L220" s="153"/>
      <c r="M220" s="153"/>
      <c r="N220" s="153"/>
      <c r="O220" s="153"/>
      <c r="P220" s="153"/>
      <c r="Q220" s="153"/>
      <c r="R220" s="153"/>
      <c r="S220" s="153"/>
      <c r="T220" s="153"/>
      <c r="U220" s="153"/>
      <c r="V220" s="153"/>
      <c r="W220" s="153"/>
      <c r="X220" s="153"/>
      <c r="Y220" s="153"/>
    </row>
    <row r="221" spans="1:25" x14ac:dyDescent="0.25">
      <c r="A221" s="153"/>
      <c r="B221" s="153"/>
      <c r="C221" s="153"/>
      <c r="D221" s="153"/>
      <c r="E221" s="153"/>
      <c r="F221" s="153"/>
      <c r="G221" s="153"/>
      <c r="H221" s="153"/>
      <c r="I221" s="153"/>
      <c r="J221" s="153"/>
      <c r="K221" s="153"/>
      <c r="L221" s="153"/>
      <c r="M221" s="153"/>
      <c r="N221" s="153"/>
      <c r="O221" s="153"/>
      <c r="P221" s="153"/>
      <c r="Q221" s="153"/>
      <c r="R221" s="153"/>
      <c r="S221" s="153"/>
      <c r="T221" s="153"/>
      <c r="U221" s="153"/>
      <c r="V221" s="153"/>
      <c r="W221" s="153"/>
      <c r="X221" s="153"/>
      <c r="Y221" s="153"/>
    </row>
    <row r="222" spans="1:25" x14ac:dyDescent="0.25">
      <c r="A222" s="153"/>
      <c r="B222" s="153"/>
      <c r="C222" s="153"/>
      <c r="D222" s="153"/>
      <c r="E222" s="153"/>
      <c r="F222" s="153"/>
      <c r="G222" s="153"/>
      <c r="H222" s="153"/>
      <c r="I222" s="153"/>
      <c r="J222" s="153"/>
      <c r="K222" s="153"/>
      <c r="L222" s="153"/>
      <c r="M222" s="153"/>
      <c r="N222" s="153"/>
      <c r="O222" s="153"/>
      <c r="P222" s="153"/>
      <c r="Q222" s="153"/>
      <c r="R222" s="153"/>
      <c r="S222" s="153"/>
      <c r="T222" s="153"/>
      <c r="U222" s="153"/>
      <c r="V222" s="153"/>
      <c r="W222" s="153"/>
      <c r="X222" s="153"/>
      <c r="Y222" s="153"/>
    </row>
    <row r="223" spans="1:25" s="53" customFormat="1" x14ac:dyDescent="0.25">
      <c r="A223" s="153"/>
      <c r="B223" s="153"/>
      <c r="C223" s="153"/>
      <c r="D223" s="153"/>
      <c r="E223" s="153"/>
      <c r="F223" s="153"/>
      <c r="G223" s="153"/>
      <c r="H223" s="153"/>
      <c r="I223" s="153"/>
      <c r="J223" s="153"/>
      <c r="K223" s="153"/>
      <c r="L223" s="153"/>
      <c r="M223" s="153"/>
      <c r="N223" s="153"/>
      <c r="O223" s="153"/>
      <c r="P223" s="153"/>
      <c r="Q223" s="153"/>
      <c r="R223" s="153"/>
      <c r="S223" s="153"/>
      <c r="T223" s="153"/>
      <c r="U223" s="153"/>
      <c r="V223" s="153"/>
      <c r="W223" s="153"/>
      <c r="X223" s="153"/>
      <c r="Y223" s="153"/>
    </row>
    <row r="224" spans="1:25" s="53" customFormat="1" x14ac:dyDescent="0.25">
      <c r="A224" s="153"/>
      <c r="B224" s="153"/>
      <c r="C224" s="153"/>
      <c r="D224" s="153"/>
      <c r="E224" s="153"/>
      <c r="F224" s="153"/>
      <c r="G224" s="153"/>
      <c r="H224" s="153"/>
      <c r="I224" s="153"/>
      <c r="J224" s="153"/>
      <c r="K224" s="153"/>
      <c r="L224" s="153"/>
      <c r="M224" s="153"/>
      <c r="N224" s="153"/>
      <c r="O224" s="153"/>
      <c r="P224" s="153"/>
      <c r="Q224" s="153"/>
      <c r="R224" s="153"/>
      <c r="S224" s="153"/>
      <c r="T224" s="153"/>
      <c r="U224" s="153"/>
      <c r="V224" s="153"/>
      <c r="W224" s="153"/>
      <c r="X224" s="153"/>
      <c r="Y224" s="153"/>
    </row>
    <row r="225" spans="1:25" x14ac:dyDescent="0.25">
      <c r="A225" s="153"/>
      <c r="B225" s="153"/>
      <c r="C225" s="153"/>
      <c r="D225" s="153"/>
      <c r="E225" s="153"/>
      <c r="F225" s="153"/>
      <c r="G225" s="153"/>
      <c r="H225" s="153"/>
      <c r="I225" s="153"/>
      <c r="J225" s="153"/>
      <c r="K225" s="153"/>
      <c r="L225" s="153"/>
      <c r="M225" s="153"/>
      <c r="N225" s="153"/>
      <c r="O225" s="153"/>
      <c r="P225" s="153"/>
      <c r="Q225" s="153"/>
      <c r="R225" s="153"/>
      <c r="S225" s="153"/>
      <c r="T225" s="153"/>
      <c r="U225" s="153"/>
      <c r="V225" s="153"/>
      <c r="W225" s="153"/>
      <c r="X225" s="153"/>
      <c r="Y225" s="153"/>
    </row>
    <row r="226" spans="1:25" s="53" customFormat="1" x14ac:dyDescent="0.25">
      <c r="A226" s="153"/>
      <c r="B226" s="153"/>
      <c r="C226" s="153"/>
      <c r="D226" s="153"/>
      <c r="E226" s="153"/>
      <c r="F226" s="153"/>
      <c r="G226" s="153"/>
      <c r="H226" s="153"/>
      <c r="I226" s="153"/>
      <c r="J226" s="153"/>
      <c r="K226" s="153"/>
      <c r="L226" s="153"/>
      <c r="M226" s="153"/>
      <c r="N226" s="153"/>
      <c r="O226" s="153"/>
      <c r="P226" s="153"/>
      <c r="Q226" s="153"/>
      <c r="R226" s="153"/>
      <c r="S226" s="153"/>
      <c r="T226" s="153"/>
      <c r="U226" s="153"/>
      <c r="V226" s="153"/>
      <c r="W226" s="153"/>
      <c r="X226" s="153"/>
      <c r="Y226" s="153"/>
    </row>
    <row r="227" spans="1:25" s="53" customFormat="1" x14ac:dyDescent="0.25">
      <c r="A227" s="153"/>
      <c r="B227" s="153"/>
      <c r="C227" s="153"/>
      <c r="D227" s="153"/>
      <c r="E227" s="153"/>
      <c r="F227" s="153"/>
      <c r="G227" s="153"/>
      <c r="H227" s="153"/>
      <c r="I227" s="153"/>
      <c r="J227" s="153"/>
      <c r="K227" s="153"/>
      <c r="L227" s="153"/>
      <c r="M227" s="153"/>
      <c r="N227" s="153"/>
      <c r="O227" s="153"/>
      <c r="P227" s="153"/>
      <c r="Q227" s="153"/>
      <c r="R227" s="153"/>
      <c r="S227" s="153"/>
      <c r="T227" s="153"/>
      <c r="U227" s="153"/>
      <c r="V227" s="153"/>
      <c r="W227" s="153"/>
      <c r="X227" s="153"/>
      <c r="Y227" s="153"/>
    </row>
    <row r="228" spans="1:25" x14ac:dyDescent="0.25">
      <c r="A228" s="153"/>
      <c r="B228" s="153"/>
      <c r="C228" s="153"/>
      <c r="D228" s="153"/>
      <c r="E228" s="153"/>
      <c r="F228" s="153"/>
      <c r="G228" s="153"/>
      <c r="H228" s="153"/>
      <c r="I228" s="153"/>
      <c r="J228" s="153"/>
      <c r="K228" s="153"/>
      <c r="L228" s="153"/>
      <c r="M228" s="153"/>
      <c r="N228" s="153"/>
      <c r="O228" s="153"/>
      <c r="P228" s="153"/>
      <c r="Q228" s="153"/>
      <c r="R228" s="153"/>
      <c r="S228" s="153"/>
      <c r="T228" s="153"/>
      <c r="U228" s="153"/>
      <c r="V228" s="153"/>
      <c r="W228" s="153"/>
      <c r="X228" s="153"/>
      <c r="Y228" s="153"/>
    </row>
    <row r="232" spans="1:25" ht="15" customHeight="1" x14ac:dyDescent="0.25">
      <c r="A232" s="154" t="s">
        <v>149</v>
      </c>
      <c r="B232" s="154"/>
      <c r="C232" s="154"/>
      <c r="D232" s="154"/>
      <c r="E232" s="154"/>
      <c r="F232" s="154"/>
      <c r="G232" s="154"/>
      <c r="H232" s="154"/>
      <c r="I232" s="154"/>
      <c r="J232" s="154"/>
      <c r="K232" s="154"/>
      <c r="L232" s="154"/>
      <c r="M232" s="154"/>
      <c r="N232" s="154"/>
      <c r="O232" s="154"/>
      <c r="P232" s="154"/>
      <c r="Q232" s="154"/>
      <c r="R232" s="154"/>
      <c r="S232" s="154"/>
      <c r="T232" s="154"/>
      <c r="U232" s="154"/>
      <c r="V232" s="154"/>
      <c r="W232" s="154"/>
      <c r="X232" s="154"/>
      <c r="Y232" s="154"/>
    </row>
    <row r="233" spans="1:25" x14ac:dyDescent="0.25">
      <c r="A233" s="154"/>
      <c r="B233" s="154"/>
      <c r="C233" s="154"/>
      <c r="D233" s="154"/>
      <c r="E233" s="154"/>
      <c r="F233" s="154"/>
      <c r="G233" s="154"/>
      <c r="H233" s="154"/>
      <c r="I233" s="154"/>
      <c r="J233" s="154"/>
      <c r="K233" s="154"/>
      <c r="L233" s="154"/>
      <c r="M233" s="154"/>
      <c r="N233" s="154"/>
      <c r="O233" s="154"/>
      <c r="P233" s="154"/>
      <c r="Q233" s="154"/>
      <c r="R233" s="154"/>
      <c r="S233" s="154"/>
      <c r="T233" s="154"/>
      <c r="U233" s="154"/>
      <c r="V233" s="154"/>
      <c r="W233" s="154"/>
      <c r="X233" s="154"/>
      <c r="Y233" s="154"/>
    </row>
    <row r="234" spans="1:25" x14ac:dyDescent="0.2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</row>
    <row r="235" spans="1:25" ht="15.75" thickBot="1" x14ac:dyDescent="0.3"/>
    <row r="236" spans="1:25" ht="27" customHeight="1" x14ac:dyDescent="0.25">
      <c r="B236" s="146" t="s">
        <v>8</v>
      </c>
      <c r="C236" s="147"/>
      <c r="D236" s="147"/>
      <c r="E236" s="147"/>
      <c r="F236" s="147"/>
      <c r="G236" s="147"/>
      <c r="H236" s="147"/>
      <c r="I236" s="147"/>
      <c r="J236" s="235" t="str">
        <f>Arkusz8!C6</f>
        <v>25.02.2017 - 03.03.2017</v>
      </c>
      <c r="K236" s="235"/>
      <c r="L236" s="235"/>
      <c r="M236" s="235" t="str">
        <f>Arkusz8!C10</f>
        <v>04.03.2017 - 10.03.2017</v>
      </c>
      <c r="N236" s="235"/>
      <c r="O236" s="235"/>
      <c r="P236" s="235" t="str">
        <f>Arkusz8!C9</f>
        <v>11.03.2017 - 17.03.2017</v>
      </c>
      <c r="Q236" s="235"/>
      <c r="R236" s="235"/>
      <c r="S236" s="235" t="str">
        <f>Arkusz8!C8</f>
        <v>18.03.2017 - 24.03.2017</v>
      </c>
      <c r="T236" s="235"/>
      <c r="U236" s="235"/>
      <c r="V236" s="235" t="str">
        <f>Arkusz8!C7</f>
        <v>25.03.2017 - 31.03.2017</v>
      </c>
      <c r="W236" s="235"/>
      <c r="X236" s="236"/>
    </row>
    <row r="237" spans="1:25" ht="15" customHeight="1" x14ac:dyDescent="0.25">
      <c r="B237" s="144" t="s">
        <v>28</v>
      </c>
      <c r="C237" s="145"/>
      <c r="D237" s="145"/>
      <c r="E237" s="145"/>
      <c r="F237" s="145"/>
      <c r="G237" s="145"/>
      <c r="H237" s="145"/>
      <c r="I237" s="145"/>
      <c r="J237" s="188">
        <f>Arkusz8!A6</f>
        <v>1986</v>
      </c>
      <c r="K237" s="188"/>
      <c r="L237" s="188"/>
      <c r="M237" s="188">
        <f>Arkusz8!A5</f>
        <v>1999</v>
      </c>
      <c r="N237" s="188"/>
      <c r="O237" s="188"/>
      <c r="P237" s="188">
        <f>Arkusz8!A4</f>
        <v>1993</v>
      </c>
      <c r="Q237" s="188"/>
      <c r="R237" s="188"/>
      <c r="S237" s="188">
        <f>Arkusz8!A3</f>
        <v>1966</v>
      </c>
      <c r="T237" s="188"/>
      <c r="U237" s="188"/>
      <c r="V237" s="188">
        <f>Arkusz8!A2</f>
        <v>1991</v>
      </c>
      <c r="W237" s="188"/>
      <c r="X237" s="188"/>
    </row>
    <row r="238" spans="1:25" x14ac:dyDescent="0.25">
      <c r="B238" s="184" t="s">
        <v>5</v>
      </c>
      <c r="C238" s="185"/>
      <c r="D238" s="185"/>
      <c r="E238" s="185"/>
      <c r="F238" s="185"/>
      <c r="G238" s="185"/>
      <c r="H238" s="185"/>
      <c r="I238" s="185"/>
      <c r="J238" s="105">
        <f>Arkusz8!A11</f>
        <v>2283</v>
      </c>
      <c r="K238" s="105"/>
      <c r="L238" s="105"/>
      <c r="M238" s="105">
        <f>Arkusz8!A10</f>
        <v>2296</v>
      </c>
      <c r="N238" s="105"/>
      <c r="O238" s="105"/>
      <c r="P238" s="105">
        <f>Arkusz8!A9</f>
        <v>2292</v>
      </c>
      <c r="Q238" s="105"/>
      <c r="R238" s="105"/>
      <c r="S238" s="105">
        <f>Arkusz8!A8</f>
        <v>2292</v>
      </c>
      <c r="T238" s="105"/>
      <c r="U238" s="105"/>
      <c r="V238" s="105">
        <f>Arkusz8!A7</f>
        <v>2288</v>
      </c>
      <c r="W238" s="105"/>
      <c r="X238" s="105"/>
    </row>
    <row r="239" spans="1:25" ht="15" customHeight="1" x14ac:dyDescent="0.25">
      <c r="B239" s="144" t="s">
        <v>6</v>
      </c>
      <c r="C239" s="145"/>
      <c r="D239" s="145"/>
      <c r="E239" s="145"/>
      <c r="F239" s="145"/>
      <c r="G239" s="145"/>
      <c r="H239" s="145"/>
      <c r="I239" s="145"/>
      <c r="J239" s="188">
        <f>Arkusz8!A16</f>
        <v>124</v>
      </c>
      <c r="K239" s="188"/>
      <c r="L239" s="188"/>
      <c r="M239" s="188">
        <f>Arkusz8!A15</f>
        <v>59</v>
      </c>
      <c r="N239" s="188"/>
      <c r="O239" s="188"/>
      <c r="P239" s="188">
        <f>Arkusz8!A14</f>
        <v>101</v>
      </c>
      <c r="Q239" s="188"/>
      <c r="R239" s="188"/>
      <c r="S239" s="188">
        <f>Arkusz8!A13</f>
        <v>95</v>
      </c>
      <c r="T239" s="188"/>
      <c r="U239" s="188"/>
      <c r="V239" s="188">
        <f>Arkusz8!A12</f>
        <v>99</v>
      </c>
      <c r="W239" s="188"/>
      <c r="X239" s="188"/>
    </row>
    <row r="240" spans="1:25" ht="15" customHeight="1" x14ac:dyDescent="0.25">
      <c r="B240" s="233" t="s">
        <v>7</v>
      </c>
      <c r="C240" s="234"/>
      <c r="D240" s="234"/>
      <c r="E240" s="234"/>
      <c r="F240" s="234"/>
      <c r="G240" s="234"/>
      <c r="H240" s="234"/>
      <c r="I240" s="234"/>
      <c r="J240" s="105">
        <f>Arkusz8!A21</f>
        <v>107</v>
      </c>
      <c r="K240" s="105"/>
      <c r="L240" s="105"/>
      <c r="M240" s="105">
        <f>Arkusz8!A20</f>
        <v>89</v>
      </c>
      <c r="N240" s="105"/>
      <c r="O240" s="105"/>
      <c r="P240" s="105">
        <f>Arkusz8!A19</f>
        <v>85</v>
      </c>
      <c r="Q240" s="105"/>
      <c r="R240" s="105"/>
      <c r="S240" s="105">
        <f>Arkusz8!A18</f>
        <v>76</v>
      </c>
      <c r="T240" s="105"/>
      <c r="U240" s="105"/>
      <c r="V240" s="105">
        <f>Arkusz8!A17</f>
        <v>72</v>
      </c>
      <c r="W240" s="105"/>
      <c r="X240" s="105"/>
    </row>
    <row r="241" spans="2:25" ht="15" customHeight="1" thickBot="1" x14ac:dyDescent="0.3">
      <c r="B241" s="241" t="s">
        <v>95</v>
      </c>
      <c r="C241" s="242"/>
      <c r="D241" s="242"/>
      <c r="E241" s="242"/>
      <c r="F241" s="242"/>
      <c r="G241" s="242"/>
      <c r="H241" s="242"/>
      <c r="I241" s="242"/>
      <c r="J241" s="104">
        <f>Arkusz8!A26</f>
        <v>2</v>
      </c>
      <c r="K241" s="104"/>
      <c r="L241" s="104"/>
      <c r="M241" s="104">
        <f>Arkusz8!A25</f>
        <v>2</v>
      </c>
      <c r="N241" s="104"/>
      <c r="O241" s="104"/>
      <c r="P241" s="104">
        <f>Arkusz8!A24</f>
        <v>2</v>
      </c>
      <c r="Q241" s="104"/>
      <c r="R241" s="104"/>
      <c r="S241" s="104">
        <f>Arkusz8!A23</f>
        <v>1</v>
      </c>
      <c r="T241" s="104"/>
      <c r="U241" s="104"/>
      <c r="V241" s="104">
        <f>Arkusz8!A22</f>
        <v>1</v>
      </c>
      <c r="W241" s="104"/>
      <c r="X241" s="104"/>
    </row>
    <row r="242" spans="2:25" ht="15" customHeight="1" thickBot="1" x14ac:dyDescent="0.3">
      <c r="B242" s="249" t="s">
        <v>96</v>
      </c>
      <c r="C242" s="250"/>
      <c r="D242" s="250"/>
      <c r="E242" s="250"/>
      <c r="F242" s="250"/>
      <c r="G242" s="250"/>
      <c r="H242" s="250"/>
      <c r="I242" s="250"/>
      <c r="J242" s="240">
        <f>SUM(J237,J238,J241)</f>
        <v>4271</v>
      </c>
      <c r="K242" s="240"/>
      <c r="L242" s="240"/>
      <c r="M242" s="240">
        <f>SUM(M237,M238,M241)</f>
        <v>4297</v>
      </c>
      <c r="N242" s="240"/>
      <c r="O242" s="240"/>
      <c r="P242" s="240">
        <f>SUM(P237,P238,P241)</f>
        <v>4287</v>
      </c>
      <c r="Q242" s="240"/>
      <c r="R242" s="240"/>
      <c r="S242" s="240">
        <f>SUM(S237,S238,S241)</f>
        <v>4259</v>
      </c>
      <c r="T242" s="240"/>
      <c r="U242" s="240"/>
      <c r="V242" s="240">
        <f>SUM(V237,V238,V241)</f>
        <v>4280</v>
      </c>
      <c r="W242" s="240"/>
      <c r="X242" s="246"/>
    </row>
    <row r="243" spans="2:25" s="37" customFormat="1" ht="15" customHeight="1" x14ac:dyDescent="0.25">
      <c r="B243" s="39"/>
      <c r="C243" s="39"/>
      <c r="D243" s="39"/>
      <c r="E243" s="39"/>
      <c r="F243" s="39"/>
      <c r="G243" s="39"/>
      <c r="H243" s="39"/>
      <c r="I243" s="39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40"/>
      <c r="V243" s="40"/>
      <c r="W243" s="40"/>
      <c r="X243" s="40"/>
      <c r="Y243" s="6"/>
    </row>
    <row r="244" spans="2:25" s="37" customFormat="1" ht="15" customHeight="1" x14ac:dyDescent="0.25">
      <c r="B244" s="39"/>
      <c r="C244" s="39"/>
      <c r="D244" s="39"/>
      <c r="E244" s="39"/>
      <c r="F244" s="39"/>
      <c r="G244" s="39"/>
      <c r="H244" s="39"/>
      <c r="I244" s="39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40"/>
      <c r="V244" s="40"/>
      <c r="W244" s="40"/>
      <c r="X244" s="40"/>
      <c r="Y244" s="6"/>
    </row>
    <row r="259" spans="1:2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</row>
    <row r="260" spans="1:2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</row>
    <row r="261" spans="1:2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</row>
    <row r="262" spans="1:25" x14ac:dyDescent="0.25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</row>
    <row r="263" spans="1:25" x14ac:dyDescent="0.25">
      <c r="A263" s="160" t="s">
        <v>165</v>
      </c>
      <c r="B263" s="161"/>
      <c r="C263" s="161"/>
      <c r="D263" s="161"/>
      <c r="E263" s="161"/>
      <c r="F263" s="161"/>
      <c r="G263" s="161"/>
      <c r="H263" s="161"/>
      <c r="I263" s="161"/>
      <c r="J263" s="161"/>
      <c r="K263" s="161"/>
      <c r="L263" s="161"/>
      <c r="M263" s="161"/>
      <c r="N263" s="161"/>
      <c r="O263" s="161"/>
      <c r="P263" s="161"/>
      <c r="Q263" s="161"/>
      <c r="R263" s="161"/>
      <c r="S263" s="161"/>
      <c r="T263" s="161"/>
      <c r="U263" s="161"/>
      <c r="V263" s="161"/>
      <c r="W263" s="161"/>
      <c r="X263" s="161"/>
      <c r="Y263" s="161"/>
    </row>
    <row r="264" spans="1:25" x14ac:dyDescent="0.25">
      <c r="A264" s="161"/>
      <c r="B264" s="161"/>
      <c r="C264" s="161"/>
      <c r="D264" s="161"/>
      <c r="E264" s="161"/>
      <c r="F264" s="161"/>
      <c r="G264" s="161"/>
      <c r="H264" s="161"/>
      <c r="I264" s="161"/>
      <c r="J264" s="161"/>
      <c r="K264" s="161"/>
      <c r="L264" s="161"/>
      <c r="M264" s="161"/>
      <c r="N264" s="161"/>
      <c r="O264" s="161"/>
      <c r="P264" s="161"/>
      <c r="Q264" s="161"/>
      <c r="R264" s="161"/>
      <c r="S264" s="161"/>
      <c r="T264" s="161"/>
      <c r="U264" s="161"/>
      <c r="V264" s="161"/>
      <c r="W264" s="161"/>
      <c r="X264" s="161"/>
      <c r="Y264" s="161"/>
    </row>
    <row r="265" spans="1:25" x14ac:dyDescent="0.25">
      <c r="A265" s="161"/>
      <c r="B265" s="161"/>
      <c r="C265" s="161"/>
      <c r="D265" s="161"/>
      <c r="E265" s="161"/>
      <c r="F265" s="161"/>
      <c r="G265" s="161"/>
      <c r="H265" s="161"/>
      <c r="I265" s="161"/>
      <c r="J265" s="161"/>
      <c r="K265" s="161"/>
      <c r="L265" s="161"/>
      <c r="M265" s="161"/>
      <c r="N265" s="161"/>
      <c r="O265" s="161"/>
      <c r="P265" s="161"/>
      <c r="Q265" s="161"/>
      <c r="R265" s="161"/>
      <c r="S265" s="161"/>
      <c r="T265" s="161"/>
      <c r="U265" s="161"/>
      <c r="V265" s="161"/>
      <c r="W265" s="161"/>
      <c r="X265" s="161"/>
      <c r="Y265" s="161"/>
    </row>
    <row r="266" spans="1:25" x14ac:dyDescent="0.25">
      <c r="A266" s="161"/>
      <c r="B266" s="161"/>
      <c r="C266" s="161"/>
      <c r="D266" s="161"/>
      <c r="E266" s="161"/>
      <c r="F266" s="161"/>
      <c r="G266" s="161"/>
      <c r="H266" s="161"/>
      <c r="I266" s="161"/>
      <c r="J266" s="161"/>
      <c r="K266" s="161"/>
      <c r="L266" s="161"/>
      <c r="M266" s="161"/>
      <c r="N266" s="161"/>
      <c r="O266" s="161"/>
      <c r="P266" s="161"/>
      <c r="Q266" s="161"/>
      <c r="R266" s="161"/>
      <c r="S266" s="161"/>
      <c r="T266" s="161"/>
      <c r="U266" s="161"/>
      <c r="V266" s="161"/>
      <c r="W266" s="161"/>
      <c r="X266" s="161"/>
      <c r="Y266" s="161"/>
    </row>
    <row r="267" spans="1:25" x14ac:dyDescent="0.25">
      <c r="A267" s="161"/>
      <c r="B267" s="161"/>
      <c r="C267" s="161"/>
      <c r="D267" s="161"/>
      <c r="E267" s="161"/>
      <c r="F267" s="161"/>
      <c r="G267" s="161"/>
      <c r="H267" s="161"/>
      <c r="I267" s="161"/>
      <c r="J267" s="161"/>
      <c r="K267" s="161"/>
      <c r="L267" s="161"/>
      <c r="M267" s="161"/>
      <c r="N267" s="161"/>
      <c r="O267" s="161"/>
      <c r="P267" s="161"/>
      <c r="Q267" s="161"/>
      <c r="R267" s="161"/>
      <c r="S267" s="161"/>
      <c r="T267" s="161"/>
      <c r="U267" s="161"/>
      <c r="V267" s="161"/>
      <c r="W267" s="161"/>
      <c r="X267" s="161"/>
      <c r="Y267" s="161"/>
    </row>
    <row r="268" spans="1:25" x14ac:dyDescent="0.25">
      <c r="A268" s="161"/>
      <c r="B268" s="161"/>
      <c r="C268" s="161"/>
      <c r="D268" s="161"/>
      <c r="E268" s="161"/>
      <c r="F268" s="161"/>
      <c r="G268" s="161"/>
      <c r="H268" s="161"/>
      <c r="I268" s="161"/>
      <c r="J268" s="161"/>
      <c r="K268" s="161"/>
      <c r="L268" s="161"/>
      <c r="M268" s="161"/>
      <c r="N268" s="161"/>
      <c r="O268" s="161"/>
      <c r="P268" s="161"/>
      <c r="Q268" s="161"/>
      <c r="R268" s="161"/>
      <c r="S268" s="161"/>
      <c r="T268" s="161"/>
      <c r="U268" s="161"/>
      <c r="V268" s="161"/>
      <c r="W268" s="161"/>
      <c r="X268" s="161"/>
      <c r="Y268" s="161"/>
    </row>
    <row r="269" spans="1:25" x14ac:dyDescent="0.25">
      <c r="A269" s="161"/>
      <c r="B269" s="161"/>
      <c r="C269" s="161"/>
      <c r="D269" s="161"/>
      <c r="E269" s="161"/>
      <c r="F269" s="161"/>
      <c r="G269" s="161"/>
      <c r="H269" s="161"/>
      <c r="I269" s="161"/>
      <c r="J269" s="161"/>
      <c r="K269" s="161"/>
      <c r="L269" s="161"/>
      <c r="M269" s="161"/>
      <c r="N269" s="161"/>
      <c r="O269" s="161"/>
      <c r="P269" s="161"/>
      <c r="Q269" s="161"/>
      <c r="R269" s="161"/>
      <c r="S269" s="161"/>
      <c r="T269" s="161"/>
      <c r="U269" s="161"/>
      <c r="V269" s="161"/>
      <c r="W269" s="161"/>
      <c r="X269" s="161"/>
      <c r="Y269" s="161"/>
    </row>
    <row r="270" spans="1:25" x14ac:dyDescent="0.25">
      <c r="A270" s="161"/>
      <c r="B270" s="161"/>
      <c r="C270" s="161"/>
      <c r="D270" s="161"/>
      <c r="E270" s="161"/>
      <c r="F270" s="161"/>
      <c r="G270" s="161"/>
      <c r="H270" s="161"/>
      <c r="I270" s="161"/>
      <c r="J270" s="161"/>
      <c r="K270" s="161"/>
      <c r="L270" s="161"/>
      <c r="M270" s="161"/>
      <c r="N270" s="161"/>
      <c r="O270" s="161"/>
      <c r="P270" s="161"/>
      <c r="Q270" s="161"/>
      <c r="R270" s="161"/>
      <c r="S270" s="161"/>
      <c r="T270" s="161"/>
      <c r="U270" s="161"/>
      <c r="V270" s="161"/>
      <c r="W270" s="161"/>
      <c r="X270" s="161"/>
      <c r="Y270" s="161"/>
    </row>
    <row r="271" spans="1:25" x14ac:dyDescent="0.25">
      <c r="A271" s="161"/>
      <c r="B271" s="161"/>
      <c r="C271" s="161"/>
      <c r="D271" s="161"/>
      <c r="E271" s="161"/>
      <c r="F271" s="161"/>
      <c r="G271" s="161"/>
      <c r="H271" s="161"/>
      <c r="I271" s="161"/>
      <c r="J271" s="161"/>
      <c r="K271" s="161"/>
      <c r="L271" s="161"/>
      <c r="M271" s="161"/>
      <c r="N271" s="161"/>
      <c r="O271" s="161"/>
      <c r="P271" s="161"/>
      <c r="Q271" s="161"/>
      <c r="R271" s="161"/>
      <c r="S271" s="161"/>
      <c r="T271" s="161"/>
      <c r="U271" s="161"/>
      <c r="V271" s="161"/>
      <c r="W271" s="161"/>
      <c r="X271" s="161"/>
      <c r="Y271" s="161"/>
    </row>
    <row r="272" spans="1:25" x14ac:dyDescent="0.25">
      <c r="A272" s="161"/>
      <c r="B272" s="161"/>
      <c r="C272" s="161"/>
      <c r="D272" s="161"/>
      <c r="E272" s="161"/>
      <c r="F272" s="161"/>
      <c r="G272" s="161"/>
      <c r="H272" s="161"/>
      <c r="I272" s="161"/>
      <c r="J272" s="161"/>
      <c r="K272" s="161"/>
      <c r="L272" s="161"/>
      <c r="M272" s="161"/>
      <c r="N272" s="161"/>
      <c r="O272" s="161"/>
      <c r="P272" s="161"/>
      <c r="Q272" s="161"/>
      <c r="R272" s="161"/>
      <c r="S272" s="161"/>
      <c r="T272" s="161"/>
      <c r="U272" s="161"/>
      <c r="V272" s="161"/>
      <c r="W272" s="161"/>
      <c r="X272" s="161"/>
      <c r="Y272" s="161"/>
    </row>
    <row r="273" spans="1:25" x14ac:dyDescent="0.25">
      <c r="A273" s="161"/>
      <c r="B273" s="161"/>
      <c r="C273" s="161"/>
      <c r="D273" s="161"/>
      <c r="E273" s="161"/>
      <c r="F273" s="161"/>
      <c r="G273" s="161"/>
      <c r="H273" s="161"/>
      <c r="I273" s="161"/>
      <c r="J273" s="161"/>
      <c r="K273" s="161"/>
      <c r="L273" s="161"/>
      <c r="M273" s="161"/>
      <c r="N273" s="161"/>
      <c r="O273" s="161"/>
      <c r="P273" s="161"/>
      <c r="Q273" s="161"/>
      <c r="R273" s="161"/>
      <c r="S273" s="161"/>
      <c r="T273" s="161"/>
      <c r="U273" s="161"/>
      <c r="V273" s="161"/>
      <c r="W273" s="161"/>
      <c r="X273" s="161"/>
      <c r="Y273" s="161"/>
    </row>
    <row r="277" spans="1:25" ht="18" x14ac:dyDescent="0.25">
      <c r="A277" s="8" t="s">
        <v>73</v>
      </c>
    </row>
    <row r="278" spans="1:25" ht="18" x14ac:dyDescent="0.25">
      <c r="A278" s="8"/>
    </row>
    <row r="280" spans="1:25" x14ac:dyDescent="0.25">
      <c r="A280" s="154" t="s">
        <v>66</v>
      </c>
      <c r="B280" s="154"/>
      <c r="C280" s="154"/>
      <c r="D280" s="154"/>
      <c r="E280" s="154"/>
      <c r="F280" s="154"/>
      <c r="G280" s="154"/>
      <c r="H280" s="154"/>
      <c r="I280" s="154"/>
      <c r="J280" s="154"/>
      <c r="K280" s="154"/>
      <c r="L280" s="154"/>
      <c r="M280" s="154"/>
      <c r="N280" s="154"/>
      <c r="O280" s="154"/>
      <c r="P280" s="154"/>
      <c r="Q280" s="154"/>
      <c r="R280" s="154"/>
      <c r="S280" s="154"/>
      <c r="T280" s="154"/>
      <c r="U280" s="154"/>
    </row>
    <row r="281" spans="1:25" x14ac:dyDescent="0.25">
      <c r="A281" s="154"/>
      <c r="B281" s="154"/>
      <c r="C281" s="154"/>
      <c r="D281" s="154"/>
      <c r="E281" s="154"/>
      <c r="F281" s="154"/>
      <c r="G281" s="154"/>
      <c r="H281" s="154"/>
      <c r="I281" s="154"/>
      <c r="J281" s="154"/>
      <c r="K281" s="154"/>
      <c r="L281" s="154"/>
      <c r="M281" s="154"/>
      <c r="N281" s="154"/>
      <c r="O281" s="154"/>
      <c r="P281" s="154"/>
      <c r="Q281" s="154"/>
      <c r="R281" s="154"/>
      <c r="S281" s="154"/>
      <c r="T281" s="154"/>
      <c r="U281" s="154"/>
    </row>
    <row r="282" spans="1:25" x14ac:dyDescent="0.25">
      <c r="A282" s="154"/>
      <c r="B282" s="154"/>
      <c r="C282" s="154"/>
      <c r="D282" s="154"/>
      <c r="E282" s="154"/>
      <c r="F282" s="154"/>
      <c r="G282" s="154"/>
      <c r="H282" s="154"/>
      <c r="I282" s="154"/>
      <c r="J282" s="154"/>
      <c r="K282" s="154"/>
      <c r="L282" s="154"/>
      <c r="M282" s="154"/>
      <c r="N282" s="154"/>
      <c r="O282" s="154"/>
      <c r="P282" s="154"/>
      <c r="Q282" s="154"/>
      <c r="R282" s="154"/>
      <c r="S282" s="154"/>
      <c r="T282" s="154"/>
      <c r="U282" s="154"/>
    </row>
    <row r="283" spans="1:25" ht="15.75" thickBot="1" x14ac:dyDescent="0.3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</row>
    <row r="284" spans="1:25" ht="24.95" customHeight="1" x14ac:dyDescent="0.25">
      <c r="G284" s="83" t="s">
        <v>2</v>
      </c>
      <c r="H284" s="84"/>
      <c r="I284" s="84"/>
      <c r="J284" s="84"/>
      <c r="K284" s="84" t="s">
        <v>3</v>
      </c>
      <c r="L284" s="84"/>
      <c r="M284" s="87" t="str">
        <f>CONCATENATE("decyzje ",Arkusz18!A2," - ",Arkusz18!B2," r.")</f>
        <v>decyzje 01.03.2017 - 31.03.2017 r.</v>
      </c>
      <c r="N284" s="87"/>
      <c r="O284" s="87"/>
      <c r="P284" s="87"/>
      <c r="Q284" s="87"/>
      <c r="R284" s="88"/>
    </row>
    <row r="285" spans="1:25" ht="59.25" customHeight="1" x14ac:dyDescent="0.25">
      <c r="G285" s="85"/>
      <c r="H285" s="86"/>
      <c r="I285" s="86"/>
      <c r="J285" s="86"/>
      <c r="K285" s="86"/>
      <c r="L285" s="86"/>
      <c r="M285" s="89" t="s">
        <v>24</v>
      </c>
      <c r="N285" s="89"/>
      <c r="O285" s="89" t="s">
        <v>25</v>
      </c>
      <c r="P285" s="89"/>
      <c r="Q285" s="89" t="s">
        <v>26</v>
      </c>
      <c r="R285" s="112"/>
    </row>
    <row r="286" spans="1:25" ht="15" customHeight="1" x14ac:dyDescent="0.25">
      <c r="G286" s="254" t="s">
        <v>33</v>
      </c>
      <c r="H286" s="255"/>
      <c r="I286" s="255"/>
      <c r="J286" s="255"/>
      <c r="K286" s="239">
        <f>Arkusz9!B5</f>
        <v>15069</v>
      </c>
      <c r="L286" s="239"/>
      <c r="M286" s="90">
        <f>Arkusz9!B3</f>
        <v>9996</v>
      </c>
      <c r="N286" s="90"/>
      <c r="O286" s="90">
        <f>Arkusz9!B2</f>
        <v>1183</v>
      </c>
      <c r="P286" s="90"/>
      <c r="Q286" s="90">
        <f>Arkusz9!B4</f>
        <v>423</v>
      </c>
      <c r="R286" s="91"/>
    </row>
    <row r="287" spans="1:25" ht="15" customHeight="1" x14ac:dyDescent="0.25">
      <c r="G287" s="252" t="s">
        <v>34</v>
      </c>
      <c r="H287" s="253"/>
      <c r="I287" s="253"/>
      <c r="J287" s="253"/>
      <c r="K287" s="251">
        <f>Arkusz9!B13</f>
        <v>1711</v>
      </c>
      <c r="L287" s="251"/>
      <c r="M287" s="295">
        <f>Arkusz9!B11</f>
        <v>1438</v>
      </c>
      <c r="N287" s="295"/>
      <c r="O287" s="295">
        <f>Arkusz9!B10</f>
        <v>121</v>
      </c>
      <c r="P287" s="295"/>
      <c r="Q287" s="295">
        <f>Arkusz9!B12</f>
        <v>65</v>
      </c>
      <c r="R287" s="296"/>
    </row>
    <row r="288" spans="1:25" ht="15.75" thickBot="1" x14ac:dyDescent="0.3">
      <c r="G288" s="97" t="s">
        <v>23</v>
      </c>
      <c r="H288" s="98"/>
      <c r="I288" s="98"/>
      <c r="J288" s="98"/>
      <c r="K288" s="245">
        <f>Arkusz9!B9</f>
        <v>331</v>
      </c>
      <c r="L288" s="245"/>
      <c r="M288" s="243">
        <f>Arkusz9!B7</f>
        <v>170</v>
      </c>
      <c r="N288" s="243"/>
      <c r="O288" s="243">
        <f>Arkusz9!B6</f>
        <v>18</v>
      </c>
      <c r="P288" s="243"/>
      <c r="Q288" s="243">
        <f>Arkusz9!B8</f>
        <v>17</v>
      </c>
      <c r="R288" s="244"/>
    </row>
    <row r="289" spans="7:26" ht="15.75" thickBot="1" x14ac:dyDescent="0.3">
      <c r="G289" s="237" t="s">
        <v>75</v>
      </c>
      <c r="H289" s="238"/>
      <c r="I289" s="238"/>
      <c r="J289" s="238"/>
      <c r="K289" s="247">
        <f>SUM(K286:K288)</f>
        <v>17111</v>
      </c>
      <c r="L289" s="247"/>
      <c r="M289" s="247">
        <f>SUM(M286:M288)</f>
        <v>11604</v>
      </c>
      <c r="N289" s="247"/>
      <c r="O289" s="247">
        <f>SUM(O286:O288)</f>
        <v>1322</v>
      </c>
      <c r="P289" s="247"/>
      <c r="Q289" s="247">
        <f>SUM(Q286:Q288)</f>
        <v>505</v>
      </c>
      <c r="R289" s="248"/>
    </row>
    <row r="292" spans="7:26" x14ac:dyDescent="0.25">
      <c r="V292" s="11"/>
      <c r="W292" s="11"/>
      <c r="Z292" s="11"/>
    </row>
    <row r="298" spans="7:26" x14ac:dyDescent="0.25">
      <c r="V298" s="19"/>
      <c r="W298" s="19"/>
      <c r="X298" s="19"/>
      <c r="Y298" s="20"/>
      <c r="Z298" s="19"/>
    </row>
    <row r="299" spans="7:26" x14ac:dyDescent="0.25">
      <c r="V299" s="19"/>
      <c r="W299" s="19"/>
      <c r="X299" s="19"/>
      <c r="Y299" s="20"/>
      <c r="Z299" s="19"/>
    </row>
    <row r="300" spans="7:26" x14ac:dyDescent="0.25">
      <c r="V300" s="19"/>
      <c r="W300" s="19"/>
      <c r="X300" s="19"/>
      <c r="Y300" s="20"/>
      <c r="Z300" s="19"/>
    </row>
    <row r="301" spans="7:26" x14ac:dyDescent="0.25">
      <c r="V301" s="19"/>
      <c r="W301" s="19"/>
      <c r="X301" s="19"/>
      <c r="Y301" s="20"/>
      <c r="Z301" s="19"/>
    </row>
    <row r="302" spans="7:26" x14ac:dyDescent="0.25">
      <c r="V302" s="19"/>
      <c r="W302" s="19"/>
      <c r="X302" s="19"/>
      <c r="Y302" s="20"/>
      <c r="Z302" s="19"/>
    </row>
    <row r="303" spans="7:26" x14ac:dyDescent="0.25">
      <c r="V303" s="19"/>
      <c r="W303" s="19"/>
      <c r="X303" s="19"/>
      <c r="Y303" s="20"/>
      <c r="Z303" s="19"/>
    </row>
    <row r="304" spans="7:26" x14ac:dyDescent="0.25">
      <c r="V304" s="19"/>
      <c r="W304" s="19"/>
      <c r="X304" s="19"/>
      <c r="Y304" s="20"/>
      <c r="Z304" s="19"/>
    </row>
    <row r="305" spans="7:26" x14ac:dyDescent="0.25">
      <c r="V305" s="19"/>
      <c r="W305" s="19"/>
      <c r="X305" s="19"/>
      <c r="Y305" s="20"/>
      <c r="Z305" s="19"/>
    </row>
    <row r="306" spans="7:26" ht="15.75" thickBot="1" x14ac:dyDescent="0.3">
      <c r="V306" s="19"/>
      <c r="W306" s="19"/>
      <c r="X306" s="19"/>
      <c r="Y306" s="20"/>
      <c r="Z306" s="19"/>
    </row>
    <row r="307" spans="7:26" ht="15" customHeight="1" x14ac:dyDescent="0.25">
      <c r="G307" s="71" t="s">
        <v>2</v>
      </c>
      <c r="H307" s="72"/>
      <c r="I307" s="72"/>
      <c r="J307" s="72"/>
      <c r="K307" s="72"/>
      <c r="L307" s="72"/>
      <c r="M307" s="72"/>
      <c r="N307" s="72"/>
      <c r="O307" s="75" t="s">
        <v>3</v>
      </c>
      <c r="P307" s="75"/>
      <c r="Q307" s="66" t="s">
        <v>80</v>
      </c>
      <c r="R307" s="67"/>
      <c r="U307" s="19"/>
      <c r="V307" s="19"/>
      <c r="W307" s="19"/>
      <c r="X307" s="19"/>
      <c r="Y307" s="20"/>
    </row>
    <row r="308" spans="7:26" ht="46.5" customHeight="1" x14ac:dyDescent="0.25">
      <c r="G308" s="73"/>
      <c r="H308" s="74"/>
      <c r="I308" s="74"/>
      <c r="J308" s="74"/>
      <c r="K308" s="74"/>
      <c r="L308" s="74"/>
      <c r="M308" s="74"/>
      <c r="N308" s="74"/>
      <c r="O308" s="76"/>
      <c r="P308" s="76"/>
      <c r="Q308" s="68"/>
      <c r="R308" s="69"/>
      <c r="U308" s="19"/>
      <c r="V308" s="19"/>
      <c r="W308" s="19"/>
      <c r="X308" s="19"/>
      <c r="Y308" s="20"/>
    </row>
    <row r="309" spans="7:26" x14ac:dyDescent="0.25">
      <c r="G309" s="77" t="s">
        <v>76</v>
      </c>
      <c r="H309" s="78"/>
      <c r="I309" s="78"/>
      <c r="J309" s="78"/>
      <c r="K309" s="78"/>
      <c r="L309" s="78"/>
      <c r="M309" s="78"/>
      <c r="N309" s="78"/>
      <c r="O309" s="79">
        <f>Arkusz10!A2</f>
        <v>983</v>
      </c>
      <c r="P309" s="79"/>
      <c r="Q309" s="56">
        <f>Arkusz10!A3</f>
        <v>932</v>
      </c>
      <c r="R309" s="57"/>
      <c r="U309" s="19"/>
      <c r="V309" s="19"/>
      <c r="W309" s="19"/>
      <c r="X309" s="19"/>
      <c r="Y309" s="20"/>
    </row>
    <row r="310" spans="7:26" x14ac:dyDescent="0.25">
      <c r="G310" s="80" t="s">
        <v>77</v>
      </c>
      <c r="H310" s="81"/>
      <c r="I310" s="81"/>
      <c r="J310" s="81"/>
      <c r="K310" s="81"/>
      <c r="L310" s="81"/>
      <c r="M310" s="81"/>
      <c r="N310" s="81"/>
      <c r="O310" s="82">
        <f>Arkusz10!A4</f>
        <v>68</v>
      </c>
      <c r="P310" s="82"/>
      <c r="Q310" s="62">
        <f>Arkusz10!A5</f>
        <v>95</v>
      </c>
      <c r="R310" s="63"/>
      <c r="U310" s="19"/>
      <c r="V310" s="19"/>
      <c r="W310" s="19"/>
      <c r="X310" s="19"/>
      <c r="Y310" s="20"/>
    </row>
    <row r="311" spans="7:26" x14ac:dyDescent="0.25">
      <c r="G311" s="77" t="s">
        <v>78</v>
      </c>
      <c r="H311" s="78"/>
      <c r="I311" s="78"/>
      <c r="J311" s="78"/>
      <c r="K311" s="78"/>
      <c r="L311" s="78"/>
      <c r="M311" s="78"/>
      <c r="N311" s="78"/>
      <c r="O311" s="79">
        <f>Arkusz10!A6</f>
        <v>24</v>
      </c>
      <c r="P311" s="79"/>
      <c r="Q311" s="56">
        <f>Arkusz10!A7</f>
        <v>21</v>
      </c>
      <c r="R311" s="57"/>
      <c r="U311" s="19"/>
      <c r="V311" s="19"/>
      <c r="W311" s="19"/>
      <c r="X311" s="19"/>
      <c r="Y311" s="20"/>
    </row>
    <row r="312" spans="7:26" ht="15.75" thickBot="1" x14ac:dyDescent="0.3">
      <c r="G312" s="100" t="s">
        <v>79</v>
      </c>
      <c r="H312" s="101"/>
      <c r="I312" s="101"/>
      <c r="J312" s="101"/>
      <c r="K312" s="101"/>
      <c r="L312" s="101"/>
      <c r="M312" s="101"/>
      <c r="N312" s="101"/>
      <c r="O312" s="99">
        <f>Arkusz10!A8</f>
        <v>6</v>
      </c>
      <c r="P312" s="99"/>
      <c r="Q312" s="58">
        <f>Arkusz10!A9</f>
        <v>3</v>
      </c>
      <c r="R312" s="59"/>
      <c r="U312" s="19"/>
      <c r="V312" s="19"/>
      <c r="W312" s="19"/>
      <c r="X312" s="19"/>
      <c r="Y312" s="20"/>
    </row>
    <row r="313" spans="7:26" ht="15.75" thickBot="1" x14ac:dyDescent="0.3">
      <c r="G313" s="102" t="s">
        <v>75</v>
      </c>
      <c r="H313" s="103"/>
      <c r="I313" s="103"/>
      <c r="J313" s="103"/>
      <c r="K313" s="103"/>
      <c r="L313" s="103"/>
      <c r="M313" s="103"/>
      <c r="N313" s="103"/>
      <c r="O313" s="64">
        <f>SUM(O309:O312)</f>
        <v>1081</v>
      </c>
      <c r="P313" s="64"/>
      <c r="Q313" s="60">
        <f>SUM(Q309:Q312)</f>
        <v>1051</v>
      </c>
      <c r="R313" s="61"/>
      <c r="U313" s="19"/>
      <c r="V313" s="19"/>
      <c r="W313" s="19"/>
      <c r="X313" s="19"/>
      <c r="Y313" s="20"/>
    </row>
    <row r="314" spans="7:26" x14ac:dyDescent="0.25">
      <c r="V314" s="19"/>
      <c r="W314" s="19"/>
      <c r="X314" s="19"/>
      <c r="Y314" s="20"/>
      <c r="Z314" s="19"/>
    </row>
    <row r="315" spans="7:26" ht="15.75" thickBot="1" x14ac:dyDescent="0.3">
      <c r="V315" s="19"/>
      <c r="W315" s="19"/>
      <c r="X315" s="19"/>
      <c r="Y315" s="20"/>
      <c r="Z315" s="19"/>
    </row>
    <row r="316" spans="7:26" ht="24.95" customHeight="1" x14ac:dyDescent="0.25">
      <c r="G316" s="83" t="s">
        <v>2</v>
      </c>
      <c r="H316" s="84"/>
      <c r="I316" s="84"/>
      <c r="J316" s="84"/>
      <c r="K316" s="84" t="s">
        <v>3</v>
      </c>
      <c r="L316" s="84"/>
      <c r="M316" s="87" t="str">
        <f>CONCATENATE("decyzje ",Arkusz18!C2," - ",Arkusz18!B2," r.")</f>
        <v>decyzje 01.01.2017 - 31.03.2017 r.</v>
      </c>
      <c r="N316" s="87"/>
      <c r="O316" s="87"/>
      <c r="P316" s="87"/>
      <c r="Q316" s="87"/>
      <c r="R316" s="88"/>
      <c r="V316" s="19"/>
      <c r="W316" s="19"/>
      <c r="X316" s="19"/>
      <c r="Y316" s="20"/>
      <c r="Z316" s="19"/>
    </row>
    <row r="317" spans="7:26" ht="60.75" customHeight="1" x14ac:dyDescent="0.25">
      <c r="G317" s="85"/>
      <c r="H317" s="86"/>
      <c r="I317" s="86"/>
      <c r="J317" s="86"/>
      <c r="K317" s="86"/>
      <c r="L317" s="86"/>
      <c r="M317" s="89" t="s">
        <v>24</v>
      </c>
      <c r="N317" s="89"/>
      <c r="O317" s="89" t="s">
        <v>25</v>
      </c>
      <c r="P317" s="89"/>
      <c r="Q317" s="89" t="s">
        <v>26</v>
      </c>
      <c r="R317" s="112"/>
      <c r="V317" s="19"/>
      <c r="W317" s="19"/>
      <c r="X317" s="19"/>
      <c r="Y317" s="20"/>
      <c r="Z317" s="19"/>
    </row>
    <row r="318" spans="7:26" x14ac:dyDescent="0.25">
      <c r="G318" s="254" t="s">
        <v>33</v>
      </c>
      <c r="H318" s="255"/>
      <c r="I318" s="255"/>
      <c r="J318" s="255"/>
      <c r="K318" s="239">
        <f>Arkusz11!B5</f>
        <v>39049</v>
      </c>
      <c r="L318" s="239"/>
      <c r="M318" s="90">
        <f>Arkusz11!B3</f>
        <v>26603</v>
      </c>
      <c r="N318" s="90"/>
      <c r="O318" s="90">
        <f>Arkusz11!B2</f>
        <v>2846</v>
      </c>
      <c r="P318" s="90"/>
      <c r="Q318" s="90">
        <f>Arkusz11!B4</f>
        <v>1161</v>
      </c>
      <c r="R318" s="91"/>
      <c r="V318" s="19"/>
      <c r="W318" s="19"/>
      <c r="X318" s="19"/>
      <c r="Y318" s="20"/>
      <c r="Z318" s="19"/>
    </row>
    <row r="319" spans="7:26" x14ac:dyDescent="0.25">
      <c r="G319" s="252" t="s">
        <v>34</v>
      </c>
      <c r="H319" s="253"/>
      <c r="I319" s="253"/>
      <c r="J319" s="253"/>
      <c r="K319" s="251">
        <f>Arkusz11!B13</f>
        <v>5807</v>
      </c>
      <c r="L319" s="251"/>
      <c r="M319" s="295">
        <f>Arkusz11!B11</f>
        <v>3396</v>
      </c>
      <c r="N319" s="295"/>
      <c r="O319" s="295">
        <f>Arkusz11!B10</f>
        <v>284</v>
      </c>
      <c r="P319" s="295"/>
      <c r="Q319" s="295">
        <f>Arkusz11!B12</f>
        <v>193</v>
      </c>
      <c r="R319" s="296"/>
      <c r="V319" s="19"/>
      <c r="W319" s="19"/>
      <c r="X319" s="19"/>
      <c r="Y319" s="20"/>
      <c r="Z319" s="19"/>
    </row>
    <row r="320" spans="7:26" ht="15.75" thickBot="1" x14ac:dyDescent="0.3">
      <c r="G320" s="97" t="s">
        <v>23</v>
      </c>
      <c r="H320" s="98"/>
      <c r="I320" s="98"/>
      <c r="J320" s="98"/>
      <c r="K320" s="245">
        <f>Arkusz11!B9</f>
        <v>759</v>
      </c>
      <c r="L320" s="245"/>
      <c r="M320" s="243">
        <f>Arkusz11!B7</f>
        <v>450</v>
      </c>
      <c r="N320" s="243"/>
      <c r="O320" s="243">
        <f>Arkusz11!B6</f>
        <v>54</v>
      </c>
      <c r="P320" s="243"/>
      <c r="Q320" s="243">
        <f>Arkusz11!B8</f>
        <v>57</v>
      </c>
      <c r="R320" s="244"/>
      <c r="V320" s="19"/>
      <c r="W320" s="19"/>
      <c r="X320" s="19"/>
      <c r="Y320" s="20"/>
      <c r="Z320" s="19"/>
    </row>
    <row r="321" spans="7:26" ht="15.75" thickBot="1" x14ac:dyDescent="0.3">
      <c r="G321" s="237" t="s">
        <v>75</v>
      </c>
      <c r="H321" s="238"/>
      <c r="I321" s="238"/>
      <c r="J321" s="238"/>
      <c r="K321" s="247">
        <f>SUM(K318:L320)</f>
        <v>45615</v>
      </c>
      <c r="L321" s="247"/>
      <c r="M321" s="247">
        <f t="shared" ref="M321" si="7">SUM(M318:N320)</f>
        <v>30449</v>
      </c>
      <c r="N321" s="247"/>
      <c r="O321" s="247">
        <f t="shared" ref="O321" si="8">SUM(O318:P320)</f>
        <v>3184</v>
      </c>
      <c r="P321" s="247"/>
      <c r="Q321" s="247">
        <f t="shared" ref="Q321" si="9">SUM(Q318:R320)</f>
        <v>1411</v>
      </c>
      <c r="R321" s="248"/>
      <c r="V321" s="19"/>
      <c r="W321" s="19"/>
      <c r="X321" s="19"/>
      <c r="Y321" s="20"/>
      <c r="Z321" s="19"/>
    </row>
    <row r="322" spans="7:26" x14ac:dyDescent="0.25">
      <c r="V322" s="19"/>
      <c r="W322" s="19"/>
      <c r="X322" s="19"/>
      <c r="Y322" s="20"/>
      <c r="Z322" s="19"/>
    </row>
    <row r="323" spans="7:26" x14ac:dyDescent="0.25">
      <c r="V323" s="19"/>
      <c r="W323" s="19"/>
      <c r="X323" s="19"/>
      <c r="Y323" s="20"/>
      <c r="Z323" s="19"/>
    </row>
    <row r="338" spans="1:25" ht="15.75" thickBot="1" x14ac:dyDescent="0.3"/>
    <row r="339" spans="1:25" x14ac:dyDescent="0.25">
      <c r="G339" s="71" t="s">
        <v>2</v>
      </c>
      <c r="H339" s="72"/>
      <c r="I339" s="72"/>
      <c r="J339" s="72"/>
      <c r="K339" s="72"/>
      <c r="L339" s="72"/>
      <c r="M339" s="72"/>
      <c r="N339" s="72"/>
      <c r="O339" s="75" t="s">
        <v>3</v>
      </c>
      <c r="P339" s="75"/>
      <c r="Q339" s="66" t="s">
        <v>80</v>
      </c>
      <c r="R339" s="67"/>
    </row>
    <row r="340" spans="1:25" ht="45.75" customHeight="1" x14ac:dyDescent="0.25">
      <c r="G340" s="73"/>
      <c r="H340" s="74"/>
      <c r="I340" s="74"/>
      <c r="J340" s="74"/>
      <c r="K340" s="74"/>
      <c r="L340" s="74"/>
      <c r="M340" s="74"/>
      <c r="N340" s="74"/>
      <c r="O340" s="76"/>
      <c r="P340" s="76"/>
      <c r="Q340" s="68"/>
      <c r="R340" s="69"/>
    </row>
    <row r="341" spans="1:25" x14ac:dyDescent="0.25">
      <c r="G341" s="77" t="s">
        <v>76</v>
      </c>
      <c r="H341" s="78"/>
      <c r="I341" s="78"/>
      <c r="J341" s="78"/>
      <c r="K341" s="78"/>
      <c r="L341" s="78"/>
      <c r="M341" s="78"/>
      <c r="N341" s="78"/>
      <c r="O341" s="79">
        <f>Arkusz12!A2</f>
        <v>2349</v>
      </c>
      <c r="P341" s="79"/>
      <c r="Q341" s="56">
        <f>Arkusz12!A3</f>
        <v>2393</v>
      </c>
      <c r="R341" s="57"/>
    </row>
    <row r="342" spans="1:25" x14ac:dyDescent="0.25">
      <c r="G342" s="80" t="s">
        <v>77</v>
      </c>
      <c r="H342" s="81"/>
      <c r="I342" s="81"/>
      <c r="J342" s="81"/>
      <c r="K342" s="81"/>
      <c r="L342" s="81"/>
      <c r="M342" s="81"/>
      <c r="N342" s="81"/>
      <c r="O342" s="82">
        <f>Arkusz12!A4</f>
        <v>186</v>
      </c>
      <c r="P342" s="82"/>
      <c r="Q342" s="62">
        <f>Arkusz12!A5</f>
        <v>232</v>
      </c>
      <c r="R342" s="63"/>
    </row>
    <row r="343" spans="1:25" x14ac:dyDescent="0.25">
      <c r="G343" s="77" t="s">
        <v>78</v>
      </c>
      <c r="H343" s="78"/>
      <c r="I343" s="78"/>
      <c r="J343" s="78"/>
      <c r="K343" s="78"/>
      <c r="L343" s="78"/>
      <c r="M343" s="78"/>
      <c r="N343" s="78"/>
      <c r="O343" s="79">
        <f>Arkusz12!A6</f>
        <v>62</v>
      </c>
      <c r="P343" s="79"/>
      <c r="Q343" s="56">
        <f>Arkusz12!A7</f>
        <v>70</v>
      </c>
      <c r="R343" s="57"/>
    </row>
    <row r="344" spans="1:25" ht="15.75" thickBot="1" x14ac:dyDescent="0.3">
      <c r="G344" s="100" t="s">
        <v>79</v>
      </c>
      <c r="H344" s="101"/>
      <c r="I344" s="101"/>
      <c r="J344" s="101"/>
      <c r="K344" s="101"/>
      <c r="L344" s="101"/>
      <c r="M344" s="101"/>
      <c r="N344" s="101"/>
      <c r="O344" s="99">
        <f>Arkusz12!A8</f>
        <v>5</v>
      </c>
      <c r="P344" s="99"/>
      <c r="Q344" s="58">
        <f>Arkusz12!A9</f>
        <v>9</v>
      </c>
      <c r="R344" s="59"/>
    </row>
    <row r="345" spans="1:25" ht="15.75" thickBot="1" x14ac:dyDescent="0.3">
      <c r="G345" s="102" t="s">
        <v>75</v>
      </c>
      <c r="H345" s="103"/>
      <c r="I345" s="103"/>
      <c r="J345" s="103"/>
      <c r="K345" s="103"/>
      <c r="L345" s="103"/>
      <c r="M345" s="103"/>
      <c r="N345" s="103"/>
      <c r="O345" s="64">
        <f>SUM(O341:P344)</f>
        <v>2602</v>
      </c>
      <c r="P345" s="64"/>
      <c r="Q345" s="64">
        <f>SUM(Q341:R344)</f>
        <v>2704</v>
      </c>
      <c r="R345" s="65"/>
    </row>
    <row r="348" spans="1:25" x14ac:dyDescent="0.25">
      <c r="A348" s="160" t="s">
        <v>173</v>
      </c>
      <c r="B348" s="161"/>
      <c r="C348" s="161"/>
      <c r="D348" s="161"/>
      <c r="E348" s="161"/>
      <c r="F348" s="161"/>
      <c r="G348" s="161"/>
      <c r="H348" s="161"/>
      <c r="I348" s="161"/>
      <c r="J348" s="161"/>
      <c r="K348" s="161"/>
      <c r="L348" s="161"/>
      <c r="M348" s="161"/>
      <c r="N348" s="161"/>
      <c r="O348" s="161"/>
      <c r="P348" s="161"/>
      <c r="Q348" s="161"/>
      <c r="R348" s="161"/>
      <c r="S348" s="161"/>
      <c r="T348" s="161"/>
      <c r="U348" s="161"/>
      <c r="V348" s="161"/>
      <c r="W348" s="161"/>
      <c r="X348" s="161"/>
      <c r="Y348" s="161"/>
    </row>
    <row r="349" spans="1:25" s="53" customFormat="1" x14ac:dyDescent="0.25">
      <c r="A349" s="160"/>
      <c r="B349" s="161"/>
      <c r="C349" s="161"/>
      <c r="D349" s="161"/>
      <c r="E349" s="161"/>
      <c r="F349" s="161"/>
      <c r="G349" s="161"/>
      <c r="H349" s="161"/>
      <c r="I349" s="161"/>
      <c r="J349" s="161"/>
      <c r="K349" s="161"/>
      <c r="L349" s="161"/>
      <c r="M349" s="161"/>
      <c r="N349" s="161"/>
      <c r="O349" s="161"/>
      <c r="P349" s="161"/>
      <c r="Q349" s="161"/>
      <c r="R349" s="161"/>
      <c r="S349" s="161"/>
      <c r="T349" s="161"/>
      <c r="U349" s="161"/>
      <c r="V349" s="161"/>
      <c r="W349" s="161"/>
      <c r="X349" s="161"/>
      <c r="Y349" s="161"/>
    </row>
    <row r="350" spans="1:25" s="53" customFormat="1" x14ac:dyDescent="0.25">
      <c r="A350" s="160"/>
      <c r="B350" s="161"/>
      <c r="C350" s="161"/>
      <c r="D350" s="161"/>
      <c r="E350" s="161"/>
      <c r="F350" s="161"/>
      <c r="G350" s="161"/>
      <c r="H350" s="161"/>
      <c r="I350" s="161"/>
      <c r="J350" s="161"/>
      <c r="K350" s="161"/>
      <c r="L350" s="161"/>
      <c r="M350" s="161"/>
      <c r="N350" s="161"/>
      <c r="O350" s="161"/>
      <c r="P350" s="161"/>
      <c r="Q350" s="161"/>
      <c r="R350" s="161"/>
      <c r="S350" s="161"/>
      <c r="T350" s="161"/>
      <c r="U350" s="161"/>
      <c r="V350" s="161"/>
      <c r="W350" s="161"/>
      <c r="X350" s="161"/>
      <c r="Y350" s="161"/>
    </row>
    <row r="351" spans="1:25" s="53" customFormat="1" x14ac:dyDescent="0.25">
      <c r="A351" s="160"/>
      <c r="B351" s="161"/>
      <c r="C351" s="161"/>
      <c r="D351" s="161"/>
      <c r="E351" s="161"/>
      <c r="F351" s="161"/>
      <c r="G351" s="161"/>
      <c r="H351" s="161"/>
      <c r="I351" s="161"/>
      <c r="J351" s="161"/>
      <c r="K351" s="161"/>
      <c r="L351" s="161"/>
      <c r="M351" s="161"/>
      <c r="N351" s="161"/>
      <c r="O351" s="161"/>
      <c r="P351" s="161"/>
      <c r="Q351" s="161"/>
      <c r="R351" s="161"/>
      <c r="S351" s="161"/>
      <c r="T351" s="161"/>
      <c r="U351" s="161"/>
      <c r="V351" s="161"/>
      <c r="W351" s="161"/>
      <c r="X351" s="161"/>
      <c r="Y351" s="161"/>
    </row>
    <row r="352" spans="1:25" s="53" customFormat="1" x14ac:dyDescent="0.25">
      <c r="A352" s="160"/>
      <c r="B352" s="161"/>
      <c r="C352" s="161"/>
      <c r="D352" s="161"/>
      <c r="E352" s="161"/>
      <c r="F352" s="161"/>
      <c r="G352" s="161"/>
      <c r="H352" s="161"/>
      <c r="I352" s="161"/>
      <c r="J352" s="161"/>
      <c r="K352" s="161"/>
      <c r="L352" s="161"/>
      <c r="M352" s="161"/>
      <c r="N352" s="161"/>
      <c r="O352" s="161"/>
      <c r="P352" s="161"/>
      <c r="Q352" s="161"/>
      <c r="R352" s="161"/>
      <c r="S352" s="161"/>
      <c r="T352" s="161"/>
      <c r="U352" s="161"/>
      <c r="V352" s="161"/>
      <c r="W352" s="161"/>
      <c r="X352" s="161"/>
      <c r="Y352" s="161"/>
    </row>
    <row r="353" spans="1:25" s="53" customFormat="1" x14ac:dyDescent="0.25">
      <c r="A353" s="160"/>
      <c r="B353" s="161"/>
      <c r="C353" s="161"/>
      <c r="D353" s="161"/>
      <c r="E353" s="161"/>
      <c r="F353" s="161"/>
      <c r="G353" s="161"/>
      <c r="H353" s="161"/>
      <c r="I353" s="161"/>
      <c r="J353" s="161"/>
      <c r="K353" s="161"/>
      <c r="L353" s="161"/>
      <c r="M353" s="161"/>
      <c r="N353" s="161"/>
      <c r="O353" s="161"/>
      <c r="P353" s="161"/>
      <c r="Q353" s="161"/>
      <c r="R353" s="161"/>
      <c r="S353" s="161"/>
      <c r="T353" s="161"/>
      <c r="U353" s="161"/>
      <c r="V353" s="161"/>
      <c r="W353" s="161"/>
      <c r="X353" s="161"/>
      <c r="Y353" s="161"/>
    </row>
    <row r="354" spans="1:25" s="53" customFormat="1" x14ac:dyDescent="0.25">
      <c r="A354" s="160"/>
      <c r="B354" s="161"/>
      <c r="C354" s="161"/>
      <c r="D354" s="161"/>
      <c r="E354" s="161"/>
      <c r="F354" s="161"/>
      <c r="G354" s="161"/>
      <c r="H354" s="161"/>
      <c r="I354" s="161"/>
      <c r="J354" s="161"/>
      <c r="K354" s="161"/>
      <c r="L354" s="161"/>
      <c r="M354" s="161"/>
      <c r="N354" s="161"/>
      <c r="O354" s="161"/>
      <c r="P354" s="161"/>
      <c r="Q354" s="161"/>
      <c r="R354" s="161"/>
      <c r="S354" s="161"/>
      <c r="T354" s="161"/>
      <c r="U354" s="161"/>
      <c r="V354" s="161"/>
      <c r="W354" s="161"/>
      <c r="X354" s="161"/>
      <c r="Y354" s="161"/>
    </row>
    <row r="355" spans="1:25" s="53" customFormat="1" x14ac:dyDescent="0.25">
      <c r="A355" s="160"/>
      <c r="B355" s="161"/>
      <c r="C355" s="161"/>
      <c r="D355" s="161"/>
      <c r="E355" s="161"/>
      <c r="F355" s="161"/>
      <c r="G355" s="161"/>
      <c r="H355" s="161"/>
      <c r="I355" s="161"/>
      <c r="J355" s="161"/>
      <c r="K355" s="161"/>
      <c r="L355" s="161"/>
      <c r="M355" s="161"/>
      <c r="N355" s="161"/>
      <c r="O355" s="161"/>
      <c r="P355" s="161"/>
      <c r="Q355" s="161"/>
      <c r="R355" s="161"/>
      <c r="S355" s="161"/>
      <c r="T355" s="161"/>
      <c r="U355" s="161"/>
      <c r="V355" s="161"/>
      <c r="W355" s="161"/>
      <c r="X355" s="161"/>
      <c r="Y355" s="161"/>
    </row>
    <row r="356" spans="1:25" s="53" customFormat="1" x14ac:dyDescent="0.25">
      <c r="A356" s="160"/>
      <c r="B356" s="161"/>
      <c r="C356" s="161"/>
      <c r="D356" s="161"/>
      <c r="E356" s="161"/>
      <c r="F356" s="161"/>
      <c r="G356" s="161"/>
      <c r="H356" s="161"/>
      <c r="I356" s="161"/>
      <c r="J356" s="161"/>
      <c r="K356" s="161"/>
      <c r="L356" s="161"/>
      <c r="M356" s="161"/>
      <c r="N356" s="161"/>
      <c r="O356" s="161"/>
      <c r="P356" s="161"/>
      <c r="Q356" s="161"/>
      <c r="R356" s="161"/>
      <c r="S356" s="161"/>
      <c r="T356" s="161"/>
      <c r="U356" s="161"/>
      <c r="V356" s="161"/>
      <c r="W356" s="161"/>
      <c r="X356" s="161"/>
      <c r="Y356" s="161"/>
    </row>
    <row r="357" spans="1:25" s="53" customFormat="1" x14ac:dyDescent="0.25">
      <c r="A357" s="160"/>
      <c r="B357" s="161"/>
      <c r="C357" s="161"/>
      <c r="D357" s="161"/>
      <c r="E357" s="161"/>
      <c r="F357" s="161"/>
      <c r="G357" s="161"/>
      <c r="H357" s="161"/>
      <c r="I357" s="161"/>
      <c r="J357" s="161"/>
      <c r="K357" s="161"/>
      <c r="L357" s="161"/>
      <c r="M357" s="161"/>
      <c r="N357" s="161"/>
      <c r="O357" s="161"/>
      <c r="P357" s="161"/>
      <c r="Q357" s="161"/>
      <c r="R357" s="161"/>
      <c r="S357" s="161"/>
      <c r="T357" s="161"/>
      <c r="U357" s="161"/>
      <c r="V357" s="161"/>
      <c r="W357" s="161"/>
      <c r="X357" s="161"/>
      <c r="Y357" s="161"/>
    </row>
    <row r="358" spans="1:25" s="53" customFormat="1" x14ac:dyDescent="0.25">
      <c r="A358" s="160"/>
      <c r="B358" s="161"/>
      <c r="C358" s="161"/>
      <c r="D358" s="161"/>
      <c r="E358" s="161"/>
      <c r="F358" s="161"/>
      <c r="G358" s="161"/>
      <c r="H358" s="161"/>
      <c r="I358" s="161"/>
      <c r="J358" s="161"/>
      <c r="K358" s="161"/>
      <c r="L358" s="161"/>
      <c r="M358" s="161"/>
      <c r="N358" s="161"/>
      <c r="O358" s="161"/>
      <c r="P358" s="161"/>
      <c r="Q358" s="161"/>
      <c r="R358" s="161"/>
      <c r="S358" s="161"/>
      <c r="T358" s="161"/>
      <c r="U358" s="161"/>
      <c r="V358" s="161"/>
      <c r="W358" s="161"/>
      <c r="X358" s="161"/>
      <c r="Y358" s="161"/>
    </row>
    <row r="359" spans="1:25" s="53" customFormat="1" x14ac:dyDescent="0.25">
      <c r="A359" s="160"/>
      <c r="B359" s="161"/>
      <c r="C359" s="161"/>
      <c r="D359" s="161"/>
      <c r="E359" s="161"/>
      <c r="F359" s="161"/>
      <c r="G359" s="161"/>
      <c r="H359" s="161"/>
      <c r="I359" s="161"/>
      <c r="J359" s="161"/>
      <c r="K359" s="161"/>
      <c r="L359" s="161"/>
      <c r="M359" s="161"/>
      <c r="N359" s="161"/>
      <c r="O359" s="161"/>
      <c r="P359" s="161"/>
      <c r="Q359" s="161"/>
      <c r="R359" s="161"/>
      <c r="S359" s="161"/>
      <c r="T359" s="161"/>
      <c r="U359" s="161"/>
      <c r="V359" s="161"/>
      <c r="W359" s="161"/>
      <c r="X359" s="161"/>
      <c r="Y359" s="161"/>
    </row>
    <row r="360" spans="1:25" s="53" customFormat="1" x14ac:dyDescent="0.25">
      <c r="A360" s="160"/>
      <c r="B360" s="161"/>
      <c r="C360" s="161"/>
      <c r="D360" s="161"/>
      <c r="E360" s="161"/>
      <c r="F360" s="161"/>
      <c r="G360" s="161"/>
      <c r="H360" s="161"/>
      <c r="I360" s="161"/>
      <c r="J360" s="161"/>
      <c r="K360" s="161"/>
      <c r="L360" s="161"/>
      <c r="M360" s="161"/>
      <c r="N360" s="161"/>
      <c r="O360" s="161"/>
      <c r="P360" s="161"/>
      <c r="Q360" s="161"/>
      <c r="R360" s="161"/>
      <c r="S360" s="161"/>
      <c r="T360" s="161"/>
      <c r="U360" s="161"/>
      <c r="V360" s="161"/>
      <c r="W360" s="161"/>
      <c r="X360" s="161"/>
      <c r="Y360" s="161"/>
    </row>
    <row r="361" spans="1:25" s="53" customFormat="1" x14ac:dyDescent="0.25">
      <c r="A361" s="160"/>
      <c r="B361" s="161"/>
      <c r="C361" s="161"/>
      <c r="D361" s="161"/>
      <c r="E361" s="161"/>
      <c r="F361" s="161"/>
      <c r="G361" s="161"/>
      <c r="H361" s="161"/>
      <c r="I361" s="161"/>
      <c r="J361" s="161"/>
      <c r="K361" s="161"/>
      <c r="L361" s="161"/>
      <c r="M361" s="161"/>
      <c r="N361" s="161"/>
      <c r="O361" s="161"/>
      <c r="P361" s="161"/>
      <c r="Q361" s="161"/>
      <c r="R361" s="161"/>
      <c r="S361" s="161"/>
      <c r="T361" s="161"/>
      <c r="U361" s="161"/>
      <c r="V361" s="161"/>
      <c r="W361" s="161"/>
      <c r="X361" s="161"/>
      <c r="Y361" s="161"/>
    </row>
    <row r="362" spans="1:25" s="53" customFormat="1" x14ac:dyDescent="0.25">
      <c r="A362" s="160"/>
      <c r="B362" s="161"/>
      <c r="C362" s="161"/>
      <c r="D362" s="161"/>
      <c r="E362" s="161"/>
      <c r="F362" s="161"/>
      <c r="G362" s="161"/>
      <c r="H362" s="161"/>
      <c r="I362" s="161"/>
      <c r="J362" s="161"/>
      <c r="K362" s="161"/>
      <c r="L362" s="161"/>
      <c r="M362" s="161"/>
      <c r="N362" s="161"/>
      <c r="O362" s="161"/>
      <c r="P362" s="161"/>
      <c r="Q362" s="161"/>
      <c r="R362" s="161"/>
      <c r="S362" s="161"/>
      <c r="T362" s="161"/>
      <c r="U362" s="161"/>
      <c r="V362" s="161"/>
      <c r="W362" s="161"/>
      <c r="X362" s="161"/>
      <c r="Y362" s="161"/>
    </row>
    <row r="363" spans="1:25" x14ac:dyDescent="0.25">
      <c r="A363" s="161"/>
      <c r="B363" s="161"/>
      <c r="C363" s="161"/>
      <c r="D363" s="161"/>
      <c r="E363" s="161"/>
      <c r="F363" s="161"/>
      <c r="G363" s="161"/>
      <c r="H363" s="161"/>
      <c r="I363" s="161"/>
      <c r="J363" s="161"/>
      <c r="K363" s="161"/>
      <c r="L363" s="161"/>
      <c r="M363" s="161"/>
      <c r="N363" s="161"/>
      <c r="O363" s="161"/>
      <c r="P363" s="161"/>
      <c r="Q363" s="161"/>
      <c r="R363" s="161"/>
      <c r="S363" s="161"/>
      <c r="T363" s="161"/>
      <c r="U363" s="161"/>
      <c r="V363" s="161"/>
      <c r="W363" s="161"/>
      <c r="X363" s="161"/>
      <c r="Y363" s="161"/>
    </row>
    <row r="364" spans="1:25" x14ac:dyDescent="0.25">
      <c r="A364" s="161"/>
      <c r="B364" s="161"/>
      <c r="C364" s="161"/>
      <c r="D364" s="161"/>
      <c r="E364" s="161"/>
      <c r="F364" s="161"/>
      <c r="G364" s="161"/>
      <c r="H364" s="161"/>
      <c r="I364" s="161"/>
      <c r="J364" s="161"/>
      <c r="K364" s="161"/>
      <c r="L364" s="161"/>
      <c r="M364" s="161"/>
      <c r="N364" s="161"/>
      <c r="O364" s="161"/>
      <c r="P364" s="161"/>
      <c r="Q364" s="161"/>
      <c r="R364" s="161"/>
      <c r="S364" s="161"/>
      <c r="T364" s="161"/>
      <c r="U364" s="161"/>
      <c r="V364" s="161"/>
      <c r="W364" s="161"/>
      <c r="X364" s="161"/>
      <c r="Y364" s="161"/>
    </row>
    <row r="365" spans="1:25" x14ac:dyDescent="0.25">
      <c r="A365" s="161"/>
      <c r="B365" s="161"/>
      <c r="C365" s="161"/>
      <c r="D365" s="161"/>
      <c r="E365" s="161"/>
      <c r="F365" s="161"/>
      <c r="G365" s="161"/>
      <c r="H365" s="161"/>
      <c r="I365" s="161"/>
      <c r="J365" s="161"/>
      <c r="K365" s="161"/>
      <c r="L365" s="161"/>
      <c r="M365" s="161"/>
      <c r="N365" s="161"/>
      <c r="O365" s="161"/>
      <c r="P365" s="161"/>
      <c r="Q365" s="161"/>
      <c r="R365" s="161"/>
      <c r="S365" s="161"/>
      <c r="T365" s="161"/>
      <c r="U365" s="161"/>
      <c r="V365" s="161"/>
      <c r="W365" s="161"/>
      <c r="X365" s="161"/>
      <c r="Y365" s="161"/>
    </row>
    <row r="366" spans="1:25" x14ac:dyDescent="0.25">
      <c r="A366" s="161"/>
      <c r="B366" s="161"/>
      <c r="C366" s="161"/>
      <c r="D366" s="161"/>
      <c r="E366" s="161"/>
      <c r="F366" s="161"/>
      <c r="G366" s="161"/>
      <c r="H366" s="161"/>
      <c r="I366" s="161"/>
      <c r="J366" s="161"/>
      <c r="K366" s="161"/>
      <c r="L366" s="161"/>
      <c r="M366" s="161"/>
      <c r="N366" s="161"/>
      <c r="O366" s="161"/>
      <c r="P366" s="161"/>
      <c r="Q366" s="161"/>
      <c r="R366" s="161"/>
      <c r="S366" s="161"/>
      <c r="T366" s="161"/>
      <c r="U366" s="161"/>
      <c r="V366" s="161"/>
      <c r="W366" s="161"/>
      <c r="X366" s="161"/>
      <c r="Y366" s="161"/>
    </row>
    <row r="367" spans="1:25" x14ac:dyDescent="0.25">
      <c r="A367" s="161"/>
      <c r="B367" s="161"/>
      <c r="C367" s="161"/>
      <c r="D367" s="161"/>
      <c r="E367" s="161"/>
      <c r="F367" s="161"/>
      <c r="G367" s="161"/>
      <c r="H367" s="161"/>
      <c r="I367" s="161"/>
      <c r="J367" s="161"/>
      <c r="K367" s="161"/>
      <c r="L367" s="161"/>
      <c r="M367" s="161"/>
      <c r="N367" s="161"/>
      <c r="O367" s="161"/>
      <c r="P367" s="161"/>
      <c r="Q367" s="161"/>
      <c r="R367" s="161"/>
      <c r="S367" s="161"/>
      <c r="T367" s="161"/>
      <c r="U367" s="161"/>
      <c r="V367" s="161"/>
      <c r="W367" s="161"/>
      <c r="X367" s="161"/>
      <c r="Y367" s="161"/>
    </row>
    <row r="368" spans="1:25" x14ac:dyDescent="0.25">
      <c r="A368" s="161"/>
      <c r="B368" s="161"/>
      <c r="C368" s="161"/>
      <c r="D368" s="161"/>
      <c r="E368" s="161"/>
      <c r="F368" s="161"/>
      <c r="G368" s="161"/>
      <c r="H368" s="161"/>
      <c r="I368" s="161"/>
      <c r="J368" s="161"/>
      <c r="K368" s="161"/>
      <c r="L368" s="161"/>
      <c r="M368" s="161"/>
      <c r="N368" s="161"/>
      <c r="O368" s="161"/>
      <c r="P368" s="161"/>
      <c r="Q368" s="161"/>
      <c r="R368" s="161"/>
      <c r="S368" s="161"/>
      <c r="T368" s="161"/>
      <c r="U368" s="161"/>
      <c r="V368" s="161"/>
      <c r="W368" s="161"/>
      <c r="X368" s="161"/>
      <c r="Y368" s="161"/>
    </row>
    <row r="369" spans="1:26" x14ac:dyDescent="0.25">
      <c r="A369" s="161"/>
      <c r="B369" s="161"/>
      <c r="C369" s="161"/>
      <c r="D369" s="161"/>
      <c r="E369" s="161"/>
      <c r="F369" s="161"/>
      <c r="G369" s="161"/>
      <c r="H369" s="161"/>
      <c r="I369" s="161"/>
      <c r="J369" s="161"/>
      <c r="K369" s="161"/>
      <c r="L369" s="161"/>
      <c r="M369" s="161"/>
      <c r="N369" s="161"/>
      <c r="O369" s="161"/>
      <c r="P369" s="161"/>
      <c r="Q369" s="161"/>
      <c r="R369" s="161"/>
      <c r="S369" s="161"/>
      <c r="T369" s="161"/>
      <c r="U369" s="161"/>
      <c r="V369" s="161"/>
      <c r="W369" s="161"/>
      <c r="X369" s="161"/>
      <c r="Y369" s="161"/>
    </row>
    <row r="370" spans="1:26" x14ac:dyDescent="0.25">
      <c r="A370" s="161"/>
      <c r="B370" s="161"/>
      <c r="C370" s="161"/>
      <c r="D370" s="161"/>
      <c r="E370" s="161"/>
      <c r="F370" s="161"/>
      <c r="G370" s="161"/>
      <c r="H370" s="161"/>
      <c r="I370" s="161"/>
      <c r="J370" s="161"/>
      <c r="K370" s="161"/>
      <c r="L370" s="161"/>
      <c r="M370" s="161"/>
      <c r="N370" s="161"/>
      <c r="O370" s="161"/>
      <c r="P370" s="161"/>
      <c r="Q370" s="161"/>
      <c r="R370" s="161"/>
      <c r="S370" s="161"/>
      <c r="T370" s="161"/>
      <c r="U370" s="161"/>
      <c r="V370" s="161"/>
      <c r="W370" s="161"/>
      <c r="X370" s="161"/>
      <c r="Y370" s="161"/>
    </row>
    <row r="375" spans="1:26" ht="15" customHeight="1" x14ac:dyDescent="0.25">
      <c r="A375" s="154" t="s">
        <v>94</v>
      </c>
      <c r="B375" s="154"/>
      <c r="C375" s="154"/>
      <c r="D375" s="154"/>
      <c r="E375" s="154"/>
      <c r="F375" s="154"/>
      <c r="G375" s="154"/>
      <c r="H375" s="154"/>
      <c r="I375" s="154"/>
      <c r="J375" s="154"/>
      <c r="K375" s="154"/>
      <c r="L375" s="154"/>
      <c r="M375" s="154"/>
      <c r="N375" s="154"/>
      <c r="O375" s="154"/>
      <c r="P375" s="154"/>
      <c r="Q375" s="154"/>
      <c r="R375" s="154"/>
      <c r="S375" s="154"/>
      <c r="T375" s="154"/>
      <c r="U375" s="154"/>
    </row>
    <row r="376" spans="1:26" ht="25.5" customHeight="1" x14ac:dyDescent="0.25">
      <c r="A376" s="154"/>
      <c r="B376" s="154"/>
      <c r="C376" s="154"/>
      <c r="D376" s="154"/>
      <c r="E376" s="154"/>
      <c r="F376" s="154"/>
      <c r="G376" s="154"/>
      <c r="H376" s="154"/>
      <c r="I376" s="154"/>
      <c r="J376" s="154"/>
      <c r="K376" s="154"/>
      <c r="L376" s="154"/>
      <c r="M376" s="154"/>
      <c r="N376" s="154"/>
      <c r="O376" s="154"/>
      <c r="P376" s="154"/>
      <c r="Q376" s="154"/>
      <c r="R376" s="154"/>
      <c r="S376" s="154"/>
      <c r="T376" s="154"/>
      <c r="U376" s="154"/>
    </row>
    <row r="377" spans="1:26" ht="25.5" customHeight="1" thickBot="1" x14ac:dyDescent="0.3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70" t="str">
        <f>CONCATENATE(Arkusz18!C2," - ",Arkusz18!B2," r.")</f>
        <v>01.01.2017 - 31.03.2017 r.</v>
      </c>
      <c r="M377" s="70"/>
      <c r="N377" s="70"/>
      <c r="O377" s="70"/>
      <c r="P377" s="70"/>
      <c r="Q377" s="70"/>
      <c r="R377" s="70"/>
      <c r="S377" s="70"/>
      <c r="T377" s="70"/>
      <c r="U377" s="70"/>
      <c r="V377" s="70"/>
    </row>
    <row r="378" spans="1:26" ht="121.5" customHeight="1" x14ac:dyDescent="0.25">
      <c r="C378" s="176" t="s">
        <v>2</v>
      </c>
      <c r="D378" s="177"/>
      <c r="E378" s="177"/>
      <c r="F378" s="177"/>
      <c r="G378" s="177"/>
      <c r="H378" s="177"/>
      <c r="I378" s="177"/>
      <c r="J378" s="177"/>
      <c r="K378" s="177"/>
      <c r="L378" s="293" t="s">
        <v>82</v>
      </c>
      <c r="M378" s="293"/>
      <c r="N378" s="21" t="s">
        <v>11</v>
      </c>
      <c r="O378" s="21" t="s">
        <v>97</v>
      </c>
      <c r="P378" s="21" t="s">
        <v>87</v>
      </c>
      <c r="Q378" s="21" t="s">
        <v>53</v>
      </c>
      <c r="R378" s="21" t="s">
        <v>38</v>
      </c>
      <c r="S378" s="21" t="s">
        <v>4</v>
      </c>
      <c r="T378" s="43" t="s">
        <v>41</v>
      </c>
      <c r="U378" s="21" t="s">
        <v>86</v>
      </c>
      <c r="V378" s="293" t="s">
        <v>81</v>
      </c>
      <c r="W378" s="294"/>
      <c r="Y378" s="3"/>
      <c r="Z378" s="6"/>
    </row>
    <row r="379" spans="1:26" x14ac:dyDescent="0.25">
      <c r="C379" s="174" t="s">
        <v>33</v>
      </c>
      <c r="D379" s="175"/>
      <c r="E379" s="175"/>
      <c r="F379" s="175"/>
      <c r="G379" s="175"/>
      <c r="H379" s="175"/>
      <c r="I379" s="175"/>
      <c r="J379" s="175"/>
      <c r="K379" s="175"/>
      <c r="L379" s="90">
        <f>Arkusz13!C2</f>
        <v>1102</v>
      </c>
      <c r="M379" s="90"/>
      <c r="N379" s="34">
        <f>Arkusz13!C18</f>
        <v>286</v>
      </c>
      <c r="O379" s="34">
        <f>Arkusz13!C34</f>
        <v>218</v>
      </c>
      <c r="P379" s="34">
        <f>Arkusz13!C50</f>
        <v>174</v>
      </c>
      <c r="Q379" s="34">
        <f>Arkusz13!C66</f>
        <v>14</v>
      </c>
      <c r="R379" s="34">
        <f>Arkusz13!C82</f>
        <v>0</v>
      </c>
      <c r="S379" s="34">
        <f>Arkusz13!C98</f>
        <v>0</v>
      </c>
      <c r="T379" s="44">
        <f>Arkusz13!C114</f>
        <v>0</v>
      </c>
      <c r="U379" s="34">
        <f>Arkusz13!C130-SUM(N379:T379)</f>
        <v>397</v>
      </c>
      <c r="V379" s="239">
        <f t="shared" ref="V379:V393" si="10">SUM(N379:U379)</f>
        <v>1089</v>
      </c>
      <c r="W379" s="259"/>
      <c r="Y379" s="3"/>
      <c r="Z379" s="6"/>
    </row>
    <row r="380" spans="1:26" x14ac:dyDescent="0.25">
      <c r="C380" s="172" t="s">
        <v>34</v>
      </c>
      <c r="D380" s="173"/>
      <c r="E380" s="173"/>
      <c r="F380" s="173"/>
      <c r="G380" s="173"/>
      <c r="H380" s="173"/>
      <c r="I380" s="173"/>
      <c r="J380" s="173"/>
      <c r="K380" s="173"/>
      <c r="L380" s="90">
        <f>Arkusz13!C3</f>
        <v>129</v>
      </c>
      <c r="M380" s="90"/>
      <c r="N380" s="36">
        <f>Arkusz13!C19</f>
        <v>51</v>
      </c>
      <c r="O380" s="36">
        <f>Arkusz13!C35</f>
        <v>19</v>
      </c>
      <c r="P380" s="36">
        <f>Arkusz13!C51</f>
        <v>14</v>
      </c>
      <c r="Q380" s="36">
        <f>Arkusz13!C67</f>
        <v>0</v>
      </c>
      <c r="R380" s="36">
        <f>Arkusz13!C83</f>
        <v>0</v>
      </c>
      <c r="S380" s="36">
        <f>Arkusz13!C99</f>
        <v>0</v>
      </c>
      <c r="T380" s="44">
        <f>Arkusz13!C115</f>
        <v>0</v>
      </c>
      <c r="U380" s="36">
        <f>Arkusz13!C131-SUM(N380:T380)</f>
        <v>22</v>
      </c>
      <c r="V380" s="239">
        <f t="shared" si="10"/>
        <v>106</v>
      </c>
      <c r="W380" s="259"/>
      <c r="Y380" s="3"/>
      <c r="Z380" s="6"/>
    </row>
    <row r="381" spans="1:26" x14ac:dyDescent="0.25">
      <c r="C381" s="174" t="s">
        <v>35</v>
      </c>
      <c r="D381" s="175"/>
      <c r="E381" s="175"/>
      <c r="F381" s="175"/>
      <c r="G381" s="175"/>
      <c r="H381" s="175"/>
      <c r="I381" s="175"/>
      <c r="J381" s="175"/>
      <c r="K381" s="175"/>
      <c r="L381" s="90">
        <f>Arkusz13!C4</f>
        <v>25</v>
      </c>
      <c r="M381" s="90"/>
      <c r="N381" s="36">
        <f>Arkusz13!C20</f>
        <v>7</v>
      </c>
      <c r="O381" s="36">
        <f>Arkusz13!C36</f>
        <v>1</v>
      </c>
      <c r="P381" s="36">
        <f>Arkusz13!C52</f>
        <v>5</v>
      </c>
      <c r="Q381" s="36">
        <f>Arkusz13!C68</f>
        <v>0</v>
      </c>
      <c r="R381" s="36">
        <f>Arkusz13!C84</f>
        <v>0</v>
      </c>
      <c r="S381" s="36">
        <f>Arkusz13!C100</f>
        <v>0</v>
      </c>
      <c r="T381" s="44">
        <f>Arkusz13!C116</f>
        <v>0</v>
      </c>
      <c r="U381" s="36">
        <f>Arkusz13!C132-SUM(N381:T381)</f>
        <v>7</v>
      </c>
      <c r="V381" s="239">
        <f t="shared" si="10"/>
        <v>20</v>
      </c>
      <c r="W381" s="259"/>
      <c r="Y381" s="3"/>
      <c r="Z381" s="6"/>
    </row>
    <row r="382" spans="1:26" x14ac:dyDescent="0.25">
      <c r="C382" s="172" t="s">
        <v>36</v>
      </c>
      <c r="D382" s="173"/>
      <c r="E382" s="173"/>
      <c r="F382" s="173"/>
      <c r="G382" s="173"/>
      <c r="H382" s="173"/>
      <c r="I382" s="173"/>
      <c r="J382" s="173"/>
      <c r="K382" s="173"/>
      <c r="L382" s="90">
        <f>Arkusz13!C5</f>
        <v>2</v>
      </c>
      <c r="M382" s="90"/>
      <c r="N382" s="36">
        <f>Arkusz13!C21</f>
        <v>0</v>
      </c>
      <c r="O382" s="36">
        <f>Arkusz13!C37</f>
        <v>0</v>
      </c>
      <c r="P382" s="36">
        <f>Arkusz13!C53</f>
        <v>0</v>
      </c>
      <c r="Q382" s="36">
        <f>Arkusz13!C69</f>
        <v>0</v>
      </c>
      <c r="R382" s="36">
        <f>Arkusz13!C85</f>
        <v>0</v>
      </c>
      <c r="S382" s="36">
        <f>Arkusz13!C101</f>
        <v>0</v>
      </c>
      <c r="T382" s="44">
        <f>Arkusz13!C117</f>
        <v>0</v>
      </c>
      <c r="U382" s="36">
        <f>Arkusz13!C133-SUM(N382:T382)</f>
        <v>0</v>
      </c>
      <c r="V382" s="239">
        <f t="shared" si="10"/>
        <v>0</v>
      </c>
      <c r="W382" s="259"/>
      <c r="Y382" s="3"/>
      <c r="Z382" s="6"/>
    </row>
    <row r="383" spans="1:26" x14ac:dyDescent="0.25">
      <c r="C383" s="174" t="s">
        <v>37</v>
      </c>
      <c r="D383" s="175"/>
      <c r="E383" s="175"/>
      <c r="F383" s="175"/>
      <c r="G383" s="175"/>
      <c r="H383" s="175"/>
      <c r="I383" s="175"/>
      <c r="J383" s="175"/>
      <c r="K383" s="175"/>
      <c r="L383" s="90">
        <f>Arkusz13!C6</f>
        <v>0</v>
      </c>
      <c r="M383" s="90"/>
      <c r="N383" s="36">
        <f>Arkusz13!C22</f>
        <v>0</v>
      </c>
      <c r="O383" s="36">
        <f>Arkusz13!C38</f>
        <v>0</v>
      </c>
      <c r="P383" s="36">
        <f>Arkusz13!C54</f>
        <v>0</v>
      </c>
      <c r="Q383" s="36">
        <f>Arkusz13!C70</f>
        <v>0</v>
      </c>
      <c r="R383" s="36">
        <f>Arkusz13!C86</f>
        <v>0</v>
      </c>
      <c r="S383" s="36">
        <f>Arkusz13!C102</f>
        <v>0</v>
      </c>
      <c r="T383" s="44">
        <f>Arkusz13!C118</f>
        <v>0</v>
      </c>
      <c r="U383" s="36">
        <f>Arkusz13!C134-SUM(N383:T383)</f>
        <v>0</v>
      </c>
      <c r="V383" s="239">
        <f t="shared" si="10"/>
        <v>0</v>
      </c>
      <c r="W383" s="259"/>
      <c r="Y383" s="3"/>
      <c r="Z383" s="6"/>
    </row>
    <row r="384" spans="1:26" x14ac:dyDescent="0.25">
      <c r="C384" s="172" t="s">
        <v>45</v>
      </c>
      <c r="D384" s="173"/>
      <c r="E384" s="173"/>
      <c r="F384" s="173"/>
      <c r="G384" s="173"/>
      <c r="H384" s="173"/>
      <c r="I384" s="173"/>
      <c r="J384" s="173"/>
      <c r="K384" s="173"/>
      <c r="L384" s="90">
        <f>Arkusz13!C7</f>
        <v>1</v>
      </c>
      <c r="M384" s="90"/>
      <c r="N384" s="36">
        <f>Arkusz13!C23</f>
        <v>0</v>
      </c>
      <c r="O384" s="36">
        <f>Arkusz13!C39</f>
        <v>0</v>
      </c>
      <c r="P384" s="36">
        <f>Arkusz13!C55</f>
        <v>0</v>
      </c>
      <c r="Q384" s="36">
        <f>Arkusz13!C71</f>
        <v>0</v>
      </c>
      <c r="R384" s="36">
        <f>Arkusz13!C87</f>
        <v>0</v>
      </c>
      <c r="S384" s="36">
        <f>Arkusz13!C103</f>
        <v>0</v>
      </c>
      <c r="T384" s="44">
        <f>Arkusz13!C119</f>
        <v>0</v>
      </c>
      <c r="U384" s="36">
        <f>Arkusz13!C135-SUM(N384:T384)</f>
        <v>0</v>
      </c>
      <c r="V384" s="239">
        <f t="shared" si="10"/>
        <v>0</v>
      </c>
      <c r="W384" s="259"/>
      <c r="Y384" s="3"/>
      <c r="Z384" s="6"/>
    </row>
    <row r="385" spans="1:26" x14ac:dyDescent="0.25">
      <c r="C385" s="174" t="s">
        <v>46</v>
      </c>
      <c r="D385" s="175"/>
      <c r="E385" s="175"/>
      <c r="F385" s="175"/>
      <c r="G385" s="175"/>
      <c r="H385" s="175"/>
      <c r="I385" s="175"/>
      <c r="J385" s="175"/>
      <c r="K385" s="175"/>
      <c r="L385" s="90">
        <f>Arkusz13!C8</f>
        <v>0</v>
      </c>
      <c r="M385" s="90"/>
      <c r="N385" s="36">
        <f>Arkusz13!C24</f>
        <v>0</v>
      </c>
      <c r="O385" s="36">
        <f>Arkusz13!C40</f>
        <v>0</v>
      </c>
      <c r="P385" s="36">
        <f>Arkusz13!C56</f>
        <v>0</v>
      </c>
      <c r="Q385" s="36">
        <f>Arkusz13!C72</f>
        <v>0</v>
      </c>
      <c r="R385" s="36">
        <f>Arkusz13!C88</f>
        <v>0</v>
      </c>
      <c r="S385" s="36">
        <f>Arkusz13!C104</f>
        <v>0</v>
      </c>
      <c r="T385" s="44">
        <f>Arkusz13!C120</f>
        <v>0</v>
      </c>
      <c r="U385" s="36">
        <f>Arkusz13!C136-SUM(N385:T385)</f>
        <v>0</v>
      </c>
      <c r="V385" s="239">
        <f t="shared" si="10"/>
        <v>0</v>
      </c>
      <c r="W385" s="259"/>
      <c r="Y385" s="3"/>
      <c r="Z385" s="6"/>
    </row>
    <row r="386" spans="1:26" x14ac:dyDescent="0.25">
      <c r="C386" s="172" t="s">
        <v>4</v>
      </c>
      <c r="D386" s="173"/>
      <c r="E386" s="173"/>
      <c r="F386" s="173"/>
      <c r="G386" s="173"/>
      <c r="H386" s="173"/>
      <c r="I386" s="173"/>
      <c r="J386" s="173"/>
      <c r="K386" s="173"/>
      <c r="L386" s="90">
        <f>Arkusz13!C9</f>
        <v>0</v>
      </c>
      <c r="M386" s="90"/>
      <c r="N386" s="36">
        <f>Arkusz13!C25</f>
        <v>0</v>
      </c>
      <c r="O386" s="36">
        <f>Arkusz13!C41</f>
        <v>0</v>
      </c>
      <c r="P386" s="36">
        <f>Arkusz13!C57</f>
        <v>0</v>
      </c>
      <c r="Q386" s="36">
        <f>Arkusz13!C73</f>
        <v>0</v>
      </c>
      <c r="R386" s="36">
        <f>Arkusz13!C89</f>
        <v>0</v>
      </c>
      <c r="S386" s="36">
        <f>Arkusz13!C105</f>
        <v>0</v>
      </c>
      <c r="T386" s="44">
        <f>Arkusz13!C121</f>
        <v>0</v>
      </c>
      <c r="U386" s="36">
        <f>Arkusz13!C137-SUM(N386:T386)</f>
        <v>0</v>
      </c>
      <c r="V386" s="239">
        <f t="shared" si="10"/>
        <v>0</v>
      </c>
      <c r="W386" s="259"/>
      <c r="Y386" s="3"/>
      <c r="Z386" s="6"/>
    </row>
    <row r="387" spans="1:26" x14ac:dyDescent="0.25">
      <c r="C387" s="174" t="s">
        <v>38</v>
      </c>
      <c r="D387" s="175"/>
      <c r="E387" s="175"/>
      <c r="F387" s="175"/>
      <c r="G387" s="175"/>
      <c r="H387" s="175"/>
      <c r="I387" s="175"/>
      <c r="J387" s="175"/>
      <c r="K387" s="175"/>
      <c r="L387" s="90">
        <f>Arkusz13!C10</f>
        <v>2</v>
      </c>
      <c r="M387" s="90"/>
      <c r="N387" s="36">
        <f>Arkusz13!C26</f>
        <v>1</v>
      </c>
      <c r="O387" s="36">
        <f>Arkusz13!C42</f>
        <v>0</v>
      </c>
      <c r="P387" s="36">
        <f>Arkusz13!C58</f>
        <v>0</v>
      </c>
      <c r="Q387" s="36">
        <f>Arkusz13!C74</f>
        <v>0</v>
      </c>
      <c r="R387" s="36">
        <f>Arkusz13!C90</f>
        <v>0</v>
      </c>
      <c r="S387" s="36">
        <f>Arkusz13!C106</f>
        <v>0</v>
      </c>
      <c r="T387" s="44">
        <f>Arkusz13!C122</f>
        <v>0</v>
      </c>
      <c r="U387" s="36">
        <f>Arkusz13!C138-SUM(N387:T387)</f>
        <v>0</v>
      </c>
      <c r="V387" s="239">
        <f t="shared" si="10"/>
        <v>1</v>
      </c>
      <c r="W387" s="259"/>
      <c r="Y387" s="3"/>
      <c r="Z387" s="6"/>
    </row>
    <row r="388" spans="1:26" x14ac:dyDescent="0.25">
      <c r="C388" s="172" t="s">
        <v>39</v>
      </c>
      <c r="D388" s="173"/>
      <c r="E388" s="173"/>
      <c r="F388" s="173"/>
      <c r="G388" s="173"/>
      <c r="H388" s="173"/>
      <c r="I388" s="173"/>
      <c r="J388" s="173"/>
      <c r="K388" s="173"/>
      <c r="L388" s="90">
        <f>Arkusz13!C11</f>
        <v>1</v>
      </c>
      <c r="M388" s="90"/>
      <c r="N388" s="36">
        <f>Arkusz13!C27</f>
        <v>0</v>
      </c>
      <c r="O388" s="36">
        <f>Arkusz13!C43</f>
        <v>0</v>
      </c>
      <c r="P388" s="36">
        <f>Arkusz13!C59</f>
        <v>0</v>
      </c>
      <c r="Q388" s="36">
        <f>Arkusz13!C75</f>
        <v>0</v>
      </c>
      <c r="R388" s="36">
        <f>Arkusz13!C91</f>
        <v>0</v>
      </c>
      <c r="S388" s="36">
        <f>Arkusz13!C107</f>
        <v>0</v>
      </c>
      <c r="T388" s="44">
        <f>Arkusz13!C123</f>
        <v>0</v>
      </c>
      <c r="U388" s="36">
        <f>Arkusz13!C139-SUM(N388:T388)</f>
        <v>0</v>
      </c>
      <c r="V388" s="239">
        <f t="shared" si="10"/>
        <v>0</v>
      </c>
      <c r="W388" s="259"/>
      <c r="Y388" s="3"/>
      <c r="Z388" s="6"/>
    </row>
    <row r="389" spans="1:26" x14ac:dyDescent="0.25">
      <c r="C389" s="174" t="s">
        <v>40</v>
      </c>
      <c r="D389" s="175"/>
      <c r="E389" s="175"/>
      <c r="F389" s="175"/>
      <c r="G389" s="175"/>
      <c r="H389" s="175"/>
      <c r="I389" s="175"/>
      <c r="J389" s="175"/>
      <c r="K389" s="175"/>
      <c r="L389" s="90">
        <f>Arkusz13!C12</f>
        <v>305</v>
      </c>
      <c r="M389" s="90"/>
      <c r="N389" s="36">
        <f>Arkusz13!C28</f>
        <v>104</v>
      </c>
      <c r="O389" s="36">
        <f>Arkusz13!C44</f>
        <v>27</v>
      </c>
      <c r="P389" s="36">
        <f>Arkusz13!C60</f>
        <v>21</v>
      </c>
      <c r="Q389" s="36">
        <f>Arkusz13!C76</f>
        <v>35</v>
      </c>
      <c r="R389" s="36">
        <f>Arkusz13!C92</f>
        <v>6</v>
      </c>
      <c r="S389" s="36">
        <f>Arkusz13!C108</f>
        <v>0</v>
      </c>
      <c r="T389" s="44">
        <f>Arkusz13!C124</f>
        <v>65</v>
      </c>
      <c r="U389" s="36">
        <f>Arkusz13!C140-SUM(N389:T389)</f>
        <v>73</v>
      </c>
      <c r="V389" s="239">
        <f t="shared" si="10"/>
        <v>331</v>
      </c>
      <c r="W389" s="259"/>
      <c r="Y389" s="3"/>
      <c r="Z389" s="6"/>
    </row>
    <row r="390" spans="1:26" x14ac:dyDescent="0.25">
      <c r="C390" s="174" t="s">
        <v>10</v>
      </c>
      <c r="D390" s="175"/>
      <c r="E390" s="175"/>
      <c r="F390" s="175"/>
      <c r="G390" s="175"/>
      <c r="H390" s="175"/>
      <c r="I390" s="175"/>
      <c r="J390" s="175"/>
      <c r="K390" s="175"/>
      <c r="L390" s="90">
        <f>Arkusz13!C14</f>
        <v>0</v>
      </c>
      <c r="M390" s="90"/>
      <c r="N390" s="36">
        <f>Arkusz13!C30</f>
        <v>0</v>
      </c>
      <c r="O390" s="36">
        <f>Arkusz13!C46</f>
        <v>0</v>
      </c>
      <c r="P390" s="36">
        <f>Arkusz13!C62</f>
        <v>0</v>
      </c>
      <c r="Q390" s="36">
        <f>Arkusz13!C78</f>
        <v>0</v>
      </c>
      <c r="R390" s="36">
        <f>Arkusz13!C94</f>
        <v>0</v>
      </c>
      <c r="S390" s="36">
        <f>Arkusz13!C110</f>
        <v>0</v>
      </c>
      <c r="T390" s="44">
        <f>Arkusz13!C126</f>
        <v>0</v>
      </c>
      <c r="U390" s="36">
        <f>Arkusz13!C142-SUM(N390:T390)</f>
        <v>1</v>
      </c>
      <c r="V390" s="239">
        <f t="shared" si="10"/>
        <v>1</v>
      </c>
      <c r="W390" s="259"/>
      <c r="Y390" s="3"/>
      <c r="Z390" s="6"/>
    </row>
    <row r="391" spans="1:26" x14ac:dyDescent="0.25">
      <c r="C391" s="172" t="s">
        <v>42</v>
      </c>
      <c r="D391" s="173"/>
      <c r="E391" s="173"/>
      <c r="F391" s="173"/>
      <c r="G391" s="173"/>
      <c r="H391" s="173"/>
      <c r="I391" s="173"/>
      <c r="J391" s="173"/>
      <c r="K391" s="173"/>
      <c r="L391" s="90">
        <f>Arkusz13!C15</f>
        <v>7</v>
      </c>
      <c r="M391" s="90"/>
      <c r="N391" s="36">
        <f>Arkusz13!C31</f>
        <v>1</v>
      </c>
      <c r="O391" s="36">
        <f>Arkusz13!C47</f>
        <v>0</v>
      </c>
      <c r="P391" s="36">
        <f>Arkusz13!C63</f>
        <v>1</v>
      </c>
      <c r="Q391" s="36">
        <f>Arkusz13!C79</f>
        <v>0</v>
      </c>
      <c r="R391" s="36">
        <f>Arkusz13!C95</f>
        <v>0</v>
      </c>
      <c r="S391" s="36">
        <f>Arkusz13!C111</f>
        <v>0</v>
      </c>
      <c r="T391" s="44">
        <f>Arkusz13!C127</f>
        <v>0</v>
      </c>
      <c r="U391" s="36">
        <f>Arkusz13!C143-SUM(N391:T391)</f>
        <v>0</v>
      </c>
      <c r="V391" s="239">
        <f t="shared" si="10"/>
        <v>2</v>
      </c>
      <c r="W391" s="259"/>
      <c r="Y391" s="3"/>
      <c r="Z391" s="6"/>
    </row>
    <row r="392" spans="1:26" x14ac:dyDescent="0.25">
      <c r="C392" s="174" t="s">
        <v>43</v>
      </c>
      <c r="D392" s="175"/>
      <c r="E392" s="175"/>
      <c r="F392" s="175"/>
      <c r="G392" s="175"/>
      <c r="H392" s="175"/>
      <c r="I392" s="175"/>
      <c r="J392" s="175"/>
      <c r="K392" s="175"/>
      <c r="L392" s="90">
        <f>Arkusz13!C16</f>
        <v>0</v>
      </c>
      <c r="M392" s="90"/>
      <c r="N392" s="36">
        <f>Arkusz13!C32</f>
        <v>0</v>
      </c>
      <c r="O392" s="36">
        <f>Arkusz13!C48</f>
        <v>0</v>
      </c>
      <c r="P392" s="36">
        <f>Arkusz13!C64</f>
        <v>0</v>
      </c>
      <c r="Q392" s="36">
        <f>Arkusz13!C80</f>
        <v>0</v>
      </c>
      <c r="R392" s="36">
        <f>Arkusz13!C96</f>
        <v>0</v>
      </c>
      <c r="S392" s="36">
        <f>Arkusz13!C112</f>
        <v>0</v>
      </c>
      <c r="T392" s="44">
        <f>Arkusz13!C128</f>
        <v>0</v>
      </c>
      <c r="U392" s="36">
        <f>Arkusz13!C144-SUM(N392:T392)</f>
        <v>0</v>
      </c>
      <c r="V392" s="239">
        <f t="shared" si="10"/>
        <v>0</v>
      </c>
      <c r="W392" s="259"/>
      <c r="Y392" s="3"/>
      <c r="Z392" s="6"/>
    </row>
    <row r="393" spans="1:26" ht="15.75" thickBot="1" x14ac:dyDescent="0.3">
      <c r="C393" s="291" t="s">
        <v>44</v>
      </c>
      <c r="D393" s="292"/>
      <c r="E393" s="292"/>
      <c r="F393" s="292"/>
      <c r="G393" s="292"/>
      <c r="H393" s="292"/>
      <c r="I393" s="292"/>
      <c r="J393" s="292"/>
      <c r="K393" s="292"/>
      <c r="L393" s="90">
        <f>Arkusz13!C17</f>
        <v>0</v>
      </c>
      <c r="M393" s="90"/>
      <c r="N393" s="36">
        <f>Arkusz13!C33</f>
        <v>1</v>
      </c>
      <c r="O393" s="36">
        <f>Arkusz13!C49</f>
        <v>0</v>
      </c>
      <c r="P393" s="36">
        <f>Arkusz13!C65</f>
        <v>0</v>
      </c>
      <c r="Q393" s="36">
        <f>Arkusz13!C81</f>
        <v>0</v>
      </c>
      <c r="R393" s="36">
        <f>Arkusz13!C97</f>
        <v>0</v>
      </c>
      <c r="S393" s="36">
        <f>Arkusz13!C113</f>
        <v>0</v>
      </c>
      <c r="T393" s="44">
        <f>Arkusz13!C129</f>
        <v>0</v>
      </c>
      <c r="U393" s="36">
        <f>Arkusz13!C145-SUM(N393:T393)</f>
        <v>0</v>
      </c>
      <c r="V393" s="239">
        <f t="shared" si="10"/>
        <v>1</v>
      </c>
      <c r="W393" s="259"/>
      <c r="Y393" s="3"/>
      <c r="Z393" s="6"/>
    </row>
    <row r="394" spans="1:26" ht="15.75" thickBot="1" x14ac:dyDescent="0.3">
      <c r="C394" s="282" t="s">
        <v>1</v>
      </c>
      <c r="D394" s="283"/>
      <c r="E394" s="283"/>
      <c r="F394" s="283"/>
      <c r="G394" s="283"/>
      <c r="H394" s="283"/>
      <c r="I394" s="283"/>
      <c r="J394" s="283"/>
      <c r="K394" s="283"/>
      <c r="L394" s="183">
        <f>SUM(L379:L393)</f>
        <v>1574</v>
      </c>
      <c r="M394" s="183"/>
      <c r="N394" s="35">
        <f t="shared" ref="N394:V394" si="11">SUM(N379:N393)</f>
        <v>451</v>
      </c>
      <c r="O394" s="35">
        <f t="shared" si="11"/>
        <v>265</v>
      </c>
      <c r="P394" s="35">
        <f t="shared" si="11"/>
        <v>215</v>
      </c>
      <c r="Q394" s="35">
        <f t="shared" si="11"/>
        <v>49</v>
      </c>
      <c r="R394" s="35">
        <f t="shared" si="11"/>
        <v>6</v>
      </c>
      <c r="S394" s="35">
        <f t="shared" si="11"/>
        <v>0</v>
      </c>
      <c r="T394" s="45">
        <f t="shared" si="11"/>
        <v>65</v>
      </c>
      <c r="U394" s="46">
        <f t="shared" si="11"/>
        <v>500</v>
      </c>
      <c r="V394" s="183">
        <f t="shared" si="11"/>
        <v>1551</v>
      </c>
      <c r="W394" s="284"/>
      <c r="Y394" s="3"/>
      <c r="Z394" s="6"/>
    </row>
    <row r="395" spans="1:26" x14ac:dyDescent="0.25">
      <c r="A395" s="22"/>
      <c r="B395" s="22"/>
      <c r="C395" s="22"/>
      <c r="D395" s="22"/>
      <c r="E395" s="22"/>
      <c r="F395" s="22"/>
      <c r="G395" s="22"/>
      <c r="H395" s="22"/>
      <c r="I395" s="22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</row>
    <row r="396" spans="1:26" s="53" customFormat="1" x14ac:dyDescent="0.25">
      <c r="A396" s="22"/>
      <c r="B396" s="22"/>
      <c r="C396" s="22"/>
      <c r="D396" s="22"/>
      <c r="E396" s="22"/>
      <c r="F396" s="22"/>
      <c r="G396" s="22"/>
      <c r="H396" s="22"/>
      <c r="I396" s="22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Y396" s="6"/>
    </row>
    <row r="397" spans="1:26" s="53" customFormat="1" x14ac:dyDescent="0.25">
      <c r="A397" s="22"/>
      <c r="B397" s="22"/>
      <c r="C397" s="22"/>
      <c r="D397" s="22"/>
      <c r="E397" s="22"/>
      <c r="F397" s="22"/>
      <c r="G397" s="22"/>
      <c r="H397" s="22"/>
      <c r="I397" s="22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Y397" s="6"/>
    </row>
    <row r="398" spans="1:26" s="53" customFormat="1" x14ac:dyDescent="0.25">
      <c r="A398" s="22"/>
      <c r="B398" s="22"/>
      <c r="C398" s="22"/>
      <c r="D398" s="22"/>
      <c r="E398" s="22"/>
      <c r="F398" s="22"/>
      <c r="G398" s="22"/>
      <c r="H398" s="22"/>
      <c r="I398" s="22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Y398" s="6"/>
    </row>
    <row r="401" ht="15" customHeight="1" x14ac:dyDescent="0.25"/>
    <row r="422" spans="1:25" ht="20.25" customHeight="1" thickBot="1" x14ac:dyDescent="0.3"/>
    <row r="423" spans="1:25" ht="21.75" customHeight="1" x14ac:dyDescent="0.25">
      <c r="D423" s="181" t="s">
        <v>2</v>
      </c>
      <c r="E423" s="182"/>
      <c r="F423" s="182"/>
      <c r="G423" s="182"/>
      <c r="H423" s="182"/>
      <c r="I423" s="182"/>
      <c r="J423" s="182"/>
      <c r="K423" s="182"/>
      <c r="L423" s="182" t="s">
        <v>3</v>
      </c>
      <c r="M423" s="182"/>
      <c r="N423" s="147" t="s">
        <v>89</v>
      </c>
      <c r="O423" s="147"/>
      <c r="P423" s="147"/>
      <c r="Q423" s="285" t="s">
        <v>90</v>
      </c>
      <c r="R423" s="286"/>
      <c r="S423" s="287"/>
    </row>
    <row r="424" spans="1:25" ht="15.75" thickBot="1" x14ac:dyDescent="0.3">
      <c r="D424" s="179" t="s">
        <v>88</v>
      </c>
      <c r="E424" s="180"/>
      <c r="F424" s="180"/>
      <c r="G424" s="180"/>
      <c r="H424" s="180"/>
      <c r="I424" s="180"/>
      <c r="J424" s="180"/>
      <c r="K424" s="180"/>
      <c r="L424" s="178">
        <f>Arkusz14!B2</f>
        <v>41</v>
      </c>
      <c r="M424" s="178"/>
      <c r="N424" s="178">
        <f>Arkusz14!B3</f>
        <v>9</v>
      </c>
      <c r="O424" s="178"/>
      <c r="P424" s="178"/>
      <c r="Q424" s="288">
        <f>Arkusz14!B4</f>
        <v>0</v>
      </c>
      <c r="R424" s="289"/>
      <c r="S424" s="290"/>
    </row>
    <row r="425" spans="1:25" x14ac:dyDescent="0.25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</row>
    <row r="426" spans="1:25" x14ac:dyDescent="0.25">
      <c r="A426" s="160" t="s">
        <v>166</v>
      </c>
      <c r="B426" s="161"/>
      <c r="C426" s="161"/>
      <c r="D426" s="161"/>
      <c r="E426" s="161"/>
      <c r="F426" s="161"/>
      <c r="G426" s="161"/>
      <c r="H426" s="161"/>
      <c r="I426" s="161"/>
      <c r="J426" s="161"/>
      <c r="K426" s="161"/>
      <c r="L426" s="161"/>
      <c r="M426" s="161"/>
      <c r="N426" s="161"/>
      <c r="O426" s="161"/>
      <c r="P426" s="161"/>
      <c r="Q426" s="161"/>
      <c r="R426" s="161"/>
      <c r="S426" s="161"/>
      <c r="T426" s="161"/>
      <c r="U426" s="161"/>
      <c r="V426" s="161"/>
      <c r="W426" s="161"/>
      <c r="X426" s="161"/>
      <c r="Y426" s="161"/>
    </row>
    <row r="427" spans="1:25" s="53" customFormat="1" x14ac:dyDescent="0.25">
      <c r="A427" s="160"/>
      <c r="B427" s="161"/>
      <c r="C427" s="161"/>
      <c r="D427" s="161"/>
      <c r="E427" s="161"/>
      <c r="F427" s="161"/>
      <c r="G427" s="161"/>
      <c r="H427" s="161"/>
      <c r="I427" s="161"/>
      <c r="J427" s="161"/>
      <c r="K427" s="161"/>
      <c r="L427" s="161"/>
      <c r="M427" s="161"/>
      <c r="N427" s="161"/>
      <c r="O427" s="161"/>
      <c r="P427" s="161"/>
      <c r="Q427" s="161"/>
      <c r="R427" s="161"/>
      <c r="S427" s="161"/>
      <c r="T427" s="161"/>
      <c r="U427" s="161"/>
      <c r="V427" s="161"/>
      <c r="W427" s="161"/>
      <c r="X427" s="161"/>
      <c r="Y427" s="161"/>
    </row>
    <row r="428" spans="1:25" s="53" customFormat="1" x14ac:dyDescent="0.25">
      <c r="A428" s="160"/>
      <c r="B428" s="161"/>
      <c r="C428" s="161"/>
      <c r="D428" s="161"/>
      <c r="E428" s="161"/>
      <c r="F428" s="161"/>
      <c r="G428" s="161"/>
      <c r="H428" s="161"/>
      <c r="I428" s="161"/>
      <c r="J428" s="161"/>
      <c r="K428" s="161"/>
      <c r="L428" s="161"/>
      <c r="M428" s="161"/>
      <c r="N428" s="161"/>
      <c r="O428" s="161"/>
      <c r="P428" s="161"/>
      <c r="Q428" s="161"/>
      <c r="R428" s="161"/>
      <c r="S428" s="161"/>
      <c r="T428" s="161"/>
      <c r="U428" s="161"/>
      <c r="V428" s="161"/>
      <c r="W428" s="161"/>
      <c r="X428" s="161"/>
      <c r="Y428" s="161"/>
    </row>
    <row r="429" spans="1:25" s="53" customFormat="1" x14ac:dyDescent="0.25">
      <c r="A429" s="160"/>
      <c r="B429" s="161"/>
      <c r="C429" s="161"/>
      <c r="D429" s="161"/>
      <c r="E429" s="161"/>
      <c r="F429" s="161"/>
      <c r="G429" s="161"/>
      <c r="H429" s="161"/>
      <c r="I429" s="161"/>
      <c r="J429" s="161"/>
      <c r="K429" s="161"/>
      <c r="L429" s="161"/>
      <c r="M429" s="161"/>
      <c r="N429" s="161"/>
      <c r="O429" s="161"/>
      <c r="P429" s="161"/>
      <c r="Q429" s="161"/>
      <c r="R429" s="161"/>
      <c r="S429" s="161"/>
      <c r="T429" s="161"/>
      <c r="U429" s="161"/>
      <c r="V429" s="161"/>
      <c r="W429" s="161"/>
      <c r="X429" s="161"/>
      <c r="Y429" s="161"/>
    </row>
    <row r="430" spans="1:25" s="53" customFormat="1" x14ac:dyDescent="0.25">
      <c r="A430" s="160"/>
      <c r="B430" s="161"/>
      <c r="C430" s="161"/>
      <c r="D430" s="161"/>
      <c r="E430" s="161"/>
      <c r="F430" s="161"/>
      <c r="G430" s="161"/>
      <c r="H430" s="161"/>
      <c r="I430" s="161"/>
      <c r="J430" s="161"/>
      <c r="K430" s="161"/>
      <c r="L430" s="161"/>
      <c r="M430" s="161"/>
      <c r="N430" s="161"/>
      <c r="O430" s="161"/>
      <c r="P430" s="161"/>
      <c r="Q430" s="161"/>
      <c r="R430" s="161"/>
      <c r="S430" s="161"/>
      <c r="T430" s="161"/>
      <c r="U430" s="161"/>
      <c r="V430" s="161"/>
      <c r="W430" s="161"/>
      <c r="X430" s="161"/>
      <c r="Y430" s="161"/>
    </row>
    <row r="431" spans="1:25" x14ac:dyDescent="0.25">
      <c r="A431" s="161"/>
      <c r="B431" s="161"/>
      <c r="C431" s="161"/>
      <c r="D431" s="161"/>
      <c r="E431" s="161"/>
      <c r="F431" s="161"/>
      <c r="G431" s="161"/>
      <c r="H431" s="161"/>
      <c r="I431" s="161"/>
      <c r="J431" s="161"/>
      <c r="K431" s="161"/>
      <c r="L431" s="161"/>
      <c r="M431" s="161"/>
      <c r="N431" s="161"/>
      <c r="O431" s="161"/>
      <c r="P431" s="161"/>
      <c r="Q431" s="161"/>
      <c r="R431" s="161"/>
      <c r="S431" s="161"/>
      <c r="T431" s="161"/>
      <c r="U431" s="161"/>
      <c r="V431" s="161"/>
      <c r="W431" s="161"/>
      <c r="X431" s="161"/>
      <c r="Y431" s="161"/>
    </row>
    <row r="432" spans="1:25" x14ac:dyDescent="0.25">
      <c r="A432" s="161"/>
      <c r="B432" s="161"/>
      <c r="C432" s="161"/>
      <c r="D432" s="161"/>
      <c r="E432" s="161"/>
      <c r="F432" s="161"/>
      <c r="G432" s="161"/>
      <c r="H432" s="161"/>
      <c r="I432" s="161"/>
      <c r="J432" s="161"/>
      <c r="K432" s="161"/>
      <c r="L432" s="161"/>
      <c r="M432" s="161"/>
      <c r="N432" s="161"/>
      <c r="O432" s="161"/>
      <c r="P432" s="161"/>
      <c r="Q432" s="161"/>
      <c r="R432" s="161"/>
      <c r="S432" s="161"/>
      <c r="T432" s="161"/>
      <c r="U432" s="161"/>
      <c r="V432" s="161"/>
      <c r="W432" s="161"/>
      <c r="X432" s="161"/>
      <c r="Y432" s="161"/>
    </row>
    <row r="434" spans="1:25" x14ac:dyDescent="0.25">
      <c r="A434" s="10" t="s">
        <v>167</v>
      </c>
      <c r="B434" s="10"/>
      <c r="C434" s="10"/>
      <c r="D434" s="10"/>
      <c r="E434" s="10"/>
      <c r="F434" s="10"/>
    </row>
    <row r="435" spans="1:25" ht="15.75" thickBot="1" x14ac:dyDescent="0.3"/>
    <row r="436" spans="1:25" x14ac:dyDescent="0.25">
      <c r="D436" s="83" t="s">
        <v>27</v>
      </c>
      <c r="E436" s="84"/>
      <c r="F436" s="84"/>
      <c r="G436" s="84"/>
      <c r="H436" s="84" t="s">
        <v>3</v>
      </c>
      <c r="I436" s="84"/>
      <c r="J436" s="84"/>
      <c r="K436" s="84" t="s">
        <v>22</v>
      </c>
      <c r="L436" s="84"/>
      <c r="M436" s="256"/>
    </row>
    <row r="437" spans="1:25" x14ac:dyDescent="0.25">
      <c r="D437" s="257" t="s">
        <v>19</v>
      </c>
      <c r="E437" s="258"/>
      <c r="F437" s="258"/>
      <c r="G437" s="258"/>
      <c r="H437" s="239">
        <v>63804</v>
      </c>
      <c r="I437" s="239"/>
      <c r="J437" s="239"/>
      <c r="K437" s="239">
        <v>62540</v>
      </c>
      <c r="L437" s="239"/>
      <c r="M437" s="259"/>
    </row>
    <row r="438" spans="1:25" x14ac:dyDescent="0.25">
      <c r="D438" s="260" t="s">
        <v>20</v>
      </c>
      <c r="E438" s="261"/>
      <c r="F438" s="261"/>
      <c r="G438" s="261"/>
      <c r="H438" s="239">
        <v>2082</v>
      </c>
      <c r="I438" s="239"/>
      <c r="J438" s="239"/>
      <c r="K438" s="239">
        <v>2110</v>
      </c>
      <c r="L438" s="239"/>
      <c r="M438" s="259"/>
    </row>
    <row r="439" spans="1:25" ht="15.75" thickBot="1" x14ac:dyDescent="0.3">
      <c r="D439" s="273" t="s">
        <v>21</v>
      </c>
      <c r="E439" s="274"/>
      <c r="F439" s="274"/>
      <c r="G439" s="274"/>
      <c r="H439" s="239">
        <v>1463</v>
      </c>
      <c r="I439" s="239"/>
      <c r="J439" s="239"/>
      <c r="K439" s="239">
        <v>1417</v>
      </c>
      <c r="L439" s="239"/>
      <c r="M439" s="259"/>
    </row>
    <row r="440" spans="1:25" ht="15.75" thickBot="1" x14ac:dyDescent="0.3">
      <c r="D440" s="263" t="s">
        <v>1</v>
      </c>
      <c r="E440" s="264"/>
      <c r="F440" s="264"/>
      <c r="G440" s="264"/>
      <c r="H440" s="92">
        <f>SUM(H437:J439)</f>
        <v>67349</v>
      </c>
      <c r="I440" s="92"/>
      <c r="J440" s="92"/>
      <c r="K440" s="92">
        <f>SUM(K437:M439)</f>
        <v>66067</v>
      </c>
      <c r="L440" s="92"/>
      <c r="M440" s="93"/>
    </row>
    <row r="441" spans="1:25" s="38" customFormat="1" x14ac:dyDescent="0.25">
      <c r="D441" s="49"/>
      <c r="E441" s="49"/>
      <c r="F441" s="49"/>
      <c r="G441" s="49"/>
      <c r="H441" s="55"/>
      <c r="I441" s="55"/>
      <c r="J441" s="55"/>
      <c r="K441" s="55"/>
      <c r="L441" s="55"/>
      <c r="M441" s="55"/>
      <c r="Y441" s="6"/>
    </row>
    <row r="442" spans="1:25" s="38" customFormat="1" x14ac:dyDescent="0.25">
      <c r="D442" s="41"/>
      <c r="E442" s="41"/>
      <c r="F442" s="41"/>
      <c r="G442" s="41"/>
      <c r="H442" s="42"/>
      <c r="I442" s="42"/>
      <c r="J442" s="42"/>
      <c r="K442" s="42"/>
      <c r="L442" s="42"/>
      <c r="M442" s="42"/>
      <c r="Y442" s="6"/>
    </row>
    <row r="443" spans="1:25" s="38" customFormat="1" x14ac:dyDescent="0.25">
      <c r="D443" s="41"/>
      <c r="E443" s="41"/>
      <c r="F443" s="41"/>
      <c r="G443" s="41"/>
      <c r="H443" s="42"/>
      <c r="I443" s="42"/>
      <c r="J443" s="42"/>
      <c r="K443" s="42"/>
      <c r="L443" s="42"/>
      <c r="M443" s="42"/>
      <c r="Y443" s="6"/>
    </row>
    <row r="444" spans="1:25" x14ac:dyDescent="0.25">
      <c r="D444" s="24"/>
      <c r="E444" s="24"/>
      <c r="F444" s="24"/>
      <c r="G444" s="24"/>
      <c r="H444" s="24"/>
      <c r="I444" s="24"/>
      <c r="J444" s="24"/>
      <c r="K444" s="24"/>
      <c r="L444" s="24"/>
      <c r="M444" s="24"/>
    </row>
    <row r="445" spans="1:25" s="38" customFormat="1" x14ac:dyDescent="0.25"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Y445" s="6"/>
    </row>
    <row r="446" spans="1:25" s="38" customFormat="1" x14ac:dyDescent="0.25"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Y446" s="6"/>
    </row>
    <row r="447" spans="1:25" s="38" customFormat="1" x14ac:dyDescent="0.25"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Y447" s="6"/>
    </row>
    <row r="448" spans="1:25" s="38" customFormat="1" x14ac:dyDescent="0.25"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Y448" s="6"/>
    </row>
    <row r="449" spans="1:25" s="38" customFormat="1" x14ac:dyDescent="0.25"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Y449" s="6"/>
    </row>
    <row r="450" spans="1:25" s="38" customFormat="1" x14ac:dyDescent="0.25"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Y450" s="6"/>
    </row>
    <row r="451" spans="1:25" s="38" customFormat="1" x14ac:dyDescent="0.25"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Y451" s="6"/>
    </row>
    <row r="452" spans="1:25" s="38" customFormat="1" x14ac:dyDescent="0.25"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Y452" s="6"/>
    </row>
    <row r="453" spans="1:25" s="38" customFormat="1" x14ac:dyDescent="0.25"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Y453" s="6"/>
    </row>
    <row r="454" spans="1:25" s="38" customFormat="1" x14ac:dyDescent="0.25"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Y454" s="6"/>
    </row>
    <row r="455" spans="1:25" s="38" customFormat="1" x14ac:dyDescent="0.25"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Y455" s="6"/>
    </row>
    <row r="456" spans="1:25" s="38" customFormat="1" x14ac:dyDescent="0.25"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Y456" s="6"/>
    </row>
    <row r="458" spans="1:25" s="38" customFormat="1" x14ac:dyDescent="0.25">
      <c r="Y458" s="6"/>
    </row>
    <row r="459" spans="1:25" x14ac:dyDescent="0.25">
      <c r="A459" s="160" t="s">
        <v>168</v>
      </c>
      <c r="B459" s="161"/>
      <c r="C459" s="161"/>
      <c r="D459" s="161"/>
      <c r="E459" s="161"/>
      <c r="F459" s="161"/>
      <c r="G459" s="161"/>
      <c r="H459" s="161"/>
      <c r="I459" s="161"/>
      <c r="J459" s="161"/>
      <c r="K459" s="161"/>
      <c r="L459" s="161"/>
      <c r="M459" s="161"/>
      <c r="N459" s="161"/>
      <c r="O459" s="161"/>
      <c r="P459" s="161"/>
      <c r="Q459" s="161"/>
      <c r="R459" s="161"/>
      <c r="S459" s="161"/>
      <c r="T459" s="161"/>
      <c r="U459" s="161"/>
      <c r="V459" s="161"/>
      <c r="W459" s="161"/>
      <c r="X459" s="161"/>
      <c r="Y459" s="161"/>
    </row>
    <row r="460" spans="1:25" x14ac:dyDescent="0.25">
      <c r="A460" s="161"/>
      <c r="B460" s="161"/>
      <c r="C460" s="161"/>
      <c r="D460" s="161"/>
      <c r="E460" s="161"/>
      <c r="F460" s="161"/>
      <c r="G460" s="161"/>
      <c r="H460" s="161"/>
      <c r="I460" s="161"/>
      <c r="J460" s="161"/>
      <c r="K460" s="161"/>
      <c r="L460" s="161"/>
      <c r="M460" s="161"/>
      <c r="N460" s="161"/>
      <c r="O460" s="161"/>
      <c r="P460" s="161"/>
      <c r="Q460" s="161"/>
      <c r="R460" s="161"/>
      <c r="S460" s="161"/>
      <c r="T460" s="161"/>
      <c r="U460" s="161"/>
      <c r="V460" s="161"/>
      <c r="W460" s="161"/>
      <c r="X460" s="161"/>
      <c r="Y460" s="161"/>
    </row>
    <row r="461" spans="1:25" x14ac:dyDescent="0.25">
      <c r="A461" s="161"/>
      <c r="B461" s="161"/>
      <c r="C461" s="161"/>
      <c r="D461" s="161"/>
      <c r="E461" s="161"/>
      <c r="F461" s="161"/>
      <c r="G461" s="161"/>
      <c r="H461" s="161"/>
      <c r="I461" s="161"/>
      <c r="J461" s="161"/>
      <c r="K461" s="161"/>
      <c r="L461" s="161"/>
      <c r="M461" s="161"/>
      <c r="N461" s="161"/>
      <c r="O461" s="161"/>
      <c r="P461" s="161"/>
      <c r="Q461" s="161"/>
      <c r="R461" s="161"/>
      <c r="S461" s="161"/>
      <c r="T461" s="161"/>
      <c r="U461" s="161"/>
      <c r="V461" s="161"/>
      <c r="W461" s="161"/>
      <c r="X461" s="161"/>
      <c r="Y461" s="161"/>
    </row>
    <row r="462" spans="1:25" x14ac:dyDescent="0.25">
      <c r="A462" s="161"/>
      <c r="B462" s="161"/>
      <c r="C462" s="161"/>
      <c r="D462" s="161"/>
      <c r="E462" s="161"/>
      <c r="F462" s="161"/>
      <c r="G462" s="161"/>
      <c r="H462" s="161"/>
      <c r="I462" s="161"/>
      <c r="J462" s="161"/>
      <c r="K462" s="161"/>
      <c r="L462" s="161"/>
      <c r="M462" s="161"/>
      <c r="N462" s="161"/>
      <c r="O462" s="161"/>
      <c r="P462" s="161"/>
      <c r="Q462" s="161"/>
      <c r="R462" s="161"/>
      <c r="S462" s="161"/>
      <c r="T462" s="161"/>
      <c r="U462" s="161"/>
      <c r="V462" s="161"/>
      <c r="W462" s="161"/>
      <c r="X462" s="161"/>
      <c r="Y462" s="161"/>
    </row>
    <row r="463" spans="1:25" x14ac:dyDescent="0.25">
      <c r="A463" s="161"/>
      <c r="B463" s="161"/>
      <c r="C463" s="161"/>
      <c r="D463" s="161"/>
      <c r="E463" s="161"/>
      <c r="F463" s="161"/>
      <c r="G463" s="161"/>
      <c r="H463" s="161"/>
      <c r="I463" s="161"/>
      <c r="J463" s="161"/>
      <c r="K463" s="161"/>
      <c r="L463" s="161"/>
      <c r="M463" s="161"/>
      <c r="N463" s="161"/>
      <c r="O463" s="161"/>
      <c r="P463" s="161"/>
      <c r="Q463" s="161"/>
      <c r="R463" s="161"/>
      <c r="S463" s="161"/>
      <c r="T463" s="161"/>
      <c r="U463" s="161"/>
      <c r="V463" s="161"/>
      <c r="W463" s="161"/>
      <c r="X463" s="161"/>
      <c r="Y463" s="161"/>
    </row>
    <row r="464" spans="1:25" x14ac:dyDescent="0.25">
      <c r="A464" s="161"/>
      <c r="B464" s="161"/>
      <c r="C464" s="161"/>
      <c r="D464" s="161"/>
      <c r="E464" s="161"/>
      <c r="F464" s="161"/>
      <c r="G464" s="161"/>
      <c r="H464" s="161"/>
      <c r="I464" s="161"/>
      <c r="J464" s="161"/>
      <c r="K464" s="161"/>
      <c r="L464" s="161"/>
      <c r="M464" s="161"/>
      <c r="N464" s="161"/>
      <c r="O464" s="161"/>
      <c r="P464" s="161"/>
      <c r="Q464" s="161"/>
      <c r="R464" s="161"/>
      <c r="S464" s="161"/>
      <c r="T464" s="161"/>
      <c r="U464" s="161"/>
      <c r="V464" s="161"/>
      <c r="W464" s="161"/>
      <c r="X464" s="161"/>
      <c r="Y464" s="161"/>
    </row>
    <row r="465" spans="1:25" x14ac:dyDescent="0.25">
      <c r="A465" s="161"/>
      <c r="B465" s="161"/>
      <c r="C465" s="161"/>
      <c r="D465" s="161"/>
      <c r="E465" s="161"/>
      <c r="F465" s="161"/>
      <c r="G465" s="161"/>
      <c r="H465" s="161"/>
      <c r="I465" s="161"/>
      <c r="J465" s="161"/>
      <c r="K465" s="161"/>
      <c r="L465" s="161"/>
      <c r="M465" s="161"/>
      <c r="N465" s="161"/>
      <c r="O465" s="161"/>
      <c r="P465" s="161"/>
      <c r="Q465" s="161"/>
      <c r="R465" s="161"/>
      <c r="S465" s="161"/>
      <c r="T465" s="161"/>
      <c r="U465" s="161"/>
      <c r="V465" s="161"/>
      <c r="W465" s="161"/>
      <c r="X465" s="161"/>
      <c r="Y465" s="161"/>
    </row>
    <row r="466" spans="1:25" x14ac:dyDescent="0.25">
      <c r="A466" s="161"/>
      <c r="B466" s="161"/>
      <c r="C466" s="161"/>
      <c r="D466" s="161"/>
      <c r="E466" s="161"/>
      <c r="F466" s="161"/>
      <c r="G466" s="161"/>
      <c r="H466" s="161"/>
      <c r="I466" s="161"/>
      <c r="J466" s="161"/>
      <c r="K466" s="161"/>
      <c r="L466" s="161"/>
      <c r="M466" s="161"/>
      <c r="N466" s="161"/>
      <c r="O466" s="161"/>
      <c r="P466" s="161"/>
      <c r="Q466" s="161"/>
      <c r="R466" s="161"/>
      <c r="S466" s="161"/>
      <c r="T466" s="161"/>
      <c r="U466" s="161"/>
      <c r="V466" s="161"/>
      <c r="W466" s="161"/>
      <c r="X466" s="161"/>
      <c r="Y466" s="161"/>
    </row>
    <row r="469" spans="1:25" s="53" customFormat="1" x14ac:dyDescent="0.25">
      <c r="Y469" s="6"/>
    </row>
    <row r="470" spans="1:25" x14ac:dyDescent="0.25">
      <c r="A470" s="10" t="s">
        <v>47</v>
      </c>
      <c r="B470" s="10"/>
      <c r="C470" s="10"/>
      <c r="D470" s="10"/>
      <c r="E470" s="10"/>
      <c r="F470" s="10"/>
      <c r="G470" s="10"/>
      <c r="H470" s="10"/>
      <c r="I470" s="10"/>
      <c r="J470" s="10"/>
    </row>
    <row r="471" spans="1:25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</row>
    <row r="472" spans="1:25" ht="15.75" thickBot="1" x14ac:dyDescent="0.3">
      <c r="A472" s="10"/>
      <c r="B472" s="10"/>
      <c r="C472" s="10"/>
      <c r="D472" s="10"/>
      <c r="E472" s="10"/>
      <c r="F472" s="10"/>
      <c r="G472" s="10"/>
      <c r="H472" s="10"/>
      <c r="I472" s="10"/>
      <c r="J472" s="10"/>
    </row>
    <row r="473" spans="1:25" x14ac:dyDescent="0.25">
      <c r="D473" s="265" t="s">
        <v>49</v>
      </c>
      <c r="E473" s="266"/>
      <c r="F473" s="266"/>
      <c r="G473" s="269" t="str">
        <f>CONCATENATE(Arkusz18!A2," - ",Arkusz18!B2," r.")</f>
        <v>01.03.2017 - 31.03.2017 r.</v>
      </c>
      <c r="H473" s="269"/>
      <c r="I473" s="269"/>
      <c r="J473" s="269"/>
      <c r="K473" s="269"/>
      <c r="L473" s="269"/>
      <c r="M473" s="269"/>
      <c r="N473" s="269"/>
      <c r="O473" s="269"/>
      <c r="P473" s="269"/>
      <c r="Q473" s="269"/>
      <c r="R473" s="270"/>
    </row>
    <row r="474" spans="1:25" ht="24" customHeight="1" x14ac:dyDescent="0.25">
      <c r="D474" s="267"/>
      <c r="E474" s="268"/>
      <c r="F474" s="268"/>
      <c r="G474" s="271" t="s">
        <v>65</v>
      </c>
      <c r="H474" s="271"/>
      <c r="I474" s="271"/>
      <c r="J474" s="271" t="s">
        <v>93</v>
      </c>
      <c r="K474" s="271"/>
      <c r="L474" s="271"/>
      <c r="M474" s="271" t="s">
        <v>64</v>
      </c>
      <c r="N474" s="271"/>
      <c r="O474" s="271"/>
      <c r="P474" s="271" t="s">
        <v>92</v>
      </c>
      <c r="Q474" s="271"/>
      <c r="R474" s="272"/>
    </row>
    <row r="475" spans="1:25" ht="15" customHeight="1" x14ac:dyDescent="0.25">
      <c r="D475" s="168" t="s">
        <v>91</v>
      </c>
      <c r="E475" s="169"/>
      <c r="F475" s="169"/>
      <c r="G475" s="262">
        <f>Arkusz16!A2</f>
        <v>0</v>
      </c>
      <c r="H475" s="262"/>
      <c r="I475" s="262"/>
      <c r="J475" s="262">
        <f>Arkusz16!A3</f>
        <v>0</v>
      </c>
      <c r="K475" s="262"/>
      <c r="L475" s="262"/>
      <c r="M475" s="262">
        <f>Arkusz16!A4</f>
        <v>0</v>
      </c>
      <c r="N475" s="262"/>
      <c r="O475" s="262"/>
      <c r="P475" s="262">
        <f>Arkusz16!A5</f>
        <v>0</v>
      </c>
      <c r="Q475" s="262"/>
      <c r="R475" s="262"/>
    </row>
    <row r="476" spans="1:25" x14ac:dyDescent="0.25">
      <c r="D476" s="162" t="s">
        <v>51</v>
      </c>
      <c r="E476" s="163"/>
      <c r="F476" s="163"/>
      <c r="G476" s="164">
        <f>Arkusz16!A6</f>
        <v>3697</v>
      </c>
      <c r="H476" s="164"/>
      <c r="I476" s="164"/>
      <c r="J476" s="165">
        <f>Arkusz16!A7</f>
        <v>13</v>
      </c>
      <c r="K476" s="166"/>
      <c r="L476" s="167"/>
      <c r="M476" s="165">
        <f>Arkusz16!A8</f>
        <v>6</v>
      </c>
      <c r="N476" s="166"/>
      <c r="O476" s="167"/>
      <c r="P476" s="165">
        <f>Arkusz16!A9</f>
        <v>23</v>
      </c>
      <c r="Q476" s="166"/>
      <c r="R476" s="167"/>
    </row>
    <row r="477" spans="1:25" ht="15.75" thickBot="1" x14ac:dyDescent="0.3">
      <c r="D477" s="280" t="s">
        <v>52</v>
      </c>
      <c r="E477" s="281"/>
      <c r="F477" s="281"/>
      <c r="G477" s="277">
        <f>Arkusz16!A10</f>
        <v>661</v>
      </c>
      <c r="H477" s="277"/>
      <c r="I477" s="277"/>
      <c r="J477" s="277">
        <f>Arkusz16!A11</f>
        <v>5</v>
      </c>
      <c r="K477" s="277"/>
      <c r="L477" s="277"/>
      <c r="M477" s="277">
        <f>Arkusz16!A12</f>
        <v>7</v>
      </c>
      <c r="N477" s="277"/>
      <c r="O477" s="277"/>
      <c r="P477" s="277">
        <f>Arkusz16!A13</f>
        <v>20</v>
      </c>
      <c r="Q477" s="277"/>
      <c r="R477" s="277"/>
    </row>
    <row r="478" spans="1:25" ht="15.75" thickBot="1" x14ac:dyDescent="0.3">
      <c r="D478" s="278" t="s">
        <v>50</v>
      </c>
      <c r="E478" s="279"/>
      <c r="F478" s="279"/>
      <c r="G478" s="275">
        <f>SUM(G475:I477)</f>
        <v>4358</v>
      </c>
      <c r="H478" s="275"/>
      <c r="I478" s="275"/>
      <c r="J478" s="275">
        <f t="shared" ref="J478" si="12">SUM(J475:L477)</f>
        <v>18</v>
      </c>
      <c r="K478" s="275"/>
      <c r="L478" s="275"/>
      <c r="M478" s="275">
        <f t="shared" ref="M478" si="13">SUM(M475:O477)</f>
        <v>13</v>
      </c>
      <c r="N478" s="275"/>
      <c r="O478" s="275"/>
      <c r="P478" s="275">
        <f t="shared" ref="P478" si="14">SUM(P475:R477)</f>
        <v>43</v>
      </c>
      <c r="Q478" s="275"/>
      <c r="R478" s="276"/>
    </row>
    <row r="479" spans="1:25" x14ac:dyDescent="0.25">
      <c r="A479" s="25"/>
      <c r="B479" s="25"/>
      <c r="C479" s="25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</row>
    <row r="481" spans="1:25" ht="15.75" thickBot="1" x14ac:dyDescent="0.3"/>
    <row r="482" spans="1:25" x14ac:dyDescent="0.25">
      <c r="D482" s="265" t="s">
        <v>49</v>
      </c>
      <c r="E482" s="266"/>
      <c r="F482" s="266"/>
      <c r="G482" s="269" t="str">
        <f>CONCATENATE(Arkusz18!C2," - ",Arkusz18!B2," r.")</f>
        <v>01.01.2017 - 31.03.2017 r.</v>
      </c>
      <c r="H482" s="269"/>
      <c r="I482" s="269"/>
      <c r="J482" s="269"/>
      <c r="K482" s="269"/>
      <c r="L482" s="269"/>
      <c r="M482" s="269"/>
      <c r="N482" s="269"/>
      <c r="O482" s="269"/>
      <c r="P482" s="269"/>
      <c r="Q482" s="269"/>
      <c r="R482" s="270"/>
    </row>
    <row r="483" spans="1:25" ht="23.25" customHeight="1" x14ac:dyDescent="0.25">
      <c r="D483" s="267"/>
      <c r="E483" s="268"/>
      <c r="F483" s="268"/>
      <c r="G483" s="271" t="s">
        <v>65</v>
      </c>
      <c r="H483" s="271"/>
      <c r="I483" s="271"/>
      <c r="J483" s="271" t="s">
        <v>93</v>
      </c>
      <c r="K483" s="271"/>
      <c r="L483" s="271"/>
      <c r="M483" s="271" t="s">
        <v>64</v>
      </c>
      <c r="N483" s="271"/>
      <c r="O483" s="271"/>
      <c r="P483" s="271" t="s">
        <v>92</v>
      </c>
      <c r="Q483" s="271"/>
      <c r="R483" s="272"/>
    </row>
    <row r="484" spans="1:25" x14ac:dyDescent="0.25">
      <c r="D484" s="168" t="s">
        <v>91</v>
      </c>
      <c r="E484" s="169"/>
      <c r="F484" s="169"/>
      <c r="G484" s="262">
        <f>Arkusz17!A2</f>
        <v>0</v>
      </c>
      <c r="H484" s="262"/>
      <c r="I484" s="262"/>
      <c r="J484" s="262">
        <f>Arkusz17!A3</f>
        <v>0</v>
      </c>
      <c r="K484" s="262"/>
      <c r="L484" s="262"/>
      <c r="M484" s="262">
        <f>Arkusz17!A4</f>
        <v>9</v>
      </c>
      <c r="N484" s="262"/>
      <c r="O484" s="262"/>
      <c r="P484" s="262">
        <f>Arkusz17!A5</f>
        <v>0</v>
      </c>
      <c r="Q484" s="262"/>
      <c r="R484" s="262"/>
    </row>
    <row r="485" spans="1:25" x14ac:dyDescent="0.25">
      <c r="D485" s="162" t="s">
        <v>51</v>
      </c>
      <c r="E485" s="163"/>
      <c r="F485" s="163"/>
      <c r="G485" s="164">
        <f>Arkusz17!A6</f>
        <v>11749</v>
      </c>
      <c r="H485" s="164"/>
      <c r="I485" s="164"/>
      <c r="J485" s="164">
        <f>Arkusz17!A7</f>
        <v>49</v>
      </c>
      <c r="K485" s="164"/>
      <c r="L485" s="164"/>
      <c r="M485" s="164">
        <f>Arkusz17!A8</f>
        <v>40</v>
      </c>
      <c r="N485" s="164"/>
      <c r="O485" s="164"/>
      <c r="P485" s="164">
        <f>Arkusz17!A9</f>
        <v>57</v>
      </c>
      <c r="Q485" s="164"/>
      <c r="R485" s="164"/>
    </row>
    <row r="486" spans="1:25" ht="15.75" thickBot="1" x14ac:dyDescent="0.3">
      <c r="D486" s="280" t="s">
        <v>52</v>
      </c>
      <c r="E486" s="281"/>
      <c r="F486" s="281"/>
      <c r="G486" s="277">
        <f>Arkusz17!A10</f>
        <v>3647</v>
      </c>
      <c r="H486" s="277"/>
      <c r="I486" s="277"/>
      <c r="J486" s="277">
        <f>Arkusz17!A11</f>
        <v>20</v>
      </c>
      <c r="K486" s="277"/>
      <c r="L486" s="277"/>
      <c r="M486" s="277">
        <f>Arkusz17!A12</f>
        <v>101</v>
      </c>
      <c r="N486" s="277"/>
      <c r="O486" s="277"/>
      <c r="P486" s="277">
        <f>Arkusz17!A13</f>
        <v>40</v>
      </c>
      <c r="Q486" s="277"/>
      <c r="R486" s="277"/>
    </row>
    <row r="487" spans="1:25" ht="15.75" thickBot="1" x14ac:dyDescent="0.3">
      <c r="D487" s="278" t="s">
        <v>50</v>
      </c>
      <c r="E487" s="279"/>
      <c r="F487" s="279"/>
      <c r="G487" s="275">
        <f>SUM(G484:I486)</f>
        <v>15396</v>
      </c>
      <c r="H487" s="275"/>
      <c r="I487" s="275"/>
      <c r="J487" s="275">
        <f t="shared" ref="J487" si="15">SUM(J484:L486)</f>
        <v>69</v>
      </c>
      <c r="K487" s="275"/>
      <c r="L487" s="275"/>
      <c r="M487" s="275">
        <f t="shared" ref="M487" si="16">SUM(M484:O486)</f>
        <v>150</v>
      </c>
      <c r="N487" s="275"/>
      <c r="O487" s="275"/>
      <c r="P487" s="275">
        <f t="shared" ref="P487" si="17">SUM(P484:R486)</f>
        <v>97</v>
      </c>
      <c r="Q487" s="275"/>
      <c r="R487" s="276"/>
    </row>
    <row r="490" spans="1:25" x14ac:dyDescent="0.25">
      <c r="A490" s="152" t="s">
        <v>174</v>
      </c>
      <c r="B490" s="153"/>
      <c r="C490" s="153"/>
      <c r="D490" s="153"/>
      <c r="E490" s="153"/>
      <c r="F490" s="153"/>
      <c r="G490" s="153"/>
      <c r="H490" s="153"/>
      <c r="I490" s="153"/>
      <c r="J490" s="153"/>
      <c r="K490" s="153"/>
      <c r="L490" s="153"/>
      <c r="M490" s="153"/>
      <c r="N490" s="153"/>
      <c r="O490" s="153"/>
      <c r="P490" s="153"/>
      <c r="Q490" s="153"/>
      <c r="R490" s="153"/>
      <c r="S490" s="153"/>
      <c r="T490" s="153"/>
      <c r="U490" s="153"/>
      <c r="V490" s="153"/>
      <c r="W490" s="153"/>
      <c r="X490" s="153"/>
      <c r="Y490" s="153"/>
    </row>
    <row r="491" spans="1:25" x14ac:dyDescent="0.25">
      <c r="A491" s="153"/>
      <c r="B491" s="153"/>
      <c r="C491" s="153"/>
      <c r="D491" s="153"/>
      <c r="E491" s="153"/>
      <c r="F491" s="153"/>
      <c r="G491" s="153"/>
      <c r="H491" s="153"/>
      <c r="I491" s="153"/>
      <c r="J491" s="153"/>
      <c r="K491" s="153"/>
      <c r="L491" s="153"/>
      <c r="M491" s="153"/>
      <c r="N491" s="153"/>
      <c r="O491" s="153"/>
      <c r="P491" s="153"/>
      <c r="Q491" s="153"/>
      <c r="R491" s="153"/>
      <c r="S491" s="153"/>
      <c r="T491" s="153"/>
      <c r="U491" s="153"/>
      <c r="V491" s="153"/>
      <c r="W491" s="153"/>
      <c r="X491" s="153"/>
      <c r="Y491" s="153"/>
    </row>
    <row r="492" spans="1:25" x14ac:dyDescent="0.25">
      <c r="A492" s="153"/>
      <c r="B492" s="153"/>
      <c r="C492" s="153"/>
      <c r="D492" s="153"/>
      <c r="E492" s="153"/>
      <c r="F492" s="153"/>
      <c r="G492" s="153"/>
      <c r="H492" s="153"/>
      <c r="I492" s="153"/>
      <c r="J492" s="153"/>
      <c r="K492" s="153"/>
      <c r="L492" s="153"/>
      <c r="M492" s="153"/>
      <c r="N492" s="153"/>
      <c r="O492" s="153"/>
      <c r="P492" s="153"/>
      <c r="Q492" s="153"/>
      <c r="R492" s="153"/>
      <c r="S492" s="153"/>
      <c r="T492" s="153"/>
      <c r="U492" s="153"/>
      <c r="V492" s="153"/>
      <c r="W492" s="153"/>
      <c r="X492" s="153"/>
      <c r="Y492" s="153"/>
    </row>
    <row r="493" spans="1:25" x14ac:dyDescent="0.25">
      <c r="A493" s="153"/>
      <c r="B493" s="153"/>
      <c r="C493" s="153"/>
      <c r="D493" s="153"/>
      <c r="E493" s="153"/>
      <c r="F493" s="153"/>
      <c r="G493" s="153"/>
      <c r="H493" s="153"/>
      <c r="I493" s="153"/>
      <c r="J493" s="153"/>
      <c r="K493" s="153"/>
      <c r="L493" s="153"/>
      <c r="M493" s="153"/>
      <c r="N493" s="153"/>
      <c r="O493" s="153"/>
      <c r="P493" s="153"/>
      <c r="Q493" s="153"/>
      <c r="R493" s="153"/>
      <c r="S493" s="153"/>
      <c r="T493" s="153"/>
      <c r="U493" s="153"/>
      <c r="V493" s="153"/>
      <c r="W493" s="153"/>
      <c r="X493" s="153"/>
      <c r="Y493" s="153"/>
    </row>
    <row r="494" spans="1:25" x14ac:dyDescent="0.25">
      <c r="A494" s="153"/>
      <c r="B494" s="153"/>
      <c r="C494" s="153"/>
      <c r="D494" s="153"/>
      <c r="E494" s="153"/>
      <c r="F494" s="153"/>
      <c r="G494" s="153"/>
      <c r="H494" s="153"/>
      <c r="I494" s="153"/>
      <c r="J494" s="153"/>
      <c r="K494" s="153"/>
      <c r="L494" s="153"/>
      <c r="M494" s="153"/>
      <c r="N494" s="153"/>
      <c r="O494" s="153"/>
      <c r="P494" s="153"/>
      <c r="Q494" s="153"/>
      <c r="R494" s="153"/>
      <c r="S494" s="153"/>
      <c r="T494" s="153"/>
      <c r="U494" s="153"/>
      <c r="V494" s="153"/>
      <c r="W494" s="153"/>
      <c r="X494" s="153"/>
      <c r="Y494" s="153"/>
    </row>
    <row r="495" spans="1:25" x14ac:dyDescent="0.25">
      <c r="A495" s="153"/>
      <c r="B495" s="153"/>
      <c r="C495" s="153"/>
      <c r="D495" s="153"/>
      <c r="E495" s="153"/>
      <c r="F495" s="153"/>
      <c r="G495" s="153"/>
      <c r="H495" s="153"/>
      <c r="I495" s="153"/>
      <c r="J495" s="153"/>
      <c r="K495" s="153"/>
      <c r="L495" s="153"/>
      <c r="M495" s="153"/>
      <c r="N495" s="153"/>
      <c r="O495" s="153"/>
      <c r="P495" s="153"/>
      <c r="Q495" s="153"/>
      <c r="R495" s="153"/>
      <c r="S495" s="153"/>
      <c r="T495" s="153"/>
      <c r="U495" s="153"/>
      <c r="V495" s="153"/>
      <c r="W495" s="153"/>
      <c r="X495" s="153"/>
      <c r="Y495" s="153"/>
    </row>
    <row r="496" spans="1:25" x14ac:dyDescent="0.25">
      <c r="A496" s="153"/>
      <c r="B496" s="153"/>
      <c r="C496" s="153"/>
      <c r="D496" s="153"/>
      <c r="E496" s="153"/>
      <c r="F496" s="153"/>
      <c r="G496" s="153"/>
      <c r="H496" s="153"/>
      <c r="I496" s="153"/>
      <c r="J496" s="153"/>
      <c r="K496" s="153"/>
      <c r="L496" s="153"/>
      <c r="M496" s="153"/>
      <c r="N496" s="153"/>
      <c r="O496" s="153"/>
      <c r="P496" s="153"/>
      <c r="Q496" s="153"/>
      <c r="R496" s="153"/>
      <c r="S496" s="153"/>
      <c r="T496" s="153"/>
      <c r="U496" s="153"/>
      <c r="V496" s="153"/>
      <c r="W496" s="153"/>
      <c r="X496" s="153"/>
      <c r="Y496" s="153"/>
    </row>
    <row r="497" spans="1:25" x14ac:dyDescent="0.25">
      <c r="A497" s="153"/>
      <c r="B497" s="153"/>
      <c r="C497" s="153"/>
      <c r="D497" s="153"/>
      <c r="E497" s="153"/>
      <c r="F497" s="153"/>
      <c r="G497" s="153"/>
      <c r="H497" s="153"/>
      <c r="I497" s="153"/>
      <c r="J497" s="153"/>
      <c r="K497" s="153"/>
      <c r="L497" s="153"/>
      <c r="M497" s="153"/>
      <c r="N497" s="153"/>
      <c r="O497" s="153"/>
      <c r="P497" s="153"/>
      <c r="Q497" s="153"/>
      <c r="R497" s="153"/>
      <c r="S497" s="153"/>
      <c r="T497" s="153"/>
      <c r="U497" s="153"/>
      <c r="V497" s="153"/>
      <c r="W497" s="153"/>
      <c r="X497" s="153"/>
      <c r="Y497" s="153"/>
    </row>
    <row r="498" spans="1:25" x14ac:dyDescent="0.25">
      <c r="A498" s="153"/>
      <c r="B498" s="153"/>
      <c r="C498" s="153"/>
      <c r="D498" s="153"/>
      <c r="E498" s="153"/>
      <c r="F498" s="153"/>
      <c r="G498" s="153"/>
      <c r="H498" s="153"/>
      <c r="I498" s="153"/>
      <c r="J498" s="153"/>
      <c r="K498" s="153"/>
      <c r="L498" s="153"/>
      <c r="M498" s="153"/>
      <c r="N498" s="153"/>
      <c r="O498" s="153"/>
      <c r="P498" s="153"/>
      <c r="Q498" s="153"/>
      <c r="R498" s="153"/>
      <c r="S498" s="153"/>
      <c r="T498" s="153"/>
      <c r="U498" s="153"/>
      <c r="V498" s="153"/>
      <c r="W498" s="153"/>
      <c r="X498" s="153"/>
      <c r="Y498" s="153"/>
    </row>
    <row r="502" spans="1:25" x14ac:dyDescent="0.25">
      <c r="A502" s="26" t="s">
        <v>48</v>
      </c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R502" s="27"/>
      <c r="S502" s="27"/>
      <c r="T502" s="27"/>
    </row>
    <row r="503" spans="1:25" ht="15" customHeight="1" x14ac:dyDescent="0.25">
      <c r="P503" s="28"/>
      <c r="Q503" s="28"/>
      <c r="R503" s="27"/>
      <c r="S503" s="27"/>
      <c r="T503" s="27"/>
      <c r="U503" s="28"/>
    </row>
    <row r="504" spans="1:25" ht="15" customHeight="1" x14ac:dyDescent="0.25"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</row>
    <row r="505" spans="1:25" ht="15" customHeight="1" x14ac:dyDescent="0.25">
      <c r="A505" s="160" t="s">
        <v>169</v>
      </c>
      <c r="B505" s="161"/>
      <c r="C505" s="161"/>
      <c r="D505" s="161"/>
      <c r="E505" s="161"/>
      <c r="F505" s="161"/>
      <c r="G505" s="161"/>
      <c r="H505" s="161"/>
      <c r="I505" s="161"/>
      <c r="J505" s="161"/>
      <c r="K505" s="161"/>
      <c r="L505" s="161"/>
      <c r="M505" s="161"/>
      <c r="N505" s="161"/>
      <c r="O505" s="161"/>
      <c r="P505" s="161"/>
      <c r="Q505" s="161"/>
      <c r="R505" s="161"/>
      <c r="S505" s="161"/>
      <c r="T505" s="161"/>
      <c r="U505" s="161"/>
      <c r="V505" s="161"/>
      <c r="W505" s="161"/>
      <c r="X505" s="161"/>
      <c r="Y505" s="161"/>
    </row>
    <row r="506" spans="1:25" ht="15" customHeight="1" x14ac:dyDescent="0.25">
      <c r="A506" s="161"/>
      <c r="B506" s="161"/>
      <c r="C506" s="161"/>
      <c r="D506" s="161"/>
      <c r="E506" s="161"/>
      <c r="F506" s="161"/>
      <c r="G506" s="161"/>
      <c r="H506" s="161"/>
      <c r="I506" s="161"/>
      <c r="J506" s="161"/>
      <c r="K506" s="161"/>
      <c r="L506" s="161"/>
      <c r="M506" s="161"/>
      <c r="N506" s="161"/>
      <c r="O506" s="161"/>
      <c r="P506" s="161"/>
      <c r="Q506" s="161"/>
      <c r="R506" s="161"/>
      <c r="S506" s="161"/>
      <c r="T506" s="161"/>
      <c r="U506" s="161"/>
      <c r="V506" s="161"/>
      <c r="W506" s="161"/>
      <c r="X506" s="161"/>
      <c r="Y506" s="161"/>
    </row>
    <row r="507" spans="1:25" ht="15" customHeight="1" x14ac:dyDescent="0.25">
      <c r="A507" s="161"/>
      <c r="B507" s="161"/>
      <c r="C507" s="161"/>
      <c r="D507" s="161"/>
      <c r="E507" s="161"/>
      <c r="F507" s="161"/>
      <c r="G507" s="161"/>
      <c r="H507" s="161"/>
      <c r="I507" s="161"/>
      <c r="J507" s="161"/>
      <c r="K507" s="161"/>
      <c r="L507" s="161"/>
      <c r="M507" s="161"/>
      <c r="N507" s="161"/>
      <c r="O507" s="161"/>
      <c r="P507" s="161"/>
      <c r="Q507" s="161"/>
      <c r="R507" s="161"/>
      <c r="S507" s="161"/>
      <c r="T507" s="161"/>
      <c r="U507" s="161"/>
      <c r="V507" s="161"/>
      <c r="W507" s="161"/>
      <c r="X507" s="161"/>
      <c r="Y507" s="161"/>
    </row>
    <row r="508" spans="1:25" ht="15" customHeight="1" x14ac:dyDescent="0.25">
      <c r="A508" s="161"/>
      <c r="B508" s="161"/>
      <c r="C508" s="161"/>
      <c r="D508" s="161"/>
      <c r="E508" s="161"/>
      <c r="F508" s="161"/>
      <c r="G508" s="161"/>
      <c r="H508" s="161"/>
      <c r="I508" s="161"/>
      <c r="J508" s="161"/>
      <c r="K508" s="161"/>
      <c r="L508" s="161"/>
      <c r="M508" s="161"/>
      <c r="N508" s="161"/>
      <c r="O508" s="161"/>
      <c r="P508" s="161"/>
      <c r="Q508" s="161"/>
      <c r="R508" s="161"/>
      <c r="S508" s="161"/>
      <c r="T508" s="161"/>
      <c r="U508" s="161"/>
      <c r="V508" s="161"/>
      <c r="W508" s="161"/>
      <c r="X508" s="161"/>
      <c r="Y508" s="161"/>
    </row>
    <row r="509" spans="1:25" ht="15" customHeight="1" x14ac:dyDescent="0.25">
      <c r="A509" s="161"/>
      <c r="B509" s="161"/>
      <c r="C509" s="161"/>
      <c r="D509" s="161"/>
      <c r="E509" s="161"/>
      <c r="F509" s="161"/>
      <c r="G509" s="161"/>
      <c r="H509" s="161"/>
      <c r="I509" s="161"/>
      <c r="J509" s="161"/>
      <c r="K509" s="161"/>
      <c r="L509" s="161"/>
      <c r="M509" s="161"/>
      <c r="N509" s="161"/>
      <c r="O509" s="161"/>
      <c r="P509" s="161"/>
      <c r="Q509" s="161"/>
      <c r="R509" s="161"/>
      <c r="S509" s="161"/>
      <c r="T509" s="161"/>
      <c r="U509" s="161"/>
      <c r="V509" s="161"/>
      <c r="W509" s="161"/>
      <c r="X509" s="161"/>
      <c r="Y509" s="161"/>
    </row>
    <row r="510" spans="1:25" ht="15" customHeight="1" x14ac:dyDescent="0.25">
      <c r="A510" s="161"/>
      <c r="B510" s="161"/>
      <c r="C510" s="161"/>
      <c r="D510" s="161"/>
      <c r="E510" s="161"/>
      <c r="F510" s="161"/>
      <c r="G510" s="161"/>
      <c r="H510" s="161"/>
      <c r="I510" s="161"/>
      <c r="J510" s="161"/>
      <c r="K510" s="161"/>
      <c r="L510" s="161"/>
      <c r="M510" s="161"/>
      <c r="N510" s="161"/>
      <c r="O510" s="161"/>
      <c r="P510" s="161"/>
      <c r="Q510" s="161"/>
      <c r="R510" s="161"/>
      <c r="S510" s="161"/>
      <c r="T510" s="161"/>
      <c r="U510" s="161"/>
      <c r="V510" s="161"/>
      <c r="W510" s="161"/>
      <c r="X510" s="161"/>
      <c r="Y510" s="161"/>
    </row>
    <row r="511" spans="1:25" ht="15" customHeight="1" x14ac:dyDescent="0.25">
      <c r="A511" s="161"/>
      <c r="B511" s="161"/>
      <c r="C511" s="161"/>
      <c r="D511" s="161"/>
      <c r="E511" s="161"/>
      <c r="F511" s="161"/>
      <c r="G511" s="161"/>
      <c r="H511" s="161"/>
      <c r="I511" s="161"/>
      <c r="J511" s="161"/>
      <c r="K511" s="161"/>
      <c r="L511" s="161"/>
      <c r="M511" s="161"/>
      <c r="N511" s="161"/>
      <c r="O511" s="161"/>
      <c r="P511" s="161"/>
      <c r="Q511" s="161"/>
      <c r="R511" s="161"/>
      <c r="S511" s="161"/>
      <c r="T511" s="161"/>
      <c r="U511" s="161"/>
      <c r="V511" s="161"/>
      <c r="W511" s="161"/>
      <c r="X511" s="161"/>
      <c r="Y511" s="161"/>
    </row>
    <row r="512" spans="1:25" ht="15" customHeight="1" x14ac:dyDescent="0.25">
      <c r="A512" s="161"/>
      <c r="B512" s="161"/>
      <c r="C512" s="161"/>
      <c r="D512" s="161"/>
      <c r="E512" s="161"/>
      <c r="F512" s="161"/>
      <c r="G512" s="161"/>
      <c r="H512" s="161"/>
      <c r="I512" s="161"/>
      <c r="J512" s="161"/>
      <c r="K512" s="161"/>
      <c r="L512" s="161"/>
      <c r="M512" s="161"/>
      <c r="N512" s="161"/>
      <c r="O512" s="161"/>
      <c r="P512" s="161"/>
      <c r="Q512" s="161"/>
      <c r="R512" s="161"/>
      <c r="S512" s="161"/>
      <c r="T512" s="161"/>
      <c r="U512" s="161"/>
      <c r="V512" s="161"/>
      <c r="W512" s="161"/>
      <c r="X512" s="161"/>
      <c r="Y512" s="161"/>
    </row>
    <row r="513" spans="1:25" ht="15" customHeight="1" x14ac:dyDescent="0.25">
      <c r="A513" s="161"/>
      <c r="B513" s="161"/>
      <c r="C513" s="161"/>
      <c r="D513" s="161"/>
      <c r="E513" s="161"/>
      <c r="F513" s="161"/>
      <c r="G513" s="161"/>
      <c r="H513" s="161"/>
      <c r="I513" s="161"/>
      <c r="J513" s="161"/>
      <c r="K513" s="161"/>
      <c r="L513" s="161"/>
      <c r="M513" s="161"/>
      <c r="N513" s="161"/>
      <c r="O513" s="161"/>
      <c r="P513" s="161"/>
      <c r="Q513" s="161"/>
      <c r="R513" s="161"/>
      <c r="S513" s="161"/>
      <c r="T513" s="161"/>
      <c r="U513" s="161"/>
      <c r="V513" s="161"/>
      <c r="W513" s="161"/>
      <c r="X513" s="161"/>
      <c r="Y513" s="161"/>
    </row>
    <row r="514" spans="1:25" ht="15" customHeight="1" x14ac:dyDescent="0.25">
      <c r="A514" s="161"/>
      <c r="B514" s="161"/>
      <c r="C514" s="161"/>
      <c r="D514" s="161"/>
      <c r="E514" s="161"/>
      <c r="F514" s="161"/>
      <c r="G514" s="161"/>
      <c r="H514" s="161"/>
      <c r="I514" s="161"/>
      <c r="J514" s="161"/>
      <c r="K514" s="161"/>
      <c r="L514" s="161"/>
      <c r="M514" s="161"/>
      <c r="N514" s="161"/>
      <c r="O514" s="161"/>
      <c r="P514" s="161"/>
      <c r="Q514" s="161"/>
      <c r="R514" s="161"/>
      <c r="S514" s="161"/>
      <c r="T514" s="161"/>
      <c r="U514" s="161"/>
      <c r="V514" s="161"/>
      <c r="W514" s="161"/>
      <c r="X514" s="161"/>
      <c r="Y514" s="161"/>
    </row>
    <row r="515" spans="1:25" ht="15" customHeight="1" x14ac:dyDescent="0.25">
      <c r="A515" s="161"/>
      <c r="B515" s="161"/>
      <c r="C515" s="161"/>
      <c r="D515" s="161"/>
      <c r="E515" s="161"/>
      <c r="F515" s="161"/>
      <c r="G515" s="161"/>
      <c r="H515" s="161"/>
      <c r="I515" s="161"/>
      <c r="J515" s="161"/>
      <c r="K515" s="161"/>
      <c r="L515" s="161"/>
      <c r="M515" s="161"/>
      <c r="N515" s="161"/>
      <c r="O515" s="161"/>
      <c r="P515" s="161"/>
      <c r="Q515" s="161"/>
      <c r="R515" s="161"/>
      <c r="S515" s="161"/>
      <c r="T515" s="161"/>
      <c r="U515" s="161"/>
      <c r="V515" s="161"/>
      <c r="W515" s="161"/>
      <c r="X515" s="161"/>
      <c r="Y515" s="161"/>
    </row>
    <row r="516" spans="1:25" x14ac:dyDescent="0.25">
      <c r="A516" s="161"/>
      <c r="B516" s="161"/>
      <c r="C516" s="161"/>
      <c r="D516" s="161"/>
      <c r="E516" s="161"/>
      <c r="F516" s="161"/>
      <c r="G516" s="161"/>
      <c r="H516" s="161"/>
      <c r="I516" s="161"/>
      <c r="J516" s="161"/>
      <c r="K516" s="161"/>
      <c r="L516" s="161"/>
      <c r="M516" s="161"/>
      <c r="N516" s="161"/>
      <c r="O516" s="161"/>
      <c r="P516" s="161"/>
      <c r="Q516" s="161"/>
      <c r="R516" s="161"/>
      <c r="S516" s="161"/>
      <c r="T516" s="161"/>
      <c r="U516" s="161"/>
      <c r="V516" s="161"/>
      <c r="W516" s="161"/>
      <c r="X516" s="161"/>
      <c r="Y516" s="161"/>
    </row>
    <row r="517" spans="1:25" x14ac:dyDescent="0.25">
      <c r="A517" s="161"/>
      <c r="B517" s="161"/>
      <c r="C517" s="161"/>
      <c r="D517" s="161"/>
      <c r="E517" s="161"/>
      <c r="F517" s="161"/>
      <c r="G517" s="161"/>
      <c r="H517" s="161"/>
      <c r="I517" s="161"/>
      <c r="J517" s="161"/>
      <c r="K517" s="161"/>
      <c r="L517" s="161"/>
      <c r="M517" s="161"/>
      <c r="N517" s="161"/>
      <c r="O517" s="161"/>
      <c r="P517" s="161"/>
      <c r="Q517" s="161"/>
      <c r="R517" s="161"/>
      <c r="S517" s="161"/>
      <c r="T517" s="161"/>
      <c r="U517" s="161"/>
      <c r="V517" s="161"/>
      <c r="W517" s="161"/>
      <c r="X517" s="161"/>
      <c r="Y517" s="161"/>
    </row>
    <row r="518" spans="1:25" x14ac:dyDescent="0.25">
      <c r="A518" s="161"/>
      <c r="B518" s="161"/>
      <c r="C518" s="161"/>
      <c r="D518" s="161"/>
      <c r="E518" s="161"/>
      <c r="F518" s="161"/>
      <c r="G518" s="161"/>
      <c r="H518" s="161"/>
      <c r="I518" s="161"/>
      <c r="J518" s="161"/>
      <c r="K518" s="161"/>
      <c r="L518" s="161"/>
      <c r="M518" s="161"/>
      <c r="N518" s="161"/>
      <c r="O518" s="161"/>
      <c r="P518" s="161"/>
      <c r="Q518" s="161"/>
      <c r="R518" s="161"/>
      <c r="S518" s="161"/>
      <c r="T518" s="161"/>
      <c r="U518" s="161"/>
      <c r="V518" s="161"/>
      <c r="W518" s="161"/>
      <c r="X518" s="161"/>
      <c r="Y518" s="161"/>
    </row>
    <row r="519" spans="1:25" ht="15" customHeight="1" x14ac:dyDescent="0.25">
      <c r="A519" s="161"/>
      <c r="B519" s="161"/>
      <c r="C519" s="161"/>
      <c r="D519" s="161"/>
      <c r="E519" s="161"/>
      <c r="F519" s="161"/>
      <c r="G519" s="161"/>
      <c r="H519" s="161"/>
      <c r="I519" s="161"/>
      <c r="J519" s="161"/>
      <c r="K519" s="161"/>
      <c r="L519" s="161"/>
      <c r="M519" s="161"/>
      <c r="N519" s="161"/>
      <c r="O519" s="161"/>
      <c r="P519" s="161"/>
      <c r="Q519" s="161"/>
      <c r="R519" s="161"/>
      <c r="S519" s="161"/>
      <c r="T519" s="161"/>
      <c r="U519" s="161"/>
      <c r="V519" s="161"/>
      <c r="W519" s="161"/>
      <c r="X519" s="161"/>
      <c r="Y519" s="161"/>
    </row>
    <row r="520" spans="1:25" x14ac:dyDescent="0.25">
      <c r="A520" s="161"/>
      <c r="B520" s="161"/>
      <c r="C520" s="161"/>
      <c r="D520" s="161"/>
      <c r="E520" s="161"/>
      <c r="F520" s="161"/>
      <c r="G520" s="161"/>
      <c r="H520" s="161"/>
      <c r="I520" s="161"/>
      <c r="J520" s="161"/>
      <c r="K520" s="161"/>
      <c r="L520" s="161"/>
      <c r="M520" s="161"/>
      <c r="N520" s="161"/>
      <c r="O520" s="161"/>
      <c r="P520" s="161"/>
      <c r="Q520" s="161"/>
      <c r="R520" s="161"/>
      <c r="S520" s="161"/>
      <c r="T520" s="161"/>
      <c r="U520" s="161"/>
      <c r="V520" s="161"/>
      <c r="W520" s="161"/>
      <c r="X520" s="161"/>
      <c r="Y520" s="161"/>
    </row>
    <row r="521" spans="1:25" x14ac:dyDescent="0.25">
      <c r="A521" s="161"/>
      <c r="B521" s="161"/>
      <c r="C521" s="161"/>
      <c r="D521" s="161"/>
      <c r="E521" s="161"/>
      <c r="F521" s="161"/>
      <c r="G521" s="161"/>
      <c r="H521" s="161"/>
      <c r="I521" s="161"/>
      <c r="J521" s="161"/>
      <c r="K521" s="161"/>
      <c r="L521" s="161"/>
      <c r="M521" s="161"/>
      <c r="N521" s="161"/>
      <c r="O521" s="161"/>
      <c r="P521" s="161"/>
      <c r="Q521" s="161"/>
      <c r="R521" s="161"/>
      <c r="S521" s="161"/>
      <c r="T521" s="161"/>
      <c r="U521" s="161"/>
      <c r="V521" s="161"/>
      <c r="W521" s="161"/>
      <c r="X521" s="161"/>
      <c r="Y521" s="161"/>
    </row>
    <row r="522" spans="1:25" ht="15" customHeight="1" x14ac:dyDescent="0.25">
      <c r="A522" s="161"/>
      <c r="B522" s="161"/>
      <c r="C522" s="161"/>
      <c r="D522" s="161"/>
      <c r="E522" s="161"/>
      <c r="F522" s="161"/>
      <c r="G522" s="161"/>
      <c r="H522" s="161"/>
      <c r="I522" s="161"/>
      <c r="J522" s="161"/>
      <c r="K522" s="161"/>
      <c r="L522" s="161"/>
      <c r="M522" s="161"/>
      <c r="N522" s="161"/>
      <c r="O522" s="161"/>
      <c r="P522" s="161"/>
      <c r="Q522" s="161"/>
      <c r="R522" s="161"/>
      <c r="S522" s="161"/>
      <c r="T522" s="161"/>
      <c r="U522" s="161"/>
      <c r="V522" s="161"/>
      <c r="W522" s="161"/>
      <c r="X522" s="161"/>
      <c r="Y522" s="161"/>
    </row>
    <row r="523" spans="1:25" x14ac:dyDescent="0.25">
      <c r="A523" s="161"/>
      <c r="B523" s="161"/>
      <c r="C523" s="161"/>
      <c r="D523" s="161"/>
      <c r="E523" s="161"/>
      <c r="F523" s="161"/>
      <c r="G523" s="161"/>
      <c r="H523" s="161"/>
      <c r="I523" s="161"/>
      <c r="J523" s="161"/>
      <c r="K523" s="161"/>
      <c r="L523" s="161"/>
      <c r="M523" s="161"/>
      <c r="N523" s="161"/>
      <c r="O523" s="161"/>
      <c r="P523" s="161"/>
      <c r="Q523" s="161"/>
      <c r="R523" s="161"/>
      <c r="S523" s="161"/>
      <c r="T523" s="161"/>
      <c r="U523" s="161"/>
      <c r="V523" s="161"/>
      <c r="W523" s="161"/>
      <c r="X523" s="161"/>
      <c r="Y523" s="161"/>
    </row>
    <row r="524" spans="1:25" x14ac:dyDescent="0.25">
      <c r="A524" s="161"/>
      <c r="B524" s="161"/>
      <c r="C524" s="161"/>
      <c r="D524" s="161"/>
      <c r="E524" s="161"/>
      <c r="F524" s="161"/>
      <c r="G524" s="161"/>
      <c r="H524" s="161"/>
      <c r="I524" s="161"/>
      <c r="J524" s="161"/>
      <c r="K524" s="161"/>
      <c r="L524" s="161"/>
      <c r="M524" s="161"/>
      <c r="N524" s="161"/>
      <c r="O524" s="161"/>
      <c r="P524" s="161"/>
      <c r="Q524" s="161"/>
      <c r="R524" s="161"/>
      <c r="S524" s="161"/>
      <c r="T524" s="161"/>
      <c r="U524" s="161"/>
      <c r="V524" s="161"/>
      <c r="W524" s="161"/>
      <c r="X524" s="161"/>
      <c r="Y524" s="161"/>
    </row>
    <row r="525" spans="1:25" x14ac:dyDescent="0.25">
      <c r="A525" s="161"/>
      <c r="B525" s="161"/>
      <c r="C525" s="161"/>
      <c r="D525" s="161"/>
      <c r="E525" s="161"/>
      <c r="F525" s="161"/>
      <c r="G525" s="161"/>
      <c r="H525" s="161"/>
      <c r="I525" s="161"/>
      <c r="J525" s="161"/>
      <c r="K525" s="161"/>
      <c r="L525" s="161"/>
      <c r="M525" s="161"/>
      <c r="N525" s="161"/>
      <c r="O525" s="161"/>
      <c r="P525" s="161"/>
      <c r="Q525" s="161"/>
      <c r="R525" s="161"/>
      <c r="S525" s="161"/>
      <c r="T525" s="161"/>
      <c r="U525" s="161"/>
      <c r="V525" s="161"/>
      <c r="W525" s="161"/>
      <c r="X525" s="161"/>
      <c r="Y525" s="161"/>
    </row>
    <row r="526" spans="1:25" ht="15" customHeight="1" x14ac:dyDescent="0.25">
      <c r="A526" s="161"/>
      <c r="B526" s="161"/>
      <c r="C526" s="161"/>
      <c r="D526" s="161"/>
      <c r="E526" s="161"/>
      <c r="F526" s="161"/>
      <c r="G526" s="161"/>
      <c r="H526" s="161"/>
      <c r="I526" s="161"/>
      <c r="J526" s="161"/>
      <c r="K526" s="161"/>
      <c r="L526" s="161"/>
      <c r="M526" s="161"/>
      <c r="N526" s="161"/>
      <c r="O526" s="161"/>
      <c r="P526" s="161"/>
      <c r="Q526" s="161"/>
      <c r="R526" s="161"/>
      <c r="S526" s="161"/>
      <c r="T526" s="161"/>
      <c r="U526" s="161"/>
      <c r="V526" s="161"/>
      <c r="W526" s="161"/>
      <c r="X526" s="161"/>
      <c r="Y526" s="161"/>
    </row>
    <row r="527" spans="1:25" x14ac:dyDescent="0.25">
      <c r="A527" s="161"/>
      <c r="B527" s="161"/>
      <c r="C527" s="161"/>
      <c r="D527" s="161"/>
      <c r="E527" s="161"/>
      <c r="F527" s="161"/>
      <c r="G527" s="161"/>
      <c r="H527" s="161"/>
      <c r="I527" s="161"/>
      <c r="J527" s="161"/>
      <c r="K527" s="161"/>
      <c r="L527" s="161"/>
      <c r="M527" s="161"/>
      <c r="N527" s="161"/>
      <c r="O527" s="161"/>
      <c r="P527" s="161"/>
      <c r="Q527" s="161"/>
      <c r="R527" s="161"/>
      <c r="S527" s="161"/>
      <c r="T527" s="161"/>
      <c r="U527" s="161"/>
      <c r="V527" s="161"/>
      <c r="W527" s="161"/>
      <c r="X527" s="161"/>
      <c r="Y527" s="161"/>
    </row>
    <row r="528" spans="1:25" x14ac:dyDescent="0.25">
      <c r="A528" s="161"/>
      <c r="B528" s="161"/>
      <c r="C528" s="161"/>
      <c r="D528" s="161"/>
      <c r="E528" s="161"/>
      <c r="F528" s="161"/>
      <c r="G528" s="161"/>
      <c r="H528" s="161"/>
      <c r="I528" s="161"/>
      <c r="J528" s="161"/>
      <c r="K528" s="161"/>
      <c r="L528" s="161"/>
      <c r="M528" s="161"/>
      <c r="N528" s="161"/>
      <c r="O528" s="161"/>
      <c r="P528" s="161"/>
      <c r="Q528" s="161"/>
      <c r="R528" s="161"/>
      <c r="S528" s="161"/>
      <c r="T528" s="161"/>
      <c r="U528" s="161"/>
      <c r="V528" s="161"/>
      <c r="W528" s="161"/>
      <c r="X528" s="161"/>
      <c r="Y528" s="161"/>
    </row>
    <row r="529" spans="1:25" x14ac:dyDescent="0.25">
      <c r="A529" s="161"/>
      <c r="B529" s="161"/>
      <c r="C529" s="161"/>
      <c r="D529" s="161"/>
      <c r="E529" s="161"/>
      <c r="F529" s="161"/>
      <c r="G529" s="161"/>
      <c r="H529" s="161"/>
      <c r="I529" s="161"/>
      <c r="J529" s="161"/>
      <c r="K529" s="161"/>
      <c r="L529" s="161"/>
      <c r="M529" s="161"/>
      <c r="N529" s="161"/>
      <c r="O529" s="161"/>
      <c r="P529" s="161"/>
      <c r="Q529" s="161"/>
      <c r="R529" s="161"/>
      <c r="S529" s="161"/>
      <c r="T529" s="161"/>
      <c r="U529" s="161"/>
      <c r="V529" s="161"/>
      <c r="W529" s="161"/>
      <c r="X529" s="161"/>
      <c r="Y529" s="161"/>
    </row>
    <row r="530" spans="1:25" x14ac:dyDescent="0.25">
      <c r="A530" s="28"/>
      <c r="B530" s="28"/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</row>
    <row r="531" spans="1:25" x14ac:dyDescent="0.25">
      <c r="A531" s="28"/>
      <c r="B531" s="28"/>
      <c r="C531" s="28"/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</row>
    <row r="532" spans="1:25" x14ac:dyDescent="0.25">
      <c r="P532" s="30"/>
      <c r="Q532" s="30"/>
      <c r="R532" s="29"/>
      <c r="S532" s="29"/>
      <c r="T532" s="29"/>
      <c r="U532" s="30"/>
    </row>
    <row r="533" spans="1:25" x14ac:dyDescent="0.25">
      <c r="A533" s="31" t="s">
        <v>171</v>
      </c>
      <c r="B533" s="31"/>
      <c r="C533" s="31"/>
      <c r="D533" s="31"/>
      <c r="E533" s="31"/>
      <c r="F533" s="31"/>
      <c r="G533" s="31"/>
      <c r="H533" s="31"/>
      <c r="I533" s="31"/>
      <c r="N533" s="30"/>
      <c r="O533" s="30"/>
      <c r="P533" s="32"/>
      <c r="Q533" s="32"/>
      <c r="R533" s="29"/>
      <c r="S533" s="29"/>
      <c r="T533" s="29"/>
    </row>
    <row r="534" spans="1:25" ht="15" customHeight="1" x14ac:dyDescent="0.25">
      <c r="M534" s="33"/>
      <c r="N534" s="33"/>
      <c r="R534" s="29"/>
      <c r="S534" s="29"/>
      <c r="T534" s="29"/>
    </row>
    <row r="535" spans="1:25" x14ac:dyDescent="0.25">
      <c r="R535" s="29"/>
      <c r="S535" s="29"/>
      <c r="T535" s="29"/>
    </row>
    <row r="536" spans="1:25" x14ac:dyDescent="0.25">
      <c r="A536" s="31" t="s">
        <v>170</v>
      </c>
      <c r="D536" s="7"/>
      <c r="E536" s="7"/>
      <c r="P536" s="33"/>
      <c r="Q536" s="33"/>
      <c r="R536" s="29"/>
      <c r="S536" s="29"/>
      <c r="T536" s="29"/>
      <c r="U536" s="33"/>
    </row>
    <row r="537" spans="1:25" x14ac:dyDescent="0.25">
      <c r="A537" s="29"/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U537" s="29"/>
    </row>
    <row r="538" spans="1:25" x14ac:dyDescent="0.25">
      <c r="A538" s="29"/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U538" s="29"/>
    </row>
  </sheetData>
  <sheetProtection formatCells="0" insertColumns="0" insertRows="0" deleteColumns="0" deleteRows="0"/>
  <mergeCells count="596">
    <mergeCell ref="V378:W378"/>
    <mergeCell ref="L378:M378"/>
    <mergeCell ref="L379:M379"/>
    <mergeCell ref="M286:N286"/>
    <mergeCell ref="O286:P286"/>
    <mergeCell ref="Q286:R286"/>
    <mergeCell ref="Q287:R287"/>
    <mergeCell ref="M288:N288"/>
    <mergeCell ref="M287:N287"/>
    <mergeCell ref="O287:P287"/>
    <mergeCell ref="A375:U376"/>
    <mergeCell ref="G321:J321"/>
    <mergeCell ref="K321:L321"/>
    <mergeCell ref="O321:P321"/>
    <mergeCell ref="Q321:R321"/>
    <mergeCell ref="M321:N321"/>
    <mergeCell ref="G319:J319"/>
    <mergeCell ref="K319:L319"/>
    <mergeCell ref="M319:N319"/>
    <mergeCell ref="O319:P319"/>
    <mergeCell ref="Q319:R319"/>
    <mergeCell ref="V386:W386"/>
    <mergeCell ref="V379:W379"/>
    <mergeCell ref="V380:W380"/>
    <mergeCell ref="V381:W381"/>
    <mergeCell ref="V382:W382"/>
    <mergeCell ref="V383:W383"/>
    <mergeCell ref="V384:W384"/>
    <mergeCell ref="V385:W385"/>
    <mergeCell ref="L386:M386"/>
    <mergeCell ref="L380:M380"/>
    <mergeCell ref="L381:M381"/>
    <mergeCell ref="L382:M382"/>
    <mergeCell ref="A490:Y498"/>
    <mergeCell ref="A505:Y529"/>
    <mergeCell ref="H436:J436"/>
    <mergeCell ref="L387:M387"/>
    <mergeCell ref="L388:M388"/>
    <mergeCell ref="L389:M389"/>
    <mergeCell ref="L390:M390"/>
    <mergeCell ref="L391:M391"/>
    <mergeCell ref="L392:M392"/>
    <mergeCell ref="L393:M393"/>
    <mergeCell ref="C394:K394"/>
    <mergeCell ref="L423:M423"/>
    <mergeCell ref="V394:W394"/>
    <mergeCell ref="V391:W391"/>
    <mergeCell ref="V392:W392"/>
    <mergeCell ref="V393:W393"/>
    <mergeCell ref="V387:W387"/>
    <mergeCell ref="V388:W388"/>
    <mergeCell ref="V389:W389"/>
    <mergeCell ref="V390:W390"/>
    <mergeCell ref="C392:K392"/>
    <mergeCell ref="Q423:S423"/>
    <mergeCell ref="Q424:S424"/>
    <mergeCell ref="C393:K393"/>
    <mergeCell ref="D477:F477"/>
    <mergeCell ref="G477:I477"/>
    <mergeCell ref="J477:L477"/>
    <mergeCell ref="M477:O477"/>
    <mergeCell ref="P477:R477"/>
    <mergeCell ref="G482:R482"/>
    <mergeCell ref="D484:F484"/>
    <mergeCell ref="G484:I484"/>
    <mergeCell ref="J484:L484"/>
    <mergeCell ref="M484:O484"/>
    <mergeCell ref="P484:R484"/>
    <mergeCell ref="M483:O483"/>
    <mergeCell ref="D478:F478"/>
    <mergeCell ref="G478:I478"/>
    <mergeCell ref="J478:L478"/>
    <mergeCell ref="M478:O478"/>
    <mergeCell ref="P478:R478"/>
    <mergeCell ref="D482:F483"/>
    <mergeCell ref="G483:I483"/>
    <mergeCell ref="J483:L483"/>
    <mergeCell ref="P483:R483"/>
    <mergeCell ref="P487:R487"/>
    <mergeCell ref="D485:F485"/>
    <mergeCell ref="G485:I485"/>
    <mergeCell ref="J485:L485"/>
    <mergeCell ref="M487:O487"/>
    <mergeCell ref="M485:O485"/>
    <mergeCell ref="M486:O486"/>
    <mergeCell ref="P485:R485"/>
    <mergeCell ref="P486:R486"/>
    <mergeCell ref="D487:F487"/>
    <mergeCell ref="G487:I487"/>
    <mergeCell ref="J487:L487"/>
    <mergeCell ref="D486:F486"/>
    <mergeCell ref="G486:I486"/>
    <mergeCell ref="J486:L486"/>
    <mergeCell ref="D436:G436"/>
    <mergeCell ref="K436:M436"/>
    <mergeCell ref="D437:G437"/>
    <mergeCell ref="K437:M437"/>
    <mergeCell ref="D438:G438"/>
    <mergeCell ref="K438:M438"/>
    <mergeCell ref="H438:J438"/>
    <mergeCell ref="H437:J437"/>
    <mergeCell ref="P475:R475"/>
    <mergeCell ref="G475:I475"/>
    <mergeCell ref="J475:L475"/>
    <mergeCell ref="M475:O475"/>
    <mergeCell ref="D440:G440"/>
    <mergeCell ref="K440:M440"/>
    <mergeCell ref="H439:J439"/>
    <mergeCell ref="H440:J440"/>
    <mergeCell ref="D473:F474"/>
    <mergeCell ref="G473:R473"/>
    <mergeCell ref="G474:I474"/>
    <mergeCell ref="J474:L474"/>
    <mergeCell ref="M474:O474"/>
    <mergeCell ref="P474:R474"/>
    <mergeCell ref="D439:G439"/>
    <mergeCell ref="K439:M439"/>
    <mergeCell ref="G320:J320"/>
    <mergeCell ref="K320:L320"/>
    <mergeCell ref="M320:N320"/>
    <mergeCell ref="Q320:R320"/>
    <mergeCell ref="O320:P320"/>
    <mergeCell ref="V242:X242"/>
    <mergeCell ref="K289:L289"/>
    <mergeCell ref="M289:N289"/>
    <mergeCell ref="O289:P289"/>
    <mergeCell ref="Q289:R289"/>
    <mergeCell ref="M242:O242"/>
    <mergeCell ref="S242:U242"/>
    <mergeCell ref="B242:I242"/>
    <mergeCell ref="M284:R284"/>
    <mergeCell ref="M285:N285"/>
    <mergeCell ref="K287:L287"/>
    <mergeCell ref="G287:J287"/>
    <mergeCell ref="G286:J286"/>
    <mergeCell ref="G284:J285"/>
    <mergeCell ref="A263:Y273"/>
    <mergeCell ref="G318:J318"/>
    <mergeCell ref="K318:L318"/>
    <mergeCell ref="M318:N318"/>
    <mergeCell ref="O318:P318"/>
    <mergeCell ref="C183:F183"/>
    <mergeCell ref="Q285:R285"/>
    <mergeCell ref="K284:L285"/>
    <mergeCell ref="G289:J289"/>
    <mergeCell ref="K286:L286"/>
    <mergeCell ref="P242:R242"/>
    <mergeCell ref="O285:P285"/>
    <mergeCell ref="J238:L238"/>
    <mergeCell ref="M238:O238"/>
    <mergeCell ref="J185:L185"/>
    <mergeCell ref="M185:O185"/>
    <mergeCell ref="C197:F197"/>
    <mergeCell ref="G197:I197"/>
    <mergeCell ref="G198:I198"/>
    <mergeCell ref="C186:F186"/>
    <mergeCell ref="C190:F191"/>
    <mergeCell ref="P236:R236"/>
    <mergeCell ref="B241:I241"/>
    <mergeCell ref="O288:P288"/>
    <mergeCell ref="Q288:R288"/>
    <mergeCell ref="K288:L288"/>
    <mergeCell ref="A280:U282"/>
    <mergeCell ref="J242:L242"/>
    <mergeCell ref="V240:X240"/>
    <mergeCell ref="B240:I240"/>
    <mergeCell ref="S194:U194"/>
    <mergeCell ref="S237:U237"/>
    <mergeCell ref="M241:O241"/>
    <mergeCell ref="P241:R241"/>
    <mergeCell ref="J236:L236"/>
    <mergeCell ref="V238:X238"/>
    <mergeCell ref="J239:L239"/>
    <mergeCell ref="S239:U239"/>
    <mergeCell ref="V241:X241"/>
    <mergeCell ref="J240:L240"/>
    <mergeCell ref="M240:O240"/>
    <mergeCell ref="P240:R240"/>
    <mergeCell ref="S240:U240"/>
    <mergeCell ref="M236:O236"/>
    <mergeCell ref="P238:R238"/>
    <mergeCell ref="M239:O239"/>
    <mergeCell ref="P239:R239"/>
    <mergeCell ref="V239:X239"/>
    <mergeCell ref="V236:X236"/>
    <mergeCell ref="J237:L237"/>
    <mergeCell ref="S236:U236"/>
    <mergeCell ref="V237:X237"/>
    <mergeCell ref="K20:N20"/>
    <mergeCell ref="M53:N53"/>
    <mergeCell ref="S54:T54"/>
    <mergeCell ref="U54:V54"/>
    <mergeCell ref="S55:T55"/>
    <mergeCell ref="U55:V55"/>
    <mergeCell ref="S56:T56"/>
    <mergeCell ref="U56:V56"/>
    <mergeCell ref="U58:V58"/>
    <mergeCell ref="S58:T58"/>
    <mergeCell ref="U57:V57"/>
    <mergeCell ref="S57:T57"/>
    <mergeCell ref="D40:E40"/>
    <mergeCell ref="G28:H28"/>
    <mergeCell ref="M27:N27"/>
    <mergeCell ref="E5:Q8"/>
    <mergeCell ref="G56:H56"/>
    <mergeCell ref="G57:H57"/>
    <mergeCell ref="G59:H59"/>
    <mergeCell ref="Q55:R55"/>
    <mergeCell ref="O56:P56"/>
    <mergeCell ref="Q56:R56"/>
    <mergeCell ref="O57:P57"/>
    <mergeCell ref="Q57:R57"/>
    <mergeCell ref="O59:P59"/>
    <mergeCell ref="Q59:R59"/>
    <mergeCell ref="O55:P55"/>
    <mergeCell ref="O52:R52"/>
    <mergeCell ref="O54:P54"/>
    <mergeCell ref="Q54:R54"/>
    <mergeCell ref="K59:L59"/>
    <mergeCell ref="A16:U16"/>
    <mergeCell ref="M59:N59"/>
    <mergeCell ref="G51:V51"/>
    <mergeCell ref="S52:V52"/>
    <mergeCell ref="S53:T53"/>
    <mergeCell ref="G60:H60"/>
    <mergeCell ref="M149:U149"/>
    <mergeCell ref="T150:U151"/>
    <mergeCell ref="O28:P28"/>
    <mergeCell ref="Q28:R28"/>
    <mergeCell ref="U28:V28"/>
    <mergeCell ref="A145:U145"/>
    <mergeCell ref="O20:R20"/>
    <mergeCell ref="G21:H21"/>
    <mergeCell ref="I21:J21"/>
    <mergeCell ref="K21:L21"/>
    <mergeCell ref="M21:N21"/>
    <mergeCell ref="O21:P21"/>
    <mergeCell ref="Q21:R21"/>
    <mergeCell ref="G52:J52"/>
    <mergeCell ref="K52:N52"/>
    <mergeCell ref="I59:J59"/>
    <mergeCell ref="K53:L53"/>
    <mergeCell ref="K54:L54"/>
    <mergeCell ref="K55:L55"/>
    <mergeCell ref="K57:L57"/>
    <mergeCell ref="I53:J53"/>
    <mergeCell ref="I55:J55"/>
    <mergeCell ref="S28:T28"/>
    <mergeCell ref="M28:N28"/>
    <mergeCell ref="I27:J27"/>
    <mergeCell ref="P150:Q151"/>
    <mergeCell ref="R150:S151"/>
    <mergeCell ref="K58:L58"/>
    <mergeCell ref="S60:T60"/>
    <mergeCell ref="U59:V59"/>
    <mergeCell ref="S59:T59"/>
    <mergeCell ref="Q60:R60"/>
    <mergeCell ref="U53:V53"/>
    <mergeCell ref="Q58:R58"/>
    <mergeCell ref="M54:N54"/>
    <mergeCell ref="M55:N55"/>
    <mergeCell ref="M56:N56"/>
    <mergeCell ref="M57:N57"/>
    <mergeCell ref="O53:P53"/>
    <mergeCell ref="Q53:R53"/>
    <mergeCell ref="G58:H58"/>
    <mergeCell ref="I58:J58"/>
    <mergeCell ref="I54:J54"/>
    <mergeCell ref="I56:J56"/>
    <mergeCell ref="I57:J57"/>
    <mergeCell ref="G53:H53"/>
    <mergeCell ref="G54:H54"/>
    <mergeCell ref="D158:E158"/>
    <mergeCell ref="F158:G158"/>
    <mergeCell ref="H158:I158"/>
    <mergeCell ref="M158:O158"/>
    <mergeCell ref="A150:C151"/>
    <mergeCell ref="G26:H26"/>
    <mergeCell ref="I26:J26"/>
    <mergeCell ref="K26:L26"/>
    <mergeCell ref="H153:I153"/>
    <mergeCell ref="H154:I154"/>
    <mergeCell ref="H155:I155"/>
    <mergeCell ref="H156:I156"/>
    <mergeCell ref="H157:I157"/>
    <mergeCell ref="A149:I149"/>
    <mergeCell ref="D155:E155"/>
    <mergeCell ref="D153:E153"/>
    <mergeCell ref="F153:G153"/>
    <mergeCell ref="D156:E156"/>
    <mergeCell ref="F156:G156"/>
    <mergeCell ref="F154:G154"/>
    <mergeCell ref="D157:E157"/>
    <mergeCell ref="F157:G157"/>
    <mergeCell ref="D154:E154"/>
    <mergeCell ref="I28:J28"/>
    <mergeCell ref="K27:L27"/>
    <mergeCell ref="D83:E83"/>
    <mergeCell ref="F150:G151"/>
    <mergeCell ref="A153:C153"/>
    <mergeCell ref="K28:L28"/>
    <mergeCell ref="E9:Q9"/>
    <mergeCell ref="C54:F54"/>
    <mergeCell ref="C55:F55"/>
    <mergeCell ref="C56:F56"/>
    <mergeCell ref="C57:F57"/>
    <mergeCell ref="M150:O151"/>
    <mergeCell ref="D152:E152"/>
    <mergeCell ref="F152:G152"/>
    <mergeCell ref="A95:Y140"/>
    <mergeCell ref="H150:I151"/>
    <mergeCell ref="H152:I152"/>
    <mergeCell ref="O27:P27"/>
    <mergeCell ref="Q27:R27"/>
    <mergeCell ref="G55:H55"/>
    <mergeCell ref="K56:L56"/>
    <mergeCell ref="I60:J60"/>
    <mergeCell ref="K60:L60"/>
    <mergeCell ref="M60:N60"/>
    <mergeCell ref="O60:P60"/>
    <mergeCell ref="C178:F179"/>
    <mergeCell ref="G179:I179"/>
    <mergeCell ref="D150:E151"/>
    <mergeCell ref="P198:R198"/>
    <mergeCell ref="M197:O197"/>
    <mergeCell ref="G192:I192"/>
    <mergeCell ref="M179:O179"/>
    <mergeCell ref="C193:F193"/>
    <mergeCell ref="M156:O156"/>
    <mergeCell ref="M155:O155"/>
    <mergeCell ref="A157:C157"/>
    <mergeCell ref="A156:C156"/>
    <mergeCell ref="A155:C155"/>
    <mergeCell ref="A158:C158"/>
    <mergeCell ref="G180:I180"/>
    <mergeCell ref="G184:I184"/>
    <mergeCell ref="J181:L181"/>
    <mergeCell ref="M182:O182"/>
    <mergeCell ref="G186:I186"/>
    <mergeCell ref="J186:L186"/>
    <mergeCell ref="M186:O186"/>
    <mergeCell ref="G183:I183"/>
    <mergeCell ref="P155:Q155"/>
    <mergeCell ref="R155:S155"/>
    <mergeCell ref="C182:F182"/>
    <mergeCell ref="G182:I182"/>
    <mergeCell ref="C180:F180"/>
    <mergeCell ref="F155:G155"/>
    <mergeCell ref="A152:C152"/>
    <mergeCell ref="T153:U153"/>
    <mergeCell ref="S179:U179"/>
    <mergeCell ref="S182:U182"/>
    <mergeCell ref="S186:U186"/>
    <mergeCell ref="J180:L180"/>
    <mergeCell ref="S185:U185"/>
    <mergeCell ref="P182:R182"/>
    <mergeCell ref="P156:Q156"/>
    <mergeCell ref="P152:Q152"/>
    <mergeCell ref="M152:O152"/>
    <mergeCell ref="T152:U152"/>
    <mergeCell ref="P158:Q158"/>
    <mergeCell ref="R158:S158"/>
    <mergeCell ref="T158:U158"/>
    <mergeCell ref="R152:S152"/>
    <mergeCell ref="G178:U178"/>
    <mergeCell ref="M180:O180"/>
    <mergeCell ref="P180:R180"/>
    <mergeCell ref="S180:U180"/>
    <mergeCell ref="A426:Y432"/>
    <mergeCell ref="C195:F195"/>
    <mergeCell ref="P196:R196"/>
    <mergeCell ref="M194:O194"/>
    <mergeCell ref="P194:R194"/>
    <mergeCell ref="B238:I238"/>
    <mergeCell ref="B239:I239"/>
    <mergeCell ref="C196:F196"/>
    <mergeCell ref="G196:I196"/>
    <mergeCell ref="J196:L196"/>
    <mergeCell ref="M237:O237"/>
    <mergeCell ref="P237:R237"/>
    <mergeCell ref="A232:Y233"/>
    <mergeCell ref="J198:L198"/>
    <mergeCell ref="J197:L197"/>
    <mergeCell ref="P195:R195"/>
    <mergeCell ref="G195:I195"/>
    <mergeCell ref="J195:L195"/>
    <mergeCell ref="M195:O195"/>
    <mergeCell ref="C198:F198"/>
    <mergeCell ref="C194:F194"/>
    <mergeCell ref="S196:U196"/>
    <mergeCell ref="S197:U197"/>
    <mergeCell ref="S238:U238"/>
    <mergeCell ref="C378:K378"/>
    <mergeCell ref="C379:K379"/>
    <mergeCell ref="C380:K380"/>
    <mergeCell ref="C381:K381"/>
    <mergeCell ref="C391:K391"/>
    <mergeCell ref="C382:K382"/>
    <mergeCell ref="C383:K383"/>
    <mergeCell ref="N423:P423"/>
    <mergeCell ref="L424:M424"/>
    <mergeCell ref="N424:P424"/>
    <mergeCell ref="D424:K424"/>
    <mergeCell ref="D423:K423"/>
    <mergeCell ref="L383:M383"/>
    <mergeCell ref="L384:M384"/>
    <mergeCell ref="L385:M385"/>
    <mergeCell ref="L394:M394"/>
    <mergeCell ref="M25:N25"/>
    <mergeCell ref="A459:Y466"/>
    <mergeCell ref="D476:F476"/>
    <mergeCell ref="G476:I476"/>
    <mergeCell ref="J476:L476"/>
    <mergeCell ref="M476:O476"/>
    <mergeCell ref="P476:R476"/>
    <mergeCell ref="D475:F475"/>
    <mergeCell ref="C19:F21"/>
    <mergeCell ref="C22:F22"/>
    <mergeCell ref="C23:F23"/>
    <mergeCell ref="C24:F24"/>
    <mergeCell ref="C26:F26"/>
    <mergeCell ref="C28:F28"/>
    <mergeCell ref="C25:F25"/>
    <mergeCell ref="C27:F27"/>
    <mergeCell ref="C384:K384"/>
    <mergeCell ref="C385:K385"/>
    <mergeCell ref="C386:K386"/>
    <mergeCell ref="C387:K387"/>
    <mergeCell ref="C388:K388"/>
    <mergeCell ref="C389:K389"/>
    <mergeCell ref="C390:K390"/>
    <mergeCell ref="G345:N345"/>
    <mergeCell ref="C58:F58"/>
    <mergeCell ref="C59:F59"/>
    <mergeCell ref="C60:F60"/>
    <mergeCell ref="A62:Z62"/>
    <mergeCell ref="A173:Z173"/>
    <mergeCell ref="B237:I237"/>
    <mergeCell ref="B236:I236"/>
    <mergeCell ref="O58:P58"/>
    <mergeCell ref="M58:N58"/>
    <mergeCell ref="U60:V60"/>
    <mergeCell ref="S184:U184"/>
    <mergeCell ref="S181:U181"/>
    <mergeCell ref="R156:S156"/>
    <mergeCell ref="P157:Q157"/>
    <mergeCell ref="R157:S157"/>
    <mergeCell ref="A160:Y171"/>
    <mergeCell ref="S183:U183"/>
    <mergeCell ref="A154:C154"/>
    <mergeCell ref="A175:U175"/>
    <mergeCell ref="T157:U157"/>
    <mergeCell ref="M153:O153"/>
    <mergeCell ref="P153:Q153"/>
    <mergeCell ref="C181:F181"/>
    <mergeCell ref="J183:L183"/>
    <mergeCell ref="C51:F53"/>
    <mergeCell ref="U23:V23"/>
    <mergeCell ref="S23:T23"/>
    <mergeCell ref="Q23:R23"/>
    <mergeCell ref="O23:P23"/>
    <mergeCell ref="M23:N23"/>
    <mergeCell ref="K23:L23"/>
    <mergeCell ref="I23:J23"/>
    <mergeCell ref="G23:H23"/>
    <mergeCell ref="K25:L25"/>
    <mergeCell ref="I25:J25"/>
    <mergeCell ref="G25:H25"/>
    <mergeCell ref="U24:V24"/>
    <mergeCell ref="S24:T24"/>
    <mergeCell ref="Q24:R24"/>
    <mergeCell ref="O24:P24"/>
    <mergeCell ref="M24:N24"/>
    <mergeCell ref="K24:L24"/>
    <mergeCell ref="I24:J24"/>
    <mergeCell ref="G24:H24"/>
    <mergeCell ref="U26:V26"/>
    <mergeCell ref="S26:T26"/>
    <mergeCell ref="Q26:R26"/>
    <mergeCell ref="O26:P26"/>
    <mergeCell ref="S195:U195"/>
    <mergeCell ref="P197:R197"/>
    <mergeCell ref="M196:O196"/>
    <mergeCell ref="U21:V21"/>
    <mergeCell ref="S21:T21"/>
    <mergeCell ref="S20:V20"/>
    <mergeCell ref="G20:J20"/>
    <mergeCell ref="G19:V19"/>
    <mergeCell ref="U27:V27"/>
    <mergeCell ref="S27:T27"/>
    <mergeCell ref="G27:H27"/>
    <mergeCell ref="U22:V22"/>
    <mergeCell ref="S22:T22"/>
    <mergeCell ref="Q22:R22"/>
    <mergeCell ref="O22:P22"/>
    <mergeCell ref="M22:N22"/>
    <mergeCell ref="K22:L22"/>
    <mergeCell ref="I22:J22"/>
    <mergeCell ref="G22:H22"/>
    <mergeCell ref="M26:N26"/>
    <mergeCell ref="U25:V25"/>
    <mergeCell ref="S25:T25"/>
    <mergeCell ref="Q25:R25"/>
    <mergeCell ref="O25:P25"/>
    <mergeCell ref="O317:P317"/>
    <mergeCell ref="Q317:R317"/>
    <mergeCell ref="G307:N308"/>
    <mergeCell ref="O307:P308"/>
    <mergeCell ref="P192:R192"/>
    <mergeCell ref="P185:R185"/>
    <mergeCell ref="P184:R184"/>
    <mergeCell ref="P183:R183"/>
    <mergeCell ref="J179:L179"/>
    <mergeCell ref="G193:I193"/>
    <mergeCell ref="J193:L193"/>
    <mergeCell ref="M193:O193"/>
    <mergeCell ref="P193:R193"/>
    <mergeCell ref="A207:Y228"/>
    <mergeCell ref="C184:F184"/>
    <mergeCell ref="C185:F185"/>
    <mergeCell ref="G185:I185"/>
    <mergeCell ref="G181:I181"/>
    <mergeCell ref="M183:O183"/>
    <mergeCell ref="M181:O181"/>
    <mergeCell ref="J184:L184"/>
    <mergeCell ref="M184:O184"/>
    <mergeCell ref="C192:F192"/>
    <mergeCell ref="G190:U190"/>
    <mergeCell ref="G194:I194"/>
    <mergeCell ref="J194:L194"/>
    <mergeCell ref="R153:S153"/>
    <mergeCell ref="M154:O154"/>
    <mergeCell ref="P154:Q154"/>
    <mergeCell ref="R154:S154"/>
    <mergeCell ref="T154:U154"/>
    <mergeCell ref="T155:U155"/>
    <mergeCell ref="T156:U156"/>
    <mergeCell ref="S193:U193"/>
    <mergeCell ref="G191:I191"/>
    <mergeCell ref="J191:L191"/>
    <mergeCell ref="M191:O191"/>
    <mergeCell ref="S191:U191"/>
    <mergeCell ref="P186:R186"/>
    <mergeCell ref="P181:R181"/>
    <mergeCell ref="M192:O192"/>
    <mergeCell ref="J192:L192"/>
    <mergeCell ref="S192:U192"/>
    <mergeCell ref="M157:O157"/>
    <mergeCell ref="P191:R191"/>
    <mergeCell ref="J182:L182"/>
    <mergeCell ref="G316:J317"/>
    <mergeCell ref="K316:L317"/>
    <mergeCell ref="M316:R316"/>
    <mergeCell ref="M317:N317"/>
    <mergeCell ref="Q318:R318"/>
    <mergeCell ref="S198:U198"/>
    <mergeCell ref="P179:R179"/>
    <mergeCell ref="G288:J288"/>
    <mergeCell ref="O312:P312"/>
    <mergeCell ref="O313:P313"/>
    <mergeCell ref="G311:N311"/>
    <mergeCell ref="G312:N312"/>
    <mergeCell ref="G310:N310"/>
    <mergeCell ref="G313:N313"/>
    <mergeCell ref="O309:P309"/>
    <mergeCell ref="O310:P310"/>
    <mergeCell ref="O311:P311"/>
    <mergeCell ref="G309:N309"/>
    <mergeCell ref="Q307:R308"/>
    <mergeCell ref="Q309:R309"/>
    <mergeCell ref="Q310:R310"/>
    <mergeCell ref="M198:O198"/>
    <mergeCell ref="S241:U241"/>
    <mergeCell ref="J241:L241"/>
    <mergeCell ref="L377:V377"/>
    <mergeCell ref="O345:P345"/>
    <mergeCell ref="G339:N340"/>
    <mergeCell ref="O339:P340"/>
    <mergeCell ref="G341:N341"/>
    <mergeCell ref="O341:P341"/>
    <mergeCell ref="G342:N342"/>
    <mergeCell ref="O342:P342"/>
    <mergeCell ref="G343:N343"/>
    <mergeCell ref="O343:P343"/>
    <mergeCell ref="G344:N344"/>
    <mergeCell ref="O344:P344"/>
    <mergeCell ref="A348:Y370"/>
    <mergeCell ref="Q311:R311"/>
    <mergeCell ref="Q312:R312"/>
    <mergeCell ref="Q313:R313"/>
    <mergeCell ref="Q342:R342"/>
    <mergeCell ref="Q343:R343"/>
    <mergeCell ref="Q344:R344"/>
    <mergeCell ref="Q345:R345"/>
    <mergeCell ref="Q339:R340"/>
    <mergeCell ref="Q341:R341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103</v>
      </c>
      <c r="B1" t="s">
        <v>121</v>
      </c>
      <c r="C1" t="s">
        <v>113</v>
      </c>
      <c r="D1" t="s">
        <v>98</v>
      </c>
    </row>
    <row r="2" spans="1:4" x14ac:dyDescent="0.25">
      <c r="A2">
        <v>0</v>
      </c>
      <c r="B2" t="s">
        <v>91</v>
      </c>
      <c r="C2" t="s">
        <v>65</v>
      </c>
      <c r="D2">
        <v>1</v>
      </c>
    </row>
    <row r="3" spans="1:4" x14ac:dyDescent="0.25">
      <c r="A3">
        <v>0</v>
      </c>
      <c r="B3" t="s">
        <v>91</v>
      </c>
      <c r="C3" t="s">
        <v>93</v>
      </c>
      <c r="D3">
        <v>2</v>
      </c>
    </row>
    <row r="4" spans="1:4" x14ac:dyDescent="0.25">
      <c r="A4">
        <v>9</v>
      </c>
      <c r="B4" t="s">
        <v>91</v>
      </c>
      <c r="C4" t="s">
        <v>64</v>
      </c>
      <c r="D4">
        <v>3</v>
      </c>
    </row>
    <row r="5" spans="1:4" x14ac:dyDescent="0.25">
      <c r="A5">
        <v>0</v>
      </c>
      <c r="B5" t="s">
        <v>91</v>
      </c>
      <c r="C5" t="s">
        <v>92</v>
      </c>
      <c r="D5">
        <v>4</v>
      </c>
    </row>
    <row r="6" spans="1:4" x14ac:dyDescent="0.25">
      <c r="A6">
        <v>11749</v>
      </c>
      <c r="B6" t="s">
        <v>51</v>
      </c>
      <c r="C6" t="s">
        <v>65</v>
      </c>
      <c r="D6">
        <v>1</v>
      </c>
    </row>
    <row r="7" spans="1:4" x14ac:dyDescent="0.25">
      <c r="A7">
        <v>49</v>
      </c>
      <c r="B7" t="s">
        <v>51</v>
      </c>
      <c r="C7" t="s">
        <v>93</v>
      </c>
      <c r="D7">
        <v>2</v>
      </c>
    </row>
    <row r="8" spans="1:4" x14ac:dyDescent="0.25">
      <c r="A8">
        <v>40</v>
      </c>
      <c r="B8" t="s">
        <v>51</v>
      </c>
      <c r="C8" t="s">
        <v>64</v>
      </c>
      <c r="D8">
        <v>3</v>
      </c>
    </row>
    <row r="9" spans="1:4" x14ac:dyDescent="0.25">
      <c r="A9">
        <v>57</v>
      </c>
      <c r="B9" t="s">
        <v>51</v>
      </c>
      <c r="C9" t="s">
        <v>92</v>
      </c>
      <c r="D9">
        <v>4</v>
      </c>
    </row>
    <row r="10" spans="1:4" x14ac:dyDescent="0.25">
      <c r="A10">
        <v>3647</v>
      </c>
      <c r="B10" t="s">
        <v>52</v>
      </c>
      <c r="C10" t="s">
        <v>65</v>
      </c>
      <c r="D10">
        <v>1</v>
      </c>
    </row>
    <row r="11" spans="1:4" x14ac:dyDescent="0.25">
      <c r="A11">
        <v>20</v>
      </c>
      <c r="B11" t="s">
        <v>52</v>
      </c>
      <c r="C11" t="s">
        <v>93</v>
      </c>
      <c r="D11">
        <v>2</v>
      </c>
    </row>
    <row r="12" spans="1:4" x14ac:dyDescent="0.25">
      <c r="A12">
        <v>101</v>
      </c>
      <c r="B12" t="s">
        <v>52</v>
      </c>
      <c r="C12" t="s">
        <v>64</v>
      </c>
      <c r="D12">
        <v>3</v>
      </c>
    </row>
    <row r="13" spans="1:4" x14ac:dyDescent="0.25">
      <c r="A13">
        <v>40</v>
      </c>
      <c r="B13" t="s">
        <v>52</v>
      </c>
      <c r="C13" t="s">
        <v>92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98</v>
      </c>
      <c r="B1" t="s">
        <v>108</v>
      </c>
      <c r="C1" t="s">
        <v>60</v>
      </c>
      <c r="D1" t="s">
        <v>61</v>
      </c>
      <c r="E1" t="s">
        <v>62</v>
      </c>
      <c r="F1" t="s">
        <v>74</v>
      </c>
      <c r="G1" t="s">
        <v>63</v>
      </c>
    </row>
    <row r="2" spans="1:7" x14ac:dyDescent="0.25">
      <c r="A2">
        <v>1</v>
      </c>
      <c r="B2" t="s">
        <v>126</v>
      </c>
      <c r="C2">
        <v>1</v>
      </c>
      <c r="D2">
        <v>15</v>
      </c>
      <c r="E2">
        <v>0</v>
      </c>
      <c r="F2">
        <v>179</v>
      </c>
      <c r="G2">
        <v>241</v>
      </c>
    </row>
    <row r="3" spans="1:7" x14ac:dyDescent="0.25">
      <c r="A3">
        <v>2</v>
      </c>
      <c r="B3" t="s">
        <v>125</v>
      </c>
      <c r="C3">
        <v>10</v>
      </c>
      <c r="D3">
        <v>25</v>
      </c>
      <c r="E3">
        <v>0</v>
      </c>
      <c r="F3">
        <v>48</v>
      </c>
      <c r="G3">
        <v>26</v>
      </c>
    </row>
    <row r="4" spans="1:7" x14ac:dyDescent="0.25">
      <c r="A4">
        <v>3</v>
      </c>
      <c r="B4" t="s">
        <v>142</v>
      </c>
      <c r="C4">
        <v>0</v>
      </c>
      <c r="D4">
        <v>0</v>
      </c>
      <c r="E4">
        <v>0</v>
      </c>
      <c r="F4">
        <v>18</v>
      </c>
      <c r="G4">
        <v>19</v>
      </c>
    </row>
    <row r="5" spans="1:7" x14ac:dyDescent="0.25">
      <c r="A5">
        <v>4</v>
      </c>
      <c r="B5" t="s">
        <v>141</v>
      </c>
      <c r="C5">
        <v>0</v>
      </c>
      <c r="D5">
        <v>0</v>
      </c>
      <c r="E5">
        <v>0</v>
      </c>
      <c r="F5">
        <v>4</v>
      </c>
      <c r="G5">
        <v>12</v>
      </c>
    </row>
    <row r="6" spans="1:7" x14ac:dyDescent="0.25">
      <c r="A6">
        <v>5</v>
      </c>
      <c r="B6" t="s">
        <v>156</v>
      </c>
      <c r="C6">
        <v>0</v>
      </c>
      <c r="D6">
        <v>0</v>
      </c>
      <c r="E6">
        <v>0</v>
      </c>
      <c r="F6">
        <v>7</v>
      </c>
      <c r="G6">
        <v>1</v>
      </c>
    </row>
    <row r="7" spans="1:7" x14ac:dyDescent="0.25">
      <c r="A7">
        <v>6</v>
      </c>
      <c r="B7" t="s">
        <v>105</v>
      </c>
      <c r="C7">
        <v>6</v>
      </c>
      <c r="D7">
        <v>1</v>
      </c>
      <c r="E7">
        <v>3</v>
      </c>
      <c r="F7">
        <v>13</v>
      </c>
      <c r="G7">
        <v>31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98</v>
      </c>
      <c r="B1" t="s">
        <v>108</v>
      </c>
      <c r="C1" t="s">
        <v>60</v>
      </c>
      <c r="D1" t="s">
        <v>61</v>
      </c>
      <c r="E1" t="s">
        <v>62</v>
      </c>
      <c r="F1" t="s">
        <v>74</v>
      </c>
      <c r="G1" t="s">
        <v>63</v>
      </c>
    </row>
    <row r="2" spans="1:7" x14ac:dyDescent="0.25">
      <c r="A2">
        <v>1</v>
      </c>
      <c r="B2" t="s">
        <v>126</v>
      </c>
      <c r="C2">
        <v>10</v>
      </c>
      <c r="D2">
        <v>24</v>
      </c>
      <c r="E2">
        <v>0</v>
      </c>
      <c r="F2">
        <v>468</v>
      </c>
      <c r="G2">
        <v>688</v>
      </c>
    </row>
    <row r="3" spans="1:7" x14ac:dyDescent="0.25">
      <c r="A3">
        <v>2</v>
      </c>
      <c r="B3" t="s">
        <v>125</v>
      </c>
      <c r="C3">
        <v>10</v>
      </c>
      <c r="D3">
        <v>48</v>
      </c>
      <c r="E3">
        <v>0</v>
      </c>
      <c r="F3">
        <v>136</v>
      </c>
      <c r="G3">
        <v>68</v>
      </c>
    </row>
    <row r="4" spans="1:7" x14ac:dyDescent="0.25">
      <c r="A4">
        <v>3</v>
      </c>
      <c r="B4" t="s">
        <v>142</v>
      </c>
      <c r="C4">
        <v>0</v>
      </c>
      <c r="D4">
        <v>2</v>
      </c>
      <c r="E4">
        <v>0</v>
      </c>
      <c r="F4">
        <v>49</v>
      </c>
      <c r="G4">
        <v>27</v>
      </c>
    </row>
    <row r="5" spans="1:7" x14ac:dyDescent="0.25">
      <c r="A5">
        <v>4</v>
      </c>
      <c r="B5" t="s">
        <v>141</v>
      </c>
      <c r="C5">
        <v>0</v>
      </c>
      <c r="D5">
        <v>0</v>
      </c>
      <c r="E5">
        <v>0</v>
      </c>
      <c r="F5">
        <v>10</v>
      </c>
      <c r="G5">
        <v>15</v>
      </c>
    </row>
    <row r="6" spans="1:7" x14ac:dyDescent="0.25">
      <c r="A6">
        <v>5</v>
      </c>
      <c r="B6" t="s">
        <v>157</v>
      </c>
      <c r="C6">
        <v>4</v>
      </c>
      <c r="D6">
        <v>0</v>
      </c>
      <c r="E6">
        <v>1</v>
      </c>
      <c r="F6">
        <v>2</v>
      </c>
      <c r="G6">
        <v>11</v>
      </c>
    </row>
    <row r="7" spans="1:7" x14ac:dyDescent="0.25">
      <c r="A7">
        <v>6</v>
      </c>
      <c r="B7" t="s">
        <v>105</v>
      </c>
      <c r="C7">
        <v>11</v>
      </c>
      <c r="D7">
        <v>3</v>
      </c>
      <c r="E7">
        <v>2</v>
      </c>
      <c r="F7">
        <v>56</v>
      </c>
      <c r="G7">
        <v>78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26"/>
  <sheetViews>
    <sheetView workbookViewId="0"/>
  </sheetViews>
  <sheetFormatPr defaultRowHeight="15" x14ac:dyDescent="0.25"/>
  <cols>
    <col min="1" max="1" width="7.28515625" bestFit="1" customWidth="1"/>
    <col min="2" max="2" width="26.7109375" bestFit="1" customWidth="1"/>
    <col min="3" max="3" width="21.140625" bestFit="1" customWidth="1"/>
  </cols>
  <sheetData>
    <row r="1" spans="1:3" x14ac:dyDescent="0.25">
      <c r="A1" t="s">
        <v>109</v>
      </c>
      <c r="B1" t="s">
        <v>8</v>
      </c>
      <c r="C1" t="s">
        <v>110</v>
      </c>
    </row>
    <row r="2" spans="1:3" x14ac:dyDescent="0.25">
      <c r="A2">
        <v>1991</v>
      </c>
      <c r="B2" t="s">
        <v>111</v>
      </c>
      <c r="C2" t="s">
        <v>158</v>
      </c>
    </row>
    <row r="3" spans="1:3" x14ac:dyDescent="0.25">
      <c r="A3">
        <v>1966</v>
      </c>
      <c r="B3" t="s">
        <v>111</v>
      </c>
      <c r="C3" t="s">
        <v>159</v>
      </c>
    </row>
    <row r="4" spans="1:3" x14ac:dyDescent="0.25">
      <c r="A4">
        <v>1993</v>
      </c>
      <c r="B4" t="s">
        <v>111</v>
      </c>
      <c r="C4" t="s">
        <v>160</v>
      </c>
    </row>
    <row r="5" spans="1:3" x14ac:dyDescent="0.25">
      <c r="A5">
        <v>1999</v>
      </c>
      <c r="B5" t="s">
        <v>111</v>
      </c>
      <c r="C5" t="s">
        <v>161</v>
      </c>
    </row>
    <row r="6" spans="1:3" x14ac:dyDescent="0.25">
      <c r="A6">
        <v>1986</v>
      </c>
      <c r="B6" t="s">
        <v>111</v>
      </c>
      <c r="C6" t="s">
        <v>162</v>
      </c>
    </row>
    <row r="7" spans="1:3" x14ac:dyDescent="0.25">
      <c r="A7">
        <v>2288</v>
      </c>
      <c r="B7" t="s">
        <v>5</v>
      </c>
      <c r="C7" t="s">
        <v>158</v>
      </c>
    </row>
    <row r="8" spans="1:3" x14ac:dyDescent="0.25">
      <c r="A8">
        <v>2292</v>
      </c>
      <c r="B8" t="s">
        <v>5</v>
      </c>
      <c r="C8" t="s">
        <v>159</v>
      </c>
    </row>
    <row r="9" spans="1:3" x14ac:dyDescent="0.25">
      <c r="A9">
        <v>2292</v>
      </c>
      <c r="B9" t="s">
        <v>5</v>
      </c>
      <c r="C9" t="s">
        <v>160</v>
      </c>
    </row>
    <row r="10" spans="1:3" x14ac:dyDescent="0.25">
      <c r="A10">
        <v>2296</v>
      </c>
      <c r="B10" t="s">
        <v>5</v>
      </c>
      <c r="C10" t="s">
        <v>161</v>
      </c>
    </row>
    <row r="11" spans="1:3" x14ac:dyDescent="0.25">
      <c r="A11">
        <v>2283</v>
      </c>
      <c r="B11" t="s">
        <v>5</v>
      </c>
      <c r="C11" t="s">
        <v>162</v>
      </c>
    </row>
    <row r="12" spans="1:3" x14ac:dyDescent="0.25">
      <c r="A12">
        <v>99</v>
      </c>
      <c r="B12" t="s">
        <v>6</v>
      </c>
      <c r="C12" t="s">
        <v>158</v>
      </c>
    </row>
    <row r="13" spans="1:3" x14ac:dyDescent="0.25">
      <c r="A13">
        <v>95</v>
      </c>
      <c r="B13" t="s">
        <v>6</v>
      </c>
      <c r="C13" t="s">
        <v>159</v>
      </c>
    </row>
    <row r="14" spans="1:3" x14ac:dyDescent="0.25">
      <c r="A14">
        <v>101</v>
      </c>
      <c r="B14" t="s">
        <v>6</v>
      </c>
      <c r="C14" t="s">
        <v>160</v>
      </c>
    </row>
    <row r="15" spans="1:3" x14ac:dyDescent="0.25">
      <c r="A15">
        <v>59</v>
      </c>
      <c r="B15" t="s">
        <v>6</v>
      </c>
      <c r="C15" t="s">
        <v>161</v>
      </c>
    </row>
    <row r="16" spans="1:3" x14ac:dyDescent="0.25">
      <c r="A16">
        <v>124</v>
      </c>
      <c r="B16" t="s">
        <v>6</v>
      </c>
      <c r="C16" t="s">
        <v>162</v>
      </c>
    </row>
    <row r="17" spans="1:3" x14ac:dyDescent="0.25">
      <c r="A17">
        <v>72</v>
      </c>
      <c r="B17" t="s">
        <v>7</v>
      </c>
      <c r="C17" t="s">
        <v>158</v>
      </c>
    </row>
    <row r="18" spans="1:3" x14ac:dyDescent="0.25">
      <c r="A18">
        <v>76</v>
      </c>
      <c r="B18" t="s">
        <v>7</v>
      </c>
      <c r="C18" t="s">
        <v>159</v>
      </c>
    </row>
    <row r="19" spans="1:3" x14ac:dyDescent="0.25">
      <c r="A19">
        <v>85</v>
      </c>
      <c r="B19" t="s">
        <v>7</v>
      </c>
      <c r="C19" t="s">
        <v>160</v>
      </c>
    </row>
    <row r="20" spans="1:3" x14ac:dyDescent="0.25">
      <c r="A20">
        <v>89</v>
      </c>
      <c r="B20" t="s">
        <v>7</v>
      </c>
      <c r="C20" t="s">
        <v>161</v>
      </c>
    </row>
    <row r="21" spans="1:3" x14ac:dyDescent="0.25">
      <c r="A21" s="2">
        <v>107</v>
      </c>
      <c r="B21" s="2" t="s">
        <v>7</v>
      </c>
      <c r="C21" s="2" t="s">
        <v>162</v>
      </c>
    </row>
    <row r="22" spans="1:3" x14ac:dyDescent="0.25">
      <c r="A22" s="2">
        <v>1</v>
      </c>
      <c r="B22" s="2" t="s">
        <v>136</v>
      </c>
      <c r="C22" s="2" t="s">
        <v>158</v>
      </c>
    </row>
    <row r="23" spans="1:3" x14ac:dyDescent="0.25">
      <c r="A23" s="2">
        <v>1</v>
      </c>
      <c r="B23" s="2" t="s">
        <v>136</v>
      </c>
      <c r="C23" s="2" t="s">
        <v>159</v>
      </c>
    </row>
    <row r="24" spans="1:3" x14ac:dyDescent="0.25">
      <c r="A24" s="2">
        <v>2</v>
      </c>
      <c r="B24" s="2" t="s">
        <v>136</v>
      </c>
      <c r="C24" s="2" t="s">
        <v>160</v>
      </c>
    </row>
    <row r="25" spans="1:3" x14ac:dyDescent="0.25">
      <c r="A25" s="2">
        <v>2</v>
      </c>
      <c r="B25" s="2" t="s">
        <v>136</v>
      </c>
      <c r="C25" s="2" t="s">
        <v>161</v>
      </c>
    </row>
    <row r="26" spans="1:3" x14ac:dyDescent="0.25">
      <c r="A26" s="2">
        <v>2</v>
      </c>
      <c r="B26" s="2" t="s">
        <v>136</v>
      </c>
      <c r="C26" s="2" t="s">
        <v>162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C13"/>
  <sheetViews>
    <sheetView workbookViewId="0">
      <selection activeCell="B8" sqref="B8"/>
    </sheetView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112</v>
      </c>
      <c r="B1" t="s">
        <v>103</v>
      </c>
      <c r="C1" t="s">
        <v>113</v>
      </c>
    </row>
    <row r="2" spans="1:3" x14ac:dyDescent="0.25">
      <c r="A2" t="s">
        <v>114</v>
      </c>
      <c r="B2">
        <v>1183</v>
      </c>
      <c r="C2" t="s">
        <v>33</v>
      </c>
    </row>
    <row r="3" spans="1:3" x14ac:dyDescent="0.25">
      <c r="A3" t="s">
        <v>115</v>
      </c>
      <c r="B3">
        <v>9996</v>
      </c>
      <c r="C3" t="s">
        <v>33</v>
      </c>
    </row>
    <row r="4" spans="1:3" x14ac:dyDescent="0.25">
      <c r="A4" t="s">
        <v>116</v>
      </c>
      <c r="B4">
        <v>423</v>
      </c>
      <c r="C4" t="s">
        <v>33</v>
      </c>
    </row>
    <row r="5" spans="1:3" x14ac:dyDescent="0.25">
      <c r="A5" t="s">
        <v>29</v>
      </c>
      <c r="B5">
        <v>15069</v>
      </c>
      <c r="C5" t="s">
        <v>33</v>
      </c>
    </row>
    <row r="6" spans="1:3" x14ac:dyDescent="0.25">
      <c r="A6" t="s">
        <v>114</v>
      </c>
      <c r="B6">
        <v>18</v>
      </c>
      <c r="C6" t="s">
        <v>23</v>
      </c>
    </row>
    <row r="7" spans="1:3" x14ac:dyDescent="0.25">
      <c r="A7" t="s">
        <v>115</v>
      </c>
      <c r="B7">
        <v>170</v>
      </c>
      <c r="C7" t="s">
        <v>23</v>
      </c>
    </row>
    <row r="8" spans="1:3" x14ac:dyDescent="0.25">
      <c r="A8" t="s">
        <v>116</v>
      </c>
      <c r="B8">
        <v>17</v>
      </c>
      <c r="C8" t="s">
        <v>23</v>
      </c>
    </row>
    <row r="9" spans="1:3" x14ac:dyDescent="0.25">
      <c r="A9" t="s">
        <v>29</v>
      </c>
      <c r="B9">
        <v>331</v>
      </c>
      <c r="C9" t="s">
        <v>23</v>
      </c>
    </row>
    <row r="10" spans="1:3" x14ac:dyDescent="0.25">
      <c r="A10" t="s">
        <v>114</v>
      </c>
      <c r="B10">
        <v>121</v>
      </c>
      <c r="C10" t="s">
        <v>34</v>
      </c>
    </row>
    <row r="11" spans="1:3" x14ac:dyDescent="0.25">
      <c r="A11" t="s">
        <v>115</v>
      </c>
      <c r="B11">
        <v>1438</v>
      </c>
      <c r="C11" t="s">
        <v>34</v>
      </c>
    </row>
    <row r="12" spans="1:3" x14ac:dyDescent="0.25">
      <c r="A12" t="s">
        <v>116</v>
      </c>
      <c r="B12">
        <v>65</v>
      </c>
      <c r="C12" t="s">
        <v>34</v>
      </c>
    </row>
    <row r="13" spans="1:3" x14ac:dyDescent="0.25">
      <c r="A13" t="s">
        <v>29</v>
      </c>
      <c r="B13">
        <v>1711</v>
      </c>
      <c r="C13" t="s">
        <v>34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D9"/>
  <sheetViews>
    <sheetView workbookViewId="0">
      <selection activeCell="A8" sqref="A8"/>
    </sheetView>
  </sheetViews>
  <sheetFormatPr defaultRowHeight="15" x14ac:dyDescent="0.25"/>
  <cols>
    <col min="1" max="1" width="8.5703125" bestFit="1" customWidth="1"/>
    <col min="2" max="2" width="56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103</v>
      </c>
      <c r="B1" t="s">
        <v>113</v>
      </c>
      <c r="C1" t="s">
        <v>101</v>
      </c>
      <c r="D1" t="s">
        <v>98</v>
      </c>
    </row>
    <row r="2" spans="1:4" x14ac:dyDescent="0.25">
      <c r="A2">
        <v>983</v>
      </c>
      <c r="B2" t="s">
        <v>137</v>
      </c>
      <c r="C2" t="s">
        <v>80</v>
      </c>
      <c r="D2">
        <v>1</v>
      </c>
    </row>
    <row r="3" spans="1:4" x14ac:dyDescent="0.25">
      <c r="A3">
        <v>932</v>
      </c>
      <c r="B3" t="s">
        <v>137</v>
      </c>
      <c r="C3" t="s">
        <v>3</v>
      </c>
      <c r="D3">
        <v>1</v>
      </c>
    </row>
    <row r="4" spans="1:4" x14ac:dyDescent="0.25">
      <c r="A4">
        <v>68</v>
      </c>
      <c r="B4" t="s">
        <v>138</v>
      </c>
      <c r="C4" t="s">
        <v>3</v>
      </c>
      <c r="D4">
        <v>2</v>
      </c>
    </row>
    <row r="5" spans="1:4" x14ac:dyDescent="0.25">
      <c r="A5">
        <v>95</v>
      </c>
      <c r="B5" t="s">
        <v>138</v>
      </c>
      <c r="C5" t="s">
        <v>80</v>
      </c>
      <c r="D5">
        <v>2</v>
      </c>
    </row>
    <row r="6" spans="1:4" x14ac:dyDescent="0.25">
      <c r="A6">
        <v>24</v>
      </c>
      <c r="B6" t="s">
        <v>139</v>
      </c>
      <c r="C6" t="s">
        <v>80</v>
      </c>
      <c r="D6">
        <v>3</v>
      </c>
    </row>
    <row r="7" spans="1:4" x14ac:dyDescent="0.25">
      <c r="A7">
        <v>21</v>
      </c>
      <c r="B7" t="s">
        <v>139</v>
      </c>
      <c r="C7" t="s">
        <v>3</v>
      </c>
      <c r="D7">
        <v>3</v>
      </c>
    </row>
    <row r="8" spans="1:4" x14ac:dyDescent="0.25">
      <c r="A8">
        <v>6</v>
      </c>
      <c r="B8" t="s">
        <v>140</v>
      </c>
      <c r="C8" t="s">
        <v>80</v>
      </c>
      <c r="D8">
        <v>4</v>
      </c>
    </row>
    <row r="9" spans="1:4" x14ac:dyDescent="0.25">
      <c r="A9">
        <v>3</v>
      </c>
      <c r="B9" t="s">
        <v>140</v>
      </c>
      <c r="C9" t="s">
        <v>3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C13"/>
  <sheetViews>
    <sheetView workbookViewId="0"/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112</v>
      </c>
      <c r="B1" t="s">
        <v>103</v>
      </c>
      <c r="C1" t="s">
        <v>113</v>
      </c>
    </row>
    <row r="2" spans="1:3" x14ac:dyDescent="0.25">
      <c r="A2" t="s">
        <v>114</v>
      </c>
      <c r="B2">
        <v>2846</v>
      </c>
      <c r="C2" t="s">
        <v>33</v>
      </c>
    </row>
    <row r="3" spans="1:3" x14ac:dyDescent="0.25">
      <c r="A3" t="s">
        <v>115</v>
      </c>
      <c r="B3">
        <v>26603</v>
      </c>
      <c r="C3" t="s">
        <v>33</v>
      </c>
    </row>
    <row r="4" spans="1:3" x14ac:dyDescent="0.25">
      <c r="A4" t="s">
        <v>116</v>
      </c>
      <c r="B4">
        <v>1161</v>
      </c>
      <c r="C4" t="s">
        <v>33</v>
      </c>
    </row>
    <row r="5" spans="1:3" x14ac:dyDescent="0.25">
      <c r="A5" t="s">
        <v>29</v>
      </c>
      <c r="B5">
        <v>39049</v>
      </c>
      <c r="C5" t="s">
        <v>33</v>
      </c>
    </row>
    <row r="6" spans="1:3" x14ac:dyDescent="0.25">
      <c r="A6" t="s">
        <v>114</v>
      </c>
      <c r="B6">
        <v>54</v>
      </c>
      <c r="C6" t="s">
        <v>23</v>
      </c>
    </row>
    <row r="7" spans="1:3" x14ac:dyDescent="0.25">
      <c r="A7" t="s">
        <v>115</v>
      </c>
      <c r="B7">
        <v>450</v>
      </c>
      <c r="C7" t="s">
        <v>23</v>
      </c>
    </row>
    <row r="8" spans="1:3" x14ac:dyDescent="0.25">
      <c r="A8" t="s">
        <v>116</v>
      </c>
      <c r="B8">
        <v>57</v>
      </c>
      <c r="C8" t="s">
        <v>23</v>
      </c>
    </row>
    <row r="9" spans="1:3" x14ac:dyDescent="0.25">
      <c r="A9" t="s">
        <v>29</v>
      </c>
      <c r="B9">
        <v>759</v>
      </c>
      <c r="C9" t="s">
        <v>23</v>
      </c>
    </row>
    <row r="10" spans="1:3" x14ac:dyDescent="0.25">
      <c r="A10" t="s">
        <v>114</v>
      </c>
      <c r="B10">
        <v>284</v>
      </c>
      <c r="C10" t="s">
        <v>34</v>
      </c>
    </row>
    <row r="11" spans="1:3" x14ac:dyDescent="0.25">
      <c r="A11" t="s">
        <v>115</v>
      </c>
      <c r="B11">
        <v>3396</v>
      </c>
      <c r="C11" t="s">
        <v>34</v>
      </c>
    </row>
    <row r="12" spans="1:3" x14ac:dyDescent="0.25">
      <c r="A12" t="s">
        <v>116</v>
      </c>
      <c r="B12">
        <v>193</v>
      </c>
      <c r="C12" t="s">
        <v>34</v>
      </c>
    </row>
    <row r="13" spans="1:3" x14ac:dyDescent="0.25">
      <c r="A13" t="s">
        <v>29</v>
      </c>
      <c r="B13">
        <v>5807</v>
      </c>
      <c r="C13" t="s">
        <v>34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D9"/>
  <sheetViews>
    <sheetView workbookViewId="0"/>
  </sheetViews>
  <sheetFormatPr defaultRowHeight="15" x14ac:dyDescent="0.25"/>
  <cols>
    <col min="1" max="1" width="8.5703125" bestFit="1" customWidth="1"/>
    <col min="2" max="2" width="56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103</v>
      </c>
      <c r="B1" t="s">
        <v>113</v>
      </c>
      <c r="C1" t="s">
        <v>101</v>
      </c>
      <c r="D1" t="s">
        <v>98</v>
      </c>
    </row>
    <row r="2" spans="1:4" x14ac:dyDescent="0.25">
      <c r="A2">
        <v>2349</v>
      </c>
      <c r="B2" t="s">
        <v>137</v>
      </c>
      <c r="C2" t="s">
        <v>3</v>
      </c>
      <c r="D2">
        <v>1</v>
      </c>
    </row>
    <row r="3" spans="1:4" x14ac:dyDescent="0.25">
      <c r="A3">
        <v>2393</v>
      </c>
      <c r="B3" t="s">
        <v>137</v>
      </c>
      <c r="C3" t="s">
        <v>80</v>
      </c>
      <c r="D3">
        <v>1</v>
      </c>
    </row>
    <row r="4" spans="1:4" x14ac:dyDescent="0.25">
      <c r="A4">
        <v>186</v>
      </c>
      <c r="B4" t="s">
        <v>138</v>
      </c>
      <c r="C4" t="s">
        <v>3</v>
      </c>
      <c r="D4">
        <v>2</v>
      </c>
    </row>
    <row r="5" spans="1:4" x14ac:dyDescent="0.25">
      <c r="A5">
        <v>232</v>
      </c>
      <c r="B5" t="s">
        <v>138</v>
      </c>
      <c r="C5" t="s">
        <v>80</v>
      </c>
      <c r="D5">
        <v>2</v>
      </c>
    </row>
    <row r="6" spans="1:4" x14ac:dyDescent="0.25">
      <c r="A6">
        <v>62</v>
      </c>
      <c r="B6" t="s">
        <v>139</v>
      </c>
      <c r="C6" t="s">
        <v>3</v>
      </c>
      <c r="D6">
        <v>3</v>
      </c>
    </row>
    <row r="7" spans="1:4" x14ac:dyDescent="0.25">
      <c r="A7">
        <v>70</v>
      </c>
      <c r="B7" t="s">
        <v>139</v>
      </c>
      <c r="C7" t="s">
        <v>80</v>
      </c>
      <c r="D7">
        <v>3</v>
      </c>
    </row>
    <row r="8" spans="1:4" x14ac:dyDescent="0.25">
      <c r="A8">
        <v>5</v>
      </c>
      <c r="B8" t="s">
        <v>140</v>
      </c>
      <c r="C8" t="s">
        <v>3</v>
      </c>
      <c r="D8">
        <v>4</v>
      </c>
    </row>
    <row r="9" spans="1:4" x14ac:dyDescent="0.25">
      <c r="A9">
        <v>9</v>
      </c>
      <c r="B9" t="s">
        <v>140</v>
      </c>
      <c r="C9" t="s">
        <v>80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145"/>
  <sheetViews>
    <sheetView topLeftCell="A105" workbookViewId="0">
      <selection activeCell="C124" sqref="C124"/>
    </sheetView>
  </sheetViews>
  <sheetFormatPr defaultRowHeight="15" x14ac:dyDescent="0.25"/>
  <cols>
    <col min="1" max="1" width="5.28515625" bestFit="1" customWidth="1"/>
    <col min="2" max="2" width="41.140625" bestFit="1" customWidth="1"/>
    <col min="3" max="3" width="8.5703125" bestFit="1" customWidth="1"/>
    <col min="4" max="4" width="41.28515625" bestFit="1" customWidth="1"/>
    <col min="5" max="5" width="10" bestFit="1" customWidth="1"/>
  </cols>
  <sheetData>
    <row r="1" spans="1:5" x14ac:dyDescent="0.25">
      <c r="A1" t="s">
        <v>98</v>
      </c>
      <c r="B1" t="s">
        <v>2</v>
      </c>
      <c r="C1" t="s">
        <v>103</v>
      </c>
      <c r="D1" t="s">
        <v>113</v>
      </c>
      <c r="E1" t="s">
        <v>117</v>
      </c>
    </row>
    <row r="2" spans="1:5" x14ac:dyDescent="0.25">
      <c r="A2">
        <v>1</v>
      </c>
      <c r="B2" t="s">
        <v>33</v>
      </c>
      <c r="C2">
        <v>1102</v>
      </c>
      <c r="D2" t="s">
        <v>118</v>
      </c>
      <c r="E2">
        <v>1</v>
      </c>
    </row>
    <row r="3" spans="1:5" x14ac:dyDescent="0.25">
      <c r="A3">
        <v>2</v>
      </c>
      <c r="B3" t="s">
        <v>34</v>
      </c>
      <c r="C3">
        <v>129</v>
      </c>
      <c r="D3" t="s">
        <v>118</v>
      </c>
      <c r="E3">
        <v>1</v>
      </c>
    </row>
    <row r="4" spans="1:5" x14ac:dyDescent="0.25">
      <c r="A4">
        <v>3</v>
      </c>
      <c r="B4" t="s">
        <v>35</v>
      </c>
      <c r="C4">
        <v>25</v>
      </c>
      <c r="D4" t="s">
        <v>118</v>
      </c>
      <c r="E4">
        <v>1</v>
      </c>
    </row>
    <row r="5" spans="1:5" x14ac:dyDescent="0.25">
      <c r="A5">
        <v>4</v>
      </c>
      <c r="B5" t="s">
        <v>36</v>
      </c>
      <c r="C5">
        <v>2</v>
      </c>
      <c r="D5" t="s">
        <v>118</v>
      </c>
      <c r="E5">
        <v>1</v>
      </c>
    </row>
    <row r="6" spans="1:5" x14ac:dyDescent="0.25">
      <c r="A6">
        <v>5</v>
      </c>
      <c r="B6" t="s">
        <v>37</v>
      </c>
      <c r="C6">
        <v>0</v>
      </c>
      <c r="D6" t="s">
        <v>118</v>
      </c>
      <c r="E6">
        <v>1</v>
      </c>
    </row>
    <row r="7" spans="1:5" x14ac:dyDescent="0.25">
      <c r="A7">
        <v>6</v>
      </c>
      <c r="B7" t="s">
        <v>45</v>
      </c>
      <c r="C7">
        <v>1</v>
      </c>
      <c r="D7" t="s">
        <v>118</v>
      </c>
      <c r="E7">
        <v>1</v>
      </c>
    </row>
    <row r="8" spans="1:5" x14ac:dyDescent="0.25">
      <c r="A8">
        <v>7</v>
      </c>
      <c r="B8" t="s">
        <v>119</v>
      </c>
      <c r="C8">
        <v>0</v>
      </c>
      <c r="D8" t="s">
        <v>118</v>
      </c>
      <c r="E8">
        <v>1</v>
      </c>
    </row>
    <row r="9" spans="1:5" x14ac:dyDescent="0.25">
      <c r="A9">
        <v>8</v>
      </c>
      <c r="B9" t="s">
        <v>4</v>
      </c>
      <c r="C9">
        <v>0</v>
      </c>
      <c r="D9" t="s">
        <v>118</v>
      </c>
      <c r="E9">
        <v>1</v>
      </c>
    </row>
    <row r="10" spans="1:5" x14ac:dyDescent="0.25">
      <c r="A10">
        <v>9</v>
      </c>
      <c r="B10" t="s">
        <v>38</v>
      </c>
      <c r="C10">
        <v>2</v>
      </c>
      <c r="D10" t="s">
        <v>118</v>
      </c>
      <c r="E10">
        <v>1</v>
      </c>
    </row>
    <row r="11" spans="1:5" x14ac:dyDescent="0.25">
      <c r="A11">
        <v>10</v>
      </c>
      <c r="B11" t="s">
        <v>39</v>
      </c>
      <c r="C11">
        <v>1</v>
      </c>
      <c r="D11" t="s">
        <v>118</v>
      </c>
      <c r="E11">
        <v>1</v>
      </c>
    </row>
    <row r="12" spans="1:5" x14ac:dyDescent="0.25">
      <c r="A12">
        <v>11</v>
      </c>
      <c r="B12" t="s">
        <v>40</v>
      </c>
      <c r="C12">
        <v>305</v>
      </c>
      <c r="D12" t="s">
        <v>118</v>
      </c>
      <c r="E12">
        <v>1</v>
      </c>
    </row>
    <row r="13" spans="1:5" x14ac:dyDescent="0.25">
      <c r="A13">
        <v>12</v>
      </c>
      <c r="B13" t="s">
        <v>41</v>
      </c>
      <c r="C13">
        <v>0</v>
      </c>
      <c r="D13" t="s">
        <v>118</v>
      </c>
      <c r="E13">
        <v>1</v>
      </c>
    </row>
    <row r="14" spans="1:5" x14ac:dyDescent="0.25">
      <c r="A14">
        <v>13</v>
      </c>
      <c r="B14" t="s">
        <v>10</v>
      </c>
      <c r="C14">
        <v>0</v>
      </c>
      <c r="D14" t="s">
        <v>118</v>
      </c>
      <c r="E14">
        <v>1</v>
      </c>
    </row>
    <row r="15" spans="1:5" x14ac:dyDescent="0.25">
      <c r="A15">
        <v>14</v>
      </c>
      <c r="B15" t="s">
        <v>42</v>
      </c>
      <c r="C15">
        <v>7</v>
      </c>
      <c r="D15" t="s">
        <v>118</v>
      </c>
      <c r="E15">
        <v>1</v>
      </c>
    </row>
    <row r="16" spans="1:5" x14ac:dyDescent="0.25">
      <c r="A16">
        <v>15</v>
      </c>
      <c r="B16" t="s">
        <v>43</v>
      </c>
      <c r="C16">
        <v>0</v>
      </c>
      <c r="D16" t="s">
        <v>118</v>
      </c>
      <c r="E16">
        <v>1</v>
      </c>
    </row>
    <row r="17" spans="1:5" x14ac:dyDescent="0.25">
      <c r="A17">
        <v>16</v>
      </c>
      <c r="B17" t="s">
        <v>44</v>
      </c>
      <c r="C17">
        <v>0</v>
      </c>
      <c r="D17" t="s">
        <v>118</v>
      </c>
      <c r="E17">
        <v>1</v>
      </c>
    </row>
    <row r="18" spans="1:5" x14ac:dyDescent="0.25">
      <c r="A18">
        <v>1</v>
      </c>
      <c r="B18" t="s">
        <v>33</v>
      </c>
      <c r="C18">
        <v>286</v>
      </c>
      <c r="D18" t="s">
        <v>11</v>
      </c>
      <c r="E18">
        <v>2</v>
      </c>
    </row>
    <row r="19" spans="1:5" x14ac:dyDescent="0.25">
      <c r="A19">
        <v>2</v>
      </c>
      <c r="B19" t="s">
        <v>34</v>
      </c>
      <c r="C19">
        <v>51</v>
      </c>
      <c r="D19" t="s">
        <v>11</v>
      </c>
      <c r="E19">
        <v>2</v>
      </c>
    </row>
    <row r="20" spans="1:5" x14ac:dyDescent="0.25">
      <c r="A20">
        <v>3</v>
      </c>
      <c r="B20" t="s">
        <v>35</v>
      </c>
      <c r="C20">
        <v>7</v>
      </c>
      <c r="D20" t="s">
        <v>11</v>
      </c>
      <c r="E20">
        <v>2</v>
      </c>
    </row>
    <row r="21" spans="1:5" x14ac:dyDescent="0.25">
      <c r="A21">
        <v>4</v>
      </c>
      <c r="B21" t="s">
        <v>36</v>
      </c>
      <c r="C21">
        <v>0</v>
      </c>
      <c r="D21" t="s">
        <v>11</v>
      </c>
      <c r="E21">
        <v>2</v>
      </c>
    </row>
    <row r="22" spans="1:5" x14ac:dyDescent="0.25">
      <c r="A22">
        <v>5</v>
      </c>
      <c r="B22" t="s">
        <v>37</v>
      </c>
      <c r="C22">
        <v>0</v>
      </c>
      <c r="D22" t="s">
        <v>11</v>
      </c>
      <c r="E22">
        <v>2</v>
      </c>
    </row>
    <row r="23" spans="1:5" x14ac:dyDescent="0.25">
      <c r="A23">
        <v>6</v>
      </c>
      <c r="B23" t="s">
        <v>45</v>
      </c>
      <c r="C23">
        <v>0</v>
      </c>
      <c r="D23" t="s">
        <v>11</v>
      </c>
      <c r="E23">
        <v>2</v>
      </c>
    </row>
    <row r="24" spans="1:5" x14ac:dyDescent="0.25">
      <c r="A24">
        <v>7</v>
      </c>
      <c r="B24" t="s">
        <v>119</v>
      </c>
      <c r="C24">
        <v>0</v>
      </c>
      <c r="D24" t="s">
        <v>11</v>
      </c>
      <c r="E24">
        <v>2</v>
      </c>
    </row>
    <row r="25" spans="1:5" x14ac:dyDescent="0.25">
      <c r="A25">
        <v>8</v>
      </c>
      <c r="B25" t="s">
        <v>4</v>
      </c>
      <c r="C25">
        <v>0</v>
      </c>
      <c r="D25" t="s">
        <v>11</v>
      </c>
      <c r="E25">
        <v>2</v>
      </c>
    </row>
    <row r="26" spans="1:5" x14ac:dyDescent="0.25">
      <c r="A26">
        <v>9</v>
      </c>
      <c r="B26" t="s">
        <v>38</v>
      </c>
      <c r="C26">
        <v>1</v>
      </c>
      <c r="D26" t="s">
        <v>11</v>
      </c>
      <c r="E26">
        <v>2</v>
      </c>
    </row>
    <row r="27" spans="1:5" x14ac:dyDescent="0.25">
      <c r="A27">
        <v>10</v>
      </c>
      <c r="B27" t="s">
        <v>39</v>
      </c>
      <c r="C27">
        <v>0</v>
      </c>
      <c r="D27" t="s">
        <v>11</v>
      </c>
      <c r="E27">
        <v>2</v>
      </c>
    </row>
    <row r="28" spans="1:5" x14ac:dyDescent="0.25">
      <c r="A28">
        <v>11</v>
      </c>
      <c r="B28" t="s">
        <v>40</v>
      </c>
      <c r="C28">
        <v>104</v>
      </c>
      <c r="D28" t="s">
        <v>11</v>
      </c>
      <c r="E28">
        <v>2</v>
      </c>
    </row>
    <row r="29" spans="1:5" x14ac:dyDescent="0.25">
      <c r="A29">
        <v>12</v>
      </c>
      <c r="B29" t="s">
        <v>41</v>
      </c>
      <c r="C29">
        <v>0</v>
      </c>
      <c r="D29" t="s">
        <v>11</v>
      </c>
      <c r="E29">
        <v>2</v>
      </c>
    </row>
    <row r="30" spans="1:5" x14ac:dyDescent="0.25">
      <c r="A30">
        <v>13</v>
      </c>
      <c r="B30" t="s">
        <v>10</v>
      </c>
      <c r="C30">
        <v>0</v>
      </c>
      <c r="D30" t="s">
        <v>11</v>
      </c>
      <c r="E30">
        <v>2</v>
      </c>
    </row>
    <row r="31" spans="1:5" x14ac:dyDescent="0.25">
      <c r="A31">
        <v>14</v>
      </c>
      <c r="B31" t="s">
        <v>42</v>
      </c>
      <c r="C31">
        <v>1</v>
      </c>
      <c r="D31" t="s">
        <v>11</v>
      </c>
      <c r="E31">
        <v>2</v>
      </c>
    </row>
    <row r="32" spans="1:5" x14ac:dyDescent="0.25">
      <c r="A32">
        <v>15</v>
      </c>
      <c r="B32" t="s">
        <v>43</v>
      </c>
      <c r="C32">
        <v>0</v>
      </c>
      <c r="D32" t="s">
        <v>11</v>
      </c>
      <c r="E32">
        <v>2</v>
      </c>
    </row>
    <row r="33" spans="1:5" x14ac:dyDescent="0.25">
      <c r="A33">
        <v>16</v>
      </c>
      <c r="B33" t="s">
        <v>44</v>
      </c>
      <c r="C33">
        <v>1</v>
      </c>
      <c r="D33" t="s">
        <v>11</v>
      </c>
      <c r="E33">
        <v>2</v>
      </c>
    </row>
    <row r="34" spans="1:5" x14ac:dyDescent="0.25">
      <c r="A34">
        <v>1</v>
      </c>
      <c r="B34" t="s">
        <v>33</v>
      </c>
      <c r="C34">
        <v>218</v>
      </c>
      <c r="D34" t="s">
        <v>97</v>
      </c>
      <c r="E34">
        <v>3</v>
      </c>
    </row>
    <row r="35" spans="1:5" x14ac:dyDescent="0.25">
      <c r="A35">
        <v>2</v>
      </c>
      <c r="B35" t="s">
        <v>34</v>
      </c>
      <c r="C35">
        <v>19</v>
      </c>
      <c r="D35" t="s">
        <v>97</v>
      </c>
      <c r="E35">
        <v>3</v>
      </c>
    </row>
    <row r="36" spans="1:5" x14ac:dyDescent="0.25">
      <c r="A36">
        <v>3</v>
      </c>
      <c r="B36" t="s">
        <v>35</v>
      </c>
      <c r="C36">
        <v>1</v>
      </c>
      <c r="D36" t="s">
        <v>97</v>
      </c>
      <c r="E36">
        <v>3</v>
      </c>
    </row>
    <row r="37" spans="1:5" x14ac:dyDescent="0.25">
      <c r="A37">
        <v>4</v>
      </c>
      <c r="B37" t="s">
        <v>36</v>
      </c>
      <c r="C37">
        <v>0</v>
      </c>
      <c r="D37" t="s">
        <v>97</v>
      </c>
      <c r="E37">
        <v>3</v>
      </c>
    </row>
    <row r="38" spans="1:5" x14ac:dyDescent="0.25">
      <c r="A38">
        <v>5</v>
      </c>
      <c r="B38" t="s">
        <v>37</v>
      </c>
      <c r="C38">
        <v>0</v>
      </c>
      <c r="D38" t="s">
        <v>97</v>
      </c>
      <c r="E38">
        <v>3</v>
      </c>
    </row>
    <row r="39" spans="1:5" x14ac:dyDescent="0.25">
      <c r="A39">
        <v>6</v>
      </c>
      <c r="B39" t="s">
        <v>45</v>
      </c>
      <c r="C39">
        <v>0</v>
      </c>
      <c r="D39" t="s">
        <v>97</v>
      </c>
      <c r="E39">
        <v>3</v>
      </c>
    </row>
    <row r="40" spans="1:5" x14ac:dyDescent="0.25">
      <c r="A40">
        <v>7</v>
      </c>
      <c r="B40" t="s">
        <v>119</v>
      </c>
      <c r="C40">
        <v>0</v>
      </c>
      <c r="D40" t="s">
        <v>97</v>
      </c>
      <c r="E40">
        <v>3</v>
      </c>
    </row>
    <row r="41" spans="1:5" x14ac:dyDescent="0.25">
      <c r="A41">
        <v>8</v>
      </c>
      <c r="B41" t="s">
        <v>4</v>
      </c>
      <c r="C41">
        <v>0</v>
      </c>
      <c r="D41" t="s">
        <v>97</v>
      </c>
      <c r="E41">
        <v>3</v>
      </c>
    </row>
    <row r="42" spans="1:5" x14ac:dyDescent="0.25">
      <c r="A42">
        <v>9</v>
      </c>
      <c r="B42" t="s">
        <v>38</v>
      </c>
      <c r="C42">
        <v>0</v>
      </c>
      <c r="D42" t="s">
        <v>97</v>
      </c>
      <c r="E42">
        <v>3</v>
      </c>
    </row>
    <row r="43" spans="1:5" x14ac:dyDescent="0.25">
      <c r="A43">
        <v>10</v>
      </c>
      <c r="B43" t="s">
        <v>39</v>
      </c>
      <c r="C43">
        <v>0</v>
      </c>
      <c r="D43" t="s">
        <v>97</v>
      </c>
      <c r="E43">
        <v>3</v>
      </c>
    </row>
    <row r="44" spans="1:5" x14ac:dyDescent="0.25">
      <c r="A44">
        <v>11</v>
      </c>
      <c r="B44" t="s">
        <v>40</v>
      </c>
      <c r="C44">
        <v>27</v>
      </c>
      <c r="D44" t="s">
        <v>97</v>
      </c>
      <c r="E44">
        <v>3</v>
      </c>
    </row>
    <row r="45" spans="1:5" x14ac:dyDescent="0.25">
      <c r="A45">
        <v>12</v>
      </c>
      <c r="B45" t="s">
        <v>41</v>
      </c>
      <c r="C45">
        <v>0</v>
      </c>
      <c r="D45" t="s">
        <v>97</v>
      </c>
      <c r="E45">
        <v>3</v>
      </c>
    </row>
    <row r="46" spans="1:5" x14ac:dyDescent="0.25">
      <c r="A46">
        <v>13</v>
      </c>
      <c r="B46" t="s">
        <v>10</v>
      </c>
      <c r="C46">
        <v>0</v>
      </c>
      <c r="D46" t="s">
        <v>97</v>
      </c>
      <c r="E46">
        <v>3</v>
      </c>
    </row>
    <row r="47" spans="1:5" x14ac:dyDescent="0.25">
      <c r="A47">
        <v>14</v>
      </c>
      <c r="B47" t="s">
        <v>42</v>
      </c>
      <c r="C47">
        <v>0</v>
      </c>
      <c r="D47" t="s">
        <v>97</v>
      </c>
      <c r="E47">
        <v>3</v>
      </c>
    </row>
    <row r="48" spans="1:5" x14ac:dyDescent="0.25">
      <c r="A48">
        <v>15</v>
      </c>
      <c r="B48" t="s">
        <v>43</v>
      </c>
      <c r="C48">
        <v>0</v>
      </c>
      <c r="D48" t="s">
        <v>97</v>
      </c>
      <c r="E48">
        <v>3</v>
      </c>
    </row>
    <row r="49" spans="1:5" x14ac:dyDescent="0.25">
      <c r="A49">
        <v>16</v>
      </c>
      <c r="B49" t="s">
        <v>44</v>
      </c>
      <c r="C49">
        <v>0</v>
      </c>
      <c r="D49" t="s">
        <v>97</v>
      </c>
      <c r="E49">
        <v>3</v>
      </c>
    </row>
    <row r="50" spans="1:5" x14ac:dyDescent="0.25">
      <c r="A50">
        <v>1</v>
      </c>
      <c r="B50" t="s">
        <v>33</v>
      </c>
      <c r="C50">
        <v>174</v>
      </c>
      <c r="D50" t="s">
        <v>87</v>
      </c>
      <c r="E50">
        <v>4</v>
      </c>
    </row>
    <row r="51" spans="1:5" x14ac:dyDescent="0.25">
      <c r="A51">
        <v>2</v>
      </c>
      <c r="B51" t="s">
        <v>34</v>
      </c>
      <c r="C51">
        <v>14</v>
      </c>
      <c r="D51" t="s">
        <v>87</v>
      </c>
      <c r="E51">
        <v>4</v>
      </c>
    </row>
    <row r="52" spans="1:5" x14ac:dyDescent="0.25">
      <c r="A52">
        <v>3</v>
      </c>
      <c r="B52" t="s">
        <v>35</v>
      </c>
      <c r="C52">
        <v>5</v>
      </c>
      <c r="D52" t="s">
        <v>87</v>
      </c>
      <c r="E52">
        <v>4</v>
      </c>
    </row>
    <row r="53" spans="1:5" x14ac:dyDescent="0.25">
      <c r="A53">
        <v>4</v>
      </c>
      <c r="B53" t="s">
        <v>36</v>
      </c>
      <c r="C53">
        <v>0</v>
      </c>
      <c r="D53" t="s">
        <v>87</v>
      </c>
      <c r="E53">
        <v>4</v>
      </c>
    </row>
    <row r="54" spans="1:5" x14ac:dyDescent="0.25">
      <c r="A54">
        <v>5</v>
      </c>
      <c r="B54" t="s">
        <v>37</v>
      </c>
      <c r="C54">
        <v>0</v>
      </c>
      <c r="D54" t="s">
        <v>87</v>
      </c>
      <c r="E54">
        <v>4</v>
      </c>
    </row>
    <row r="55" spans="1:5" x14ac:dyDescent="0.25">
      <c r="A55">
        <v>6</v>
      </c>
      <c r="B55" t="s">
        <v>45</v>
      </c>
      <c r="C55">
        <v>0</v>
      </c>
      <c r="D55" t="s">
        <v>87</v>
      </c>
      <c r="E55">
        <v>4</v>
      </c>
    </row>
    <row r="56" spans="1:5" x14ac:dyDescent="0.25">
      <c r="A56">
        <v>7</v>
      </c>
      <c r="B56" t="s">
        <v>119</v>
      </c>
      <c r="C56">
        <v>0</v>
      </c>
      <c r="D56" t="s">
        <v>87</v>
      </c>
      <c r="E56">
        <v>4</v>
      </c>
    </row>
    <row r="57" spans="1:5" x14ac:dyDescent="0.25">
      <c r="A57">
        <v>8</v>
      </c>
      <c r="B57" t="s">
        <v>4</v>
      </c>
      <c r="C57">
        <v>0</v>
      </c>
      <c r="D57" t="s">
        <v>87</v>
      </c>
      <c r="E57">
        <v>4</v>
      </c>
    </row>
    <row r="58" spans="1:5" x14ac:dyDescent="0.25">
      <c r="A58">
        <v>9</v>
      </c>
      <c r="B58" t="s">
        <v>38</v>
      </c>
      <c r="C58">
        <v>0</v>
      </c>
      <c r="D58" t="s">
        <v>87</v>
      </c>
      <c r="E58">
        <v>4</v>
      </c>
    </row>
    <row r="59" spans="1:5" x14ac:dyDescent="0.25">
      <c r="A59">
        <v>10</v>
      </c>
      <c r="B59" t="s">
        <v>39</v>
      </c>
      <c r="C59">
        <v>0</v>
      </c>
      <c r="D59" t="s">
        <v>87</v>
      </c>
      <c r="E59">
        <v>4</v>
      </c>
    </row>
    <row r="60" spans="1:5" x14ac:dyDescent="0.25">
      <c r="A60">
        <v>11</v>
      </c>
      <c r="B60" t="s">
        <v>40</v>
      </c>
      <c r="C60">
        <v>21</v>
      </c>
      <c r="D60" t="s">
        <v>87</v>
      </c>
      <c r="E60">
        <v>4</v>
      </c>
    </row>
    <row r="61" spans="1:5" x14ac:dyDescent="0.25">
      <c r="A61">
        <v>12</v>
      </c>
      <c r="B61" t="s">
        <v>41</v>
      </c>
      <c r="C61">
        <v>0</v>
      </c>
      <c r="D61" t="s">
        <v>87</v>
      </c>
      <c r="E61">
        <v>4</v>
      </c>
    </row>
    <row r="62" spans="1:5" x14ac:dyDescent="0.25">
      <c r="A62">
        <v>13</v>
      </c>
      <c r="B62" t="s">
        <v>10</v>
      </c>
      <c r="C62">
        <v>0</v>
      </c>
      <c r="D62" t="s">
        <v>87</v>
      </c>
      <c r="E62">
        <v>4</v>
      </c>
    </row>
    <row r="63" spans="1:5" x14ac:dyDescent="0.25">
      <c r="A63">
        <v>14</v>
      </c>
      <c r="B63" t="s">
        <v>42</v>
      </c>
      <c r="C63">
        <v>1</v>
      </c>
      <c r="D63" t="s">
        <v>87</v>
      </c>
      <c r="E63">
        <v>4</v>
      </c>
    </row>
    <row r="64" spans="1:5" x14ac:dyDescent="0.25">
      <c r="A64">
        <v>15</v>
      </c>
      <c r="B64" t="s">
        <v>43</v>
      </c>
      <c r="C64">
        <v>0</v>
      </c>
      <c r="D64" t="s">
        <v>87</v>
      </c>
      <c r="E64">
        <v>4</v>
      </c>
    </row>
    <row r="65" spans="1:5" x14ac:dyDescent="0.25">
      <c r="A65">
        <v>16</v>
      </c>
      <c r="B65" t="s">
        <v>44</v>
      </c>
      <c r="C65">
        <v>0</v>
      </c>
      <c r="D65" t="s">
        <v>87</v>
      </c>
      <c r="E65">
        <v>4</v>
      </c>
    </row>
    <row r="66" spans="1:5" x14ac:dyDescent="0.25">
      <c r="A66">
        <v>1</v>
      </c>
      <c r="B66" t="s">
        <v>33</v>
      </c>
      <c r="C66">
        <v>14</v>
      </c>
      <c r="D66" t="s">
        <v>120</v>
      </c>
      <c r="E66">
        <v>5</v>
      </c>
    </row>
    <row r="67" spans="1:5" x14ac:dyDescent="0.25">
      <c r="A67">
        <v>2</v>
      </c>
      <c r="B67" t="s">
        <v>34</v>
      </c>
      <c r="C67">
        <v>0</v>
      </c>
      <c r="D67" t="s">
        <v>120</v>
      </c>
      <c r="E67">
        <v>5</v>
      </c>
    </row>
    <row r="68" spans="1:5" x14ac:dyDescent="0.25">
      <c r="A68">
        <v>3</v>
      </c>
      <c r="B68" t="s">
        <v>35</v>
      </c>
      <c r="C68">
        <v>0</v>
      </c>
      <c r="D68" t="s">
        <v>120</v>
      </c>
      <c r="E68">
        <v>5</v>
      </c>
    </row>
    <row r="69" spans="1:5" x14ac:dyDescent="0.25">
      <c r="A69">
        <v>4</v>
      </c>
      <c r="B69" t="s">
        <v>36</v>
      </c>
      <c r="C69">
        <v>0</v>
      </c>
      <c r="D69" t="s">
        <v>120</v>
      </c>
      <c r="E69">
        <v>5</v>
      </c>
    </row>
    <row r="70" spans="1:5" x14ac:dyDescent="0.25">
      <c r="A70">
        <v>5</v>
      </c>
      <c r="B70" t="s">
        <v>37</v>
      </c>
      <c r="C70">
        <v>0</v>
      </c>
      <c r="D70" t="s">
        <v>120</v>
      </c>
      <c r="E70">
        <v>5</v>
      </c>
    </row>
    <row r="71" spans="1:5" x14ac:dyDescent="0.25">
      <c r="A71">
        <v>6</v>
      </c>
      <c r="B71" t="s">
        <v>45</v>
      </c>
      <c r="C71">
        <v>0</v>
      </c>
      <c r="D71" t="s">
        <v>120</v>
      </c>
      <c r="E71">
        <v>5</v>
      </c>
    </row>
    <row r="72" spans="1:5" x14ac:dyDescent="0.25">
      <c r="A72">
        <v>7</v>
      </c>
      <c r="B72" t="s">
        <v>119</v>
      </c>
      <c r="C72">
        <v>0</v>
      </c>
      <c r="D72" t="s">
        <v>120</v>
      </c>
      <c r="E72">
        <v>5</v>
      </c>
    </row>
    <row r="73" spans="1:5" x14ac:dyDescent="0.25">
      <c r="A73">
        <v>8</v>
      </c>
      <c r="B73" t="s">
        <v>4</v>
      </c>
      <c r="C73">
        <v>0</v>
      </c>
      <c r="D73" t="s">
        <v>120</v>
      </c>
      <c r="E73">
        <v>5</v>
      </c>
    </row>
    <row r="74" spans="1:5" x14ac:dyDescent="0.25">
      <c r="A74">
        <v>9</v>
      </c>
      <c r="B74" t="s">
        <v>38</v>
      </c>
      <c r="C74">
        <v>0</v>
      </c>
      <c r="D74" t="s">
        <v>120</v>
      </c>
      <c r="E74">
        <v>5</v>
      </c>
    </row>
    <row r="75" spans="1:5" x14ac:dyDescent="0.25">
      <c r="A75">
        <v>10</v>
      </c>
      <c r="B75" t="s">
        <v>39</v>
      </c>
      <c r="C75">
        <v>0</v>
      </c>
      <c r="D75" t="s">
        <v>120</v>
      </c>
      <c r="E75">
        <v>5</v>
      </c>
    </row>
    <row r="76" spans="1:5" x14ac:dyDescent="0.25">
      <c r="A76">
        <v>11</v>
      </c>
      <c r="B76" t="s">
        <v>40</v>
      </c>
      <c r="C76">
        <v>35</v>
      </c>
      <c r="D76" t="s">
        <v>120</v>
      </c>
      <c r="E76">
        <v>5</v>
      </c>
    </row>
    <row r="77" spans="1:5" x14ac:dyDescent="0.25">
      <c r="A77">
        <v>12</v>
      </c>
      <c r="B77" t="s">
        <v>41</v>
      </c>
      <c r="C77">
        <v>0</v>
      </c>
      <c r="D77" t="s">
        <v>120</v>
      </c>
      <c r="E77">
        <v>5</v>
      </c>
    </row>
    <row r="78" spans="1:5" x14ac:dyDescent="0.25">
      <c r="A78">
        <v>13</v>
      </c>
      <c r="B78" t="s">
        <v>10</v>
      </c>
      <c r="C78">
        <v>0</v>
      </c>
      <c r="D78" t="s">
        <v>120</v>
      </c>
      <c r="E78">
        <v>5</v>
      </c>
    </row>
    <row r="79" spans="1:5" x14ac:dyDescent="0.25">
      <c r="A79">
        <v>14</v>
      </c>
      <c r="B79" t="s">
        <v>42</v>
      </c>
      <c r="C79">
        <v>0</v>
      </c>
      <c r="D79" t="s">
        <v>120</v>
      </c>
      <c r="E79">
        <v>5</v>
      </c>
    </row>
    <row r="80" spans="1:5" x14ac:dyDescent="0.25">
      <c r="A80">
        <v>15</v>
      </c>
      <c r="B80" t="s">
        <v>43</v>
      </c>
      <c r="C80">
        <v>0</v>
      </c>
      <c r="D80" t="s">
        <v>120</v>
      </c>
      <c r="E80">
        <v>5</v>
      </c>
    </row>
    <row r="81" spans="1:5" x14ac:dyDescent="0.25">
      <c r="A81">
        <v>16</v>
      </c>
      <c r="B81" t="s">
        <v>44</v>
      </c>
      <c r="C81">
        <v>0</v>
      </c>
      <c r="D81" t="s">
        <v>120</v>
      </c>
      <c r="E81">
        <v>5</v>
      </c>
    </row>
    <row r="82" spans="1:5" x14ac:dyDescent="0.25">
      <c r="A82">
        <v>1</v>
      </c>
      <c r="B82" t="s">
        <v>33</v>
      </c>
      <c r="C82">
        <v>0</v>
      </c>
      <c r="D82" t="s">
        <v>38</v>
      </c>
      <c r="E82">
        <v>6</v>
      </c>
    </row>
    <row r="83" spans="1:5" x14ac:dyDescent="0.25">
      <c r="A83">
        <v>2</v>
      </c>
      <c r="B83" t="s">
        <v>34</v>
      </c>
      <c r="C83">
        <v>0</v>
      </c>
      <c r="D83" t="s">
        <v>38</v>
      </c>
      <c r="E83">
        <v>6</v>
      </c>
    </row>
    <row r="84" spans="1:5" x14ac:dyDescent="0.25">
      <c r="A84">
        <v>3</v>
      </c>
      <c r="B84" t="s">
        <v>35</v>
      </c>
      <c r="C84">
        <v>0</v>
      </c>
      <c r="D84" t="s">
        <v>38</v>
      </c>
      <c r="E84">
        <v>6</v>
      </c>
    </row>
    <row r="85" spans="1:5" x14ac:dyDescent="0.25">
      <c r="A85">
        <v>4</v>
      </c>
      <c r="B85" t="s">
        <v>36</v>
      </c>
      <c r="C85">
        <v>0</v>
      </c>
      <c r="D85" t="s">
        <v>38</v>
      </c>
      <c r="E85">
        <v>6</v>
      </c>
    </row>
    <row r="86" spans="1:5" x14ac:dyDescent="0.25">
      <c r="A86">
        <v>5</v>
      </c>
      <c r="B86" t="s">
        <v>37</v>
      </c>
      <c r="C86">
        <v>0</v>
      </c>
      <c r="D86" t="s">
        <v>38</v>
      </c>
      <c r="E86">
        <v>6</v>
      </c>
    </row>
    <row r="87" spans="1:5" x14ac:dyDescent="0.25">
      <c r="A87">
        <v>6</v>
      </c>
      <c r="B87" t="s">
        <v>45</v>
      </c>
      <c r="C87">
        <v>0</v>
      </c>
      <c r="D87" t="s">
        <v>38</v>
      </c>
      <c r="E87">
        <v>6</v>
      </c>
    </row>
    <row r="88" spans="1:5" x14ac:dyDescent="0.25">
      <c r="A88">
        <v>7</v>
      </c>
      <c r="B88" t="s">
        <v>119</v>
      </c>
      <c r="C88">
        <v>0</v>
      </c>
      <c r="D88" t="s">
        <v>38</v>
      </c>
      <c r="E88">
        <v>6</v>
      </c>
    </row>
    <row r="89" spans="1:5" x14ac:dyDescent="0.25">
      <c r="A89">
        <v>8</v>
      </c>
      <c r="B89" t="s">
        <v>4</v>
      </c>
      <c r="C89">
        <v>0</v>
      </c>
      <c r="D89" t="s">
        <v>38</v>
      </c>
      <c r="E89">
        <v>6</v>
      </c>
    </row>
    <row r="90" spans="1:5" x14ac:dyDescent="0.25">
      <c r="A90">
        <v>9</v>
      </c>
      <c r="B90" t="s">
        <v>38</v>
      </c>
      <c r="C90">
        <v>0</v>
      </c>
      <c r="D90" t="s">
        <v>38</v>
      </c>
      <c r="E90">
        <v>6</v>
      </c>
    </row>
    <row r="91" spans="1:5" x14ac:dyDescent="0.25">
      <c r="A91">
        <v>10</v>
      </c>
      <c r="B91" t="s">
        <v>39</v>
      </c>
      <c r="C91">
        <v>0</v>
      </c>
      <c r="D91" t="s">
        <v>38</v>
      </c>
      <c r="E91">
        <v>6</v>
      </c>
    </row>
    <row r="92" spans="1:5" x14ac:dyDescent="0.25">
      <c r="A92">
        <v>11</v>
      </c>
      <c r="B92" t="s">
        <v>40</v>
      </c>
      <c r="C92">
        <v>6</v>
      </c>
      <c r="D92" t="s">
        <v>38</v>
      </c>
      <c r="E92">
        <v>6</v>
      </c>
    </row>
    <row r="93" spans="1:5" x14ac:dyDescent="0.25">
      <c r="A93">
        <v>12</v>
      </c>
      <c r="B93" t="s">
        <v>41</v>
      </c>
      <c r="C93">
        <v>0</v>
      </c>
      <c r="D93" t="s">
        <v>38</v>
      </c>
      <c r="E93">
        <v>6</v>
      </c>
    </row>
    <row r="94" spans="1:5" x14ac:dyDescent="0.25">
      <c r="A94">
        <v>13</v>
      </c>
      <c r="B94" t="s">
        <v>10</v>
      </c>
      <c r="C94">
        <v>0</v>
      </c>
      <c r="D94" t="s">
        <v>38</v>
      </c>
      <c r="E94">
        <v>6</v>
      </c>
    </row>
    <row r="95" spans="1:5" x14ac:dyDescent="0.25">
      <c r="A95">
        <v>14</v>
      </c>
      <c r="B95" t="s">
        <v>42</v>
      </c>
      <c r="C95">
        <v>0</v>
      </c>
      <c r="D95" t="s">
        <v>38</v>
      </c>
      <c r="E95">
        <v>6</v>
      </c>
    </row>
    <row r="96" spans="1:5" x14ac:dyDescent="0.25">
      <c r="A96">
        <v>15</v>
      </c>
      <c r="B96" t="s">
        <v>43</v>
      </c>
      <c r="C96">
        <v>0</v>
      </c>
      <c r="D96" t="s">
        <v>38</v>
      </c>
      <c r="E96">
        <v>6</v>
      </c>
    </row>
    <row r="97" spans="1:5" x14ac:dyDescent="0.25">
      <c r="A97">
        <v>16</v>
      </c>
      <c r="B97" t="s">
        <v>44</v>
      </c>
      <c r="C97">
        <v>0</v>
      </c>
      <c r="D97" t="s">
        <v>38</v>
      </c>
      <c r="E97">
        <v>6</v>
      </c>
    </row>
    <row r="98" spans="1:5" x14ac:dyDescent="0.25">
      <c r="A98">
        <v>1</v>
      </c>
      <c r="B98" t="s">
        <v>33</v>
      </c>
      <c r="C98">
        <v>0</v>
      </c>
      <c r="D98" t="s">
        <v>4</v>
      </c>
      <c r="E98">
        <v>7</v>
      </c>
    </row>
    <row r="99" spans="1:5" x14ac:dyDescent="0.25">
      <c r="A99">
        <v>2</v>
      </c>
      <c r="B99" t="s">
        <v>34</v>
      </c>
      <c r="C99">
        <v>0</v>
      </c>
      <c r="D99" t="s">
        <v>4</v>
      </c>
      <c r="E99">
        <v>7</v>
      </c>
    </row>
    <row r="100" spans="1:5" x14ac:dyDescent="0.25">
      <c r="A100">
        <v>3</v>
      </c>
      <c r="B100" t="s">
        <v>35</v>
      </c>
      <c r="C100">
        <v>0</v>
      </c>
      <c r="D100" t="s">
        <v>4</v>
      </c>
      <c r="E100">
        <v>7</v>
      </c>
    </row>
    <row r="101" spans="1:5" x14ac:dyDescent="0.25">
      <c r="A101">
        <v>4</v>
      </c>
      <c r="B101" t="s">
        <v>36</v>
      </c>
      <c r="C101">
        <v>0</v>
      </c>
      <c r="D101" t="s">
        <v>4</v>
      </c>
      <c r="E101">
        <v>7</v>
      </c>
    </row>
    <row r="102" spans="1:5" x14ac:dyDescent="0.25">
      <c r="A102">
        <v>5</v>
      </c>
      <c r="B102" t="s">
        <v>37</v>
      </c>
      <c r="C102">
        <v>0</v>
      </c>
      <c r="D102" t="s">
        <v>4</v>
      </c>
      <c r="E102">
        <v>7</v>
      </c>
    </row>
    <row r="103" spans="1:5" x14ac:dyDescent="0.25">
      <c r="A103">
        <v>6</v>
      </c>
      <c r="B103" t="s">
        <v>45</v>
      </c>
      <c r="C103">
        <v>0</v>
      </c>
      <c r="D103" t="s">
        <v>4</v>
      </c>
      <c r="E103">
        <v>7</v>
      </c>
    </row>
    <row r="104" spans="1:5" x14ac:dyDescent="0.25">
      <c r="A104">
        <v>7</v>
      </c>
      <c r="B104" t="s">
        <v>119</v>
      </c>
      <c r="C104">
        <v>0</v>
      </c>
      <c r="D104" t="s">
        <v>4</v>
      </c>
      <c r="E104">
        <v>7</v>
      </c>
    </row>
    <row r="105" spans="1:5" x14ac:dyDescent="0.2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25">
      <c r="A106">
        <v>9</v>
      </c>
      <c r="B106" t="s">
        <v>38</v>
      </c>
      <c r="C106">
        <v>0</v>
      </c>
      <c r="D106" t="s">
        <v>4</v>
      </c>
      <c r="E106">
        <v>7</v>
      </c>
    </row>
    <row r="107" spans="1:5" x14ac:dyDescent="0.25">
      <c r="A107">
        <v>10</v>
      </c>
      <c r="B107" t="s">
        <v>39</v>
      </c>
      <c r="C107">
        <v>0</v>
      </c>
      <c r="D107" t="s">
        <v>4</v>
      </c>
      <c r="E107">
        <v>7</v>
      </c>
    </row>
    <row r="108" spans="1:5" x14ac:dyDescent="0.25">
      <c r="A108">
        <v>11</v>
      </c>
      <c r="B108" t="s">
        <v>40</v>
      </c>
      <c r="C108">
        <v>0</v>
      </c>
      <c r="D108" t="s">
        <v>4</v>
      </c>
      <c r="E108">
        <v>7</v>
      </c>
    </row>
    <row r="109" spans="1:5" x14ac:dyDescent="0.25">
      <c r="A109">
        <v>12</v>
      </c>
      <c r="B109" t="s">
        <v>41</v>
      </c>
      <c r="C109">
        <v>0</v>
      </c>
      <c r="D109" t="s">
        <v>4</v>
      </c>
      <c r="E109">
        <v>7</v>
      </c>
    </row>
    <row r="110" spans="1:5" x14ac:dyDescent="0.25">
      <c r="A110">
        <v>13</v>
      </c>
      <c r="B110" t="s">
        <v>10</v>
      </c>
      <c r="C110">
        <v>0</v>
      </c>
      <c r="D110" t="s">
        <v>4</v>
      </c>
      <c r="E110">
        <v>7</v>
      </c>
    </row>
    <row r="111" spans="1:5" x14ac:dyDescent="0.25">
      <c r="A111">
        <v>14</v>
      </c>
      <c r="B111" t="s">
        <v>42</v>
      </c>
      <c r="C111">
        <v>0</v>
      </c>
      <c r="D111" t="s">
        <v>4</v>
      </c>
      <c r="E111">
        <v>7</v>
      </c>
    </row>
    <row r="112" spans="1:5" x14ac:dyDescent="0.25">
      <c r="A112">
        <v>15</v>
      </c>
      <c r="B112" t="s">
        <v>43</v>
      </c>
      <c r="C112">
        <v>0</v>
      </c>
      <c r="D112" t="s">
        <v>4</v>
      </c>
      <c r="E112">
        <v>7</v>
      </c>
    </row>
    <row r="113" spans="1:5" x14ac:dyDescent="0.25">
      <c r="A113">
        <v>16</v>
      </c>
      <c r="B113" t="s">
        <v>44</v>
      </c>
      <c r="C113">
        <v>0</v>
      </c>
      <c r="D113" t="s">
        <v>4</v>
      </c>
      <c r="E113">
        <v>7</v>
      </c>
    </row>
    <row r="114" spans="1:5" x14ac:dyDescent="0.25">
      <c r="A114">
        <v>1</v>
      </c>
      <c r="B114" t="s">
        <v>33</v>
      </c>
      <c r="C114" s="2">
        <v>0</v>
      </c>
      <c r="D114" t="s">
        <v>41</v>
      </c>
      <c r="E114">
        <v>8</v>
      </c>
    </row>
    <row r="115" spans="1:5" x14ac:dyDescent="0.25">
      <c r="A115">
        <v>2</v>
      </c>
      <c r="B115" t="s">
        <v>34</v>
      </c>
      <c r="C115" s="2">
        <v>0</v>
      </c>
      <c r="D115" s="2" t="s">
        <v>41</v>
      </c>
      <c r="E115">
        <v>8</v>
      </c>
    </row>
    <row r="116" spans="1:5" x14ac:dyDescent="0.25">
      <c r="A116">
        <v>3</v>
      </c>
      <c r="B116" t="s">
        <v>35</v>
      </c>
      <c r="C116" s="2">
        <v>0</v>
      </c>
      <c r="D116" s="2" t="s">
        <v>41</v>
      </c>
      <c r="E116">
        <v>8</v>
      </c>
    </row>
    <row r="117" spans="1:5" x14ac:dyDescent="0.25">
      <c r="A117">
        <v>4</v>
      </c>
      <c r="B117" t="s">
        <v>36</v>
      </c>
      <c r="C117" s="2">
        <v>0</v>
      </c>
      <c r="D117" s="2" t="s">
        <v>41</v>
      </c>
      <c r="E117">
        <v>8</v>
      </c>
    </row>
    <row r="118" spans="1:5" x14ac:dyDescent="0.25">
      <c r="A118">
        <v>5</v>
      </c>
      <c r="B118" t="s">
        <v>37</v>
      </c>
      <c r="C118" s="2">
        <v>0</v>
      </c>
      <c r="D118" s="2" t="s">
        <v>41</v>
      </c>
      <c r="E118">
        <v>8</v>
      </c>
    </row>
    <row r="119" spans="1:5" x14ac:dyDescent="0.25">
      <c r="A119">
        <v>6</v>
      </c>
      <c r="B119" t="s">
        <v>45</v>
      </c>
      <c r="C119" s="2">
        <v>0</v>
      </c>
      <c r="D119" s="2" t="s">
        <v>41</v>
      </c>
      <c r="E119">
        <v>8</v>
      </c>
    </row>
    <row r="120" spans="1:5" x14ac:dyDescent="0.25">
      <c r="A120">
        <v>7</v>
      </c>
      <c r="B120" t="s">
        <v>119</v>
      </c>
      <c r="C120" s="2">
        <v>0</v>
      </c>
      <c r="D120" s="2" t="s">
        <v>41</v>
      </c>
      <c r="E120">
        <v>8</v>
      </c>
    </row>
    <row r="121" spans="1:5" x14ac:dyDescent="0.25">
      <c r="A121" s="2">
        <v>8</v>
      </c>
      <c r="B121" s="2" t="s">
        <v>4</v>
      </c>
      <c r="C121" s="2">
        <v>0</v>
      </c>
      <c r="D121" s="2" t="s">
        <v>41</v>
      </c>
      <c r="E121" s="2">
        <v>8</v>
      </c>
    </row>
    <row r="122" spans="1:5" x14ac:dyDescent="0.25">
      <c r="A122" s="2">
        <v>9</v>
      </c>
      <c r="B122" s="2" t="s">
        <v>38</v>
      </c>
      <c r="C122" s="2">
        <v>0</v>
      </c>
      <c r="D122" s="2" t="s">
        <v>41</v>
      </c>
      <c r="E122" s="2">
        <v>8</v>
      </c>
    </row>
    <row r="123" spans="1:5" x14ac:dyDescent="0.25">
      <c r="A123" s="2">
        <v>10</v>
      </c>
      <c r="B123" s="2" t="s">
        <v>39</v>
      </c>
      <c r="C123" s="2">
        <v>0</v>
      </c>
      <c r="D123" s="2" t="s">
        <v>41</v>
      </c>
      <c r="E123" s="2">
        <v>8</v>
      </c>
    </row>
    <row r="124" spans="1:5" x14ac:dyDescent="0.25">
      <c r="A124" s="2">
        <v>11</v>
      </c>
      <c r="B124" s="2" t="s">
        <v>40</v>
      </c>
      <c r="C124" s="2">
        <v>65</v>
      </c>
      <c r="D124" s="2" t="s">
        <v>41</v>
      </c>
      <c r="E124" s="2">
        <v>8</v>
      </c>
    </row>
    <row r="125" spans="1:5" x14ac:dyDescent="0.25">
      <c r="A125" s="2">
        <v>12</v>
      </c>
      <c r="B125" s="2" t="s">
        <v>41</v>
      </c>
      <c r="C125" s="2">
        <v>0</v>
      </c>
      <c r="D125" s="2" t="s">
        <v>41</v>
      </c>
      <c r="E125" s="2">
        <v>8</v>
      </c>
    </row>
    <row r="126" spans="1:5" x14ac:dyDescent="0.25">
      <c r="A126" s="2">
        <v>13</v>
      </c>
      <c r="B126" s="2" t="s">
        <v>10</v>
      </c>
      <c r="C126" s="2">
        <v>0</v>
      </c>
      <c r="D126" s="2" t="s">
        <v>41</v>
      </c>
      <c r="E126" s="2">
        <v>8</v>
      </c>
    </row>
    <row r="127" spans="1:5" x14ac:dyDescent="0.25">
      <c r="A127" s="2">
        <v>14</v>
      </c>
      <c r="B127" s="2" t="s">
        <v>42</v>
      </c>
      <c r="C127" s="2">
        <v>0</v>
      </c>
      <c r="D127" s="2" t="s">
        <v>41</v>
      </c>
      <c r="E127" s="2">
        <v>8</v>
      </c>
    </row>
    <row r="128" spans="1:5" x14ac:dyDescent="0.25">
      <c r="A128" s="2">
        <v>15</v>
      </c>
      <c r="B128" s="2" t="s">
        <v>43</v>
      </c>
      <c r="C128" s="2">
        <v>0</v>
      </c>
      <c r="D128" s="2" t="s">
        <v>41</v>
      </c>
      <c r="E128" s="2">
        <v>8</v>
      </c>
    </row>
    <row r="129" spans="1:5" x14ac:dyDescent="0.25">
      <c r="A129" s="2">
        <v>16</v>
      </c>
      <c r="B129" s="2" t="s">
        <v>44</v>
      </c>
      <c r="C129" s="2">
        <v>0</v>
      </c>
      <c r="D129" s="2" t="s">
        <v>41</v>
      </c>
      <c r="E129" s="2">
        <v>8</v>
      </c>
    </row>
    <row r="130" spans="1:5" x14ac:dyDescent="0.25">
      <c r="A130" s="2">
        <v>1</v>
      </c>
      <c r="B130" s="2" t="s">
        <v>33</v>
      </c>
      <c r="C130" s="2">
        <v>1089</v>
      </c>
      <c r="D130" s="2" t="s">
        <v>86</v>
      </c>
      <c r="E130" s="2">
        <v>9</v>
      </c>
    </row>
    <row r="131" spans="1:5" x14ac:dyDescent="0.25">
      <c r="A131" s="2">
        <v>2</v>
      </c>
      <c r="B131" s="2" t="s">
        <v>34</v>
      </c>
      <c r="C131" s="2">
        <v>106</v>
      </c>
      <c r="D131" s="2" t="s">
        <v>86</v>
      </c>
      <c r="E131" s="2">
        <v>9</v>
      </c>
    </row>
    <row r="132" spans="1:5" x14ac:dyDescent="0.25">
      <c r="A132" s="2">
        <v>3</v>
      </c>
      <c r="B132" s="2" t="s">
        <v>35</v>
      </c>
      <c r="C132" s="2">
        <v>20</v>
      </c>
      <c r="D132" s="2" t="s">
        <v>86</v>
      </c>
      <c r="E132" s="2">
        <v>9</v>
      </c>
    </row>
    <row r="133" spans="1:5" x14ac:dyDescent="0.25">
      <c r="A133" s="2">
        <v>4</v>
      </c>
      <c r="B133" s="2" t="s">
        <v>36</v>
      </c>
      <c r="C133" s="2">
        <v>0</v>
      </c>
      <c r="D133" s="2" t="s">
        <v>86</v>
      </c>
      <c r="E133" s="2">
        <v>9</v>
      </c>
    </row>
    <row r="134" spans="1:5" x14ac:dyDescent="0.25">
      <c r="A134" s="2">
        <v>5</v>
      </c>
      <c r="B134" s="2" t="s">
        <v>37</v>
      </c>
      <c r="C134" s="2">
        <v>0</v>
      </c>
      <c r="D134" s="2" t="s">
        <v>86</v>
      </c>
      <c r="E134" s="2">
        <v>9</v>
      </c>
    </row>
    <row r="135" spans="1:5" x14ac:dyDescent="0.25">
      <c r="A135" s="2">
        <v>6</v>
      </c>
      <c r="B135" s="2" t="s">
        <v>45</v>
      </c>
      <c r="C135" s="2">
        <v>0</v>
      </c>
      <c r="D135" s="2" t="s">
        <v>86</v>
      </c>
      <c r="E135" s="2">
        <v>9</v>
      </c>
    </row>
    <row r="136" spans="1:5" x14ac:dyDescent="0.25">
      <c r="A136" s="2">
        <v>7</v>
      </c>
      <c r="B136" s="2" t="s">
        <v>119</v>
      </c>
      <c r="C136" s="2">
        <v>0</v>
      </c>
      <c r="D136" s="2" t="s">
        <v>86</v>
      </c>
      <c r="E136" s="2">
        <v>9</v>
      </c>
    </row>
    <row r="137" spans="1:5" x14ac:dyDescent="0.25">
      <c r="A137" s="2">
        <v>8</v>
      </c>
      <c r="B137" s="2" t="s">
        <v>4</v>
      </c>
      <c r="C137" s="2">
        <v>0</v>
      </c>
      <c r="D137" s="2" t="s">
        <v>86</v>
      </c>
      <c r="E137" s="2">
        <v>9</v>
      </c>
    </row>
    <row r="138" spans="1:5" x14ac:dyDescent="0.25">
      <c r="A138" s="2">
        <v>9</v>
      </c>
      <c r="B138" s="2" t="s">
        <v>38</v>
      </c>
      <c r="C138" s="2">
        <v>1</v>
      </c>
      <c r="D138" s="2" t="s">
        <v>86</v>
      </c>
      <c r="E138" s="2">
        <v>9</v>
      </c>
    </row>
    <row r="139" spans="1:5" x14ac:dyDescent="0.25">
      <c r="A139" s="2">
        <v>10</v>
      </c>
      <c r="B139" s="2" t="s">
        <v>39</v>
      </c>
      <c r="C139" s="2">
        <v>0</v>
      </c>
      <c r="D139" s="2" t="s">
        <v>86</v>
      </c>
      <c r="E139" s="2">
        <v>9</v>
      </c>
    </row>
    <row r="140" spans="1:5" x14ac:dyDescent="0.25">
      <c r="A140" s="2">
        <v>11</v>
      </c>
      <c r="B140" s="2" t="s">
        <v>40</v>
      </c>
      <c r="C140" s="2">
        <v>331</v>
      </c>
      <c r="D140" s="2" t="s">
        <v>86</v>
      </c>
      <c r="E140" s="2">
        <v>9</v>
      </c>
    </row>
    <row r="141" spans="1:5" x14ac:dyDescent="0.25">
      <c r="A141" s="2">
        <v>12</v>
      </c>
      <c r="B141" s="2" t="s">
        <v>41</v>
      </c>
      <c r="C141" s="2">
        <v>0</v>
      </c>
      <c r="D141" s="2" t="s">
        <v>86</v>
      </c>
      <c r="E141" s="2">
        <v>9</v>
      </c>
    </row>
    <row r="142" spans="1:5" x14ac:dyDescent="0.25">
      <c r="A142" s="2">
        <v>13</v>
      </c>
      <c r="B142" s="2" t="s">
        <v>10</v>
      </c>
      <c r="C142" s="2">
        <v>1</v>
      </c>
      <c r="D142" s="2" t="s">
        <v>86</v>
      </c>
      <c r="E142" s="2">
        <v>9</v>
      </c>
    </row>
    <row r="143" spans="1:5" x14ac:dyDescent="0.25">
      <c r="A143" s="2">
        <v>14</v>
      </c>
      <c r="B143" s="2" t="s">
        <v>42</v>
      </c>
      <c r="C143" s="2">
        <v>2</v>
      </c>
      <c r="D143" s="2" t="s">
        <v>86</v>
      </c>
      <c r="E143" s="2">
        <v>9</v>
      </c>
    </row>
    <row r="144" spans="1:5" x14ac:dyDescent="0.25">
      <c r="A144" s="2">
        <v>15</v>
      </c>
      <c r="B144" s="2" t="s">
        <v>43</v>
      </c>
      <c r="C144" s="2">
        <v>0</v>
      </c>
      <c r="D144" s="2" t="s">
        <v>86</v>
      </c>
      <c r="E144" s="2">
        <v>9</v>
      </c>
    </row>
    <row r="145" spans="1:5" x14ac:dyDescent="0.25">
      <c r="A145" s="2">
        <v>16</v>
      </c>
      <c r="B145" s="2" t="s">
        <v>44</v>
      </c>
      <c r="C145" s="2">
        <v>1</v>
      </c>
      <c r="D145" s="2" t="s">
        <v>86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D4"/>
  <sheetViews>
    <sheetView workbookViewId="0"/>
  </sheetViews>
  <sheetFormatPr defaultRowHeight="15" x14ac:dyDescent="0.25"/>
  <cols>
    <col min="1" max="1" width="5.28515625" bestFit="1" customWidth="1"/>
    <col min="2" max="2" width="8.5703125" bestFit="1" customWidth="1"/>
    <col min="3" max="3" width="38.7109375" bestFit="1" customWidth="1"/>
    <col min="4" max="4" width="18.7109375" bestFit="1" customWidth="1"/>
  </cols>
  <sheetData>
    <row r="1" spans="1:4" x14ac:dyDescent="0.25">
      <c r="A1" t="s">
        <v>98</v>
      </c>
      <c r="B1" t="s">
        <v>103</v>
      </c>
      <c r="C1" t="s">
        <v>2</v>
      </c>
      <c r="D1" t="s">
        <v>113</v>
      </c>
    </row>
    <row r="2" spans="1:4" x14ac:dyDescent="0.25">
      <c r="A2">
        <v>1</v>
      </c>
      <c r="B2">
        <v>41</v>
      </c>
      <c r="C2" t="s">
        <v>88</v>
      </c>
      <c r="D2" t="s">
        <v>3</v>
      </c>
    </row>
    <row r="3" spans="1:4" x14ac:dyDescent="0.25">
      <c r="A3">
        <v>2</v>
      </c>
      <c r="B3">
        <v>9</v>
      </c>
      <c r="C3" t="s">
        <v>88</v>
      </c>
      <c r="D3" t="s">
        <v>89</v>
      </c>
    </row>
    <row r="4" spans="1:4" x14ac:dyDescent="0.25">
      <c r="A4">
        <v>3</v>
      </c>
      <c r="B4">
        <v>0</v>
      </c>
      <c r="C4" t="s">
        <v>88</v>
      </c>
      <c r="D4" t="s">
        <v>90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C12"/>
  <sheetViews>
    <sheetView workbookViewId="0"/>
  </sheetViews>
  <sheetFormatPr defaultRowHeight="15" x14ac:dyDescent="0.25"/>
  <cols>
    <col min="1" max="1" width="5.28515625" bestFit="1" customWidth="1"/>
    <col min="2" max="2" width="19.42578125" bestFit="1" customWidth="1"/>
    <col min="3" max="3" width="8.5703125" bestFit="1" customWidth="1"/>
  </cols>
  <sheetData>
    <row r="1" spans="1:3" x14ac:dyDescent="0.25">
      <c r="A1" t="s">
        <v>98</v>
      </c>
      <c r="B1" t="s">
        <v>134</v>
      </c>
      <c r="C1" t="s">
        <v>103</v>
      </c>
    </row>
    <row r="2" spans="1:3" x14ac:dyDescent="0.25">
      <c r="A2">
        <v>1</v>
      </c>
      <c r="B2" t="s">
        <v>12</v>
      </c>
      <c r="C2">
        <v>243</v>
      </c>
    </row>
    <row r="3" spans="1:3" x14ac:dyDescent="0.25">
      <c r="A3">
        <v>2</v>
      </c>
      <c r="B3" t="s">
        <v>13</v>
      </c>
      <c r="C3">
        <v>52</v>
      </c>
    </row>
    <row r="4" spans="1:3" x14ac:dyDescent="0.25">
      <c r="A4">
        <v>3</v>
      </c>
      <c r="B4" t="s">
        <v>14</v>
      </c>
      <c r="C4">
        <v>26</v>
      </c>
    </row>
    <row r="5" spans="1:3" x14ac:dyDescent="0.25">
      <c r="A5">
        <v>4</v>
      </c>
      <c r="B5" t="s">
        <v>83</v>
      </c>
      <c r="C5">
        <v>97</v>
      </c>
    </row>
    <row r="6" spans="1:3" x14ac:dyDescent="0.25">
      <c r="A6">
        <v>5</v>
      </c>
      <c r="B6" t="s">
        <v>84</v>
      </c>
      <c r="C6">
        <v>0</v>
      </c>
    </row>
    <row r="7" spans="1:3" x14ac:dyDescent="0.25">
      <c r="A7">
        <v>6</v>
      </c>
      <c r="B7" t="s">
        <v>135</v>
      </c>
      <c r="C7">
        <v>0</v>
      </c>
    </row>
    <row r="8" spans="1:3" x14ac:dyDescent="0.25">
      <c r="A8">
        <v>7</v>
      </c>
      <c r="B8" t="s">
        <v>15</v>
      </c>
      <c r="C8">
        <v>0</v>
      </c>
    </row>
    <row r="9" spans="1:3" x14ac:dyDescent="0.25">
      <c r="A9">
        <v>8</v>
      </c>
      <c r="B9" t="s">
        <v>16</v>
      </c>
      <c r="C9">
        <v>0</v>
      </c>
    </row>
    <row r="10" spans="1:3" x14ac:dyDescent="0.25">
      <c r="A10">
        <v>9</v>
      </c>
      <c r="B10" t="s">
        <v>17</v>
      </c>
      <c r="C10">
        <v>0</v>
      </c>
    </row>
    <row r="11" spans="1:3" x14ac:dyDescent="0.25">
      <c r="A11">
        <v>10</v>
      </c>
      <c r="B11" t="s">
        <v>18</v>
      </c>
      <c r="C11">
        <v>0</v>
      </c>
    </row>
    <row r="12" spans="1:3" x14ac:dyDescent="0.25">
      <c r="A12">
        <v>11</v>
      </c>
      <c r="B12" t="s">
        <v>85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D4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0.5703125" bestFit="1" customWidth="1"/>
    <col min="4" max="4" width="10.140625" bestFit="1" customWidth="1"/>
  </cols>
  <sheetData>
    <row r="1" spans="1:4" x14ac:dyDescent="0.25">
      <c r="A1" t="s">
        <v>98</v>
      </c>
      <c r="B1" t="s">
        <v>130</v>
      </c>
      <c r="C1" t="s">
        <v>29</v>
      </c>
      <c r="D1" t="s">
        <v>131</v>
      </c>
    </row>
    <row r="2" spans="1:4" x14ac:dyDescent="0.25">
      <c r="A2">
        <v>1</v>
      </c>
      <c r="B2" t="s">
        <v>132</v>
      </c>
      <c r="C2">
        <v>0</v>
      </c>
      <c r="D2">
        <v>0</v>
      </c>
    </row>
    <row r="3" spans="1:4" x14ac:dyDescent="0.25">
      <c r="A3">
        <v>2</v>
      </c>
      <c r="B3" t="s">
        <v>133</v>
      </c>
      <c r="C3">
        <v>0</v>
      </c>
      <c r="D3">
        <v>0</v>
      </c>
    </row>
    <row r="4" spans="1:4" x14ac:dyDescent="0.25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37"/>
  <sheetViews>
    <sheetView workbookViewId="0">
      <selection activeCell="G19" sqref="G19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98</v>
      </c>
      <c r="B1" t="s">
        <v>99</v>
      </c>
      <c r="C1" t="s">
        <v>100</v>
      </c>
      <c r="D1" t="s">
        <v>101</v>
      </c>
      <c r="E1" t="s">
        <v>102</v>
      </c>
      <c r="F1" t="s">
        <v>103</v>
      </c>
      <c r="G1" t="s">
        <v>104</v>
      </c>
    </row>
    <row r="2" spans="1:7" x14ac:dyDescent="0.25">
      <c r="A2">
        <v>1</v>
      </c>
      <c r="B2" t="s">
        <v>126</v>
      </c>
      <c r="C2" t="s">
        <v>30</v>
      </c>
      <c r="D2" t="s">
        <v>29</v>
      </c>
      <c r="E2">
        <v>1</v>
      </c>
      <c r="F2">
        <v>65</v>
      </c>
      <c r="G2">
        <v>1</v>
      </c>
    </row>
    <row r="3" spans="1:7" x14ac:dyDescent="0.25">
      <c r="A3">
        <v>2</v>
      </c>
      <c r="B3" t="s">
        <v>125</v>
      </c>
      <c r="C3" t="s">
        <v>30</v>
      </c>
      <c r="D3" t="s">
        <v>29</v>
      </c>
      <c r="E3">
        <v>1</v>
      </c>
      <c r="F3">
        <v>14</v>
      </c>
      <c r="G3">
        <v>1</v>
      </c>
    </row>
    <row r="4" spans="1:7" x14ac:dyDescent="0.25">
      <c r="A4">
        <v>3</v>
      </c>
      <c r="B4" t="s">
        <v>142</v>
      </c>
      <c r="C4" t="s">
        <v>30</v>
      </c>
      <c r="D4" t="s">
        <v>29</v>
      </c>
      <c r="E4">
        <v>1</v>
      </c>
      <c r="F4">
        <v>8</v>
      </c>
      <c r="G4">
        <v>1</v>
      </c>
    </row>
    <row r="5" spans="1:7" x14ac:dyDescent="0.25">
      <c r="A5">
        <v>4</v>
      </c>
      <c r="B5" t="s">
        <v>153</v>
      </c>
      <c r="C5" t="s">
        <v>30</v>
      </c>
      <c r="D5" t="s">
        <v>29</v>
      </c>
      <c r="E5">
        <v>1</v>
      </c>
      <c r="F5">
        <v>5</v>
      </c>
      <c r="G5">
        <v>1</v>
      </c>
    </row>
    <row r="6" spans="1:7" x14ac:dyDescent="0.25">
      <c r="A6">
        <v>5</v>
      </c>
      <c r="B6" t="s">
        <v>141</v>
      </c>
      <c r="C6" t="s">
        <v>30</v>
      </c>
      <c r="D6" t="s">
        <v>29</v>
      </c>
      <c r="E6">
        <v>1</v>
      </c>
      <c r="F6">
        <v>3</v>
      </c>
      <c r="G6">
        <v>1</v>
      </c>
    </row>
    <row r="7" spans="1:7" x14ac:dyDescent="0.25">
      <c r="A7">
        <v>6</v>
      </c>
      <c r="B7" t="s">
        <v>105</v>
      </c>
      <c r="C7" t="s">
        <v>30</v>
      </c>
      <c r="D7" t="s">
        <v>29</v>
      </c>
      <c r="E7">
        <v>1</v>
      </c>
      <c r="F7">
        <v>42</v>
      </c>
      <c r="G7">
        <v>1</v>
      </c>
    </row>
    <row r="8" spans="1:7" x14ac:dyDescent="0.25">
      <c r="A8">
        <v>1</v>
      </c>
      <c r="B8" t="s">
        <v>126</v>
      </c>
      <c r="C8" t="s">
        <v>30</v>
      </c>
      <c r="D8" t="s">
        <v>9</v>
      </c>
      <c r="E8">
        <v>2</v>
      </c>
      <c r="F8">
        <v>220</v>
      </c>
      <c r="G8">
        <v>1</v>
      </c>
    </row>
    <row r="9" spans="1:7" x14ac:dyDescent="0.25">
      <c r="A9">
        <v>2</v>
      </c>
      <c r="B9" t="s">
        <v>125</v>
      </c>
      <c r="C9" t="s">
        <v>30</v>
      </c>
      <c r="D9" t="s">
        <v>9</v>
      </c>
      <c r="E9">
        <v>2</v>
      </c>
      <c r="F9">
        <v>16</v>
      </c>
      <c r="G9">
        <v>1</v>
      </c>
    </row>
    <row r="10" spans="1:7" x14ac:dyDescent="0.25">
      <c r="A10">
        <v>3</v>
      </c>
      <c r="B10" t="s">
        <v>142</v>
      </c>
      <c r="C10" t="s">
        <v>30</v>
      </c>
      <c r="D10" t="s">
        <v>9</v>
      </c>
      <c r="E10">
        <v>2</v>
      </c>
      <c r="F10">
        <v>20</v>
      </c>
      <c r="G10">
        <v>1</v>
      </c>
    </row>
    <row r="11" spans="1:7" x14ac:dyDescent="0.25">
      <c r="A11">
        <v>4</v>
      </c>
      <c r="B11" t="s">
        <v>153</v>
      </c>
      <c r="C11" t="s">
        <v>30</v>
      </c>
      <c r="D11" t="s">
        <v>9</v>
      </c>
      <c r="E11">
        <v>2</v>
      </c>
      <c r="F11">
        <v>12</v>
      </c>
      <c r="G11">
        <v>1</v>
      </c>
    </row>
    <row r="12" spans="1:7" x14ac:dyDescent="0.25">
      <c r="A12">
        <v>5</v>
      </c>
      <c r="B12" t="s">
        <v>141</v>
      </c>
      <c r="C12" t="s">
        <v>30</v>
      </c>
      <c r="D12" t="s">
        <v>9</v>
      </c>
      <c r="E12">
        <v>2</v>
      </c>
      <c r="F12">
        <v>4</v>
      </c>
      <c r="G12">
        <v>1</v>
      </c>
    </row>
    <row r="13" spans="1:7" x14ac:dyDescent="0.25">
      <c r="A13">
        <v>6</v>
      </c>
      <c r="B13" t="s">
        <v>105</v>
      </c>
      <c r="C13" t="s">
        <v>30</v>
      </c>
      <c r="D13" t="s">
        <v>9</v>
      </c>
      <c r="E13">
        <v>2</v>
      </c>
      <c r="F13">
        <v>46</v>
      </c>
      <c r="G13">
        <v>1</v>
      </c>
    </row>
    <row r="14" spans="1:7" x14ac:dyDescent="0.25">
      <c r="A14">
        <v>1</v>
      </c>
      <c r="B14" t="s">
        <v>126</v>
      </c>
      <c r="C14" t="s">
        <v>55</v>
      </c>
      <c r="D14" t="s">
        <v>29</v>
      </c>
      <c r="E14">
        <v>1</v>
      </c>
      <c r="F14">
        <v>92</v>
      </c>
      <c r="G14">
        <v>2</v>
      </c>
    </row>
    <row r="15" spans="1:7" x14ac:dyDescent="0.25">
      <c r="A15">
        <v>2</v>
      </c>
      <c r="B15" t="s">
        <v>125</v>
      </c>
      <c r="C15" s="2" t="s">
        <v>55</v>
      </c>
      <c r="D15" t="s">
        <v>29</v>
      </c>
      <c r="E15">
        <v>1</v>
      </c>
      <c r="F15" s="2">
        <v>44</v>
      </c>
      <c r="G15">
        <v>2</v>
      </c>
    </row>
    <row r="16" spans="1:7" x14ac:dyDescent="0.25">
      <c r="A16">
        <v>3</v>
      </c>
      <c r="B16" t="s">
        <v>142</v>
      </c>
      <c r="C16" s="2" t="s">
        <v>55</v>
      </c>
      <c r="D16" t="s">
        <v>29</v>
      </c>
      <c r="E16">
        <v>1</v>
      </c>
      <c r="F16" s="2">
        <v>8</v>
      </c>
      <c r="G16">
        <v>2</v>
      </c>
    </row>
    <row r="17" spans="1:7" x14ac:dyDescent="0.25">
      <c r="A17">
        <v>4</v>
      </c>
      <c r="B17" t="s">
        <v>153</v>
      </c>
      <c r="C17" s="2" t="s">
        <v>55</v>
      </c>
      <c r="D17" t="s">
        <v>29</v>
      </c>
      <c r="E17">
        <v>1</v>
      </c>
      <c r="F17" s="2">
        <v>7</v>
      </c>
      <c r="G17">
        <v>2</v>
      </c>
    </row>
    <row r="18" spans="1:7" x14ac:dyDescent="0.25">
      <c r="A18">
        <v>5</v>
      </c>
      <c r="B18" t="s">
        <v>141</v>
      </c>
      <c r="C18" s="2" t="s">
        <v>55</v>
      </c>
      <c r="D18" t="s">
        <v>29</v>
      </c>
      <c r="E18">
        <v>1</v>
      </c>
      <c r="F18" s="2">
        <v>6</v>
      </c>
      <c r="G18">
        <v>2</v>
      </c>
    </row>
    <row r="19" spans="1:7" x14ac:dyDescent="0.25">
      <c r="A19">
        <v>6</v>
      </c>
      <c r="B19" t="s">
        <v>105</v>
      </c>
      <c r="C19" s="2" t="s">
        <v>55</v>
      </c>
      <c r="D19" t="s">
        <v>29</v>
      </c>
      <c r="E19">
        <v>1</v>
      </c>
      <c r="F19" s="2">
        <v>48</v>
      </c>
      <c r="G19">
        <v>2</v>
      </c>
    </row>
    <row r="20" spans="1:7" x14ac:dyDescent="0.25">
      <c r="A20">
        <v>1</v>
      </c>
      <c r="B20" t="s">
        <v>126</v>
      </c>
      <c r="C20" s="2" t="s">
        <v>55</v>
      </c>
      <c r="D20" t="s">
        <v>9</v>
      </c>
      <c r="E20">
        <v>2</v>
      </c>
      <c r="F20" s="2">
        <v>283</v>
      </c>
      <c r="G20">
        <v>2</v>
      </c>
    </row>
    <row r="21" spans="1:7" x14ac:dyDescent="0.25">
      <c r="A21">
        <v>2</v>
      </c>
      <c r="B21" t="s">
        <v>125</v>
      </c>
      <c r="C21" s="2" t="s">
        <v>55</v>
      </c>
      <c r="D21" t="s">
        <v>9</v>
      </c>
      <c r="E21">
        <v>2</v>
      </c>
      <c r="F21" s="2">
        <v>75</v>
      </c>
      <c r="G21">
        <v>2</v>
      </c>
    </row>
    <row r="22" spans="1:7" x14ac:dyDescent="0.25">
      <c r="A22">
        <v>3</v>
      </c>
      <c r="B22" t="s">
        <v>142</v>
      </c>
      <c r="C22" s="2" t="s">
        <v>55</v>
      </c>
      <c r="D22" t="s">
        <v>9</v>
      </c>
      <c r="E22">
        <v>2</v>
      </c>
      <c r="F22" s="2">
        <v>20</v>
      </c>
      <c r="G22">
        <v>2</v>
      </c>
    </row>
    <row r="23" spans="1:7" x14ac:dyDescent="0.25">
      <c r="A23">
        <v>4</v>
      </c>
      <c r="B23" t="s">
        <v>153</v>
      </c>
      <c r="C23" s="2" t="s">
        <v>55</v>
      </c>
      <c r="D23" t="s">
        <v>9</v>
      </c>
      <c r="E23">
        <v>2</v>
      </c>
      <c r="F23" s="2">
        <v>14</v>
      </c>
      <c r="G23">
        <v>2</v>
      </c>
    </row>
    <row r="24" spans="1:7" x14ac:dyDescent="0.25">
      <c r="A24">
        <v>5</v>
      </c>
      <c r="B24" t="s">
        <v>141</v>
      </c>
      <c r="C24" s="2" t="s">
        <v>55</v>
      </c>
      <c r="D24" t="s">
        <v>9</v>
      </c>
      <c r="E24">
        <v>2</v>
      </c>
      <c r="F24" s="2">
        <v>13</v>
      </c>
      <c r="G24">
        <v>2</v>
      </c>
    </row>
    <row r="25" spans="1:7" x14ac:dyDescent="0.25">
      <c r="A25">
        <v>6</v>
      </c>
      <c r="B25" t="s">
        <v>105</v>
      </c>
      <c r="C25" s="2" t="s">
        <v>55</v>
      </c>
      <c r="D25" t="s">
        <v>9</v>
      </c>
      <c r="E25">
        <v>2</v>
      </c>
      <c r="F25" s="2">
        <v>55</v>
      </c>
      <c r="G25">
        <v>2</v>
      </c>
    </row>
    <row r="26" spans="1:7" x14ac:dyDescent="0.25">
      <c r="A26">
        <v>1</v>
      </c>
      <c r="B26" t="s">
        <v>126</v>
      </c>
      <c r="C26" t="s">
        <v>106</v>
      </c>
      <c r="D26" t="s">
        <v>29</v>
      </c>
      <c r="E26">
        <v>1</v>
      </c>
      <c r="F26">
        <v>27</v>
      </c>
      <c r="G26">
        <v>3</v>
      </c>
    </row>
    <row r="27" spans="1:7" x14ac:dyDescent="0.25">
      <c r="A27">
        <v>2</v>
      </c>
      <c r="B27" t="s">
        <v>125</v>
      </c>
      <c r="C27" t="s">
        <v>106</v>
      </c>
      <c r="D27" t="s">
        <v>29</v>
      </c>
      <c r="E27">
        <v>1</v>
      </c>
      <c r="F27">
        <v>4</v>
      </c>
      <c r="G27">
        <v>3</v>
      </c>
    </row>
    <row r="28" spans="1:7" x14ac:dyDescent="0.25">
      <c r="A28">
        <v>3</v>
      </c>
      <c r="B28" t="s">
        <v>142</v>
      </c>
      <c r="C28" t="s">
        <v>106</v>
      </c>
      <c r="D28" t="s">
        <v>29</v>
      </c>
      <c r="E28">
        <v>1</v>
      </c>
      <c r="F28">
        <v>1</v>
      </c>
      <c r="G28">
        <v>3</v>
      </c>
    </row>
    <row r="29" spans="1:7" x14ac:dyDescent="0.25">
      <c r="A29">
        <v>4</v>
      </c>
      <c r="B29" t="s">
        <v>153</v>
      </c>
      <c r="C29" t="s">
        <v>106</v>
      </c>
      <c r="D29" t="s">
        <v>29</v>
      </c>
      <c r="E29">
        <v>1</v>
      </c>
      <c r="F29">
        <v>1</v>
      </c>
      <c r="G29">
        <v>3</v>
      </c>
    </row>
    <row r="30" spans="1:7" x14ac:dyDescent="0.25">
      <c r="A30">
        <v>5</v>
      </c>
      <c r="B30" t="s">
        <v>141</v>
      </c>
      <c r="C30" t="s">
        <v>106</v>
      </c>
      <c r="D30" t="s">
        <v>29</v>
      </c>
      <c r="E30">
        <v>1</v>
      </c>
      <c r="F30">
        <v>0</v>
      </c>
      <c r="G30">
        <v>3</v>
      </c>
    </row>
    <row r="31" spans="1:7" x14ac:dyDescent="0.25">
      <c r="A31">
        <v>6</v>
      </c>
      <c r="B31" t="s">
        <v>105</v>
      </c>
      <c r="C31" t="s">
        <v>106</v>
      </c>
      <c r="D31" t="s">
        <v>29</v>
      </c>
      <c r="E31">
        <v>1</v>
      </c>
      <c r="F31">
        <v>0</v>
      </c>
      <c r="G31">
        <v>3</v>
      </c>
    </row>
    <row r="32" spans="1:7" x14ac:dyDescent="0.25">
      <c r="A32">
        <v>1</v>
      </c>
      <c r="B32" t="s">
        <v>126</v>
      </c>
      <c r="C32" t="s">
        <v>106</v>
      </c>
      <c r="D32" t="s">
        <v>9</v>
      </c>
      <c r="E32">
        <v>2</v>
      </c>
      <c r="F32">
        <v>65</v>
      </c>
      <c r="G32">
        <v>3</v>
      </c>
    </row>
    <row r="33" spans="1:7" x14ac:dyDescent="0.25">
      <c r="A33">
        <v>2</v>
      </c>
      <c r="B33" t="s">
        <v>125</v>
      </c>
      <c r="C33" t="s">
        <v>106</v>
      </c>
      <c r="D33" t="s">
        <v>9</v>
      </c>
      <c r="E33">
        <v>2</v>
      </c>
      <c r="F33">
        <v>4</v>
      </c>
      <c r="G33">
        <v>3</v>
      </c>
    </row>
    <row r="34" spans="1:7" x14ac:dyDescent="0.25">
      <c r="A34">
        <v>3</v>
      </c>
      <c r="B34" t="s">
        <v>142</v>
      </c>
      <c r="C34" t="s">
        <v>106</v>
      </c>
      <c r="D34" t="s">
        <v>9</v>
      </c>
      <c r="E34">
        <v>2</v>
      </c>
      <c r="F34">
        <v>5</v>
      </c>
      <c r="G34">
        <v>3</v>
      </c>
    </row>
    <row r="35" spans="1:7" x14ac:dyDescent="0.25">
      <c r="A35">
        <v>4</v>
      </c>
      <c r="B35" t="s">
        <v>153</v>
      </c>
      <c r="C35" t="s">
        <v>106</v>
      </c>
      <c r="D35" t="s">
        <v>9</v>
      </c>
      <c r="E35">
        <v>2</v>
      </c>
      <c r="F35">
        <v>4</v>
      </c>
      <c r="G35">
        <v>3</v>
      </c>
    </row>
    <row r="36" spans="1:7" x14ac:dyDescent="0.25">
      <c r="A36">
        <v>5</v>
      </c>
      <c r="B36" t="s">
        <v>141</v>
      </c>
      <c r="C36" t="s">
        <v>106</v>
      </c>
      <c r="D36" t="s">
        <v>9</v>
      </c>
      <c r="E36">
        <v>2</v>
      </c>
      <c r="F36">
        <v>0</v>
      </c>
      <c r="G36">
        <v>3</v>
      </c>
    </row>
    <row r="37" spans="1:7" x14ac:dyDescent="0.25">
      <c r="A37">
        <v>6</v>
      </c>
      <c r="B37" t="s">
        <v>105</v>
      </c>
      <c r="C37" t="s">
        <v>106</v>
      </c>
      <c r="D37" t="s">
        <v>9</v>
      </c>
      <c r="E37">
        <v>2</v>
      </c>
      <c r="F37">
        <v>0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7"/>
  <sheetViews>
    <sheetView workbookViewId="0">
      <selection activeCell="E33" sqref="E33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98</v>
      </c>
      <c r="B1" t="s">
        <v>99</v>
      </c>
      <c r="C1" t="s">
        <v>100</v>
      </c>
      <c r="D1" t="s">
        <v>101</v>
      </c>
      <c r="E1" t="s">
        <v>102</v>
      </c>
      <c r="F1" t="s">
        <v>103</v>
      </c>
      <c r="G1" t="s">
        <v>104</v>
      </c>
    </row>
    <row r="2" spans="1:7" x14ac:dyDescent="0.25">
      <c r="A2">
        <v>1</v>
      </c>
      <c r="B2" t="s">
        <v>126</v>
      </c>
      <c r="C2" t="s">
        <v>30</v>
      </c>
      <c r="D2" t="s">
        <v>29</v>
      </c>
      <c r="E2">
        <v>1</v>
      </c>
      <c r="F2">
        <v>226</v>
      </c>
      <c r="G2">
        <v>1</v>
      </c>
    </row>
    <row r="3" spans="1:7" x14ac:dyDescent="0.25">
      <c r="A3">
        <v>2</v>
      </c>
      <c r="B3" t="s">
        <v>125</v>
      </c>
      <c r="C3" t="s">
        <v>30</v>
      </c>
      <c r="D3" t="s">
        <v>29</v>
      </c>
      <c r="E3">
        <v>1</v>
      </c>
      <c r="F3">
        <v>70</v>
      </c>
      <c r="G3">
        <v>1</v>
      </c>
    </row>
    <row r="4" spans="1:7" x14ac:dyDescent="0.25">
      <c r="A4">
        <v>3</v>
      </c>
      <c r="B4" t="s">
        <v>142</v>
      </c>
      <c r="C4" t="s">
        <v>30</v>
      </c>
      <c r="D4" t="s">
        <v>29</v>
      </c>
      <c r="E4">
        <v>1</v>
      </c>
      <c r="F4">
        <v>19</v>
      </c>
      <c r="G4">
        <v>1</v>
      </c>
    </row>
    <row r="5" spans="1:7" x14ac:dyDescent="0.25">
      <c r="A5">
        <v>4</v>
      </c>
      <c r="B5" t="s">
        <v>153</v>
      </c>
      <c r="C5" t="s">
        <v>30</v>
      </c>
      <c r="D5" t="s">
        <v>29</v>
      </c>
      <c r="E5">
        <v>1</v>
      </c>
      <c r="F5">
        <v>9</v>
      </c>
      <c r="G5">
        <v>1</v>
      </c>
    </row>
    <row r="6" spans="1:7" x14ac:dyDescent="0.25">
      <c r="A6">
        <v>5</v>
      </c>
      <c r="B6" t="s">
        <v>141</v>
      </c>
      <c r="C6" t="s">
        <v>30</v>
      </c>
      <c r="D6" t="s">
        <v>29</v>
      </c>
      <c r="E6">
        <v>1</v>
      </c>
      <c r="F6">
        <v>5</v>
      </c>
      <c r="G6">
        <v>1</v>
      </c>
    </row>
    <row r="7" spans="1:7" x14ac:dyDescent="0.25">
      <c r="A7">
        <v>6</v>
      </c>
      <c r="B7" t="s">
        <v>105</v>
      </c>
      <c r="C7" t="s">
        <v>30</v>
      </c>
      <c r="D7" t="s">
        <v>29</v>
      </c>
      <c r="E7">
        <v>1</v>
      </c>
      <c r="F7">
        <v>99</v>
      </c>
      <c r="G7">
        <v>1</v>
      </c>
    </row>
    <row r="8" spans="1:7" x14ac:dyDescent="0.25">
      <c r="A8">
        <v>1</v>
      </c>
      <c r="B8" t="s">
        <v>126</v>
      </c>
      <c r="C8" t="s">
        <v>30</v>
      </c>
      <c r="D8" t="s">
        <v>9</v>
      </c>
      <c r="E8">
        <v>2</v>
      </c>
      <c r="F8">
        <v>687</v>
      </c>
      <c r="G8">
        <v>1</v>
      </c>
    </row>
    <row r="9" spans="1:7" x14ac:dyDescent="0.25">
      <c r="A9">
        <v>2</v>
      </c>
      <c r="B9" t="s">
        <v>125</v>
      </c>
      <c r="C9" t="s">
        <v>30</v>
      </c>
      <c r="D9" t="s">
        <v>9</v>
      </c>
      <c r="E9">
        <v>2</v>
      </c>
      <c r="F9">
        <v>93</v>
      </c>
      <c r="G9">
        <v>1</v>
      </c>
    </row>
    <row r="10" spans="1:7" x14ac:dyDescent="0.25">
      <c r="A10">
        <v>3</v>
      </c>
      <c r="B10" t="s">
        <v>142</v>
      </c>
      <c r="C10" t="s">
        <v>30</v>
      </c>
      <c r="D10" t="s">
        <v>9</v>
      </c>
      <c r="E10">
        <v>2</v>
      </c>
      <c r="F10">
        <v>41</v>
      </c>
      <c r="G10">
        <v>1</v>
      </c>
    </row>
    <row r="11" spans="1:7" x14ac:dyDescent="0.25">
      <c r="A11">
        <v>4</v>
      </c>
      <c r="B11" t="s">
        <v>153</v>
      </c>
      <c r="C11" t="s">
        <v>30</v>
      </c>
      <c r="D11" t="s">
        <v>9</v>
      </c>
      <c r="E11">
        <v>2</v>
      </c>
      <c r="F11">
        <v>30</v>
      </c>
      <c r="G11">
        <v>1</v>
      </c>
    </row>
    <row r="12" spans="1:7" x14ac:dyDescent="0.25">
      <c r="A12">
        <v>5</v>
      </c>
      <c r="B12" t="s">
        <v>141</v>
      </c>
      <c r="C12" t="s">
        <v>30</v>
      </c>
      <c r="D12" t="s">
        <v>9</v>
      </c>
      <c r="E12">
        <v>2</v>
      </c>
      <c r="F12">
        <v>6</v>
      </c>
      <c r="G12">
        <v>1</v>
      </c>
    </row>
    <row r="13" spans="1:7" x14ac:dyDescent="0.25">
      <c r="A13">
        <v>6</v>
      </c>
      <c r="B13" t="s">
        <v>105</v>
      </c>
      <c r="C13" t="s">
        <v>30</v>
      </c>
      <c r="D13" t="s">
        <v>9</v>
      </c>
      <c r="E13">
        <v>2</v>
      </c>
      <c r="F13">
        <v>115</v>
      </c>
      <c r="G13">
        <v>1</v>
      </c>
    </row>
    <row r="14" spans="1:7" x14ac:dyDescent="0.25">
      <c r="A14">
        <v>1</v>
      </c>
      <c r="B14" t="s">
        <v>126</v>
      </c>
      <c r="C14" t="s">
        <v>55</v>
      </c>
      <c r="D14" t="s">
        <v>29</v>
      </c>
      <c r="E14">
        <v>1</v>
      </c>
      <c r="F14">
        <v>317</v>
      </c>
      <c r="G14">
        <v>2</v>
      </c>
    </row>
    <row r="15" spans="1:7" x14ac:dyDescent="0.25">
      <c r="A15">
        <v>2</v>
      </c>
      <c r="B15" t="s">
        <v>125</v>
      </c>
      <c r="C15" s="2" t="s">
        <v>55</v>
      </c>
      <c r="D15" t="s">
        <v>29</v>
      </c>
      <c r="E15">
        <v>1</v>
      </c>
      <c r="F15" s="2">
        <v>144</v>
      </c>
      <c r="G15">
        <v>2</v>
      </c>
    </row>
    <row r="16" spans="1:7" x14ac:dyDescent="0.25">
      <c r="A16">
        <v>3</v>
      </c>
      <c r="B16" t="s">
        <v>142</v>
      </c>
      <c r="C16" s="2" t="s">
        <v>55</v>
      </c>
      <c r="D16" t="s">
        <v>29</v>
      </c>
      <c r="E16">
        <v>1</v>
      </c>
      <c r="F16" s="2">
        <v>21</v>
      </c>
      <c r="G16">
        <v>2</v>
      </c>
    </row>
    <row r="17" spans="1:7" x14ac:dyDescent="0.25">
      <c r="A17">
        <v>4</v>
      </c>
      <c r="B17" t="s">
        <v>153</v>
      </c>
      <c r="C17" s="2" t="s">
        <v>55</v>
      </c>
      <c r="D17" t="s">
        <v>29</v>
      </c>
      <c r="E17">
        <v>1</v>
      </c>
      <c r="F17" s="2">
        <v>12</v>
      </c>
      <c r="G17">
        <v>2</v>
      </c>
    </row>
    <row r="18" spans="1:7" x14ac:dyDescent="0.25">
      <c r="A18">
        <v>5</v>
      </c>
      <c r="B18" t="s">
        <v>141</v>
      </c>
      <c r="C18" s="2" t="s">
        <v>55</v>
      </c>
      <c r="D18" t="s">
        <v>29</v>
      </c>
      <c r="E18">
        <v>1</v>
      </c>
      <c r="F18" s="2">
        <v>15</v>
      </c>
      <c r="G18">
        <v>2</v>
      </c>
    </row>
    <row r="19" spans="1:7" x14ac:dyDescent="0.25">
      <c r="A19">
        <v>6</v>
      </c>
      <c r="B19" t="s">
        <v>105</v>
      </c>
      <c r="C19" s="2" t="s">
        <v>55</v>
      </c>
      <c r="D19" t="s">
        <v>29</v>
      </c>
      <c r="E19">
        <v>1</v>
      </c>
      <c r="F19" s="2">
        <v>122</v>
      </c>
      <c r="G19">
        <v>2</v>
      </c>
    </row>
    <row r="20" spans="1:7" x14ac:dyDescent="0.25">
      <c r="A20">
        <v>1</v>
      </c>
      <c r="B20" t="s">
        <v>126</v>
      </c>
      <c r="C20" s="2" t="s">
        <v>55</v>
      </c>
      <c r="D20" t="s">
        <v>9</v>
      </c>
      <c r="E20">
        <v>2</v>
      </c>
      <c r="F20" s="2">
        <v>919</v>
      </c>
      <c r="G20">
        <v>2</v>
      </c>
    </row>
    <row r="21" spans="1:7" x14ac:dyDescent="0.25">
      <c r="A21">
        <v>2</v>
      </c>
      <c r="B21" t="s">
        <v>125</v>
      </c>
      <c r="C21" s="2" t="s">
        <v>55</v>
      </c>
      <c r="D21" t="s">
        <v>9</v>
      </c>
      <c r="E21">
        <v>2</v>
      </c>
      <c r="F21" s="2">
        <v>229</v>
      </c>
      <c r="G21">
        <v>2</v>
      </c>
    </row>
    <row r="22" spans="1:7" x14ac:dyDescent="0.25">
      <c r="A22">
        <v>3</v>
      </c>
      <c r="B22" t="s">
        <v>142</v>
      </c>
      <c r="C22" s="2" t="s">
        <v>55</v>
      </c>
      <c r="D22" t="s">
        <v>9</v>
      </c>
      <c r="E22">
        <v>2</v>
      </c>
      <c r="F22" s="2">
        <v>49</v>
      </c>
      <c r="G22">
        <v>2</v>
      </c>
    </row>
    <row r="23" spans="1:7" x14ac:dyDescent="0.25">
      <c r="A23">
        <v>4</v>
      </c>
      <c r="B23" t="s">
        <v>153</v>
      </c>
      <c r="C23" s="2" t="s">
        <v>55</v>
      </c>
      <c r="D23" t="s">
        <v>9</v>
      </c>
      <c r="E23">
        <v>2</v>
      </c>
      <c r="F23" s="2">
        <v>33</v>
      </c>
      <c r="G23">
        <v>2</v>
      </c>
    </row>
    <row r="24" spans="1:7" x14ac:dyDescent="0.25">
      <c r="A24">
        <v>5</v>
      </c>
      <c r="B24" t="s">
        <v>141</v>
      </c>
      <c r="C24" s="2" t="s">
        <v>55</v>
      </c>
      <c r="D24" t="s">
        <v>9</v>
      </c>
      <c r="E24">
        <v>2</v>
      </c>
      <c r="F24" s="2">
        <v>29</v>
      </c>
      <c r="G24">
        <v>2</v>
      </c>
    </row>
    <row r="25" spans="1:7" x14ac:dyDescent="0.25">
      <c r="A25">
        <v>6</v>
      </c>
      <c r="B25" t="s">
        <v>105</v>
      </c>
      <c r="C25" s="2" t="s">
        <v>55</v>
      </c>
      <c r="D25" t="s">
        <v>9</v>
      </c>
      <c r="E25">
        <v>2</v>
      </c>
      <c r="F25" s="2">
        <v>149</v>
      </c>
      <c r="G25">
        <v>2</v>
      </c>
    </row>
    <row r="26" spans="1:7" x14ac:dyDescent="0.25">
      <c r="A26">
        <v>1</v>
      </c>
      <c r="B26" t="s">
        <v>126</v>
      </c>
      <c r="C26" t="s">
        <v>106</v>
      </c>
      <c r="D26" t="s">
        <v>29</v>
      </c>
      <c r="E26">
        <v>1</v>
      </c>
      <c r="F26">
        <v>83</v>
      </c>
      <c r="G26">
        <v>3</v>
      </c>
    </row>
    <row r="27" spans="1:7" x14ac:dyDescent="0.25">
      <c r="A27">
        <v>2</v>
      </c>
      <c r="B27" t="s">
        <v>125</v>
      </c>
      <c r="C27" t="s">
        <v>106</v>
      </c>
      <c r="D27" t="s">
        <v>29</v>
      </c>
      <c r="E27">
        <v>1</v>
      </c>
      <c r="F27">
        <v>10</v>
      </c>
      <c r="G27">
        <v>3</v>
      </c>
    </row>
    <row r="28" spans="1:7" x14ac:dyDescent="0.25">
      <c r="A28">
        <v>3</v>
      </c>
      <c r="B28" t="s">
        <v>142</v>
      </c>
      <c r="C28" t="s">
        <v>106</v>
      </c>
      <c r="D28" t="s">
        <v>29</v>
      </c>
      <c r="E28">
        <v>1</v>
      </c>
      <c r="F28">
        <v>8</v>
      </c>
      <c r="G28">
        <v>3</v>
      </c>
    </row>
    <row r="29" spans="1:7" x14ac:dyDescent="0.25">
      <c r="A29">
        <v>4</v>
      </c>
      <c r="B29" t="s">
        <v>153</v>
      </c>
      <c r="C29" t="s">
        <v>106</v>
      </c>
      <c r="D29" t="s">
        <v>29</v>
      </c>
      <c r="E29">
        <v>1</v>
      </c>
      <c r="F29">
        <v>2</v>
      </c>
      <c r="G29">
        <v>3</v>
      </c>
    </row>
    <row r="30" spans="1:7" x14ac:dyDescent="0.25">
      <c r="A30">
        <v>5</v>
      </c>
      <c r="B30" t="s">
        <v>141</v>
      </c>
      <c r="C30" t="s">
        <v>106</v>
      </c>
      <c r="D30" t="s">
        <v>29</v>
      </c>
      <c r="E30">
        <v>1</v>
      </c>
      <c r="F30">
        <v>1</v>
      </c>
      <c r="G30">
        <v>3</v>
      </c>
    </row>
    <row r="31" spans="1:7" x14ac:dyDescent="0.25">
      <c r="A31">
        <v>6</v>
      </c>
      <c r="B31" t="s">
        <v>105</v>
      </c>
      <c r="C31" t="s">
        <v>106</v>
      </c>
      <c r="D31" t="s">
        <v>29</v>
      </c>
      <c r="E31">
        <v>1</v>
      </c>
      <c r="F31">
        <v>6</v>
      </c>
      <c r="G31">
        <v>3</v>
      </c>
    </row>
    <row r="32" spans="1:7" x14ac:dyDescent="0.25">
      <c r="A32">
        <v>1</v>
      </c>
      <c r="B32" t="s">
        <v>126</v>
      </c>
      <c r="C32" t="s">
        <v>106</v>
      </c>
      <c r="D32" t="s">
        <v>9</v>
      </c>
      <c r="E32">
        <v>2</v>
      </c>
      <c r="F32">
        <v>216</v>
      </c>
      <c r="G32">
        <v>3</v>
      </c>
    </row>
    <row r="33" spans="1:7" x14ac:dyDescent="0.25">
      <c r="A33">
        <v>2</v>
      </c>
      <c r="B33" t="s">
        <v>125</v>
      </c>
      <c r="C33" t="s">
        <v>106</v>
      </c>
      <c r="D33" t="s">
        <v>9</v>
      </c>
      <c r="E33">
        <v>2</v>
      </c>
      <c r="F33">
        <v>10</v>
      </c>
      <c r="G33">
        <v>3</v>
      </c>
    </row>
    <row r="34" spans="1:7" x14ac:dyDescent="0.25">
      <c r="A34">
        <v>3</v>
      </c>
      <c r="B34" t="s">
        <v>142</v>
      </c>
      <c r="C34" t="s">
        <v>106</v>
      </c>
      <c r="D34" t="s">
        <v>9</v>
      </c>
      <c r="E34">
        <v>2</v>
      </c>
      <c r="F34">
        <v>16</v>
      </c>
      <c r="G34">
        <v>3</v>
      </c>
    </row>
    <row r="35" spans="1:7" x14ac:dyDescent="0.25">
      <c r="A35">
        <v>4</v>
      </c>
      <c r="B35" t="s">
        <v>153</v>
      </c>
      <c r="C35" t="s">
        <v>106</v>
      </c>
      <c r="D35" t="s">
        <v>9</v>
      </c>
      <c r="E35">
        <v>2</v>
      </c>
      <c r="F35">
        <v>5</v>
      </c>
      <c r="G35">
        <v>3</v>
      </c>
    </row>
    <row r="36" spans="1:7" x14ac:dyDescent="0.25">
      <c r="A36">
        <v>5</v>
      </c>
      <c r="B36" t="s">
        <v>141</v>
      </c>
      <c r="C36" t="s">
        <v>106</v>
      </c>
      <c r="D36" t="s">
        <v>9</v>
      </c>
      <c r="E36">
        <v>2</v>
      </c>
      <c r="F36">
        <v>4</v>
      </c>
      <c r="G36">
        <v>3</v>
      </c>
    </row>
    <row r="37" spans="1:7" x14ac:dyDescent="0.25">
      <c r="A37">
        <v>6</v>
      </c>
      <c r="B37" t="s">
        <v>105</v>
      </c>
      <c r="C37" t="s">
        <v>106</v>
      </c>
      <c r="D37" t="s">
        <v>9</v>
      </c>
      <c r="E37">
        <v>2</v>
      </c>
      <c r="F37">
        <v>10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E7"/>
  <sheetViews>
    <sheetView workbookViewId="0">
      <selection activeCell="B7" sqref="B7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3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98</v>
      </c>
      <c r="B1" t="s">
        <v>0</v>
      </c>
      <c r="C1" t="s">
        <v>57</v>
      </c>
      <c r="D1" t="s">
        <v>107</v>
      </c>
      <c r="E1" t="s">
        <v>54</v>
      </c>
    </row>
    <row r="2" spans="1:5" x14ac:dyDescent="0.25">
      <c r="A2">
        <v>1</v>
      </c>
      <c r="B2" t="s">
        <v>127</v>
      </c>
      <c r="C2">
        <v>863</v>
      </c>
      <c r="D2">
        <v>730</v>
      </c>
      <c r="E2">
        <v>276</v>
      </c>
    </row>
    <row r="3" spans="1:5" x14ac:dyDescent="0.25">
      <c r="A3">
        <v>2</v>
      </c>
      <c r="B3" t="s">
        <v>128</v>
      </c>
      <c r="C3">
        <v>308</v>
      </c>
      <c r="D3">
        <v>240</v>
      </c>
      <c r="E3">
        <v>23</v>
      </c>
    </row>
    <row r="4" spans="1:5" x14ac:dyDescent="0.25">
      <c r="A4">
        <v>3</v>
      </c>
      <c r="B4" t="s">
        <v>129</v>
      </c>
      <c r="C4">
        <v>110</v>
      </c>
      <c r="D4">
        <v>90</v>
      </c>
      <c r="E4">
        <v>88</v>
      </c>
    </row>
    <row r="5" spans="1:5" x14ac:dyDescent="0.25">
      <c r="A5" s="2">
        <v>4</v>
      </c>
      <c r="B5" s="2" t="s">
        <v>144</v>
      </c>
      <c r="C5" s="2">
        <v>72</v>
      </c>
      <c r="D5" s="2">
        <v>53</v>
      </c>
      <c r="E5" s="2">
        <v>8</v>
      </c>
    </row>
    <row r="6" spans="1:5" x14ac:dyDescent="0.25">
      <c r="A6" s="2">
        <v>5</v>
      </c>
      <c r="B6" s="2" t="s">
        <v>145</v>
      </c>
      <c r="C6" s="2">
        <v>62</v>
      </c>
      <c r="D6" s="2">
        <v>52</v>
      </c>
      <c r="E6" s="2">
        <v>31</v>
      </c>
    </row>
    <row r="7" spans="1:5" x14ac:dyDescent="0.25">
      <c r="A7" s="2">
        <v>6</v>
      </c>
      <c r="B7" s="2" t="s">
        <v>105</v>
      </c>
      <c r="C7" s="2">
        <v>141</v>
      </c>
      <c r="D7" s="2">
        <v>124</v>
      </c>
      <c r="E7" s="2">
        <v>48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7"/>
  <sheetViews>
    <sheetView workbookViewId="0">
      <selection activeCell="B2" sqref="B2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5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98</v>
      </c>
      <c r="B1" t="s">
        <v>0</v>
      </c>
      <c r="C1" t="s">
        <v>59</v>
      </c>
      <c r="D1" t="s">
        <v>107</v>
      </c>
      <c r="E1" t="s">
        <v>54</v>
      </c>
    </row>
    <row r="2" spans="1:5" x14ac:dyDescent="0.25">
      <c r="A2" s="2">
        <v>1</v>
      </c>
      <c r="B2" s="2" t="s">
        <v>127</v>
      </c>
      <c r="C2" s="2">
        <v>16</v>
      </c>
      <c r="D2" s="2">
        <v>10</v>
      </c>
      <c r="E2" s="2">
        <v>1</v>
      </c>
    </row>
    <row r="3" spans="1:5" x14ac:dyDescent="0.25">
      <c r="A3" s="2">
        <v>2</v>
      </c>
      <c r="B3" s="2" t="s">
        <v>154</v>
      </c>
      <c r="C3" s="2">
        <v>8</v>
      </c>
      <c r="D3" s="2">
        <v>5</v>
      </c>
      <c r="E3" s="2">
        <v>0</v>
      </c>
    </row>
    <row r="4" spans="1:5" x14ac:dyDescent="0.25">
      <c r="A4" s="2">
        <v>3</v>
      </c>
      <c r="B4" s="2" t="s">
        <v>155</v>
      </c>
      <c r="C4" s="2">
        <v>4</v>
      </c>
      <c r="D4" s="2">
        <v>2</v>
      </c>
      <c r="E4" s="2">
        <v>0</v>
      </c>
    </row>
    <row r="5" spans="1:5" x14ac:dyDescent="0.25">
      <c r="A5" s="2">
        <v>4</v>
      </c>
      <c r="B5" s="2" t="s">
        <v>128</v>
      </c>
      <c r="C5" s="2">
        <v>3</v>
      </c>
      <c r="D5" s="2">
        <v>2</v>
      </c>
      <c r="E5" s="2">
        <v>0</v>
      </c>
    </row>
    <row r="6" spans="1:5" x14ac:dyDescent="0.25">
      <c r="A6" s="2">
        <v>5</v>
      </c>
      <c r="B6" s="2" t="s">
        <v>146</v>
      </c>
      <c r="C6" s="2">
        <v>3</v>
      </c>
      <c r="D6" s="2">
        <v>3</v>
      </c>
      <c r="E6" s="2">
        <v>0</v>
      </c>
    </row>
    <row r="7" spans="1:5" x14ac:dyDescent="0.25">
      <c r="A7" s="2">
        <v>6</v>
      </c>
      <c r="B7" s="2" t="s">
        <v>105</v>
      </c>
      <c r="C7" s="2">
        <v>11</v>
      </c>
      <c r="D7" s="2">
        <v>2</v>
      </c>
      <c r="E7" s="2">
        <v>0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2"/>
  <sheetViews>
    <sheetView workbookViewId="0">
      <selection activeCell="A2" sqref="A2"/>
    </sheetView>
  </sheetViews>
  <sheetFormatPr defaultRowHeight="15" x14ac:dyDescent="0.25"/>
  <cols>
    <col min="1" max="3" width="12.140625" bestFit="1" customWidth="1"/>
  </cols>
  <sheetData>
    <row r="1" spans="1:3" x14ac:dyDescent="0.25">
      <c r="A1" t="s">
        <v>122</v>
      </c>
      <c r="B1" t="s">
        <v>123</v>
      </c>
      <c r="C1" t="s">
        <v>124</v>
      </c>
    </row>
    <row r="2" spans="1:3" x14ac:dyDescent="0.25">
      <c r="A2" s="1" t="s">
        <v>150</v>
      </c>
      <c r="B2" s="1" t="s">
        <v>151</v>
      </c>
      <c r="C2" s="1" t="s">
        <v>152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103</v>
      </c>
      <c r="B1" t="s">
        <v>121</v>
      </c>
      <c r="C1" t="s">
        <v>113</v>
      </c>
      <c r="D1" t="s">
        <v>98</v>
      </c>
    </row>
    <row r="2" spans="1:4" x14ac:dyDescent="0.25">
      <c r="A2">
        <v>0</v>
      </c>
      <c r="B2" t="s">
        <v>91</v>
      </c>
      <c r="C2" t="s">
        <v>65</v>
      </c>
      <c r="D2">
        <v>1</v>
      </c>
    </row>
    <row r="3" spans="1:4" x14ac:dyDescent="0.25">
      <c r="A3">
        <v>0</v>
      </c>
      <c r="B3" t="s">
        <v>91</v>
      </c>
      <c r="C3" t="s">
        <v>93</v>
      </c>
      <c r="D3">
        <v>2</v>
      </c>
    </row>
    <row r="4" spans="1:4" x14ac:dyDescent="0.25">
      <c r="A4">
        <v>0</v>
      </c>
      <c r="B4" t="s">
        <v>91</v>
      </c>
      <c r="C4" t="s">
        <v>64</v>
      </c>
      <c r="D4">
        <v>3</v>
      </c>
    </row>
    <row r="5" spans="1:4" x14ac:dyDescent="0.25">
      <c r="A5">
        <v>0</v>
      </c>
      <c r="B5" t="s">
        <v>91</v>
      </c>
      <c r="C5" t="s">
        <v>92</v>
      </c>
      <c r="D5">
        <v>4</v>
      </c>
    </row>
    <row r="6" spans="1:4" x14ac:dyDescent="0.25">
      <c r="A6">
        <v>3697</v>
      </c>
      <c r="B6" t="s">
        <v>51</v>
      </c>
      <c r="C6" t="s">
        <v>65</v>
      </c>
      <c r="D6">
        <v>1</v>
      </c>
    </row>
    <row r="7" spans="1:4" x14ac:dyDescent="0.25">
      <c r="A7">
        <v>13</v>
      </c>
      <c r="B7" t="s">
        <v>51</v>
      </c>
      <c r="C7" t="s">
        <v>93</v>
      </c>
      <c r="D7">
        <v>2</v>
      </c>
    </row>
    <row r="8" spans="1:4" x14ac:dyDescent="0.25">
      <c r="A8">
        <v>6</v>
      </c>
      <c r="B8" t="s">
        <v>51</v>
      </c>
      <c r="C8" t="s">
        <v>64</v>
      </c>
      <c r="D8">
        <v>3</v>
      </c>
    </row>
    <row r="9" spans="1:4" x14ac:dyDescent="0.25">
      <c r="A9">
        <v>23</v>
      </c>
      <c r="B9" t="s">
        <v>51</v>
      </c>
      <c r="C9" t="s">
        <v>92</v>
      </c>
      <c r="D9">
        <v>4</v>
      </c>
    </row>
    <row r="10" spans="1:4" x14ac:dyDescent="0.25">
      <c r="A10">
        <v>661</v>
      </c>
      <c r="B10" t="s">
        <v>52</v>
      </c>
      <c r="C10" t="s">
        <v>65</v>
      </c>
      <c r="D10">
        <v>1</v>
      </c>
    </row>
    <row r="11" spans="1:4" x14ac:dyDescent="0.25">
      <c r="A11">
        <v>5</v>
      </c>
      <c r="B11" t="s">
        <v>52</v>
      </c>
      <c r="C11" t="s">
        <v>93</v>
      </c>
      <c r="D11">
        <v>2</v>
      </c>
    </row>
    <row r="12" spans="1:4" x14ac:dyDescent="0.25">
      <c r="A12">
        <v>7</v>
      </c>
      <c r="B12" t="s">
        <v>52</v>
      </c>
      <c r="C12" t="s">
        <v>64</v>
      </c>
      <c r="D12">
        <v>3</v>
      </c>
    </row>
    <row r="13" spans="1:4" x14ac:dyDescent="0.25">
      <c r="A13">
        <v>20</v>
      </c>
      <c r="B13" t="s">
        <v>52</v>
      </c>
      <c r="C13" t="s">
        <v>92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D5FCF27-C05A-47F7-AB6B-3FBE333CBFD7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</dc:creator>
  <cp:lastModifiedBy>Jankowska Małgorzata</cp:lastModifiedBy>
  <cp:lastPrinted>2015-01-07T11:10:02Z</cp:lastPrinted>
  <dcterms:created xsi:type="dcterms:W3CDTF">2014-07-29T18:33:30Z</dcterms:created>
  <dcterms:modified xsi:type="dcterms:W3CDTF">2017-05-11T13:04:29Z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