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arka\users2$\egerwatowska\My Documents\2023\dotacje do publikacji\"/>
    </mc:Choice>
  </mc:AlternateContent>
  <bookViews>
    <workbookView xWindow="0" yWindow="60" windowWidth="19140" windowHeight="11955"/>
  </bookViews>
  <sheets>
    <sheet name="dotacje celowe" sheetId="2" r:id="rId1"/>
    <sheet name="Arkusz1" sheetId="1" r:id="rId2"/>
    <sheet name="Arkusz3" sheetId="3" r:id="rId3"/>
  </sheets>
  <definedNames>
    <definedName name="_xlnm._FilterDatabase" localSheetId="1" hidden="1">Arkusz1!#REF!</definedName>
  </definedNames>
  <calcPr calcId="162913"/>
</workbook>
</file>

<file path=xl/calcChain.xml><?xml version="1.0" encoding="utf-8"?>
<calcChain xmlns="http://schemas.openxmlformats.org/spreadsheetml/2006/main">
  <c r="C17" i="2" l="1"/>
  <c r="C15" i="2"/>
  <c r="C13" i="2" s="1"/>
  <c r="C11" i="2" s="1"/>
  <c r="C170" i="2"/>
  <c r="D168" i="2"/>
  <c r="E153" i="2"/>
  <c r="F153" i="2"/>
  <c r="G153" i="2"/>
  <c r="H153" i="2"/>
  <c r="I153" i="2"/>
  <c r="J153" i="2"/>
  <c r="D153" i="2"/>
  <c r="C156" i="2"/>
  <c r="C155" i="2"/>
  <c r="D143" i="2"/>
  <c r="C146" i="2"/>
  <c r="C145" i="2"/>
  <c r="C132" i="2"/>
  <c r="J131" i="2"/>
  <c r="I131" i="2"/>
  <c r="H131" i="2"/>
  <c r="G131" i="2"/>
  <c r="F131" i="2"/>
  <c r="E131" i="2"/>
  <c r="D131" i="2"/>
  <c r="C162" i="2"/>
  <c r="J161" i="2"/>
  <c r="I161" i="2"/>
  <c r="H161" i="2"/>
  <c r="G161" i="2"/>
  <c r="F161" i="2"/>
  <c r="E161" i="2"/>
  <c r="D161" i="2"/>
  <c r="C161" i="2" l="1"/>
  <c r="C131" i="2"/>
  <c r="C154" i="2"/>
  <c r="D135" i="2"/>
  <c r="D133" i="2"/>
  <c r="D148" i="2"/>
  <c r="E124" i="2"/>
  <c r="F124" i="2"/>
  <c r="G124" i="2"/>
  <c r="H124" i="2"/>
  <c r="I124" i="2"/>
  <c r="J124" i="2"/>
  <c r="D124" i="2"/>
  <c r="C125" i="2"/>
  <c r="D114" i="2"/>
  <c r="D113" i="2" s="1"/>
  <c r="C119" i="2"/>
  <c r="C118" i="2"/>
  <c r="E105" i="2"/>
  <c r="D105" i="2"/>
  <c r="C106" i="2"/>
  <c r="F105" i="2"/>
  <c r="G105" i="2"/>
  <c r="H105" i="2"/>
  <c r="I105" i="2"/>
  <c r="J105" i="2"/>
  <c r="C112" i="2"/>
  <c r="J111" i="2"/>
  <c r="I111" i="2"/>
  <c r="H111" i="2"/>
  <c r="G111" i="2"/>
  <c r="F111" i="2"/>
  <c r="E111" i="2"/>
  <c r="D111" i="2"/>
  <c r="E80" i="2"/>
  <c r="D80" i="2"/>
  <c r="D93" i="2"/>
  <c r="C84" i="2"/>
  <c r="C83" i="2"/>
  <c r="C82" i="2"/>
  <c r="C104" i="2"/>
  <c r="J103" i="2"/>
  <c r="I103" i="2"/>
  <c r="H103" i="2"/>
  <c r="G103" i="2"/>
  <c r="F103" i="2"/>
  <c r="E103" i="2"/>
  <c r="D103" i="2"/>
  <c r="D99" i="2"/>
  <c r="E99" i="2"/>
  <c r="F99" i="2"/>
  <c r="G99" i="2"/>
  <c r="H99" i="2"/>
  <c r="I99" i="2"/>
  <c r="J99" i="2"/>
  <c r="C100" i="2"/>
  <c r="E108" i="2"/>
  <c r="F108" i="2"/>
  <c r="G108" i="2"/>
  <c r="H108" i="2"/>
  <c r="I108" i="2"/>
  <c r="J108" i="2"/>
  <c r="D108" i="2"/>
  <c r="C110" i="2"/>
  <c r="C109" i="2"/>
  <c r="E89" i="2"/>
  <c r="F89" i="2"/>
  <c r="G89" i="2"/>
  <c r="H89" i="2"/>
  <c r="I89" i="2"/>
  <c r="J89" i="2"/>
  <c r="D89" i="2"/>
  <c r="C91" i="2"/>
  <c r="C65" i="2"/>
  <c r="C63" i="2"/>
  <c r="C153" i="2" l="1"/>
  <c r="C111" i="2"/>
  <c r="C103" i="2"/>
  <c r="C108" i="2"/>
  <c r="C89" i="2"/>
  <c r="C74" i="2" l="1"/>
  <c r="G127" i="2" l="1"/>
  <c r="C23" i="2"/>
  <c r="C158" i="2"/>
  <c r="J157" i="2"/>
  <c r="I157" i="2"/>
  <c r="H157" i="2"/>
  <c r="G157" i="2"/>
  <c r="F157" i="2"/>
  <c r="E157" i="2"/>
  <c r="D157" i="2"/>
  <c r="D159" i="2"/>
  <c r="E159" i="2"/>
  <c r="F159" i="2"/>
  <c r="G159" i="2"/>
  <c r="H159" i="2"/>
  <c r="I159" i="2"/>
  <c r="J159" i="2"/>
  <c r="C160" i="2"/>
  <c r="G171" i="2"/>
  <c r="C157" i="2" l="1"/>
  <c r="C159" i="2"/>
  <c r="C147" i="2"/>
  <c r="C144" i="2"/>
  <c r="J143" i="2"/>
  <c r="I143" i="2"/>
  <c r="H143" i="2"/>
  <c r="G143" i="2"/>
  <c r="F143" i="2"/>
  <c r="E143" i="2"/>
  <c r="E139" i="2"/>
  <c r="C140" i="2"/>
  <c r="J139" i="2"/>
  <c r="I139" i="2"/>
  <c r="H139" i="2"/>
  <c r="G139" i="2"/>
  <c r="F139" i="2"/>
  <c r="D139" i="2"/>
  <c r="D141" i="2"/>
  <c r="C142" i="2"/>
  <c r="J141" i="2"/>
  <c r="I141" i="2"/>
  <c r="H141" i="2"/>
  <c r="G141" i="2"/>
  <c r="F141" i="2"/>
  <c r="E141" i="2"/>
  <c r="C138" i="2"/>
  <c r="C137" i="2"/>
  <c r="C136" i="2"/>
  <c r="J135" i="2"/>
  <c r="I135" i="2"/>
  <c r="H135" i="2"/>
  <c r="G135" i="2"/>
  <c r="F135" i="2"/>
  <c r="E135" i="2"/>
  <c r="C152" i="2"/>
  <c r="C151" i="2"/>
  <c r="C150" i="2"/>
  <c r="C130" i="2"/>
  <c r="J129" i="2"/>
  <c r="I129" i="2"/>
  <c r="H129" i="2"/>
  <c r="G129" i="2"/>
  <c r="F129" i="2"/>
  <c r="E129" i="2"/>
  <c r="D129" i="2"/>
  <c r="C102" i="2"/>
  <c r="J101" i="2"/>
  <c r="I101" i="2"/>
  <c r="H101" i="2"/>
  <c r="G101" i="2"/>
  <c r="F101" i="2"/>
  <c r="E101" i="2"/>
  <c r="D101" i="2"/>
  <c r="D56" i="2"/>
  <c r="C66" i="2"/>
  <c r="C62" i="2"/>
  <c r="C68" i="2"/>
  <c r="C143" i="2" l="1"/>
  <c r="C129" i="2"/>
  <c r="C141" i="2"/>
  <c r="C139" i="2"/>
  <c r="C135" i="2"/>
  <c r="C101" i="2"/>
  <c r="C107" i="2"/>
  <c r="E86" i="2"/>
  <c r="F86" i="2"/>
  <c r="G86" i="2"/>
  <c r="H86" i="2"/>
  <c r="I86" i="2"/>
  <c r="J86" i="2"/>
  <c r="D86" i="2"/>
  <c r="C87" i="2"/>
  <c r="E93" i="2"/>
  <c r="F93" i="2"/>
  <c r="G93" i="2"/>
  <c r="H93" i="2"/>
  <c r="I93" i="2"/>
  <c r="J93" i="2"/>
  <c r="C94" i="2"/>
  <c r="C98" i="2"/>
  <c r="J97" i="2"/>
  <c r="I97" i="2"/>
  <c r="H97" i="2"/>
  <c r="G97" i="2"/>
  <c r="F97" i="2"/>
  <c r="E97" i="2"/>
  <c r="D97" i="2"/>
  <c r="C78" i="2"/>
  <c r="J77" i="2"/>
  <c r="I77" i="2"/>
  <c r="H77" i="2"/>
  <c r="G77" i="2"/>
  <c r="F77" i="2"/>
  <c r="E77" i="2"/>
  <c r="D77" i="2"/>
  <c r="D122" i="2"/>
  <c r="D127" i="2"/>
  <c r="C128" i="2"/>
  <c r="J127" i="2"/>
  <c r="I127" i="2"/>
  <c r="H127" i="2"/>
  <c r="F127" i="2"/>
  <c r="E127" i="2"/>
  <c r="C166" i="2"/>
  <c r="J165" i="2"/>
  <c r="I165" i="2"/>
  <c r="H165" i="2"/>
  <c r="G165" i="2"/>
  <c r="F165" i="2"/>
  <c r="E165" i="2"/>
  <c r="D165" i="2"/>
  <c r="C164" i="2"/>
  <c r="J163" i="2"/>
  <c r="I163" i="2"/>
  <c r="H163" i="2"/>
  <c r="G163" i="2"/>
  <c r="F163" i="2"/>
  <c r="E163" i="2"/>
  <c r="D163" i="2"/>
  <c r="C126" i="2"/>
  <c r="C52" i="2"/>
  <c r="J51" i="2"/>
  <c r="J50" i="2" s="1"/>
  <c r="I51" i="2"/>
  <c r="I50" i="2" s="1"/>
  <c r="H51" i="2"/>
  <c r="H50" i="2" s="1"/>
  <c r="G51" i="2"/>
  <c r="G50" i="2" s="1"/>
  <c r="F51" i="2"/>
  <c r="F50" i="2" s="1"/>
  <c r="E51" i="2"/>
  <c r="E50" i="2" s="1"/>
  <c r="D51" i="2"/>
  <c r="D50" i="2" s="1"/>
  <c r="E171" i="2"/>
  <c r="F171" i="2"/>
  <c r="H171" i="2"/>
  <c r="I171" i="2"/>
  <c r="J171" i="2"/>
  <c r="D171" i="2"/>
  <c r="C172" i="2"/>
  <c r="C123" i="2"/>
  <c r="J122" i="2"/>
  <c r="I122" i="2"/>
  <c r="H122" i="2"/>
  <c r="G122" i="2"/>
  <c r="F122" i="2"/>
  <c r="E122" i="2"/>
  <c r="C175" i="2"/>
  <c r="J174" i="2"/>
  <c r="J173" i="2" s="1"/>
  <c r="I174" i="2"/>
  <c r="I173" i="2" s="1"/>
  <c r="H174" i="2"/>
  <c r="H173" i="2" s="1"/>
  <c r="G174" i="2"/>
  <c r="G173" i="2" s="1"/>
  <c r="F174" i="2"/>
  <c r="F173" i="2" s="1"/>
  <c r="E174" i="2"/>
  <c r="E173" i="2" s="1"/>
  <c r="D174" i="2"/>
  <c r="D173" i="2" s="1"/>
  <c r="C46" i="2"/>
  <c r="E168" i="2"/>
  <c r="E148" i="2"/>
  <c r="E133" i="2"/>
  <c r="E114" i="2"/>
  <c r="E113" i="2" s="1"/>
  <c r="E95" i="2"/>
  <c r="E72" i="2"/>
  <c r="E70" i="2"/>
  <c r="E56" i="2"/>
  <c r="E54" i="2"/>
  <c r="E48" i="2"/>
  <c r="E47" i="2" s="1"/>
  <c r="E45" i="2"/>
  <c r="E44" i="2" s="1"/>
  <c r="J45" i="2"/>
  <c r="J44" i="2" s="1"/>
  <c r="I45" i="2"/>
  <c r="I44" i="2" s="1"/>
  <c r="H45" i="2"/>
  <c r="H44" i="2" s="1"/>
  <c r="G45" i="2"/>
  <c r="G44" i="2" s="1"/>
  <c r="F45" i="2"/>
  <c r="F44" i="2" s="1"/>
  <c r="D45" i="2"/>
  <c r="D44" i="2" s="1"/>
  <c r="F114" i="2"/>
  <c r="G114" i="2"/>
  <c r="H114" i="2"/>
  <c r="I114" i="2"/>
  <c r="J114" i="2"/>
  <c r="C120" i="2"/>
  <c r="C117" i="2"/>
  <c r="C115" i="2"/>
  <c r="C71" i="2"/>
  <c r="J70" i="2"/>
  <c r="I70" i="2"/>
  <c r="H70" i="2"/>
  <c r="G70" i="2"/>
  <c r="F70" i="2"/>
  <c r="D70" i="2"/>
  <c r="D72" i="2"/>
  <c r="D121" i="2" l="1"/>
  <c r="E121" i="2"/>
  <c r="E79" i="2"/>
  <c r="E167" i="2"/>
  <c r="C77" i="2"/>
  <c r="C165" i="2"/>
  <c r="C105" i="2"/>
  <c r="C97" i="2"/>
  <c r="E53" i="2"/>
  <c r="E43" i="2" s="1"/>
  <c r="C163" i="2"/>
  <c r="C127" i="2"/>
  <c r="C124" i="2"/>
  <c r="C51" i="2"/>
  <c r="C50" i="2"/>
  <c r="C173" i="2"/>
  <c r="C122" i="2"/>
  <c r="C174" i="2"/>
  <c r="C45" i="2"/>
  <c r="C44" i="2"/>
  <c r="C114" i="2"/>
  <c r="C70" i="2"/>
  <c r="D167" i="2"/>
  <c r="C93" i="2" l="1"/>
  <c r="F148" i="2" l="1"/>
  <c r="G148" i="2"/>
  <c r="H148" i="2"/>
  <c r="I148" i="2"/>
  <c r="J148" i="2"/>
  <c r="C149" i="2"/>
  <c r="C55" i="2"/>
  <c r="C64" i="2"/>
  <c r="C49" i="2"/>
  <c r="J48" i="2"/>
  <c r="J47" i="2" s="1"/>
  <c r="I48" i="2"/>
  <c r="I47" i="2" s="1"/>
  <c r="H48" i="2"/>
  <c r="H47" i="2" s="1"/>
  <c r="G48" i="2"/>
  <c r="G47" i="2" s="1"/>
  <c r="F48" i="2"/>
  <c r="F47" i="2" s="1"/>
  <c r="D48" i="2"/>
  <c r="D47" i="2" s="1"/>
  <c r="C171" i="2" l="1"/>
  <c r="C47" i="2"/>
  <c r="C48" i="2"/>
  <c r="C134" i="2"/>
  <c r="J133" i="2"/>
  <c r="J121" i="2" s="1"/>
  <c r="I133" i="2"/>
  <c r="I121" i="2" s="1"/>
  <c r="H133" i="2"/>
  <c r="H121" i="2" s="1"/>
  <c r="G133" i="2"/>
  <c r="G121" i="2" s="1"/>
  <c r="F133" i="2"/>
  <c r="F121" i="2" s="1"/>
  <c r="C96" i="2"/>
  <c r="J95" i="2"/>
  <c r="I95" i="2"/>
  <c r="H95" i="2"/>
  <c r="G95" i="2"/>
  <c r="F95" i="2"/>
  <c r="D95" i="2"/>
  <c r="D79" i="2" s="1"/>
  <c r="F80" i="2"/>
  <c r="G80" i="2"/>
  <c r="H80" i="2"/>
  <c r="I80" i="2"/>
  <c r="J80" i="2"/>
  <c r="C75" i="2"/>
  <c r="D54" i="2"/>
  <c r="F54" i="2"/>
  <c r="G54" i="2"/>
  <c r="H54" i="2"/>
  <c r="I54" i="2"/>
  <c r="J54" i="2"/>
  <c r="G79" i="2" l="1"/>
  <c r="F79" i="2"/>
  <c r="H79" i="2"/>
  <c r="I79" i="2"/>
  <c r="J79" i="2"/>
  <c r="C80" i="2"/>
  <c r="C133" i="2"/>
  <c r="C95" i="2"/>
  <c r="C54" i="2"/>
  <c r="G56" i="2"/>
  <c r="C79" i="2" l="1"/>
  <c r="F168" i="2"/>
  <c r="F167" i="2" s="1"/>
  <c r="C92" i="2"/>
  <c r="C90" i="2"/>
  <c r="J56" i="2"/>
  <c r="C121" i="2" l="1"/>
  <c r="C19" i="2" l="1"/>
  <c r="J72" i="2"/>
  <c r="J53" i="2" s="1"/>
  <c r="I72" i="2"/>
  <c r="H72" i="2"/>
  <c r="G72" i="2"/>
  <c r="G53" i="2" s="1"/>
  <c r="F72" i="2"/>
  <c r="C169" i="2"/>
  <c r="C116" i="2"/>
  <c r="C88" i="2"/>
  <c r="C85" i="2"/>
  <c r="C81" i="2"/>
  <c r="C76" i="2"/>
  <c r="C73" i="2"/>
  <c r="C69" i="2"/>
  <c r="C67" i="2"/>
  <c r="C61" i="2"/>
  <c r="C60" i="2"/>
  <c r="C59" i="2"/>
  <c r="C58" i="2"/>
  <c r="C57" i="2"/>
  <c r="F113" i="2"/>
  <c r="F56" i="2"/>
  <c r="J168" i="2"/>
  <c r="J167" i="2" s="1"/>
  <c r="I168" i="2"/>
  <c r="I167" i="2" s="1"/>
  <c r="H168" i="2"/>
  <c r="H167" i="2" s="1"/>
  <c r="G168" i="2"/>
  <c r="G167" i="2" s="1"/>
  <c r="I56" i="2"/>
  <c r="H56" i="2"/>
  <c r="D53" i="2"/>
  <c r="D43" i="2" s="1"/>
  <c r="H53" i="2" l="1"/>
  <c r="F53" i="2"/>
  <c r="F43" i="2" s="1"/>
  <c r="I53" i="2"/>
  <c r="C167" i="2"/>
  <c r="C72" i="2"/>
  <c r="C86" i="2"/>
  <c r="C148" i="2"/>
  <c r="C99" i="2"/>
  <c r="C168" i="2"/>
  <c r="C56" i="2"/>
  <c r="C53" i="2" l="1"/>
  <c r="J113" i="2"/>
  <c r="J43" i="2" s="1"/>
  <c r="I113" i="2"/>
  <c r="I43" i="2" s="1"/>
  <c r="H113" i="2"/>
  <c r="H43" i="2" s="1"/>
  <c r="G113" i="2"/>
  <c r="G43" i="2" s="1"/>
  <c r="C43" i="2" l="1"/>
  <c r="C113" i="2"/>
</calcChain>
</file>

<file path=xl/sharedStrings.xml><?xml version="1.0" encoding="utf-8"?>
<sst xmlns="http://schemas.openxmlformats.org/spreadsheetml/2006/main" count="183" uniqueCount="182">
  <si>
    <t>TREŚĆ</t>
  </si>
  <si>
    <t>ROZDZIAŁ</t>
  </si>
  <si>
    <t>Pozostałe zadania w zakresie kultury</t>
  </si>
  <si>
    <t>Ochrona zabytków i opieka nad zabytkami</t>
  </si>
  <si>
    <t>Dział</t>
  </si>
  <si>
    <t>Rozdz.</t>
  </si>
  <si>
    <t>§2840</t>
  </si>
  <si>
    <t>§2730</t>
  </si>
  <si>
    <t>§2240</t>
  </si>
  <si>
    <t>§2250</t>
  </si>
  <si>
    <t xml:space="preserve"> CENTRA KULTURY I SZTUKI</t>
  </si>
  <si>
    <t>Instytut Adama Mickiewicza w Warszawie</t>
  </si>
  <si>
    <t xml:space="preserve">Narodowe Centrum Kultury w Warszawie </t>
  </si>
  <si>
    <t>Instytut Książki w Krakowie</t>
  </si>
  <si>
    <t>POZOSTAŁE INSTYTUCJE KULTURY</t>
  </si>
  <si>
    <t>Instytut Teatralny Warszawa</t>
  </si>
  <si>
    <t>MUZEA</t>
  </si>
  <si>
    <t>Muzeum Łazienki Królewskie w Warszawie</t>
  </si>
  <si>
    <t>Muzeum Historii Polski w Warszawie</t>
  </si>
  <si>
    <t>Muzea</t>
  </si>
  <si>
    <t xml:space="preserve">Biblioteki  </t>
  </si>
  <si>
    <t xml:space="preserve">Pozostałe instytucje kultury </t>
  </si>
  <si>
    <t xml:space="preserve">Centra kultury i sztuki  </t>
  </si>
  <si>
    <t xml:space="preserve">Galerie i biura wystaw artystycznych </t>
  </si>
  <si>
    <t xml:space="preserve">Domy i ośrodki kultury, świetlice i kluby </t>
  </si>
  <si>
    <t xml:space="preserve">Filharmonie, orkiestry, chóry i kapele </t>
  </si>
  <si>
    <t xml:space="preserve">Teatry </t>
  </si>
  <si>
    <t>Zadania z zakresu mecenatu państwa</t>
  </si>
  <si>
    <t>Cz. 24 - KULTURA  I  OCHRONA  DZIEDZICTWA  NARODOWEGO</t>
  </si>
  <si>
    <t xml:space="preserve"> I N S T Y T U C J E  I  P O Z O S T A Ł E  O S O B Y  P R A W N E</t>
  </si>
  <si>
    <t>z tego *:</t>
  </si>
  <si>
    <t xml:space="preserve">*/ Rozporządzenie Ministra Finansów z dnia 2.03.2010 r. w sprawie szczegółowej klasyfikacji dochodów, wydatków, przychodów i rozchodów oraz środków pochodzących ze źródeł zagranicznych (Dz. U. z 2010 r. nr 38, poz. 207 ze zm.)
</t>
  </si>
  <si>
    <t>§ 2240 - Dotacje celowe przekazane z budżetu państwa dla państwowej instytucji kultury na dofinansowanie zadań bieżących objętych mecenatem państwa, wykonywanych w ramach programów ministra właściwego do spraw kultury i ochrony dziedzictwa narodowego przez samorządowe instytucje kultury</t>
  </si>
  <si>
    <t>§ 2250 - Dotacje celowe przekazane z budżetu państwa dla państwowej instytucji kultury na dofinansowanie zadań bieżących objętych mecenatem państwa, wykonywanych w ramach programów ministra właściwego do spraw kultury i ochrony dziedzictwa narodowego przez jednostki niezaliczane do sektora finansów publicznych</t>
  </si>
  <si>
    <t>§ 2730 - Dotacje celowe z budżetu na finansowanie lub dofinansowanie prac remontowych i konserwatorskich obiektów zabytkowych, przekazane jednostkom zaliczanym do sektora finansów publicznych</t>
  </si>
  <si>
    <t>§ 2840 - Dotacja celowa z budżetu państwa na finansowanie lub dofinansowanie ustawowo określonych zadań bieżących realizowanych przez pozostałe jednostki sektora finansów publicznych</t>
  </si>
  <si>
    <t>§ 2800 - Dotacja celowa z budżetu dla pozostałych jednostek zaliczanych do sektora finansów publicznych</t>
  </si>
  <si>
    <t>OŚRODKI OCHRONY I DOKUMENTACJI ZABYTKÓW</t>
  </si>
  <si>
    <t>Narodowy Instytut Dziedzictwa</t>
  </si>
  <si>
    <t>§ 2800</t>
  </si>
  <si>
    <t>BIBLIOTEKI</t>
  </si>
  <si>
    <t>Instytucje kultury</t>
  </si>
  <si>
    <t>Ośrodki ochrony i dokumentacji zabytków</t>
  </si>
  <si>
    <t>Naczelna Dyrekcja Archiwów Państwowych</t>
  </si>
  <si>
    <t>§2810</t>
  </si>
  <si>
    <t>§ 2810 - Dotacja celowa z budżetu państwa na finansowanie lub dofinansowanie zadań zleconych do realizacji fundacjom</t>
  </si>
  <si>
    <t>§ 2820 - Dotacja celowa z budżetu państwa na finansowanie lub dofinansowanie zadań zleconych do realizacji stowarzyszeniom</t>
  </si>
  <si>
    <t>§ 2830 - Dotacja celowa z budżetu państwa na finansowanie lub dofinansowanie zadań zleconych do realizacji pozostałym jednostkom niezaliczanym do sektora finansów publicznych</t>
  </si>
  <si>
    <t>Biblioteka Narodowa w Warszawie</t>
  </si>
  <si>
    <t>Biuro Programu Niepodległa</t>
  </si>
  <si>
    <t>POLSKI INSTYTUT SZTUKI FILMOWEJ</t>
  </si>
  <si>
    <t>Polski Instytut Sztuki Filmowej</t>
  </si>
  <si>
    <t>z tego: realizacja postanowień ustawy z dnia 9 listopada 2018r. o finansowym wspieraniu produkcji audiowizualnej</t>
  </si>
  <si>
    <t>Narodowy Instytut Polskiego Dziedzictwa Kulturowego za Granicą POLONIKA</t>
  </si>
  <si>
    <t>Instytut Dziedzictwa Myśli Narodowej im. Romana Dmowskiego i Ignacego J. Paderewskiego w Warszawie</t>
  </si>
  <si>
    <t>Europejskie Centrum Filmowe CAMERIMAGE w Toruniu</t>
  </si>
  <si>
    <t>z tego:  pokrycie kosztów związanych z obsługą Krajowej Rady Bibliotecznej i Rady ds. Narodowego Zasobu Bibliotecznego</t>
  </si>
  <si>
    <t>Narodowy Instytut Fryderyka Chopina w Warszawie</t>
  </si>
  <si>
    <t>z tego: realizacja zadania pn. "Organizacja Międzynarodowego Konkursu Chopinowskiego w Narwie"</t>
  </si>
  <si>
    <t xml:space="preserve">realizacja dofinansowań w ramach programu własnego pn. "Kraszewski. Komputery dla bibliotek" </t>
  </si>
  <si>
    <t xml:space="preserve">realizacja dofinansowań w ramach programu własnego pn.  "Dyskusyjne Kluby Książki" </t>
  </si>
  <si>
    <t>realizacja Priorytet 1.Poprawa oferty bibliotek publicznych, Kierunek interwencji 1.1. Zakup i zdalny dostęp do nowości wydawniczych w ramach Programu Wieloletniego NPRCz 2.0. na lata 2021 - 2025 - program dotacyjny dla bibliotek publicznych na zakup nowości wydawniczych oraz usługi zdalnego dostępu do książek w formatach e-booków i/lub audiobooków i/lub synchrobooków</t>
  </si>
  <si>
    <t>realizacja Priorytet 1.Poprawa oferty bibliotek publicznych, Kierunek interwencji 1.2. Budowa ogólnokrajowej sieci bibliotecznej poprzez zintegrowany system zarządzania zasobami bibliotek  w ramach Programu Wieloletniego NPRCz 2.0. na lata 2021 - 2025 -  koszty utrzymania i wdrożenia systemu w latach 2021-2025 500 bibliotek zintegrowanych w systemie zarządzania zasobami bibliotecznymi</t>
  </si>
  <si>
    <t>realizacja Priorytet 1.Poprawa oferty bibliotek publicznych  w ramach Programu Wieloletniego NPRCz 2.0. na lata 2021 - 2025 - obsługa Programu</t>
  </si>
  <si>
    <t>§2830</t>
  </si>
  <si>
    <t>POZOSTAŁA DZIAŁALNOŚĆ</t>
  </si>
  <si>
    <t>Instytut Solidarności i Męstwa im. Witolda Pileckiego w Warszawie</t>
  </si>
  <si>
    <t xml:space="preserve">z tego: realizacja dofinansowań w ramach programu własnego pn. „Polskie dziedzictwo kulturowe za granicą - wolontariat” </t>
  </si>
  <si>
    <t>FILHARMONIE, ORKIESTRY, CHÓRY I KAPELE</t>
  </si>
  <si>
    <t>Narodowa Orkiestra Symfoniczna Polskiego Radia w Katowicach</t>
  </si>
  <si>
    <t>z tego: organizacja 2. Międzynarodowego Konkursu Muzycznego im. Karola Szymanowskiego w Katowicach</t>
  </si>
  <si>
    <t>Muzeum Historii Żydów Polskich POLIN w Warszawie</t>
  </si>
  <si>
    <t>Muzeum Getta Warszawskiego</t>
  </si>
  <si>
    <t>Muzeum Pałacu Króla Jana III w Wilanowie</t>
  </si>
  <si>
    <t>Muzeum Sztuki i Techniki Japońskiej Manggha w Krakowie</t>
  </si>
  <si>
    <t>Instytut Literatury w Krakowie</t>
  </si>
  <si>
    <t xml:space="preserve">realizacja dofinansowań w ramach programu własnego pn. "Teatr Polska" </t>
  </si>
  <si>
    <t>Narodowy Instytut Architektury i Urbanistyki w Warszawie</t>
  </si>
  <si>
    <t>Narodowy Instytut Muzyki i Tańca w Warszawie</t>
  </si>
  <si>
    <t>Polskie Wydawnictwo Muzyczne w Krakowie</t>
  </si>
  <si>
    <t>z tego:  realizacja programów stypendialnych - Gaude Polonia i Młoda Polska</t>
  </si>
  <si>
    <t>realizacja Priorytetu 4. Program dotacyjny dla bibliotek oraz promocja czytelnictwa, Kierunek interwencji 4.1. BLISKO-Biblioteka| Lokalność| Inicjatywy| Społeczność| Kooperacja| Oddolność oraz Kierunek interwencji 4.2. Kampania społeczno-informacyjna w ramach Programu Wieloletniego NPRCz 2.0. na lata 2021 - 2025 - obsługa Programu</t>
  </si>
  <si>
    <t>realizacja Priorytetu 4. Program dotacyjny dla bibliotek oraz promocja czytelnictwa, Kierunek interwencji 4.1. BLISKO-Biblioteka| Lokalność| Inicjatywy| Społeczność| Kooperacja| Oddolność  w ramach Programu Wieloletniego NPRCz 2.0. na lata 2021 - 2025 - koordynacja i organizacja działań Kierunku interwencji 4.1 w skali ogólnopolskiej</t>
  </si>
  <si>
    <t>realizacja Priorytetu 4. Program dotacyjny dla bibliotek oraz promocja czytelnictwa, Kierunek interwencji 4.2. Kampania społeczno - informacyjna w ramach Programu Wieloletniego NPRCz 2.0. na lata 2021 - 2025 - działania promocyjno – informacyjne</t>
  </si>
  <si>
    <t>realizacja dofinansowań w ramach programu własnego pn. "Kultura Interwencje"</t>
  </si>
  <si>
    <t>realizacja dofinansowań w ramach programu własnego pn.  "Polsko-Ukraińska Wymiana Młodzieży"</t>
  </si>
  <si>
    <t xml:space="preserve">realizacja dofinansowań w ramach programu własnego pn.  "Ojczysty - dodaj do ulubionych" </t>
  </si>
  <si>
    <t>realizacja Priorytetu 4. Program dotacyjny dla bibliotek oraz promocja czytelnictwa, Kierunek interwencji 4.1. BLISKO-Biblioteka| Lokalność| Inicjatywy| Społeczność| Kooperacja| Oddolność  w ramach Programu Wieloletniego NPRCz 2.0. na lata 2021 - 2025 - program dotacyjny dla bibliotek publicznych</t>
  </si>
  <si>
    <t>Instytut Europejskiej Sieci Pamięć i Solidarność w Warszawie</t>
  </si>
  <si>
    <t>Państwowe Muzeum Auschwitz - Birkenau w Oświęcimiu</t>
  </si>
  <si>
    <t>z tego: realizacja projektu pn. Budowa Centrum Obsługi Odwiedzających Państwowego Muzeum Auschwitz - Birkenau w Oświęcimiu, etap III i etap IV</t>
  </si>
  <si>
    <t xml:space="preserve">z tego: realizacja dofinansowań w ramach programu własnego pn. "Patriotyzm Jutra" </t>
  </si>
  <si>
    <t>koszty kontynuacji i rozbudowa multimedialnego projektu informacyjno-edukacyjnego – Portal Historyczny dzieje.pl</t>
  </si>
  <si>
    <t>prowadzenie, utrzymanie i promocja portalu polishhistory.pl</t>
  </si>
  <si>
    <t>Muzeum Narodowe w Krakowie</t>
  </si>
  <si>
    <t>Muzeum Narodowe w Poznaniu</t>
  </si>
  <si>
    <t>Muzeum Narodowe w Warszawie</t>
  </si>
  <si>
    <t>Zamek Królewski w Warszawie</t>
  </si>
  <si>
    <r>
      <rPr>
        <b/>
        <sz val="14"/>
        <rFont val="Times New Roman"/>
        <family val="1"/>
        <charset val="238"/>
      </rPr>
      <t>Załącznik Nr 7</t>
    </r>
    <r>
      <rPr>
        <sz val="14"/>
        <rFont val="Times New Roman"/>
        <family val="1"/>
        <charset val="238"/>
      </rPr>
      <t xml:space="preserve"> - Dotacja celowa na wydatki bieżące na 2023 r.</t>
    </r>
  </si>
  <si>
    <t xml:space="preserve">Dotacje celowe na wydatki bieżące 2023 r. </t>
  </si>
  <si>
    <t>Dotacje celowe na wydatki bieżące 2023</t>
  </si>
  <si>
    <t xml:space="preserve">§ 2820 - dotacje dla stowarzyszeń w ramach realizacji zadania publicznego Wspieranie działań archiwalnych 2023, w szczególności na ewidencjonowanie, porządkowaniem, zabezpieczenie i udostępnianie materiałów archiwalnych objętych dofinansowaniem.               </t>
  </si>
  <si>
    <t>§ 2830 - dotacje dla pozostałych jednostek niezaliczonych do sektora finansów publicznych (m.in. parafie i konwent bonifratrów) w ramach realizacji zadania publicznego Wspieranie działań archiwalnych 2023, w szczególności na ewidencjonowanie, porządkowaniem, zabezpieczenie i udostępnianie materiałów archiwalnych objętych dofinansowaniem.</t>
  </si>
  <si>
    <t>TEATRY</t>
  </si>
  <si>
    <t>Teatr Polski we Wrocławiu</t>
  </si>
  <si>
    <t>z tego: realizacja projektu w ramach programu Kultura inspirująca 2022-2023 pn. MIĘDZYNARODOWE TOURNEE SPEKTAKLU „SKIN HUNGER”</t>
  </si>
  <si>
    <t>z tego: realizacja wystawy Anisha Kapoora</t>
  </si>
  <si>
    <t>Centrum Rzeźby Polskiej w Orońsku</t>
  </si>
  <si>
    <t>z tego:  realizacja zadania pn. Program wydarzeń towarzyszących obchodom 90. rocznicy urodzin (rok 2022) oraz 10. rocznicy śmierci Wojciecha Kilara (rok 2023)</t>
  </si>
  <si>
    <t xml:space="preserve">realizacja dofinansowań w ramach programu własnego pn. "Certyfikat dla małych księgarni" </t>
  </si>
  <si>
    <t>z tego: realizacja Priorytetu 2. Inwestycje w infrastrukturę bibliotek publicznych, Kierunek interwencji 2.1. Infrastruktura bibliotek 2021-2025 w ramach Programu Wieloletniego NPRCz 2.0. na lata 2021 - 2025 - obsługa Programu</t>
  </si>
  <si>
    <t>realizacja dofinansowań w ramach programu własnego pn.  "Bardzo Młoda Kultura"</t>
  </si>
  <si>
    <t xml:space="preserve">realizacja dofinansowań w ramach programu własnego pn. "Dom Kultury+" </t>
  </si>
  <si>
    <t>realizacja dofinansowań w ramach programu własnego pn.  "EtnoPolska 2023"</t>
  </si>
  <si>
    <t>realizacja Priorytetu 4. Program dotacyjny dla bibliotek oraz promocja czytelnictwa, Kierunek interwencji 4.2. Kampania społeczno-informacyjna  w ramach Programu Wieloletniego NPRCz 2.0. na lata 2021 - 2025 - działania społeczno – wizerunkowe</t>
  </si>
  <si>
    <t xml:space="preserve">z tego: realizacja dofinansowań w ramach programu własnego pn. "Niepodległa" </t>
  </si>
  <si>
    <t xml:space="preserve">realizacja dofinansowań w ramach programu własnego pn. "Powstanie styczniowe 1863-1864" </t>
  </si>
  <si>
    <t xml:space="preserve">realizacja dofinansowań w ramach programu własnego pn. "Symbole narodowe RP" </t>
  </si>
  <si>
    <t xml:space="preserve">z tego: realizacja dofinansowań w ramach programu własnego pn. "Program Wsparcia Gier Wideo" </t>
  </si>
  <si>
    <t xml:space="preserve">realizacja dofinansowań w ramach programu własnego pn. "Rozwój Sektorów Kreatywnych" </t>
  </si>
  <si>
    <t>z tego: współorganizacja Międzynarodowego Festiwalu Sztuki Autorów Zdjęć Filmowych EnergaCAMERIMAGE</t>
  </si>
  <si>
    <t xml:space="preserve">z tego: realizacja dofinansowań w ramach programu własnego pn. "Fundusz Patriotyczny - Edycja 2023 Wolność po polsku" </t>
  </si>
  <si>
    <t>z tego: realizacja programu Kanon Polski</t>
  </si>
  <si>
    <t>Centrum Rozwoju Przemysłów Kreatywnych w Warszawie</t>
  </si>
  <si>
    <t>Instytut Śląski  w Opolu</t>
  </si>
  <si>
    <t>z tego: realizacja zadania pn. Kresowianie na Śląsku po 1945 roku - badania interdyscyplinarne, których efektem będzie leksykon w formie tradycyjnej i multimedialnej</t>
  </si>
  <si>
    <t xml:space="preserve">realizacja dofinansowań w ramach programu własnego pn. "OFF Polska" </t>
  </si>
  <si>
    <t>wsparcie działań związanych z przypadającą w roku bieżącym 200.rocznicą publikacji pierwszego tomu Poezji Adama Mickiewicza</t>
  </si>
  <si>
    <t>realizacja projektu XV edycji Praskiego Quadriennale 2023</t>
  </si>
  <si>
    <t>z tego: realizacja projektu wystawienniczego pod roboczą nazwą Antropocen. Architektura środowiska</t>
  </si>
  <si>
    <t>z tego: realizacja projektu pn. „Polish Music on Stage/US edition w ramach programu Kultura inspirująca 2022-2023</t>
  </si>
  <si>
    <t>Ośrodek Pamięć i Przyszłość we Wrocławiu</t>
  </si>
  <si>
    <t>z tego: realizacja projektu pn. „Od PRL do III RP”</t>
  </si>
  <si>
    <t>z tego: realizacja projektu pn. Sounds of Poland. Szymanowski Piano Music w ramach programu Kultura inspirująca 2022-2023</t>
  </si>
  <si>
    <t>realizacja projektu pn. „Nowy sklep internetowy”</t>
  </si>
  <si>
    <t>z tego: realizacja projektu pn. Podziemne Archiwum Getta Warszawy - seminarium edukacyjne o losie polskich Żydów w czasie II wojny światowej skierowane do niemieckich nauczycieli realizowany w ramach programu Kultura Inspirująca 2022-2023</t>
  </si>
  <si>
    <t>realizacja projektu pn. Podziemne Archiwum Getta Warszawy - seminarium edukacyjne o losie polskich Żydów w czasie II wojny światowej skierowane do izraelskich nauczycieli i przewodników wycieczek edukacyjnych do Polski realizowany w ramach programu Kultura Inspirująca 2022-2023</t>
  </si>
  <si>
    <t>realizacja zadania  „Stan czytelnictwa w Polsce (badanie naukowe BN)” w ramach Planu Ewaluacji i Monitoringu NPRCz 2.0. na lata 2021-2025</t>
  </si>
  <si>
    <t>realizacja zadania „Digitalizacja Archiwum Instytutu Literackiego „Kultura”” w latach 2022-2024</t>
  </si>
  <si>
    <t>realizacja zadań w ramach Planu Ewaluacji i Monitoringu NPRCz 2.0. na lata 2021-2025</t>
  </si>
  <si>
    <t>z tego: realizacja projekt pn.: „Polsko-Izraelska Orkiestra Symfoniczna. Młodzi muzycy dla upamiętnienia 80. rocznicy powstania w getcie warszawskim"</t>
  </si>
  <si>
    <t>realizacja projektu pn. „80.Rocznica Powstania w Getcie Warszawskim”</t>
  </si>
  <si>
    <t>promocja wystawy poświęconej Polakom Ratującym Żydów w oddziale Muzeum Historii Polski na pl. Grzybowskim</t>
  </si>
  <si>
    <t>z tego: realizacja wystawy "Wokół nas morze ognia"</t>
  </si>
  <si>
    <t>z tego: realizacja projektu pn. Dekalog Stefana Gierowskiego</t>
  </si>
  <si>
    <t>Muzeum Jana Pawła II i Prymasa Wyszyńskiego w Warszawie</t>
  </si>
  <si>
    <t>z tego: ekspozycja rzeźby Arnoldo Pomodoro</t>
  </si>
  <si>
    <t>z tego: realizacja wystawy prac Tamary Łempickiej w Muzeum Narodowym w Krakowie</t>
  </si>
  <si>
    <t>realizacja wystawy „Nowy początek. Modernizm w II RP”</t>
  </si>
  <si>
    <t>realizacja zadania pn. „Dofinansowanie działań bieżących związanych z: aranżacją, promocją i edukacją nowo otwartej wystawy stałej w Europeum – Muzeum Stanisława Wyspiańskiego”</t>
  </si>
  <si>
    <t>Muzeum Narodowe w Lublinie</t>
  </si>
  <si>
    <t>z tego: organizacja wystawy czasowej pt. „Ostatni Lokator Pałacu Lubomirskich. Generał Mieczysław Smorawiński”</t>
  </si>
  <si>
    <t>z tego:  realizacja projektu pn. WielkoPolska - emigracyjna Europa w ramach Kultury Inspirującej 2022-2023</t>
  </si>
  <si>
    <t>z tego: realizacja wystawy Przesilenie. Malarstwo Północy 1880-1910</t>
  </si>
  <si>
    <t>z tego: kontynuacja projektu pn. Cztery Pory Roku w Polskiej Tradycji Kulinarnej – Vier Jahreszeiten in der Polnischen Kulinarischen Tradition, realizowany w ramach programu Kultura inspirująca 2022-2023</t>
  </si>
  <si>
    <t>Muzeum Podlaskie w Białymstoku</t>
  </si>
  <si>
    <t>z tego: realizacja II etapu wystawy pt. ,,W kręgu życia ”</t>
  </si>
  <si>
    <t>z tego: realizacja projektu pn. Portrety polskich „dzieci syberyjskich” – wystawa w Port of Humanity Tsuruga Museum, w ramach programu Kultura inspirująca 2022 – 2023</t>
  </si>
  <si>
    <t>Muzeum Sztuki w Łodzi</t>
  </si>
  <si>
    <t>z tego: prace remontowe i konserwatorskie obiektów zabytkowych: „Renowacja elewacji Pałacu Maurycego Poznańskiego Muzeum Sztuki w Łodzi”</t>
  </si>
  <si>
    <t>Narodowe Muzeum Morskie w Gdańsku</t>
  </si>
  <si>
    <t xml:space="preserve">z tego: realizacja projektu pn. Polsko - chorwacka wymiana doświadczeń w zakresie Konwencji UNESCO o ochronie podwodnego dziedzictwa kulturowego w ramach programu Kultura inspirująca 2022 - 2023 </t>
  </si>
  <si>
    <t>Zamek Królewski na Wawelu</t>
  </si>
  <si>
    <t>z tego: realizacja działań konserwatorskich do wystawy \"Obraz Złotego Wieku. Obrazy w czasach ostatnich Jagiellonów\"</t>
  </si>
  <si>
    <t>z tego: organizacja wystawy pt. „Bernardo Bellotto. W 300. Rocznicę urodzin malarza"</t>
  </si>
  <si>
    <t>organizacja wystawy pt. „Jan Piotr Norblin – sentymentalny reporter”</t>
  </si>
  <si>
    <t>organizacja wystawy pn. „Miłość i obowiązek. Powstanie styczniowe 1863”</t>
  </si>
  <si>
    <t>organizacja wystawy pt. „Abakanowicz. Konfrontacje”</t>
  </si>
  <si>
    <t>kontynuacja zadania pn.: „Remont Dworu Wincentego Pola”</t>
  </si>
  <si>
    <t>prace remontowo-konserwatorskie zabytkowych obiektów Muzeum Narodowego w Lublinie: Zamku Lubelskiego i Bramy Krakowskiej w Lublinie</t>
  </si>
  <si>
    <t xml:space="preserve">z tego: realizacja dofinansowań w ramach programu własnego pn. „Wspólnie dla dziedzictwa” </t>
  </si>
  <si>
    <t xml:space="preserve">realizacja dofinansowań w ramach programu własnego pn. „Niematerialne - przekaż dalej” </t>
  </si>
  <si>
    <t>z tego: realizacja projektu pn. „Diplomatic Rescue in the Face of the Holocaust. An Exhibition on the Ładoś Group” w ramach programu Kultura inspirująca 2022-2023</t>
  </si>
  <si>
    <t>cz. 24</t>
  </si>
  <si>
    <t xml:space="preserve">Działalność w zakresie umiędzynarodowienia nauki i szkolnictwa wyższego </t>
  </si>
  <si>
    <t>Szkolnictwo wyższe i nauka</t>
  </si>
  <si>
    <t>Kultura i ochrona dziedzictwa narodowego</t>
  </si>
  <si>
    <t>Instytucje kinematografii</t>
  </si>
  <si>
    <t xml:space="preserve">z tego: realizacja dofinansowań w ramach programu własnego pn. "Lato w Teatrze" </t>
  </si>
  <si>
    <t>DZIAŁ</t>
  </si>
  <si>
    <t xml:space="preserve">§ 2810 - dotacje dla fundacji w ramach realizacji zadania publicznego Wspieranie działań archiwalnych 2023, w szczególności na ewidencjonowanie, porządkowaniem, zabezpieczenie i udostępnianie materiałów archiwalnych objętych dofinansowaniem.                 </t>
  </si>
  <si>
    <t xml:space="preserve">§ 2840 - dotacja dla Narodowej Agencji Wymiany Akademickiej w Warszawie  na realizację zadań w zakresie umiędzynarodowienia szkolnictwa wyższego i nauki poprzez wsparcie mobilności akademickiej oraz wzmocnienie wymiany i współpracy międzynarodowej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</si>
</sst>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20"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Czcionka tekstu podstawowego"/>
      <family val="2"/>
      <charset val="238"/>
    </font>
    <font>
      <sz val="8"/>
      <name val="Verdana"/>
      <family val="2"/>
      <charset val="238"/>
    </font>
    <font>
      <sz val="10"/>
      <color rgb="FFFF0000"/>
      <name val="Times New Roman"/>
      <family val="1"/>
      <charset val="238"/>
    </font>
    <font>
      <b/>
      <i/>
      <u/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10"/>
      <color rgb="FFFF0000"/>
      <name val="Czcionka tekstu podstawowego"/>
      <family val="2"/>
      <charset val="238"/>
    </font>
    <font>
      <i/>
      <sz val="10"/>
      <color rgb="FFFF0000"/>
      <name val="Times New Roman"/>
      <family val="1"/>
      <charset val="238"/>
    </font>
    <font>
      <sz val="10"/>
      <name val="Czcionka tekstu podstawowego"/>
      <family val="2"/>
      <charset val="238"/>
    </font>
    <font>
      <b/>
      <i/>
      <u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/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5" fillId="0" borderId="0" xfId="0" applyFont="1"/>
    <xf numFmtId="0" fontId="5" fillId="2" borderId="0" xfId="0" applyFont="1" applyFill="1"/>
    <xf numFmtId="3" fontId="3" fillId="2" borderId="5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3" fontId="6" fillId="2" borderId="5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0" borderId="33" xfId="0" applyFont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3" fontId="1" fillId="2" borderId="4" xfId="0" applyNumberFormat="1" applyFont="1" applyFill="1" applyBorder="1" applyAlignment="1">
      <alignment vertical="center"/>
    </xf>
    <xf numFmtId="3" fontId="2" fillId="2" borderId="32" xfId="0" applyNumberFormat="1" applyFont="1" applyFill="1" applyBorder="1" applyAlignment="1">
      <alignment vertical="center"/>
    </xf>
    <xf numFmtId="2" fontId="3" fillId="2" borderId="2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31" xfId="0" applyFont="1" applyFill="1" applyBorder="1"/>
    <xf numFmtId="3" fontId="3" fillId="2" borderId="30" xfId="0" applyNumberFormat="1" applyFont="1" applyFill="1" applyBorder="1"/>
    <xf numFmtId="0" fontId="2" fillId="0" borderId="0" xfId="0" applyFont="1" applyAlignment="1">
      <alignment vertical="center" wrapText="1"/>
    </xf>
    <xf numFmtId="3" fontId="1" fillId="2" borderId="4" xfId="0" applyNumberFormat="1" applyFont="1" applyFill="1" applyBorder="1"/>
    <xf numFmtId="0" fontId="2" fillId="0" borderId="0" xfId="0" applyFont="1" applyAlignment="1">
      <alignment wrapText="1"/>
    </xf>
    <xf numFmtId="3" fontId="1" fillId="2" borderId="9" xfId="0" applyNumberFormat="1" applyFont="1" applyFill="1" applyBorder="1"/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1" fillId="2" borderId="0" xfId="0" applyFont="1" applyFill="1"/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19" xfId="0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7" xfId="0" applyFont="1" applyFill="1" applyBorder="1"/>
    <xf numFmtId="0" fontId="8" fillId="2" borderId="0" xfId="0" applyFont="1" applyFill="1"/>
    <xf numFmtId="0" fontId="3" fillId="2" borderId="0" xfId="0" applyFont="1" applyFill="1" applyBorder="1" applyAlignment="1"/>
    <xf numFmtId="0" fontId="1" fillId="2" borderId="0" xfId="0" applyFont="1" applyFill="1" applyAlignment="1"/>
    <xf numFmtId="0" fontId="10" fillId="0" borderId="0" xfId="0" applyFont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/>
    </xf>
    <xf numFmtId="0" fontId="3" fillId="2" borderId="35" xfId="0" applyFont="1" applyFill="1" applyBorder="1"/>
    <xf numFmtId="0" fontId="1" fillId="2" borderId="15" xfId="0" applyFont="1" applyFill="1" applyBorder="1"/>
    <xf numFmtId="0" fontId="1" fillId="2" borderId="11" xfId="0" applyFont="1" applyFill="1" applyBorder="1"/>
    <xf numFmtId="0" fontId="1" fillId="2" borderId="0" xfId="0" applyFont="1" applyFill="1" applyBorder="1"/>
    <xf numFmtId="0" fontId="3" fillId="2" borderId="16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28" xfId="0" applyFont="1" applyFill="1" applyBorder="1" applyAlignment="1">
      <alignment vertical="center"/>
    </xf>
    <xf numFmtId="0" fontId="1" fillId="0" borderId="19" xfId="0" applyFont="1" applyBorder="1"/>
    <xf numFmtId="0" fontId="1" fillId="2" borderId="2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0" borderId="0" xfId="0" applyFont="1" applyBorder="1"/>
    <xf numFmtId="0" fontId="3" fillId="2" borderId="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0" fontId="10" fillId="0" borderId="0" xfId="0" applyFont="1" applyAlignment="1">
      <alignment horizontal="center"/>
    </xf>
    <xf numFmtId="0" fontId="12" fillId="2" borderId="0" xfId="0" applyFont="1" applyFill="1"/>
    <xf numFmtId="0" fontId="13" fillId="2" borderId="0" xfId="0" applyFont="1" applyFill="1" applyBorder="1" applyAlignment="1">
      <alignment vertical="top"/>
    </xf>
    <xf numFmtId="0" fontId="14" fillId="2" borderId="0" xfId="0" applyFont="1" applyFill="1" applyBorder="1" applyAlignment="1"/>
    <xf numFmtId="3" fontId="14" fillId="2" borderId="7" xfId="0" applyNumberFormat="1" applyFont="1" applyFill="1" applyBorder="1"/>
    <xf numFmtId="3" fontId="14" fillId="2" borderId="0" xfId="0" applyNumberFormat="1" applyFont="1" applyFill="1" applyBorder="1"/>
    <xf numFmtId="0" fontId="12" fillId="2" borderId="7" xfId="0" applyFont="1" applyFill="1" applyBorder="1"/>
    <xf numFmtId="0" fontId="12" fillId="2" borderId="0" xfId="0" applyFont="1" applyFill="1" applyBorder="1"/>
    <xf numFmtId="3" fontId="12" fillId="2" borderId="7" xfId="0" applyNumberFormat="1" applyFont="1" applyFill="1" applyBorder="1"/>
    <xf numFmtId="3" fontId="12" fillId="2" borderId="0" xfId="0" applyNumberFormat="1" applyFont="1" applyFill="1" applyBorder="1"/>
    <xf numFmtId="0" fontId="12" fillId="2" borderId="0" xfId="0" applyFont="1" applyFill="1" applyBorder="1" applyAlignment="1">
      <alignment horizontal="right" vertical="center"/>
    </xf>
    <xf numFmtId="3" fontId="14" fillId="2" borderId="0" xfId="0" applyNumberFormat="1" applyFont="1" applyFill="1" applyBorder="1" applyAlignment="1">
      <alignment horizontal="right" vertical="center"/>
    </xf>
    <xf numFmtId="3" fontId="12" fillId="2" borderId="0" xfId="0" applyNumberFormat="1" applyFont="1" applyFill="1" applyBorder="1" applyAlignment="1">
      <alignment horizontal="right" vertical="center"/>
    </xf>
    <xf numFmtId="0" fontId="12" fillId="2" borderId="0" xfId="0" applyFont="1" applyFill="1" applyBorder="1" applyAlignment="1"/>
    <xf numFmtId="3" fontId="17" fillId="2" borderId="0" xfId="0" applyNumberFormat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3" fillId="2" borderId="25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 wrapText="1"/>
    </xf>
    <xf numFmtId="3" fontId="1" fillId="2" borderId="10" xfId="0" applyNumberFormat="1" applyFont="1" applyFill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0" fontId="4" fillId="2" borderId="6" xfId="0" applyFont="1" applyFill="1" applyBorder="1"/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12" xfId="0" applyFont="1" applyFill="1" applyBorder="1"/>
    <xf numFmtId="0" fontId="1" fillId="2" borderId="36" xfId="0" applyFont="1" applyFill="1" applyBorder="1"/>
    <xf numFmtId="3" fontId="3" fillId="2" borderId="19" xfId="0" applyNumberFormat="1" applyFont="1" applyFill="1" applyBorder="1"/>
    <xf numFmtId="3" fontId="1" fillId="2" borderId="19" xfId="0" applyNumberFormat="1" applyFont="1" applyFill="1" applyBorder="1"/>
    <xf numFmtId="3" fontId="1" fillId="2" borderId="20" xfId="0" applyNumberFormat="1" applyFont="1" applyFill="1" applyBorder="1"/>
    <xf numFmtId="3" fontId="1" fillId="2" borderId="17" xfId="0" applyNumberFormat="1" applyFont="1" applyFill="1" applyBorder="1"/>
    <xf numFmtId="3" fontId="1" fillId="2" borderId="29" xfId="0" applyNumberFormat="1" applyFont="1" applyFill="1" applyBorder="1"/>
    <xf numFmtId="3" fontId="3" fillId="2" borderId="34" xfId="0" applyNumberFormat="1" applyFont="1" applyFill="1" applyBorder="1"/>
    <xf numFmtId="3" fontId="1" fillId="2" borderId="8" xfId="0" applyNumberFormat="1" applyFont="1" applyFill="1" applyBorder="1"/>
    <xf numFmtId="0" fontId="1" fillId="2" borderId="8" xfId="0" applyFont="1" applyFill="1" applyBorder="1"/>
    <xf numFmtId="0" fontId="19" fillId="2" borderId="0" xfId="0" applyFont="1" applyFill="1" applyBorder="1" applyAlignment="1">
      <alignment vertical="top"/>
    </xf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vertical="center"/>
    </xf>
    <xf numFmtId="3" fontId="1" fillId="2" borderId="7" xfId="0" applyNumberFormat="1" applyFont="1" applyFill="1" applyBorder="1"/>
    <xf numFmtId="0" fontId="14" fillId="2" borderId="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right" vertical="center"/>
    </xf>
    <xf numFmtId="3" fontId="12" fillId="2" borderId="0" xfId="0" applyNumberFormat="1" applyFont="1" applyFill="1" applyBorder="1" applyAlignment="1">
      <alignment horizontal="right" vertical="center"/>
    </xf>
    <xf numFmtId="3" fontId="14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" fillId="2" borderId="2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5" fillId="0" borderId="0" xfId="0" applyFont="1" applyBorder="1" applyAlignment="1">
      <alignment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wrapText="1"/>
    </xf>
    <xf numFmtId="0" fontId="14" fillId="2" borderId="7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wrapText="1"/>
    </xf>
    <xf numFmtId="0" fontId="11" fillId="0" borderId="0" xfId="0" applyFont="1" applyAlignment="1">
      <alignment horizontal="left" wrapText="1"/>
    </xf>
    <xf numFmtId="0" fontId="18" fillId="2" borderId="9" xfId="0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3"/>
  <sheetViews>
    <sheetView tabSelected="1" zoomScale="87" zoomScaleNormal="87" workbookViewId="0"/>
  </sheetViews>
  <sheetFormatPr defaultColWidth="9" defaultRowHeight="12.75"/>
  <cols>
    <col min="1" max="1" width="9" style="47"/>
    <col min="2" max="2" width="68.5" style="47" customWidth="1"/>
    <col min="3" max="3" width="19.75" style="47" customWidth="1"/>
    <col min="4" max="5" width="15.125" style="79" customWidth="1"/>
    <col min="6" max="7" width="11.75" style="79" customWidth="1"/>
    <col min="8" max="8" width="12" style="79" customWidth="1"/>
    <col min="9" max="9" width="14.25" style="79" customWidth="1"/>
    <col min="10" max="10" width="13.375" style="79" customWidth="1"/>
    <col min="11" max="16384" width="9" style="47"/>
  </cols>
  <sheetData>
    <row r="1" spans="1:10" ht="18.75">
      <c r="A1" s="53" t="s">
        <v>98</v>
      </c>
    </row>
    <row r="3" spans="1:10">
      <c r="A3" s="47" t="s">
        <v>28</v>
      </c>
    </row>
    <row r="4" spans="1:10" ht="15" customHeight="1">
      <c r="A4" s="54"/>
      <c r="B4" s="55"/>
      <c r="C4" s="114"/>
      <c r="D4" s="80"/>
      <c r="E4" s="80"/>
      <c r="F4" s="80"/>
      <c r="G4" s="80"/>
      <c r="J4" s="81"/>
    </row>
    <row r="5" spans="1:10" ht="15" customHeight="1">
      <c r="A5" s="54"/>
      <c r="B5" s="55"/>
      <c r="C5" s="114"/>
      <c r="D5" s="80"/>
      <c r="E5" s="80"/>
      <c r="F5" s="80"/>
      <c r="G5" s="80"/>
      <c r="J5" s="81"/>
    </row>
    <row r="6" spans="1:10" ht="15" customHeight="1">
      <c r="A6" s="125"/>
      <c r="B6" s="126"/>
      <c r="C6" s="78"/>
      <c r="D6" s="80"/>
      <c r="E6" s="80"/>
      <c r="F6" s="80"/>
      <c r="G6" s="80"/>
      <c r="J6" s="81"/>
    </row>
    <row r="7" spans="1:10" ht="15" customHeight="1">
      <c r="A7" s="54"/>
      <c r="B7" s="55"/>
      <c r="C7" s="114"/>
      <c r="D7" s="80"/>
      <c r="E7" s="80"/>
      <c r="F7" s="80"/>
      <c r="G7" s="80"/>
      <c r="J7" s="81"/>
    </row>
    <row r="8" spans="1:10" ht="15" customHeight="1">
      <c r="A8" s="57" t="s">
        <v>179</v>
      </c>
      <c r="B8" s="129" t="s">
        <v>0</v>
      </c>
      <c r="C8" s="134" t="s">
        <v>99</v>
      </c>
      <c r="D8" s="137"/>
      <c r="E8" s="118"/>
      <c r="F8" s="118"/>
      <c r="G8" s="118"/>
      <c r="H8" s="118"/>
      <c r="I8" s="118"/>
      <c r="J8" s="133"/>
    </row>
    <row r="9" spans="1:10" ht="15" customHeight="1">
      <c r="A9" s="45"/>
      <c r="B9" s="130"/>
      <c r="C9" s="135"/>
      <c r="D9" s="137"/>
      <c r="E9" s="118"/>
      <c r="F9" s="118"/>
      <c r="G9" s="118"/>
      <c r="H9" s="118"/>
      <c r="I9" s="133"/>
      <c r="J9" s="133"/>
    </row>
    <row r="10" spans="1:10" ht="30.75" customHeight="1" thickBot="1">
      <c r="A10" s="58" t="s">
        <v>1</v>
      </c>
      <c r="B10" s="131"/>
      <c r="C10" s="136"/>
      <c r="D10" s="137"/>
      <c r="E10" s="118"/>
      <c r="F10" s="138"/>
      <c r="G10" s="138"/>
      <c r="H10" s="138"/>
      <c r="I10" s="133"/>
      <c r="J10" s="133"/>
    </row>
    <row r="11" spans="1:10" ht="15" customHeight="1">
      <c r="A11" s="59" t="s">
        <v>173</v>
      </c>
      <c r="B11" s="60"/>
      <c r="C11" s="111">
        <f>C13+C17</f>
        <v>779919000</v>
      </c>
      <c r="D11" s="82"/>
      <c r="E11" s="83"/>
      <c r="F11" s="83"/>
      <c r="G11" s="83"/>
      <c r="H11" s="83"/>
      <c r="I11" s="123"/>
      <c r="J11" s="123"/>
    </row>
    <row r="12" spans="1:10" ht="6" customHeight="1" thickBot="1">
      <c r="A12" s="61"/>
      <c r="B12" s="62"/>
      <c r="C12" s="112"/>
      <c r="D12" s="84"/>
      <c r="E12" s="85"/>
      <c r="F12" s="85"/>
      <c r="G12" s="85"/>
      <c r="H12" s="85"/>
      <c r="I12" s="123"/>
      <c r="J12" s="123"/>
    </row>
    <row r="13" spans="1:10" ht="15" customHeight="1" thickTop="1">
      <c r="A13" s="59">
        <v>730</v>
      </c>
      <c r="B13" s="60" t="s">
        <v>175</v>
      </c>
      <c r="C13" s="111">
        <f>C15</f>
        <v>150000</v>
      </c>
      <c r="D13" s="82"/>
      <c r="E13" s="83"/>
      <c r="F13" s="83"/>
      <c r="G13" s="83"/>
      <c r="H13" s="83"/>
      <c r="I13" s="123"/>
      <c r="J13" s="123"/>
    </row>
    <row r="14" spans="1:10" ht="6" customHeight="1" thickBot="1">
      <c r="A14" s="61"/>
      <c r="B14" s="62"/>
      <c r="C14" s="113"/>
      <c r="D14" s="84"/>
      <c r="E14" s="85"/>
      <c r="F14" s="85"/>
      <c r="G14" s="85"/>
      <c r="H14" s="85"/>
      <c r="I14" s="123"/>
      <c r="J14" s="123"/>
    </row>
    <row r="15" spans="1:10" ht="15" customHeight="1" thickTop="1">
      <c r="A15" s="64">
        <v>73013</v>
      </c>
      <c r="B15" s="39" t="s">
        <v>174</v>
      </c>
      <c r="C15" s="40">
        <f>C16</f>
        <v>150000</v>
      </c>
      <c r="D15" s="82"/>
      <c r="E15" s="83"/>
      <c r="F15" s="83"/>
      <c r="G15" s="83"/>
      <c r="H15" s="83"/>
      <c r="I15" s="123"/>
      <c r="J15" s="123"/>
    </row>
    <row r="16" spans="1:10" ht="45.75" customHeight="1" thickBot="1">
      <c r="A16" s="45"/>
      <c r="B16" s="41" t="s">
        <v>181</v>
      </c>
      <c r="C16" s="42">
        <v>150000</v>
      </c>
      <c r="D16" s="117"/>
      <c r="E16" s="115"/>
      <c r="F16" s="115"/>
      <c r="G16" s="115"/>
      <c r="H16" s="115"/>
      <c r="I16" s="124"/>
      <c r="J16" s="124"/>
    </row>
    <row r="17" spans="1:10" ht="15" customHeight="1">
      <c r="A17" s="59">
        <v>921</v>
      </c>
      <c r="B17" s="60" t="s">
        <v>176</v>
      </c>
      <c r="C17" s="111">
        <f>C19+C23</f>
        <v>779769000</v>
      </c>
      <c r="D17" s="82"/>
      <c r="E17" s="83"/>
      <c r="F17" s="83"/>
      <c r="G17" s="83"/>
      <c r="H17" s="83"/>
      <c r="I17" s="123"/>
      <c r="J17" s="123"/>
    </row>
    <row r="18" spans="1:10" ht="6" customHeight="1" thickBot="1">
      <c r="A18" s="61"/>
      <c r="B18" s="62"/>
      <c r="C18" s="113"/>
      <c r="D18" s="84"/>
      <c r="E18" s="85"/>
      <c r="F18" s="85"/>
      <c r="G18" s="85"/>
      <c r="H18" s="85"/>
      <c r="I18" s="123"/>
      <c r="J18" s="123"/>
    </row>
    <row r="19" spans="1:10" ht="15" customHeight="1" thickTop="1">
      <c r="A19" s="64">
        <v>92117</v>
      </c>
      <c r="B19" s="39" t="s">
        <v>43</v>
      </c>
      <c r="C19" s="40">
        <f t="shared" ref="C19" si="0">C20+C21+C22</f>
        <v>900000</v>
      </c>
      <c r="D19" s="82"/>
      <c r="E19" s="83"/>
      <c r="F19" s="83"/>
      <c r="G19" s="83"/>
      <c r="H19" s="83"/>
      <c r="I19" s="123"/>
      <c r="J19" s="123"/>
    </row>
    <row r="20" spans="1:10" ht="38.25">
      <c r="A20" s="45"/>
      <c r="B20" s="41" t="s">
        <v>180</v>
      </c>
      <c r="C20" s="42">
        <v>250000</v>
      </c>
      <c r="D20" s="86"/>
      <c r="E20" s="87"/>
      <c r="F20" s="87"/>
      <c r="G20" s="87"/>
      <c r="H20" s="87"/>
      <c r="I20" s="121"/>
      <c r="J20" s="121"/>
    </row>
    <row r="21" spans="1:10" ht="38.25">
      <c r="A21" s="45"/>
      <c r="B21" s="43" t="s">
        <v>101</v>
      </c>
      <c r="C21" s="42">
        <v>150000</v>
      </c>
      <c r="D21" s="86"/>
      <c r="E21" s="87"/>
      <c r="F21" s="87"/>
      <c r="G21" s="87"/>
      <c r="H21" s="87"/>
      <c r="I21" s="88"/>
      <c r="J21" s="88"/>
    </row>
    <row r="22" spans="1:10" ht="51">
      <c r="A22" s="45"/>
      <c r="B22" s="43" t="s">
        <v>102</v>
      </c>
      <c r="C22" s="44">
        <v>500000</v>
      </c>
      <c r="D22" s="86"/>
      <c r="E22" s="87"/>
      <c r="F22" s="87"/>
      <c r="G22" s="87"/>
      <c r="H22" s="87"/>
      <c r="I22" s="88"/>
      <c r="J22" s="88"/>
    </row>
    <row r="23" spans="1:10" ht="25.5" customHeight="1">
      <c r="A23" s="65"/>
      <c r="B23" s="66" t="s">
        <v>27</v>
      </c>
      <c r="C23" s="106">
        <f>SUM(C24:C35)</f>
        <v>778869000</v>
      </c>
      <c r="D23" s="82"/>
      <c r="E23" s="83"/>
      <c r="F23" s="83"/>
      <c r="G23" s="83"/>
      <c r="H23" s="83"/>
      <c r="I23" s="123"/>
      <c r="J23" s="123"/>
    </row>
    <row r="24" spans="1:10" ht="15" customHeight="1">
      <c r="A24" s="45">
        <v>92101</v>
      </c>
      <c r="B24" s="46" t="s">
        <v>177</v>
      </c>
      <c r="C24" s="107">
        <v>0</v>
      </c>
      <c r="D24" s="82"/>
      <c r="E24" s="83"/>
      <c r="F24" s="83"/>
      <c r="G24" s="83"/>
      <c r="H24" s="83"/>
      <c r="I24" s="89"/>
      <c r="J24" s="89"/>
    </row>
    <row r="25" spans="1:10" ht="15" customHeight="1">
      <c r="A25" s="48">
        <v>92105</v>
      </c>
      <c r="B25" s="49" t="s">
        <v>2</v>
      </c>
      <c r="C25" s="107">
        <v>4000000</v>
      </c>
      <c r="D25" s="86"/>
      <c r="E25" s="87"/>
      <c r="F25" s="87"/>
      <c r="G25" s="87"/>
      <c r="H25" s="87"/>
      <c r="I25" s="122"/>
      <c r="J25" s="122"/>
    </row>
    <row r="26" spans="1:10" ht="15" customHeight="1">
      <c r="A26" s="48">
        <v>92106</v>
      </c>
      <c r="B26" s="49" t="s">
        <v>26</v>
      </c>
      <c r="C26" s="107">
        <v>72598000</v>
      </c>
      <c r="D26" s="86"/>
      <c r="E26" s="87"/>
      <c r="F26" s="87"/>
      <c r="G26" s="87"/>
      <c r="H26" s="87"/>
      <c r="I26" s="122"/>
      <c r="J26" s="122"/>
    </row>
    <row r="27" spans="1:10" ht="15" customHeight="1">
      <c r="A27" s="50">
        <v>92108</v>
      </c>
      <c r="B27" s="51" t="s">
        <v>25</v>
      </c>
      <c r="C27" s="107">
        <v>60818000</v>
      </c>
      <c r="D27" s="86"/>
      <c r="E27" s="87"/>
      <c r="F27" s="87"/>
      <c r="G27" s="87"/>
      <c r="H27" s="87"/>
      <c r="I27" s="122"/>
      <c r="J27" s="122"/>
    </row>
    <row r="28" spans="1:10" ht="15" customHeight="1">
      <c r="A28" s="50">
        <v>92109</v>
      </c>
      <c r="B28" s="51" t="s">
        <v>24</v>
      </c>
      <c r="C28" s="107">
        <v>3500000</v>
      </c>
      <c r="D28" s="86"/>
      <c r="E28" s="87"/>
      <c r="F28" s="87"/>
      <c r="G28" s="87"/>
      <c r="H28" s="87"/>
      <c r="I28" s="122"/>
      <c r="J28" s="122"/>
    </row>
    <row r="29" spans="1:10" ht="15" customHeight="1">
      <c r="A29" s="45">
        <v>92110</v>
      </c>
      <c r="B29" s="52" t="s">
        <v>23</v>
      </c>
      <c r="C29" s="107">
        <v>7500000</v>
      </c>
      <c r="D29" s="86"/>
      <c r="E29" s="87"/>
      <c r="F29" s="87"/>
      <c r="G29" s="87"/>
      <c r="H29" s="87"/>
      <c r="I29" s="122"/>
      <c r="J29" s="122"/>
    </row>
    <row r="30" spans="1:10" ht="15" customHeight="1">
      <c r="A30" s="48">
        <v>92113</v>
      </c>
      <c r="B30" s="49" t="s">
        <v>22</v>
      </c>
      <c r="C30" s="108">
        <v>80233000</v>
      </c>
      <c r="D30" s="86"/>
      <c r="E30" s="87"/>
      <c r="F30" s="87"/>
      <c r="G30" s="87"/>
      <c r="H30" s="87"/>
      <c r="I30" s="122"/>
      <c r="J30" s="122"/>
    </row>
    <row r="31" spans="1:10" ht="15" customHeight="1">
      <c r="A31" s="48">
        <v>92114</v>
      </c>
      <c r="B31" s="49" t="s">
        <v>21</v>
      </c>
      <c r="C31" s="107">
        <v>109766000</v>
      </c>
      <c r="D31" s="86"/>
      <c r="E31" s="87"/>
      <c r="F31" s="87"/>
      <c r="G31" s="87"/>
      <c r="H31" s="87"/>
      <c r="I31" s="122"/>
      <c r="J31" s="122"/>
    </row>
    <row r="32" spans="1:10" ht="15" customHeight="1">
      <c r="A32" s="48">
        <v>92116</v>
      </c>
      <c r="B32" s="49" t="s">
        <v>20</v>
      </c>
      <c r="C32" s="109">
        <v>26001000</v>
      </c>
      <c r="D32" s="86"/>
      <c r="E32" s="87"/>
      <c r="F32" s="87"/>
      <c r="G32" s="87"/>
      <c r="H32" s="87"/>
      <c r="I32" s="122"/>
      <c r="J32" s="122"/>
    </row>
    <row r="33" spans="1:10" ht="15" customHeight="1">
      <c r="A33" s="48">
        <v>92118</v>
      </c>
      <c r="B33" s="49" t="s">
        <v>19</v>
      </c>
      <c r="C33" s="108">
        <v>204673000</v>
      </c>
      <c r="D33" s="86"/>
      <c r="E33" s="87"/>
      <c r="F33" s="87"/>
      <c r="G33" s="87"/>
      <c r="H33" s="87"/>
      <c r="I33" s="122"/>
      <c r="J33" s="122"/>
    </row>
    <row r="34" spans="1:10" ht="15" customHeight="1">
      <c r="A34" s="48">
        <v>92119</v>
      </c>
      <c r="B34" s="67" t="s">
        <v>42</v>
      </c>
      <c r="C34" s="108">
        <v>14780000</v>
      </c>
      <c r="D34" s="86"/>
      <c r="E34" s="87"/>
      <c r="F34" s="87"/>
      <c r="G34" s="87"/>
      <c r="H34" s="87"/>
      <c r="I34" s="90"/>
      <c r="J34" s="90"/>
    </row>
    <row r="35" spans="1:10" ht="15" customHeight="1">
      <c r="A35" s="68">
        <v>92120</v>
      </c>
      <c r="B35" s="105" t="s">
        <v>3</v>
      </c>
      <c r="C35" s="110">
        <v>195000000</v>
      </c>
      <c r="D35" s="86"/>
      <c r="E35" s="87"/>
      <c r="F35" s="87"/>
      <c r="G35" s="87"/>
      <c r="H35" s="87"/>
      <c r="I35" s="122"/>
      <c r="J35" s="122"/>
    </row>
    <row r="36" spans="1:10" s="63" customFormat="1" ht="14.25" customHeight="1">
      <c r="A36" s="69"/>
      <c r="B36" s="70"/>
      <c r="C36" s="115"/>
      <c r="D36" s="87"/>
      <c r="E36" s="87"/>
      <c r="F36" s="87"/>
      <c r="G36" s="87"/>
      <c r="H36" s="87"/>
      <c r="I36" s="90"/>
      <c r="J36" s="90"/>
    </row>
    <row r="37" spans="1:10" s="63" customFormat="1" ht="14.25" customHeight="1">
      <c r="A37" s="69"/>
      <c r="B37" s="70"/>
      <c r="C37" s="115"/>
      <c r="D37" s="87"/>
      <c r="E37" s="87"/>
      <c r="F37" s="87"/>
      <c r="G37" s="87"/>
      <c r="H37" s="87"/>
      <c r="I37" s="90"/>
      <c r="J37" s="90"/>
    </row>
    <row r="38" spans="1:10" ht="15" customHeight="1">
      <c r="A38" s="125" t="s">
        <v>41</v>
      </c>
      <c r="B38" s="126"/>
      <c r="C38" s="55"/>
      <c r="D38" s="91"/>
      <c r="E38" s="91"/>
      <c r="F38" s="91"/>
      <c r="G38" s="91"/>
      <c r="H38" s="91"/>
      <c r="I38" s="91"/>
      <c r="J38" s="91"/>
    </row>
    <row r="39" spans="1:10" ht="15" customHeight="1">
      <c r="A39" s="71"/>
      <c r="B39" s="56"/>
      <c r="C39" s="55"/>
      <c r="D39" s="91"/>
      <c r="E39" s="91"/>
      <c r="F39" s="91"/>
      <c r="G39" s="91"/>
      <c r="H39" s="91"/>
      <c r="I39" s="91"/>
      <c r="J39" s="91"/>
    </row>
    <row r="40" spans="1:10" ht="21.75" customHeight="1">
      <c r="A40" s="57" t="s">
        <v>4</v>
      </c>
      <c r="B40" s="72" t="s">
        <v>0</v>
      </c>
      <c r="C40" s="134" t="s">
        <v>100</v>
      </c>
      <c r="D40" s="119" t="s">
        <v>30</v>
      </c>
      <c r="E40" s="120"/>
      <c r="F40" s="101"/>
      <c r="G40" s="101"/>
      <c r="H40" s="102"/>
      <c r="I40" s="103"/>
      <c r="J40" s="104"/>
    </row>
    <row r="41" spans="1:10" ht="15" customHeight="1">
      <c r="A41" s="45" t="s">
        <v>5</v>
      </c>
      <c r="B41" s="45"/>
      <c r="C41" s="135"/>
      <c r="D41" s="7" t="s">
        <v>6</v>
      </c>
      <c r="E41" s="7" t="s">
        <v>64</v>
      </c>
      <c r="F41" s="7" t="s">
        <v>44</v>
      </c>
      <c r="G41" s="7" t="s">
        <v>39</v>
      </c>
      <c r="H41" s="7" t="s">
        <v>7</v>
      </c>
      <c r="I41" s="7" t="s">
        <v>8</v>
      </c>
      <c r="J41" s="7" t="s">
        <v>9</v>
      </c>
    </row>
    <row r="42" spans="1:10" ht="15" customHeight="1">
      <c r="A42" s="45"/>
      <c r="B42" s="45"/>
      <c r="C42" s="140"/>
      <c r="D42" s="8"/>
      <c r="E42" s="8"/>
      <c r="F42" s="8"/>
      <c r="G42" s="8"/>
      <c r="H42" s="8"/>
      <c r="I42" s="8"/>
      <c r="J42" s="8"/>
    </row>
    <row r="43" spans="1:10" s="24" customFormat="1" ht="40.5" customHeight="1">
      <c r="A43" s="73">
        <v>921</v>
      </c>
      <c r="B43" s="74" t="s">
        <v>29</v>
      </c>
      <c r="C43" s="94">
        <f t="shared" ref="C43:C48" si="1">SUM(D43:J43)</f>
        <v>274800000</v>
      </c>
      <c r="D43" s="3">
        <f>D53+D79+D113+D167+D47+D44+D173+D50+D121</f>
        <v>108000000</v>
      </c>
      <c r="E43" s="3">
        <f t="shared" ref="E43:J43" si="2">E53+E79+E113+E167+E47+E44+E173+E50+E121</f>
        <v>325000</v>
      </c>
      <c r="F43" s="3">
        <f t="shared" si="2"/>
        <v>0</v>
      </c>
      <c r="G43" s="3">
        <f t="shared" si="2"/>
        <v>46245000</v>
      </c>
      <c r="H43" s="3">
        <f t="shared" si="2"/>
        <v>2270000</v>
      </c>
      <c r="I43" s="3">
        <f t="shared" si="2"/>
        <v>72841000</v>
      </c>
      <c r="J43" s="3">
        <f t="shared" si="2"/>
        <v>45119000</v>
      </c>
    </row>
    <row r="44" spans="1:10" s="26" customFormat="1" ht="21.75" customHeight="1">
      <c r="A44" s="10">
        <v>92102</v>
      </c>
      <c r="B44" s="11" t="s">
        <v>50</v>
      </c>
      <c r="C44" s="3">
        <f t="shared" si="1"/>
        <v>108000000</v>
      </c>
      <c r="D44" s="28">
        <f>D45</f>
        <v>108000000</v>
      </c>
      <c r="E44" s="28">
        <f>E45</f>
        <v>0</v>
      </c>
      <c r="F44" s="28">
        <f t="shared" ref="F44:J44" si="3">F45</f>
        <v>0</v>
      </c>
      <c r="G44" s="28">
        <f t="shared" si="3"/>
        <v>0</v>
      </c>
      <c r="H44" s="28">
        <f t="shared" si="3"/>
        <v>0</v>
      </c>
      <c r="I44" s="28">
        <f t="shared" si="3"/>
        <v>0</v>
      </c>
      <c r="J44" s="28">
        <f t="shared" si="3"/>
        <v>0</v>
      </c>
    </row>
    <row r="45" spans="1:10" s="26" customFormat="1" ht="21.75" customHeight="1">
      <c r="A45" s="9"/>
      <c r="B45" s="12" t="s">
        <v>51</v>
      </c>
      <c r="C45" s="32">
        <f t="shared" si="1"/>
        <v>108000000</v>
      </c>
      <c r="D45" s="4">
        <f t="shared" ref="D45:J45" si="4">SUM(D46:D46)</f>
        <v>108000000</v>
      </c>
      <c r="E45" s="4">
        <f t="shared" si="4"/>
        <v>0</v>
      </c>
      <c r="F45" s="4">
        <f t="shared" si="4"/>
        <v>0</v>
      </c>
      <c r="G45" s="4">
        <f t="shared" si="4"/>
        <v>0</v>
      </c>
      <c r="H45" s="4">
        <f t="shared" si="4"/>
        <v>0</v>
      </c>
      <c r="I45" s="4">
        <f t="shared" si="4"/>
        <v>0</v>
      </c>
      <c r="J45" s="4">
        <f t="shared" si="4"/>
        <v>0</v>
      </c>
    </row>
    <row r="46" spans="1:10" s="26" customFormat="1" ht="36.75" customHeight="1">
      <c r="A46" s="9"/>
      <c r="B46" s="15" t="s">
        <v>52</v>
      </c>
      <c r="C46" s="5">
        <f t="shared" si="1"/>
        <v>108000000</v>
      </c>
      <c r="D46" s="5">
        <v>108000000</v>
      </c>
      <c r="E46" s="5"/>
      <c r="F46" s="5"/>
      <c r="G46" s="5"/>
      <c r="H46" s="5"/>
      <c r="I46" s="5"/>
      <c r="J46" s="5"/>
    </row>
    <row r="47" spans="1:10" s="26" customFormat="1" ht="21.75" customHeight="1">
      <c r="A47" s="10">
        <v>92106</v>
      </c>
      <c r="B47" s="11" t="s">
        <v>103</v>
      </c>
      <c r="C47" s="3">
        <f t="shared" si="1"/>
        <v>250000</v>
      </c>
      <c r="D47" s="28">
        <f>D48</f>
        <v>0</v>
      </c>
      <c r="E47" s="28">
        <f>E48</f>
        <v>0</v>
      </c>
      <c r="F47" s="28">
        <f t="shared" ref="F47:J47" si="5">F48</f>
        <v>0</v>
      </c>
      <c r="G47" s="28">
        <f t="shared" si="5"/>
        <v>250000</v>
      </c>
      <c r="H47" s="28">
        <f t="shared" si="5"/>
        <v>0</v>
      </c>
      <c r="I47" s="28">
        <f t="shared" si="5"/>
        <v>0</v>
      </c>
      <c r="J47" s="28">
        <f t="shared" si="5"/>
        <v>0</v>
      </c>
    </row>
    <row r="48" spans="1:10" s="26" customFormat="1" ht="21.75" customHeight="1">
      <c r="A48" s="9"/>
      <c r="B48" s="12" t="s">
        <v>104</v>
      </c>
      <c r="C48" s="32">
        <f t="shared" si="1"/>
        <v>250000</v>
      </c>
      <c r="D48" s="4">
        <f t="shared" ref="D48:J48" si="6">SUM(D49:D49)</f>
        <v>0</v>
      </c>
      <c r="E48" s="4">
        <f t="shared" si="6"/>
        <v>0</v>
      </c>
      <c r="F48" s="4">
        <f t="shared" si="6"/>
        <v>0</v>
      </c>
      <c r="G48" s="4">
        <f t="shared" si="6"/>
        <v>250000</v>
      </c>
      <c r="H48" s="4">
        <f t="shared" si="6"/>
        <v>0</v>
      </c>
      <c r="I48" s="4">
        <f t="shared" si="6"/>
        <v>0</v>
      </c>
      <c r="J48" s="4">
        <f t="shared" si="6"/>
        <v>0</v>
      </c>
    </row>
    <row r="49" spans="1:10" s="26" customFormat="1" ht="31.5" customHeight="1">
      <c r="A49" s="9"/>
      <c r="B49" s="15" t="s">
        <v>105</v>
      </c>
      <c r="C49" s="5">
        <f t="shared" ref="C49" si="7">SUM(D49:J49)</f>
        <v>250000</v>
      </c>
      <c r="D49" s="5"/>
      <c r="E49" s="5"/>
      <c r="F49" s="5"/>
      <c r="G49" s="5">
        <v>250000</v>
      </c>
      <c r="H49" s="5"/>
      <c r="I49" s="5"/>
      <c r="J49" s="5"/>
    </row>
    <row r="50" spans="1:10" s="25" customFormat="1" ht="23.25" customHeight="1">
      <c r="A50" s="7">
        <v>92108</v>
      </c>
      <c r="B50" s="19" t="s">
        <v>68</v>
      </c>
      <c r="C50" s="3">
        <f t="shared" ref="C50:C52" si="8">SUM(D50:J50)</f>
        <v>2364000</v>
      </c>
      <c r="D50" s="3">
        <f>D51</f>
        <v>0</v>
      </c>
      <c r="E50" s="3">
        <f t="shared" ref="E50:J50" si="9">E51</f>
        <v>0</v>
      </c>
      <c r="F50" s="3">
        <f t="shared" si="9"/>
        <v>0</v>
      </c>
      <c r="G50" s="3">
        <f t="shared" si="9"/>
        <v>2364000</v>
      </c>
      <c r="H50" s="3">
        <f t="shared" si="9"/>
        <v>0</v>
      </c>
      <c r="I50" s="3">
        <f t="shared" si="9"/>
        <v>0</v>
      </c>
      <c r="J50" s="3">
        <f t="shared" si="9"/>
        <v>0</v>
      </c>
    </row>
    <row r="51" spans="1:10" s="24" customFormat="1" ht="24" customHeight="1">
      <c r="A51" s="9"/>
      <c r="B51" s="12" t="s">
        <v>69</v>
      </c>
      <c r="C51" s="4">
        <f t="shared" si="8"/>
        <v>2364000</v>
      </c>
      <c r="D51" s="6">
        <f t="shared" ref="D51:J51" si="10">SUM(D52:D52)</f>
        <v>0</v>
      </c>
      <c r="E51" s="6">
        <f t="shared" si="10"/>
        <v>0</v>
      </c>
      <c r="F51" s="6">
        <f t="shared" si="10"/>
        <v>0</v>
      </c>
      <c r="G51" s="6">
        <f t="shared" si="10"/>
        <v>2364000</v>
      </c>
      <c r="H51" s="6">
        <f t="shared" si="10"/>
        <v>0</v>
      </c>
      <c r="I51" s="6">
        <f t="shared" si="10"/>
        <v>0</v>
      </c>
      <c r="J51" s="6">
        <f t="shared" si="10"/>
        <v>0</v>
      </c>
    </row>
    <row r="52" spans="1:10" s="27" customFormat="1" ht="33.75" customHeight="1">
      <c r="A52" s="16"/>
      <c r="B52" s="29" t="s">
        <v>70</v>
      </c>
      <c r="C52" s="5">
        <f t="shared" si="8"/>
        <v>2364000</v>
      </c>
      <c r="D52" s="5"/>
      <c r="E52" s="5"/>
      <c r="F52" s="5"/>
      <c r="G52" s="5">
        <v>2364000</v>
      </c>
      <c r="H52" s="5"/>
      <c r="I52" s="5"/>
      <c r="J52" s="5"/>
    </row>
    <row r="53" spans="1:10" s="25" customFormat="1" ht="23.25" customHeight="1">
      <c r="A53" s="7">
        <v>92113</v>
      </c>
      <c r="B53" s="19" t="s">
        <v>10</v>
      </c>
      <c r="C53" s="3">
        <f t="shared" ref="C53:C57" si="11">SUM(D53:J53)</f>
        <v>53907000</v>
      </c>
      <c r="D53" s="3">
        <f t="shared" ref="D53:J53" si="12">D54+D56+D72+D70+D77</f>
        <v>0</v>
      </c>
      <c r="E53" s="3">
        <f t="shared" si="12"/>
        <v>0</v>
      </c>
      <c r="F53" s="3">
        <f t="shared" si="12"/>
        <v>0</v>
      </c>
      <c r="G53" s="3">
        <f t="shared" si="12"/>
        <v>16507000</v>
      </c>
      <c r="H53" s="3">
        <f t="shared" si="12"/>
        <v>0</v>
      </c>
      <c r="I53" s="3">
        <f t="shared" si="12"/>
        <v>23600000</v>
      </c>
      <c r="J53" s="3">
        <f t="shared" si="12"/>
        <v>13800000</v>
      </c>
    </row>
    <row r="54" spans="1:10" s="24" customFormat="1" ht="24" customHeight="1">
      <c r="A54" s="9"/>
      <c r="B54" s="12" t="s">
        <v>11</v>
      </c>
      <c r="C54" s="4">
        <f t="shared" si="11"/>
        <v>380000</v>
      </c>
      <c r="D54" s="6">
        <f t="shared" ref="D54:J54" si="13">SUM(D55:D55)</f>
        <v>0</v>
      </c>
      <c r="E54" s="6">
        <f t="shared" si="13"/>
        <v>0</v>
      </c>
      <c r="F54" s="6">
        <f t="shared" si="13"/>
        <v>0</v>
      </c>
      <c r="G54" s="6">
        <f t="shared" si="13"/>
        <v>380000</v>
      </c>
      <c r="H54" s="6">
        <f t="shared" si="13"/>
        <v>0</v>
      </c>
      <c r="I54" s="6">
        <f t="shared" si="13"/>
        <v>0</v>
      </c>
      <c r="J54" s="6">
        <f t="shared" si="13"/>
        <v>0</v>
      </c>
    </row>
    <row r="55" spans="1:10" s="27" customFormat="1" ht="30.75" customHeight="1">
      <c r="A55" s="16"/>
      <c r="B55" s="30" t="s">
        <v>108</v>
      </c>
      <c r="C55" s="35">
        <f t="shared" si="11"/>
        <v>380000</v>
      </c>
      <c r="D55" s="35"/>
      <c r="E55" s="35"/>
      <c r="F55" s="35"/>
      <c r="G55" s="35">
        <v>380000</v>
      </c>
      <c r="H55" s="35"/>
      <c r="I55" s="35"/>
      <c r="J55" s="35"/>
    </row>
    <row r="56" spans="1:10" s="24" customFormat="1" ht="28.5" customHeight="1">
      <c r="A56" s="9"/>
      <c r="B56" s="17" t="s">
        <v>12</v>
      </c>
      <c r="C56" s="94">
        <f t="shared" si="11"/>
        <v>43967000</v>
      </c>
      <c r="D56" s="94">
        <f t="shared" ref="D56:J56" si="14">SUM(D57:D69)</f>
        <v>0</v>
      </c>
      <c r="E56" s="94">
        <f t="shared" si="14"/>
        <v>0</v>
      </c>
      <c r="F56" s="94">
        <f t="shared" si="14"/>
        <v>0</v>
      </c>
      <c r="G56" s="94">
        <f t="shared" si="14"/>
        <v>14867000</v>
      </c>
      <c r="H56" s="94">
        <f t="shared" si="14"/>
        <v>0</v>
      </c>
      <c r="I56" s="94">
        <f t="shared" si="14"/>
        <v>19300000</v>
      </c>
      <c r="J56" s="94">
        <f t="shared" si="14"/>
        <v>9800000</v>
      </c>
    </row>
    <row r="57" spans="1:10" s="27" customFormat="1" ht="25.5" customHeight="1">
      <c r="A57" s="16"/>
      <c r="B57" s="15" t="s">
        <v>80</v>
      </c>
      <c r="C57" s="5">
        <f t="shared" si="11"/>
        <v>7435000</v>
      </c>
      <c r="D57" s="5"/>
      <c r="E57" s="5"/>
      <c r="F57" s="5"/>
      <c r="G57" s="5">
        <v>7435000</v>
      </c>
      <c r="H57" s="5"/>
      <c r="I57" s="5"/>
      <c r="J57" s="5"/>
    </row>
    <row r="58" spans="1:10" s="27" customFormat="1" ht="32.25" customHeight="1">
      <c r="A58" s="16"/>
      <c r="B58" s="15" t="s">
        <v>84</v>
      </c>
      <c r="C58" s="5">
        <f t="shared" ref="C58:C60" si="15">SUM(D58:J58)</f>
        <v>10000000</v>
      </c>
      <c r="D58" s="5"/>
      <c r="E58" s="5"/>
      <c r="F58" s="5"/>
      <c r="G58" s="5"/>
      <c r="H58" s="5"/>
      <c r="I58" s="5">
        <v>5000000</v>
      </c>
      <c r="J58" s="5">
        <v>5000000</v>
      </c>
    </row>
    <row r="59" spans="1:10" s="27" customFormat="1" ht="36" customHeight="1">
      <c r="A59" s="16"/>
      <c r="B59" s="15" t="s">
        <v>112</v>
      </c>
      <c r="C59" s="5">
        <f t="shared" si="15"/>
        <v>2000000</v>
      </c>
      <c r="D59" s="5"/>
      <c r="E59" s="5"/>
      <c r="F59" s="5"/>
      <c r="G59" s="5"/>
      <c r="H59" s="5"/>
      <c r="I59" s="5">
        <v>2000000</v>
      </c>
      <c r="J59" s="5"/>
    </row>
    <row r="60" spans="1:10" s="27" customFormat="1" ht="36" customHeight="1">
      <c r="A60" s="16"/>
      <c r="B60" s="15" t="s">
        <v>85</v>
      </c>
      <c r="C60" s="5">
        <f t="shared" si="15"/>
        <v>1600000</v>
      </c>
      <c r="D60" s="5"/>
      <c r="E60" s="5"/>
      <c r="F60" s="5"/>
      <c r="G60" s="5"/>
      <c r="H60" s="5"/>
      <c r="I60" s="5">
        <v>800000</v>
      </c>
      <c r="J60" s="5">
        <v>800000</v>
      </c>
    </row>
    <row r="61" spans="1:10" s="27" customFormat="1" ht="28.5" customHeight="1">
      <c r="A61" s="16"/>
      <c r="B61" s="15" t="s">
        <v>86</v>
      </c>
      <c r="C61" s="5">
        <f t="shared" ref="C61:C69" si="16">SUM(D61:J61)</f>
        <v>1000000</v>
      </c>
      <c r="D61" s="5"/>
      <c r="E61" s="5"/>
      <c r="F61" s="5"/>
      <c r="G61" s="5"/>
      <c r="H61" s="5"/>
      <c r="I61" s="5">
        <v>500000</v>
      </c>
      <c r="J61" s="5">
        <v>500000</v>
      </c>
    </row>
    <row r="62" spans="1:10" s="27" customFormat="1" ht="28.5" customHeight="1">
      <c r="A62" s="16"/>
      <c r="B62" s="15" t="s">
        <v>113</v>
      </c>
      <c r="C62" s="5">
        <f t="shared" si="16"/>
        <v>7000000</v>
      </c>
      <c r="D62" s="5"/>
      <c r="E62" s="5"/>
      <c r="F62" s="5"/>
      <c r="G62" s="5"/>
      <c r="H62" s="5"/>
      <c r="I62" s="5">
        <v>3500000</v>
      </c>
      <c r="J62" s="5">
        <v>3500000</v>
      </c>
    </row>
    <row r="63" spans="1:10" s="27" customFormat="1" ht="28.5" customHeight="1">
      <c r="A63" s="16"/>
      <c r="B63" s="15" t="s">
        <v>111</v>
      </c>
      <c r="C63" s="5">
        <f t="shared" ref="C63" si="17">SUM(D63:J63)</f>
        <v>2000000</v>
      </c>
      <c r="D63" s="5"/>
      <c r="E63" s="5"/>
      <c r="F63" s="5"/>
      <c r="G63" s="5"/>
      <c r="H63" s="5"/>
      <c r="I63" s="5">
        <v>2000000</v>
      </c>
      <c r="J63" s="5"/>
    </row>
    <row r="64" spans="1:10" s="27" customFormat="1" ht="64.5" customHeight="1">
      <c r="A64" s="16"/>
      <c r="B64" s="15" t="s">
        <v>87</v>
      </c>
      <c r="C64" s="5">
        <f t="shared" ref="C64:C66" si="18">SUM(D64:J64)</f>
        <v>5500000</v>
      </c>
      <c r="D64" s="5"/>
      <c r="E64" s="5"/>
      <c r="F64" s="5"/>
      <c r="G64" s="5"/>
      <c r="H64" s="5"/>
      <c r="I64" s="5">
        <v>5500000</v>
      </c>
      <c r="J64" s="5"/>
    </row>
    <row r="65" spans="1:10" s="27" customFormat="1" ht="39" customHeight="1">
      <c r="A65" s="9"/>
      <c r="B65" s="15" t="s">
        <v>139</v>
      </c>
      <c r="C65" s="5">
        <f t="shared" ref="C65" si="19">SUM(D65:J65)</f>
        <v>232000</v>
      </c>
      <c r="D65" s="5"/>
      <c r="E65" s="5"/>
      <c r="F65" s="5"/>
      <c r="G65" s="5">
        <v>232000</v>
      </c>
      <c r="H65" s="5"/>
      <c r="I65" s="5"/>
      <c r="J65" s="5"/>
    </row>
    <row r="66" spans="1:10" s="27" customFormat="1" ht="58.5" customHeight="1">
      <c r="A66" s="9"/>
      <c r="B66" s="15" t="s">
        <v>82</v>
      </c>
      <c r="C66" s="5">
        <f t="shared" si="18"/>
        <v>600000</v>
      </c>
      <c r="D66" s="5"/>
      <c r="E66" s="5"/>
      <c r="F66" s="5"/>
      <c r="G66" s="5">
        <v>600000</v>
      </c>
      <c r="H66" s="5"/>
      <c r="I66" s="5"/>
      <c r="J66" s="5"/>
    </row>
    <row r="67" spans="1:10" s="27" customFormat="1" ht="58.5" customHeight="1">
      <c r="A67" s="9"/>
      <c r="B67" s="15" t="s">
        <v>81</v>
      </c>
      <c r="C67" s="5">
        <f t="shared" si="16"/>
        <v>600000</v>
      </c>
      <c r="D67" s="5"/>
      <c r="E67" s="5"/>
      <c r="F67" s="5"/>
      <c r="G67" s="5">
        <v>600000</v>
      </c>
      <c r="H67" s="5"/>
      <c r="I67" s="5"/>
      <c r="J67" s="5"/>
    </row>
    <row r="68" spans="1:10" s="27" customFormat="1" ht="48.75" customHeight="1">
      <c r="A68" s="9"/>
      <c r="B68" s="15" t="s">
        <v>83</v>
      </c>
      <c r="C68" s="5">
        <f t="shared" ref="C68" si="20">SUM(D68:J68)</f>
        <v>4150000</v>
      </c>
      <c r="D68" s="5"/>
      <c r="E68" s="5"/>
      <c r="F68" s="5"/>
      <c r="G68" s="5">
        <v>4150000</v>
      </c>
      <c r="H68" s="5"/>
      <c r="I68" s="5"/>
      <c r="J68" s="5"/>
    </row>
    <row r="69" spans="1:10" s="27" customFormat="1" ht="56.25" customHeight="1">
      <c r="A69" s="9"/>
      <c r="B69" s="15" t="s">
        <v>114</v>
      </c>
      <c r="C69" s="5">
        <f t="shared" si="16"/>
        <v>1850000</v>
      </c>
      <c r="D69" s="5"/>
      <c r="E69" s="5"/>
      <c r="F69" s="5"/>
      <c r="G69" s="5">
        <v>1850000</v>
      </c>
      <c r="H69" s="5"/>
      <c r="I69" s="5"/>
      <c r="J69" s="5"/>
    </row>
    <row r="70" spans="1:10" s="24" customFormat="1" ht="24" customHeight="1">
      <c r="A70" s="9"/>
      <c r="B70" s="12" t="s">
        <v>57</v>
      </c>
      <c r="C70" s="4">
        <f>SUM(D70:J70)</f>
        <v>110000</v>
      </c>
      <c r="D70" s="6">
        <f t="shared" ref="D70:J70" si="21">SUM(D71:D71)</f>
        <v>0</v>
      </c>
      <c r="E70" s="6">
        <f t="shared" si="21"/>
        <v>0</v>
      </c>
      <c r="F70" s="6">
        <f t="shared" si="21"/>
        <v>0</v>
      </c>
      <c r="G70" s="6">
        <f t="shared" si="21"/>
        <v>110000</v>
      </c>
      <c r="H70" s="6">
        <f t="shared" si="21"/>
        <v>0</v>
      </c>
      <c r="I70" s="6">
        <f t="shared" si="21"/>
        <v>0</v>
      </c>
      <c r="J70" s="6">
        <f t="shared" si="21"/>
        <v>0</v>
      </c>
    </row>
    <row r="71" spans="1:10" s="27" customFormat="1" ht="39" customHeight="1">
      <c r="A71" s="16"/>
      <c r="B71" s="15" t="s">
        <v>58</v>
      </c>
      <c r="C71" s="5">
        <f t="shared" ref="C71" si="22">SUM(D71:J71)</f>
        <v>110000</v>
      </c>
      <c r="D71" s="5"/>
      <c r="E71" s="5"/>
      <c r="F71" s="5"/>
      <c r="G71" s="5">
        <v>110000</v>
      </c>
      <c r="H71" s="5"/>
      <c r="I71" s="5"/>
      <c r="J71" s="5"/>
    </row>
    <row r="72" spans="1:10" s="24" customFormat="1" ht="27.75" customHeight="1">
      <c r="A72" s="9"/>
      <c r="B72" s="12" t="s">
        <v>13</v>
      </c>
      <c r="C72" s="4">
        <f>SUM(D72:J72)</f>
        <v>8900000</v>
      </c>
      <c r="D72" s="4">
        <f t="shared" ref="D72:J72" si="23">SUM(D73:D76)</f>
        <v>0</v>
      </c>
      <c r="E72" s="4">
        <f t="shared" si="23"/>
        <v>0</v>
      </c>
      <c r="F72" s="4">
        <f t="shared" si="23"/>
        <v>0</v>
      </c>
      <c r="G72" s="4">
        <f t="shared" si="23"/>
        <v>600000</v>
      </c>
      <c r="H72" s="4">
        <f t="shared" si="23"/>
        <v>0</v>
      </c>
      <c r="I72" s="4">
        <f t="shared" si="23"/>
        <v>4300000</v>
      </c>
      <c r="J72" s="4">
        <f t="shared" si="23"/>
        <v>4000000</v>
      </c>
    </row>
    <row r="73" spans="1:10" s="27" customFormat="1" ht="43.5" customHeight="1">
      <c r="A73" s="9"/>
      <c r="B73" s="15" t="s">
        <v>110</v>
      </c>
      <c r="C73" s="5">
        <f t="shared" ref="C73:C74" si="24">SUM(D73:J73)</f>
        <v>600000</v>
      </c>
      <c r="D73" s="5"/>
      <c r="E73" s="5"/>
      <c r="F73" s="5"/>
      <c r="G73" s="5">
        <v>600000</v>
      </c>
      <c r="H73" s="5"/>
      <c r="I73" s="5"/>
      <c r="J73" s="5"/>
    </row>
    <row r="74" spans="1:10" s="27" customFormat="1" ht="29.25" customHeight="1">
      <c r="A74" s="9"/>
      <c r="B74" s="15" t="s">
        <v>109</v>
      </c>
      <c r="C74" s="5">
        <f t="shared" si="24"/>
        <v>4000000</v>
      </c>
      <c r="D74" s="5"/>
      <c r="E74" s="5"/>
      <c r="F74" s="5"/>
      <c r="G74" s="5"/>
      <c r="H74" s="5"/>
      <c r="I74" s="5"/>
      <c r="J74" s="5">
        <v>4000000</v>
      </c>
    </row>
    <row r="75" spans="1:10" s="27" customFormat="1" ht="29.25" customHeight="1">
      <c r="A75" s="9"/>
      <c r="B75" s="15" t="s">
        <v>59</v>
      </c>
      <c r="C75" s="5">
        <f t="shared" ref="C75" si="25">SUM(D75:J75)</f>
        <v>2500000</v>
      </c>
      <c r="D75" s="5"/>
      <c r="E75" s="5"/>
      <c r="F75" s="5"/>
      <c r="G75" s="5"/>
      <c r="H75" s="5"/>
      <c r="I75" s="5">
        <v>2500000</v>
      </c>
      <c r="J75" s="5"/>
    </row>
    <row r="76" spans="1:10" s="27" customFormat="1" ht="29.25" customHeight="1">
      <c r="A76" s="9"/>
      <c r="B76" s="15" t="s">
        <v>60</v>
      </c>
      <c r="C76" s="5">
        <f t="shared" ref="C76" si="26">SUM(D76:J76)</f>
        <v>1800000</v>
      </c>
      <c r="D76" s="5"/>
      <c r="E76" s="5"/>
      <c r="F76" s="5"/>
      <c r="G76" s="5"/>
      <c r="H76" s="5"/>
      <c r="I76" s="5">
        <v>1800000</v>
      </c>
      <c r="J76" s="5"/>
    </row>
    <row r="77" spans="1:10" s="24" customFormat="1" ht="25.5" customHeight="1">
      <c r="A77" s="9"/>
      <c r="B77" s="18" t="s">
        <v>107</v>
      </c>
      <c r="C77" s="4">
        <f>SUM(D77:J77)</f>
        <v>550000</v>
      </c>
      <c r="D77" s="6">
        <f>D78</f>
        <v>0</v>
      </c>
      <c r="E77" s="6">
        <f>E78</f>
        <v>0</v>
      </c>
      <c r="F77" s="6">
        <f t="shared" ref="F77:J77" si="27">F78</f>
        <v>0</v>
      </c>
      <c r="G77" s="6">
        <f t="shared" si="27"/>
        <v>550000</v>
      </c>
      <c r="H77" s="6">
        <f t="shared" si="27"/>
        <v>0</v>
      </c>
      <c r="I77" s="6">
        <f t="shared" si="27"/>
        <v>0</v>
      </c>
      <c r="J77" s="6">
        <f t="shared" si="27"/>
        <v>0</v>
      </c>
    </row>
    <row r="78" spans="1:10" s="24" customFormat="1" ht="25.5" customHeight="1">
      <c r="A78" s="9"/>
      <c r="B78" s="15" t="s">
        <v>106</v>
      </c>
      <c r="C78" s="5">
        <f t="shared" ref="C78" si="28">SUM(D78:J78)</f>
        <v>550000</v>
      </c>
      <c r="D78" s="5"/>
      <c r="E78" s="5"/>
      <c r="F78" s="5"/>
      <c r="G78" s="34">
        <v>550000</v>
      </c>
      <c r="H78" s="34"/>
      <c r="I78" s="34"/>
      <c r="J78" s="34"/>
    </row>
    <row r="79" spans="1:10" s="25" customFormat="1" ht="28.5" customHeight="1">
      <c r="A79" s="73">
        <v>92114</v>
      </c>
      <c r="B79" s="19" t="s">
        <v>14</v>
      </c>
      <c r="C79" s="3">
        <f>SUM(D79:J79)</f>
        <v>48531000</v>
      </c>
      <c r="D79" s="97">
        <f>D80+D86+D99+D111+D89+D95+D93+D97+D105+D101+D108+D103</f>
        <v>0</v>
      </c>
      <c r="E79" s="97">
        <f t="shared" ref="E79:J79" si="29">E80+E86+E99+E111+E89+E95+E93+E97+E105+E101+E108+E103</f>
        <v>0</v>
      </c>
      <c r="F79" s="97">
        <f t="shared" si="29"/>
        <v>0</v>
      </c>
      <c r="G79" s="97">
        <f t="shared" si="29"/>
        <v>8331000</v>
      </c>
      <c r="H79" s="97">
        <f t="shared" si="29"/>
        <v>0</v>
      </c>
      <c r="I79" s="97">
        <f t="shared" si="29"/>
        <v>13650000</v>
      </c>
      <c r="J79" s="97">
        <f t="shared" si="29"/>
        <v>26550000</v>
      </c>
    </row>
    <row r="80" spans="1:10" s="24" customFormat="1" ht="26.25" customHeight="1">
      <c r="A80" s="9"/>
      <c r="B80" s="17" t="s">
        <v>15</v>
      </c>
      <c r="C80" s="4">
        <f>SUM(D80:J80)</f>
        <v>5350000</v>
      </c>
      <c r="D80" s="94">
        <f>SUM(D81:D85)</f>
        <v>0</v>
      </c>
      <c r="E80" s="94">
        <f>SUM(E81:E85)</f>
        <v>0</v>
      </c>
      <c r="F80" s="94">
        <f t="shared" ref="F80:J80" si="30">SUM(F81:F85)</f>
        <v>0</v>
      </c>
      <c r="G80" s="94">
        <f t="shared" si="30"/>
        <v>650000</v>
      </c>
      <c r="H80" s="94">
        <f t="shared" si="30"/>
        <v>0</v>
      </c>
      <c r="I80" s="94">
        <f t="shared" si="30"/>
        <v>1650000</v>
      </c>
      <c r="J80" s="94">
        <f t="shared" si="30"/>
        <v>3050000</v>
      </c>
    </row>
    <row r="81" spans="1:10" s="24" customFormat="1" ht="19.5" customHeight="1">
      <c r="A81" s="9"/>
      <c r="B81" s="15" t="s">
        <v>178</v>
      </c>
      <c r="C81" s="5">
        <f t="shared" ref="C81:C85" si="31">SUM(D81:J81)</f>
        <v>1500000</v>
      </c>
      <c r="D81" s="5"/>
      <c r="E81" s="5"/>
      <c r="F81" s="5"/>
      <c r="G81" s="5"/>
      <c r="H81" s="5"/>
      <c r="I81" s="5">
        <v>850000</v>
      </c>
      <c r="J81" s="5">
        <v>650000</v>
      </c>
    </row>
    <row r="82" spans="1:10" s="24" customFormat="1" ht="18" customHeight="1">
      <c r="A82" s="9"/>
      <c r="B82" s="15" t="s">
        <v>76</v>
      </c>
      <c r="C82" s="5">
        <f t="shared" ref="C82:C84" si="32">SUM(D82:J82)</f>
        <v>1700000</v>
      </c>
      <c r="D82" s="5"/>
      <c r="E82" s="5"/>
      <c r="F82" s="5"/>
      <c r="G82" s="5"/>
      <c r="H82" s="5"/>
      <c r="I82" s="5">
        <v>800000</v>
      </c>
      <c r="J82" s="5">
        <v>900000</v>
      </c>
    </row>
    <row r="83" spans="1:10" s="24" customFormat="1" ht="18" customHeight="1">
      <c r="A83" s="9"/>
      <c r="B83" s="15" t="s">
        <v>126</v>
      </c>
      <c r="C83" s="5">
        <f t="shared" si="32"/>
        <v>1500000</v>
      </c>
      <c r="D83" s="5"/>
      <c r="E83" s="5"/>
      <c r="F83" s="5"/>
      <c r="G83" s="5"/>
      <c r="H83" s="5"/>
      <c r="I83" s="5"/>
      <c r="J83" s="5">
        <v>1500000</v>
      </c>
    </row>
    <row r="84" spans="1:10" s="24" customFormat="1" ht="32.25" customHeight="1">
      <c r="A84" s="9"/>
      <c r="B84" s="15" t="s">
        <v>127</v>
      </c>
      <c r="C84" s="5">
        <f t="shared" si="32"/>
        <v>50000</v>
      </c>
      <c r="D84" s="5"/>
      <c r="E84" s="5"/>
      <c r="F84" s="5"/>
      <c r="G84" s="5">
        <v>50000</v>
      </c>
      <c r="H84" s="5"/>
      <c r="I84" s="5"/>
      <c r="J84" s="5"/>
    </row>
    <row r="85" spans="1:10" s="24" customFormat="1" ht="18" customHeight="1">
      <c r="A85" s="9"/>
      <c r="B85" s="15" t="s">
        <v>128</v>
      </c>
      <c r="C85" s="5">
        <f t="shared" si="31"/>
        <v>600000</v>
      </c>
      <c r="D85" s="5"/>
      <c r="E85" s="5"/>
      <c r="F85" s="5"/>
      <c r="G85" s="5">
        <v>600000</v>
      </c>
      <c r="H85" s="5"/>
      <c r="I85" s="5"/>
      <c r="J85" s="5">
        <v>0</v>
      </c>
    </row>
    <row r="86" spans="1:10" s="24" customFormat="1" ht="24" customHeight="1">
      <c r="A86" s="9"/>
      <c r="B86" s="18" t="s">
        <v>79</v>
      </c>
      <c r="C86" s="4">
        <f>SUM(D86:J86)</f>
        <v>530000</v>
      </c>
      <c r="D86" s="4">
        <f>SUM(D87:D88)</f>
        <v>0</v>
      </c>
      <c r="E86" s="4">
        <f t="shared" ref="E86:J86" si="33">SUM(E87:E88)</f>
        <v>0</v>
      </c>
      <c r="F86" s="4">
        <f t="shared" si="33"/>
        <v>0</v>
      </c>
      <c r="G86" s="4">
        <f t="shared" si="33"/>
        <v>530000</v>
      </c>
      <c r="H86" s="4">
        <f t="shared" si="33"/>
        <v>0</v>
      </c>
      <c r="I86" s="4">
        <f t="shared" si="33"/>
        <v>0</v>
      </c>
      <c r="J86" s="4">
        <f t="shared" si="33"/>
        <v>0</v>
      </c>
    </row>
    <row r="87" spans="1:10" s="24" customFormat="1" ht="24" customHeight="1">
      <c r="A87" s="9"/>
      <c r="B87" s="15" t="s">
        <v>133</v>
      </c>
      <c r="C87" s="5">
        <f>SUM(D87:J87)</f>
        <v>180000</v>
      </c>
      <c r="D87" s="5"/>
      <c r="E87" s="5"/>
      <c r="F87" s="5"/>
      <c r="G87" s="5">
        <v>180000</v>
      </c>
      <c r="H87" s="5"/>
      <c r="I87" s="5"/>
      <c r="J87" s="5"/>
    </row>
    <row r="88" spans="1:10" s="27" customFormat="1" ht="33" customHeight="1">
      <c r="A88" s="9"/>
      <c r="B88" s="21" t="s">
        <v>134</v>
      </c>
      <c r="C88" s="96">
        <f>SUM(D88:J88)</f>
        <v>350000</v>
      </c>
      <c r="D88" s="96"/>
      <c r="E88" s="96"/>
      <c r="F88" s="96"/>
      <c r="G88" s="96">
        <v>350000</v>
      </c>
      <c r="H88" s="96"/>
      <c r="I88" s="96"/>
      <c r="J88" s="96"/>
    </row>
    <row r="89" spans="1:10" s="27" customFormat="1" ht="25.5" customHeight="1">
      <c r="A89" s="9"/>
      <c r="B89" s="33" t="s">
        <v>49</v>
      </c>
      <c r="C89" s="4">
        <f>SUM(D89:J89)</f>
        <v>12500000</v>
      </c>
      <c r="D89" s="4">
        <f t="shared" ref="D89:J89" si="34">SUM(D90:D92)</f>
        <v>0</v>
      </c>
      <c r="E89" s="4">
        <f t="shared" si="34"/>
        <v>0</v>
      </c>
      <c r="F89" s="4">
        <f t="shared" si="34"/>
        <v>0</v>
      </c>
      <c r="G89" s="4">
        <f t="shared" si="34"/>
        <v>0</v>
      </c>
      <c r="H89" s="4">
        <f t="shared" si="34"/>
        <v>0</v>
      </c>
      <c r="I89" s="4">
        <f t="shared" si="34"/>
        <v>7000000</v>
      </c>
      <c r="J89" s="4">
        <f t="shared" si="34"/>
        <v>5500000</v>
      </c>
    </row>
    <row r="90" spans="1:10" s="27" customFormat="1" ht="27" customHeight="1">
      <c r="A90" s="9"/>
      <c r="B90" s="15" t="s">
        <v>115</v>
      </c>
      <c r="C90" s="5">
        <f t="shared" ref="C90:C100" si="35">SUM(D90:J90)</f>
        <v>6000000</v>
      </c>
      <c r="D90" s="5"/>
      <c r="E90" s="5"/>
      <c r="F90" s="5"/>
      <c r="G90" s="5"/>
      <c r="H90" s="5"/>
      <c r="I90" s="5">
        <v>3000000</v>
      </c>
      <c r="J90" s="5">
        <v>3000000</v>
      </c>
    </row>
    <row r="91" spans="1:10" s="27" customFormat="1" ht="26.25" customHeight="1">
      <c r="A91" s="9"/>
      <c r="B91" s="15" t="s">
        <v>116</v>
      </c>
      <c r="C91" s="5">
        <f t="shared" ref="C91" si="36">SUM(D91:J91)</f>
        <v>4500000</v>
      </c>
      <c r="D91" s="5"/>
      <c r="E91" s="5"/>
      <c r="F91" s="5"/>
      <c r="G91" s="5"/>
      <c r="H91" s="5"/>
      <c r="I91" s="5">
        <v>3000000</v>
      </c>
      <c r="J91" s="5">
        <v>1500000</v>
      </c>
    </row>
    <row r="92" spans="1:10" s="27" customFormat="1" ht="26.25" customHeight="1">
      <c r="A92" s="9"/>
      <c r="B92" s="15" t="s">
        <v>117</v>
      </c>
      <c r="C92" s="5">
        <f t="shared" si="35"/>
        <v>2000000</v>
      </c>
      <c r="D92" s="5"/>
      <c r="E92" s="5"/>
      <c r="F92" s="5"/>
      <c r="G92" s="5"/>
      <c r="H92" s="5"/>
      <c r="I92" s="5">
        <v>1000000</v>
      </c>
      <c r="J92" s="5">
        <v>1000000</v>
      </c>
    </row>
    <row r="93" spans="1:10" s="27" customFormat="1" ht="31.5" customHeight="1">
      <c r="A93" s="9"/>
      <c r="B93" s="12" t="s">
        <v>77</v>
      </c>
      <c r="C93" s="4">
        <f t="shared" si="35"/>
        <v>235000</v>
      </c>
      <c r="D93" s="4">
        <f t="shared" ref="D93:J93" si="37">SUM(D94:D94)</f>
        <v>0</v>
      </c>
      <c r="E93" s="4">
        <f t="shared" si="37"/>
        <v>0</v>
      </c>
      <c r="F93" s="4">
        <f t="shared" si="37"/>
        <v>0</v>
      </c>
      <c r="G93" s="4">
        <f t="shared" si="37"/>
        <v>235000</v>
      </c>
      <c r="H93" s="4">
        <f t="shared" si="37"/>
        <v>0</v>
      </c>
      <c r="I93" s="4">
        <f t="shared" si="37"/>
        <v>0</v>
      </c>
      <c r="J93" s="4">
        <f t="shared" si="37"/>
        <v>0</v>
      </c>
    </row>
    <row r="94" spans="1:10" s="23" customFormat="1" ht="38.25" customHeight="1">
      <c r="A94" s="14"/>
      <c r="B94" s="15" t="s">
        <v>129</v>
      </c>
      <c r="C94" s="5">
        <f t="shared" si="35"/>
        <v>235000</v>
      </c>
      <c r="D94" s="5"/>
      <c r="E94" s="5"/>
      <c r="F94" s="5"/>
      <c r="G94" s="5">
        <v>235000</v>
      </c>
      <c r="H94" s="5"/>
      <c r="I94" s="5"/>
      <c r="J94" s="5"/>
    </row>
    <row r="95" spans="1:10" s="27" customFormat="1" ht="31.5" customHeight="1">
      <c r="A95" s="9"/>
      <c r="B95" s="12" t="s">
        <v>55</v>
      </c>
      <c r="C95" s="4">
        <f t="shared" ref="C95:C98" si="38">SUM(D95:J95)</f>
        <v>3000000</v>
      </c>
      <c r="D95" s="4">
        <f t="shared" ref="D95:J95" si="39">SUM(D96:D96)</f>
        <v>0</v>
      </c>
      <c r="E95" s="4">
        <f t="shared" si="39"/>
        <v>0</v>
      </c>
      <c r="F95" s="4">
        <f t="shared" si="39"/>
        <v>0</v>
      </c>
      <c r="G95" s="4">
        <f t="shared" si="39"/>
        <v>3000000</v>
      </c>
      <c r="H95" s="4">
        <f t="shared" si="39"/>
        <v>0</v>
      </c>
      <c r="I95" s="4">
        <f t="shared" si="39"/>
        <v>0</v>
      </c>
      <c r="J95" s="4">
        <f t="shared" si="39"/>
        <v>0</v>
      </c>
    </row>
    <row r="96" spans="1:10" s="27" customFormat="1" ht="35.25" customHeight="1">
      <c r="A96" s="9"/>
      <c r="B96" s="15" t="s">
        <v>120</v>
      </c>
      <c r="C96" s="5">
        <f t="shared" si="38"/>
        <v>3000000</v>
      </c>
      <c r="D96" s="5"/>
      <c r="E96" s="5"/>
      <c r="F96" s="5"/>
      <c r="G96" s="5">
        <v>3000000</v>
      </c>
      <c r="H96" s="5"/>
      <c r="I96" s="5"/>
      <c r="J96" s="5"/>
    </row>
    <row r="97" spans="1:10" s="24" customFormat="1" ht="32.25" customHeight="1">
      <c r="A97" s="9"/>
      <c r="B97" s="36" t="s">
        <v>75</v>
      </c>
      <c r="C97" s="4">
        <f t="shared" si="38"/>
        <v>3339000</v>
      </c>
      <c r="D97" s="4">
        <f t="shared" ref="D97:J97" si="40">SUM(D98:D98)</f>
        <v>0</v>
      </c>
      <c r="E97" s="4">
        <f t="shared" si="40"/>
        <v>0</v>
      </c>
      <c r="F97" s="4">
        <f t="shared" si="40"/>
        <v>0</v>
      </c>
      <c r="G97" s="4">
        <f t="shared" si="40"/>
        <v>3339000</v>
      </c>
      <c r="H97" s="4">
        <f t="shared" si="40"/>
        <v>0</v>
      </c>
      <c r="I97" s="4">
        <f t="shared" si="40"/>
        <v>0</v>
      </c>
      <c r="J97" s="4">
        <f t="shared" si="40"/>
        <v>0</v>
      </c>
    </row>
    <row r="98" spans="1:10" s="27" customFormat="1" ht="18.75" customHeight="1">
      <c r="A98" s="9"/>
      <c r="B98" s="15" t="s">
        <v>122</v>
      </c>
      <c r="C98" s="5">
        <f t="shared" si="38"/>
        <v>3339000</v>
      </c>
      <c r="D98" s="5"/>
      <c r="E98" s="5"/>
      <c r="F98" s="5"/>
      <c r="G98" s="5">
        <v>3339000</v>
      </c>
      <c r="H98" s="5"/>
      <c r="I98" s="5"/>
      <c r="J98" s="5"/>
    </row>
    <row r="99" spans="1:10" s="24" customFormat="1" ht="38.25" customHeight="1">
      <c r="A99" s="9"/>
      <c r="B99" s="36" t="s">
        <v>54</v>
      </c>
      <c r="C99" s="4">
        <f t="shared" si="35"/>
        <v>10000000</v>
      </c>
      <c r="D99" s="4">
        <f t="shared" ref="D99:J99" si="41">SUM(D100:D100)</f>
        <v>0</v>
      </c>
      <c r="E99" s="4">
        <f t="shared" si="41"/>
        <v>0</v>
      </c>
      <c r="F99" s="4">
        <f t="shared" si="41"/>
        <v>0</v>
      </c>
      <c r="G99" s="4">
        <f t="shared" si="41"/>
        <v>0</v>
      </c>
      <c r="H99" s="4">
        <f t="shared" si="41"/>
        <v>0</v>
      </c>
      <c r="I99" s="4">
        <f t="shared" si="41"/>
        <v>5000000</v>
      </c>
      <c r="J99" s="4">
        <f t="shared" si="41"/>
        <v>5000000</v>
      </c>
    </row>
    <row r="100" spans="1:10" s="27" customFormat="1" ht="32.25" customHeight="1">
      <c r="A100" s="9"/>
      <c r="B100" s="15" t="s">
        <v>121</v>
      </c>
      <c r="C100" s="5">
        <f t="shared" si="35"/>
        <v>10000000</v>
      </c>
      <c r="D100" s="5"/>
      <c r="E100" s="5"/>
      <c r="F100" s="5"/>
      <c r="G100" s="5"/>
      <c r="H100" s="5"/>
      <c r="I100" s="5">
        <v>5000000</v>
      </c>
      <c r="J100" s="5">
        <v>5000000</v>
      </c>
    </row>
    <row r="101" spans="1:10" s="27" customFormat="1" ht="32.25" customHeight="1">
      <c r="A101" s="9"/>
      <c r="B101" s="31" t="s">
        <v>78</v>
      </c>
      <c r="C101" s="4">
        <f>SUM(D101:J101)</f>
        <v>100000</v>
      </c>
      <c r="D101" s="4">
        <f t="shared" ref="D101:D103" si="42">SUM(D102:D102)</f>
        <v>0</v>
      </c>
      <c r="E101" s="4">
        <f t="shared" ref="E101:E103" si="43">SUM(E102:E102)</f>
        <v>0</v>
      </c>
      <c r="F101" s="4">
        <f t="shared" ref="F101:F103" si="44">SUM(F102:F102)</f>
        <v>0</v>
      </c>
      <c r="G101" s="4">
        <f t="shared" ref="G101:G103" si="45">SUM(G102:G102)</f>
        <v>100000</v>
      </c>
      <c r="H101" s="4">
        <f t="shared" ref="H101:H103" si="46">SUM(H102:H102)</f>
        <v>0</v>
      </c>
      <c r="I101" s="4">
        <f t="shared" ref="I101:I103" si="47">SUM(I102:I102)</f>
        <v>0</v>
      </c>
      <c r="J101" s="4">
        <f t="shared" ref="J101:J103" si="48">SUM(J102:J102)</f>
        <v>0</v>
      </c>
    </row>
    <row r="102" spans="1:10" s="27" customFormat="1" ht="26.25" customHeight="1">
      <c r="A102" s="9"/>
      <c r="B102" s="15" t="s">
        <v>130</v>
      </c>
      <c r="C102" s="5">
        <f t="shared" ref="C102" si="49">SUM(D102:J102)</f>
        <v>100000</v>
      </c>
      <c r="D102" s="5"/>
      <c r="E102" s="5"/>
      <c r="F102" s="5"/>
      <c r="G102" s="5">
        <v>100000</v>
      </c>
      <c r="H102" s="5"/>
      <c r="I102" s="5"/>
      <c r="J102" s="5"/>
    </row>
    <row r="103" spans="1:10" s="27" customFormat="1" ht="32.25" customHeight="1">
      <c r="A103" s="9"/>
      <c r="B103" s="31" t="s">
        <v>124</v>
      </c>
      <c r="C103" s="4">
        <f>SUM(D103:J103)</f>
        <v>30000</v>
      </c>
      <c r="D103" s="4">
        <f t="shared" si="42"/>
        <v>0</v>
      </c>
      <c r="E103" s="4">
        <f t="shared" si="43"/>
        <v>0</v>
      </c>
      <c r="F103" s="4">
        <f t="shared" si="44"/>
        <v>0</v>
      </c>
      <c r="G103" s="4">
        <f t="shared" si="45"/>
        <v>30000</v>
      </c>
      <c r="H103" s="4">
        <f t="shared" si="46"/>
        <v>0</v>
      </c>
      <c r="I103" s="4">
        <f t="shared" si="47"/>
        <v>0</v>
      </c>
      <c r="J103" s="4">
        <f t="shared" si="48"/>
        <v>0</v>
      </c>
    </row>
    <row r="104" spans="1:10" s="27" customFormat="1" ht="26.25" customHeight="1">
      <c r="A104" s="9"/>
      <c r="B104" s="15" t="s">
        <v>125</v>
      </c>
      <c r="C104" s="5">
        <f t="shared" ref="C104" si="50">SUM(D104:J104)</f>
        <v>30000</v>
      </c>
      <c r="D104" s="5"/>
      <c r="E104" s="5"/>
      <c r="F104" s="5"/>
      <c r="G104" s="5">
        <v>30000</v>
      </c>
      <c r="H104" s="5"/>
      <c r="I104" s="5"/>
      <c r="J104" s="5"/>
    </row>
    <row r="105" spans="1:10" s="27" customFormat="1" ht="32.25" customHeight="1">
      <c r="A105" s="9"/>
      <c r="B105" s="31" t="s">
        <v>88</v>
      </c>
      <c r="C105" s="4">
        <f>SUM(D105:J105)</f>
        <v>270000</v>
      </c>
      <c r="D105" s="4">
        <f>SUM(D106:D107)</f>
        <v>0</v>
      </c>
      <c r="E105" s="4">
        <f>SUM(E106:E107)</f>
        <v>0</v>
      </c>
      <c r="F105" s="4">
        <f t="shared" ref="F105:J105" si="51">SUM(F106:F107)</f>
        <v>0</v>
      </c>
      <c r="G105" s="4">
        <f t="shared" si="51"/>
        <v>270000</v>
      </c>
      <c r="H105" s="4">
        <f t="shared" si="51"/>
        <v>0</v>
      </c>
      <c r="I105" s="4">
        <f t="shared" si="51"/>
        <v>0</v>
      </c>
      <c r="J105" s="4">
        <f t="shared" si="51"/>
        <v>0</v>
      </c>
    </row>
    <row r="106" spans="1:10" s="27" customFormat="1" ht="55.5" customHeight="1">
      <c r="A106" s="9"/>
      <c r="B106" s="15" t="s">
        <v>135</v>
      </c>
      <c r="C106" s="5">
        <f t="shared" ref="C106" si="52">SUM(D106:J106)</f>
        <v>140000</v>
      </c>
      <c r="D106" s="5"/>
      <c r="E106" s="5"/>
      <c r="F106" s="5"/>
      <c r="G106" s="5">
        <v>140000</v>
      </c>
      <c r="H106" s="5"/>
      <c r="I106" s="5"/>
      <c r="J106" s="5"/>
    </row>
    <row r="107" spans="1:10" s="27" customFormat="1" ht="56.25" customHeight="1">
      <c r="A107" s="9"/>
      <c r="B107" s="15" t="s">
        <v>136</v>
      </c>
      <c r="C107" s="5">
        <f t="shared" ref="C107" si="53">SUM(D107:J107)</f>
        <v>130000</v>
      </c>
      <c r="D107" s="5"/>
      <c r="E107" s="5"/>
      <c r="F107" s="5"/>
      <c r="G107" s="5">
        <v>130000</v>
      </c>
      <c r="H107" s="5"/>
      <c r="I107" s="5"/>
      <c r="J107" s="5"/>
    </row>
    <row r="108" spans="1:10" s="27" customFormat="1" ht="31.5" customHeight="1">
      <c r="A108" s="9"/>
      <c r="B108" s="33" t="s">
        <v>123</v>
      </c>
      <c r="C108" s="4">
        <f>SUM(D108:J108)</f>
        <v>13000000</v>
      </c>
      <c r="D108" s="4">
        <f>SUM(D109:D110)</f>
        <v>0</v>
      </c>
      <c r="E108" s="4">
        <f t="shared" ref="E108:J108" si="54">SUM(E109:E110)</f>
        <v>0</v>
      </c>
      <c r="F108" s="4">
        <f t="shared" si="54"/>
        <v>0</v>
      </c>
      <c r="G108" s="4">
        <f t="shared" si="54"/>
        <v>0</v>
      </c>
      <c r="H108" s="4">
        <f t="shared" si="54"/>
        <v>0</v>
      </c>
      <c r="I108" s="4">
        <f t="shared" si="54"/>
        <v>0</v>
      </c>
      <c r="J108" s="4">
        <f t="shared" si="54"/>
        <v>13000000</v>
      </c>
    </row>
    <row r="109" spans="1:10" s="27" customFormat="1" ht="27" customHeight="1">
      <c r="A109" s="9"/>
      <c r="B109" s="15" t="s">
        <v>118</v>
      </c>
      <c r="C109" s="5">
        <f t="shared" ref="C109:C110" si="55">SUM(D109:J109)</f>
        <v>5000000</v>
      </c>
      <c r="D109" s="5"/>
      <c r="E109" s="5"/>
      <c r="F109" s="5"/>
      <c r="G109" s="5"/>
      <c r="H109" s="5"/>
      <c r="I109" s="5"/>
      <c r="J109" s="5">
        <v>5000000</v>
      </c>
    </row>
    <row r="110" spans="1:10" s="27" customFormat="1" ht="26.25" customHeight="1">
      <c r="A110" s="9"/>
      <c r="B110" s="15" t="s">
        <v>119</v>
      </c>
      <c r="C110" s="5">
        <f t="shared" si="55"/>
        <v>8000000</v>
      </c>
      <c r="D110" s="5"/>
      <c r="E110" s="5"/>
      <c r="F110" s="5"/>
      <c r="G110" s="5"/>
      <c r="H110" s="5"/>
      <c r="I110" s="5"/>
      <c r="J110" s="5">
        <v>8000000</v>
      </c>
    </row>
    <row r="111" spans="1:10" s="27" customFormat="1" ht="32.25" customHeight="1">
      <c r="A111" s="9"/>
      <c r="B111" s="31" t="s">
        <v>131</v>
      </c>
      <c r="C111" s="4">
        <f>SUM(D111:J111)</f>
        <v>177000</v>
      </c>
      <c r="D111" s="4">
        <f>SUM(D112:D112)</f>
        <v>0</v>
      </c>
      <c r="E111" s="4">
        <f t="shared" ref="E111:J111" si="56">SUM(E112:E112)</f>
        <v>0</v>
      </c>
      <c r="F111" s="4">
        <f t="shared" si="56"/>
        <v>0</v>
      </c>
      <c r="G111" s="4">
        <f t="shared" si="56"/>
        <v>177000</v>
      </c>
      <c r="H111" s="4">
        <f t="shared" si="56"/>
        <v>0</v>
      </c>
      <c r="I111" s="4">
        <f t="shared" si="56"/>
        <v>0</v>
      </c>
      <c r="J111" s="4">
        <f t="shared" si="56"/>
        <v>0</v>
      </c>
    </row>
    <row r="112" spans="1:10" s="27" customFormat="1" ht="35.25" customHeight="1">
      <c r="A112" s="9"/>
      <c r="B112" s="15" t="s">
        <v>132</v>
      </c>
      <c r="C112" s="5">
        <f t="shared" ref="C112" si="57">SUM(D112:J112)</f>
        <v>177000</v>
      </c>
      <c r="D112" s="5"/>
      <c r="E112" s="5"/>
      <c r="F112" s="5"/>
      <c r="G112" s="5">
        <v>177000</v>
      </c>
      <c r="H112" s="5"/>
      <c r="I112" s="5"/>
      <c r="J112" s="5"/>
    </row>
    <row r="113" spans="1:10" s="27" customFormat="1" ht="30" customHeight="1">
      <c r="A113" s="73">
        <v>92116</v>
      </c>
      <c r="B113" s="19" t="s">
        <v>40</v>
      </c>
      <c r="C113" s="3">
        <f>SUM(D113:J113)</f>
        <v>44610000</v>
      </c>
      <c r="D113" s="3">
        <f>D114</f>
        <v>0</v>
      </c>
      <c r="E113" s="3">
        <f>E114</f>
        <v>0</v>
      </c>
      <c r="F113" s="3">
        <f t="shared" ref="F113:J113" si="58">F114</f>
        <v>0</v>
      </c>
      <c r="G113" s="3">
        <f t="shared" si="58"/>
        <v>10610000</v>
      </c>
      <c r="H113" s="3">
        <f t="shared" si="58"/>
        <v>0</v>
      </c>
      <c r="I113" s="3">
        <f t="shared" si="58"/>
        <v>34000000</v>
      </c>
      <c r="J113" s="3">
        <f t="shared" si="58"/>
        <v>0</v>
      </c>
    </row>
    <row r="114" spans="1:10" s="24" customFormat="1" ht="30.75" customHeight="1">
      <c r="A114" s="9"/>
      <c r="B114" s="17" t="s">
        <v>48</v>
      </c>
      <c r="C114" s="4">
        <f>SUM(D114:J114)</f>
        <v>44610000</v>
      </c>
      <c r="D114" s="94">
        <f>SUM(D115:D120)</f>
        <v>0</v>
      </c>
      <c r="E114" s="94">
        <f t="shared" ref="E114:J114" si="59">SUM(E115:E120)</f>
        <v>0</v>
      </c>
      <c r="F114" s="94">
        <f t="shared" si="59"/>
        <v>0</v>
      </c>
      <c r="G114" s="94">
        <f t="shared" si="59"/>
        <v>10610000</v>
      </c>
      <c r="H114" s="94">
        <f t="shared" si="59"/>
        <v>0</v>
      </c>
      <c r="I114" s="94">
        <f t="shared" si="59"/>
        <v>34000000</v>
      </c>
      <c r="J114" s="94">
        <f t="shared" si="59"/>
        <v>0</v>
      </c>
    </row>
    <row r="115" spans="1:10" s="23" customFormat="1" ht="34.5" customHeight="1">
      <c r="A115" s="13"/>
      <c r="B115" s="15" t="s">
        <v>56</v>
      </c>
      <c r="C115" s="5">
        <f t="shared" ref="C115" si="60">SUM(D115:J115)</f>
        <v>50000</v>
      </c>
      <c r="D115" s="5"/>
      <c r="E115" s="5"/>
      <c r="F115" s="5"/>
      <c r="G115" s="5">
        <v>50000</v>
      </c>
      <c r="H115" s="5"/>
      <c r="I115" s="5"/>
      <c r="J115" s="5"/>
    </row>
    <row r="116" spans="1:10" s="23" customFormat="1" ht="77.25" customHeight="1">
      <c r="A116" s="13"/>
      <c r="B116" s="15" t="s">
        <v>61</v>
      </c>
      <c r="C116" s="5">
        <f t="shared" ref="C116" si="61">SUM(D116:J116)</f>
        <v>34000000</v>
      </c>
      <c r="D116" s="5"/>
      <c r="E116" s="5"/>
      <c r="F116" s="5"/>
      <c r="G116" s="5"/>
      <c r="H116" s="5"/>
      <c r="I116" s="5">
        <v>34000000</v>
      </c>
      <c r="J116" s="5"/>
    </row>
    <row r="117" spans="1:10" s="23" customFormat="1" ht="76.5" customHeight="1">
      <c r="A117" s="13"/>
      <c r="B117" s="15" t="s">
        <v>62</v>
      </c>
      <c r="C117" s="5">
        <f t="shared" ref="C117:C120" si="62">SUM(D117:J117)</f>
        <v>9000000</v>
      </c>
      <c r="D117" s="5"/>
      <c r="E117" s="5"/>
      <c r="F117" s="5"/>
      <c r="G117" s="5">
        <v>9000000</v>
      </c>
      <c r="H117" s="5"/>
      <c r="I117" s="5"/>
      <c r="J117" s="5"/>
    </row>
    <row r="118" spans="1:10" s="23" customFormat="1" ht="48" customHeight="1">
      <c r="A118" s="13"/>
      <c r="B118" s="15" t="s">
        <v>63</v>
      </c>
      <c r="C118" s="5">
        <f t="shared" ref="C118:C119" si="63">SUM(D118:J118)</f>
        <v>600000</v>
      </c>
      <c r="D118" s="5"/>
      <c r="E118" s="5"/>
      <c r="F118" s="5"/>
      <c r="G118" s="5">
        <v>600000</v>
      </c>
      <c r="H118" s="5"/>
      <c r="I118" s="5"/>
      <c r="J118" s="5"/>
    </row>
    <row r="119" spans="1:10" s="23" customFormat="1" ht="48" customHeight="1">
      <c r="A119" s="13"/>
      <c r="B119" s="15" t="s">
        <v>137</v>
      </c>
      <c r="C119" s="5">
        <f t="shared" si="63"/>
        <v>230000</v>
      </c>
      <c r="D119" s="5"/>
      <c r="E119" s="5"/>
      <c r="F119" s="5"/>
      <c r="G119" s="5">
        <v>230000</v>
      </c>
      <c r="H119" s="5"/>
      <c r="I119" s="5"/>
      <c r="J119" s="5"/>
    </row>
    <row r="120" spans="1:10" s="23" customFormat="1" ht="48" customHeight="1">
      <c r="A120" s="13"/>
      <c r="B120" s="15" t="s">
        <v>138</v>
      </c>
      <c r="C120" s="5">
        <f t="shared" si="62"/>
        <v>730000</v>
      </c>
      <c r="D120" s="5"/>
      <c r="E120" s="5"/>
      <c r="F120" s="5"/>
      <c r="G120" s="5">
        <v>730000</v>
      </c>
      <c r="H120" s="5"/>
      <c r="I120" s="5"/>
      <c r="J120" s="5"/>
    </row>
    <row r="121" spans="1:10" s="27" customFormat="1" ht="30" customHeight="1">
      <c r="A121" s="73">
        <v>92118</v>
      </c>
      <c r="B121" s="19" t="s">
        <v>16</v>
      </c>
      <c r="C121" s="3">
        <f>SUM(D121:J121)</f>
        <v>14293000</v>
      </c>
      <c r="D121" s="3">
        <f t="shared" ref="D121:J121" si="64">D122+D124+D127+D129+D133+D135+D139+D141+D143+D148+D159+D163+D165+D157+D153+D161+D131</f>
        <v>0</v>
      </c>
      <c r="E121" s="3">
        <f t="shared" si="64"/>
        <v>0</v>
      </c>
      <c r="F121" s="3">
        <f t="shared" si="64"/>
        <v>0</v>
      </c>
      <c r="G121" s="3">
        <f t="shared" si="64"/>
        <v>8183000</v>
      </c>
      <c r="H121" s="3">
        <f t="shared" si="64"/>
        <v>2270000</v>
      </c>
      <c r="I121" s="3">
        <f t="shared" si="64"/>
        <v>1541000</v>
      </c>
      <c r="J121" s="3">
        <f t="shared" si="64"/>
        <v>2299000</v>
      </c>
    </row>
    <row r="122" spans="1:10" s="24" customFormat="1" ht="25.5" customHeight="1">
      <c r="A122" s="9"/>
      <c r="B122" s="18" t="s">
        <v>73</v>
      </c>
      <c r="C122" s="4">
        <f>SUM(D122:J122)</f>
        <v>200000</v>
      </c>
      <c r="D122" s="6">
        <f>D123</f>
        <v>0</v>
      </c>
      <c r="E122" s="6">
        <f>E123</f>
        <v>0</v>
      </c>
      <c r="F122" s="6">
        <f t="shared" ref="F122:J122" si="65">F123</f>
        <v>0</v>
      </c>
      <c r="G122" s="6">
        <f t="shared" si="65"/>
        <v>200000</v>
      </c>
      <c r="H122" s="6">
        <f t="shared" si="65"/>
        <v>0</v>
      </c>
      <c r="I122" s="6">
        <f t="shared" si="65"/>
        <v>0</v>
      </c>
      <c r="J122" s="6">
        <f t="shared" si="65"/>
        <v>0</v>
      </c>
    </row>
    <row r="123" spans="1:10" s="24" customFormat="1" ht="41.25" customHeight="1">
      <c r="A123" s="9"/>
      <c r="B123" s="21" t="s">
        <v>154</v>
      </c>
      <c r="C123" s="96">
        <f t="shared" ref="C123" si="66">SUM(D123:J123)</f>
        <v>200000</v>
      </c>
      <c r="D123" s="96"/>
      <c r="E123" s="96"/>
      <c r="F123" s="96"/>
      <c r="G123" s="99">
        <v>200000</v>
      </c>
      <c r="H123" s="99"/>
      <c r="I123" s="99"/>
      <c r="J123" s="99"/>
    </row>
    <row r="124" spans="1:10" s="24" customFormat="1" ht="25.5" customHeight="1">
      <c r="A124" s="9"/>
      <c r="B124" s="17" t="s">
        <v>72</v>
      </c>
      <c r="C124" s="94">
        <f>SUM(D124:J124)</f>
        <v>3100000</v>
      </c>
      <c r="D124" s="94">
        <f>SUM(D125:D126)</f>
        <v>0</v>
      </c>
      <c r="E124" s="94">
        <f t="shared" ref="E124:J124" si="67">SUM(E125:E126)</f>
        <v>0</v>
      </c>
      <c r="F124" s="94">
        <f t="shared" si="67"/>
        <v>0</v>
      </c>
      <c r="G124" s="94">
        <f t="shared" si="67"/>
        <v>3100000</v>
      </c>
      <c r="H124" s="94">
        <f t="shared" si="67"/>
        <v>0</v>
      </c>
      <c r="I124" s="94">
        <f t="shared" si="67"/>
        <v>0</v>
      </c>
      <c r="J124" s="94">
        <f t="shared" si="67"/>
        <v>0</v>
      </c>
    </row>
    <row r="125" spans="1:10" s="24" customFormat="1" ht="25.5" customHeight="1">
      <c r="A125" s="9"/>
      <c r="B125" s="15" t="s">
        <v>140</v>
      </c>
      <c r="C125" s="5">
        <f t="shared" ref="C125" si="68">SUM(D125:J125)</f>
        <v>1600000</v>
      </c>
      <c r="D125" s="5"/>
      <c r="E125" s="5"/>
      <c r="F125" s="5"/>
      <c r="G125" s="34">
        <v>1600000</v>
      </c>
      <c r="H125" s="34"/>
      <c r="I125" s="34"/>
      <c r="J125" s="34"/>
    </row>
    <row r="126" spans="1:10" s="24" customFormat="1" ht="25.5" customHeight="1">
      <c r="A126" s="9"/>
      <c r="B126" s="15" t="s">
        <v>141</v>
      </c>
      <c r="C126" s="5">
        <f t="shared" ref="C126:C128" si="69">SUM(D126:J126)</f>
        <v>1500000</v>
      </c>
      <c r="D126" s="5"/>
      <c r="E126" s="5"/>
      <c r="F126" s="5"/>
      <c r="G126" s="34">
        <v>1500000</v>
      </c>
      <c r="H126" s="34"/>
      <c r="I126" s="34"/>
      <c r="J126" s="34"/>
    </row>
    <row r="127" spans="1:10" s="23" customFormat="1" ht="27" customHeight="1">
      <c r="A127" s="13"/>
      <c r="B127" s="18" t="s">
        <v>74</v>
      </c>
      <c r="C127" s="4">
        <f t="shared" si="69"/>
        <v>80000</v>
      </c>
      <c r="D127" s="4">
        <f t="shared" ref="D127:J127" si="70">SUM(D128:D128)</f>
        <v>0</v>
      </c>
      <c r="E127" s="4">
        <f t="shared" si="70"/>
        <v>0</v>
      </c>
      <c r="F127" s="4">
        <f t="shared" si="70"/>
        <v>0</v>
      </c>
      <c r="G127" s="4">
        <f t="shared" si="70"/>
        <v>80000</v>
      </c>
      <c r="H127" s="4">
        <f t="shared" si="70"/>
        <v>0</v>
      </c>
      <c r="I127" s="4">
        <f t="shared" si="70"/>
        <v>0</v>
      </c>
      <c r="J127" s="4">
        <f t="shared" si="70"/>
        <v>0</v>
      </c>
    </row>
    <row r="128" spans="1:10" s="23" customFormat="1" ht="30" customHeight="1">
      <c r="A128" s="13"/>
      <c r="B128" s="15" t="s">
        <v>157</v>
      </c>
      <c r="C128" s="5">
        <f t="shared" si="69"/>
        <v>80000</v>
      </c>
      <c r="D128" s="5"/>
      <c r="E128" s="5"/>
      <c r="F128" s="5"/>
      <c r="G128" s="5">
        <v>80000</v>
      </c>
      <c r="H128" s="5"/>
      <c r="I128" s="5"/>
      <c r="J128" s="5"/>
    </row>
    <row r="129" spans="1:10" s="23" customFormat="1" ht="27" customHeight="1">
      <c r="A129" s="13"/>
      <c r="B129" s="18" t="s">
        <v>89</v>
      </c>
      <c r="C129" s="4">
        <f t="shared" ref="C129:C132" si="71">SUM(D129:J129)</f>
        <v>1000</v>
      </c>
      <c r="D129" s="4">
        <f t="shared" ref="D129:J129" si="72">SUM(D130:D130)</f>
        <v>0</v>
      </c>
      <c r="E129" s="4">
        <f t="shared" si="72"/>
        <v>0</v>
      </c>
      <c r="F129" s="4">
        <f t="shared" si="72"/>
        <v>0</v>
      </c>
      <c r="G129" s="4">
        <f t="shared" si="72"/>
        <v>1000</v>
      </c>
      <c r="H129" s="4">
        <f t="shared" si="72"/>
        <v>0</v>
      </c>
      <c r="I129" s="4">
        <f t="shared" si="72"/>
        <v>0</v>
      </c>
      <c r="J129" s="4">
        <f t="shared" si="72"/>
        <v>0</v>
      </c>
    </row>
    <row r="130" spans="1:10" s="23" customFormat="1" ht="28.5" customHeight="1">
      <c r="A130" s="13"/>
      <c r="B130" s="15" t="s">
        <v>90</v>
      </c>
      <c r="C130" s="5">
        <f t="shared" si="71"/>
        <v>1000</v>
      </c>
      <c r="D130" s="5"/>
      <c r="E130" s="5"/>
      <c r="F130" s="5"/>
      <c r="G130" s="5">
        <v>1000</v>
      </c>
      <c r="H130" s="5"/>
      <c r="I130" s="5"/>
      <c r="J130" s="5"/>
    </row>
    <row r="131" spans="1:10" s="23" customFormat="1" ht="27" customHeight="1">
      <c r="A131" s="13"/>
      <c r="B131" s="18" t="s">
        <v>160</v>
      </c>
      <c r="C131" s="4">
        <f t="shared" si="71"/>
        <v>80000</v>
      </c>
      <c r="D131" s="4">
        <f t="shared" ref="D131:J131" si="73">SUM(D132:D132)</f>
        <v>0</v>
      </c>
      <c r="E131" s="4">
        <f t="shared" si="73"/>
        <v>0</v>
      </c>
      <c r="F131" s="4">
        <f t="shared" si="73"/>
        <v>0</v>
      </c>
      <c r="G131" s="4">
        <f t="shared" si="73"/>
        <v>80000</v>
      </c>
      <c r="H131" s="4">
        <f t="shared" si="73"/>
        <v>0</v>
      </c>
      <c r="I131" s="4">
        <f t="shared" si="73"/>
        <v>0</v>
      </c>
      <c r="J131" s="4">
        <f t="shared" si="73"/>
        <v>0</v>
      </c>
    </row>
    <row r="132" spans="1:10" s="23" customFormat="1" ht="48.75" customHeight="1">
      <c r="A132" s="13"/>
      <c r="B132" s="15" t="s">
        <v>161</v>
      </c>
      <c r="C132" s="5">
        <f t="shared" si="71"/>
        <v>80000</v>
      </c>
      <c r="D132" s="5"/>
      <c r="E132" s="5"/>
      <c r="F132" s="5"/>
      <c r="G132" s="5">
        <v>80000</v>
      </c>
      <c r="H132" s="5"/>
      <c r="I132" s="5"/>
      <c r="J132" s="5"/>
    </row>
    <row r="133" spans="1:10" s="23" customFormat="1" ht="27" customHeight="1">
      <c r="A133" s="13"/>
      <c r="B133" s="18" t="s">
        <v>145</v>
      </c>
      <c r="C133" s="4">
        <f t="shared" ref="C133:C140" si="74">SUM(D133:J133)</f>
        <v>25000</v>
      </c>
      <c r="D133" s="4">
        <f t="shared" ref="D133:J133" si="75">SUM(D134:D134)</f>
        <v>0</v>
      </c>
      <c r="E133" s="4">
        <f t="shared" si="75"/>
        <v>0</v>
      </c>
      <c r="F133" s="4">
        <f t="shared" si="75"/>
        <v>0</v>
      </c>
      <c r="G133" s="4">
        <f t="shared" si="75"/>
        <v>25000</v>
      </c>
      <c r="H133" s="4">
        <f t="shared" si="75"/>
        <v>0</v>
      </c>
      <c r="I133" s="4">
        <f t="shared" si="75"/>
        <v>0</v>
      </c>
      <c r="J133" s="4">
        <f t="shared" si="75"/>
        <v>0</v>
      </c>
    </row>
    <row r="134" spans="1:10" s="23" customFormat="1" ht="24" customHeight="1">
      <c r="A134" s="13"/>
      <c r="B134" s="15" t="s">
        <v>144</v>
      </c>
      <c r="C134" s="5">
        <f t="shared" si="74"/>
        <v>25000</v>
      </c>
      <c r="D134" s="5"/>
      <c r="E134" s="5"/>
      <c r="F134" s="5"/>
      <c r="G134" s="5">
        <v>25000</v>
      </c>
      <c r="H134" s="5"/>
      <c r="I134" s="5"/>
      <c r="J134" s="5"/>
    </row>
    <row r="135" spans="1:10" s="27" customFormat="1" ht="31.5" customHeight="1">
      <c r="A135" s="9"/>
      <c r="B135" s="12" t="s">
        <v>94</v>
      </c>
      <c r="C135" s="4">
        <f t="shared" si="74"/>
        <v>743000</v>
      </c>
      <c r="D135" s="4">
        <f>SUM(D136:D138)</f>
        <v>0</v>
      </c>
      <c r="E135" s="4">
        <f t="shared" ref="E135:J135" si="76">SUM(E136:E138)</f>
        <v>0</v>
      </c>
      <c r="F135" s="4">
        <f t="shared" si="76"/>
        <v>0</v>
      </c>
      <c r="G135" s="4">
        <f t="shared" si="76"/>
        <v>743000</v>
      </c>
      <c r="H135" s="4">
        <f t="shared" si="76"/>
        <v>0</v>
      </c>
      <c r="I135" s="4">
        <f t="shared" si="76"/>
        <v>0</v>
      </c>
      <c r="J135" s="4">
        <f t="shared" si="76"/>
        <v>0</v>
      </c>
    </row>
    <row r="136" spans="1:10" s="23" customFormat="1" ht="38.25" customHeight="1">
      <c r="A136" s="14"/>
      <c r="B136" s="15" t="s">
        <v>147</v>
      </c>
      <c r="C136" s="5">
        <f t="shared" si="74"/>
        <v>432000</v>
      </c>
      <c r="D136" s="5"/>
      <c r="E136" s="5"/>
      <c r="F136" s="5"/>
      <c r="G136" s="5">
        <v>432000</v>
      </c>
      <c r="H136" s="5"/>
      <c r="I136" s="5"/>
      <c r="J136" s="5"/>
    </row>
    <row r="137" spans="1:10" s="38" customFormat="1" ht="31.5" customHeight="1">
      <c r="A137" s="37"/>
      <c r="B137" s="15" t="s">
        <v>148</v>
      </c>
      <c r="C137" s="98">
        <f t="shared" si="74"/>
        <v>136000</v>
      </c>
      <c r="D137" s="98"/>
      <c r="E137" s="98"/>
      <c r="F137" s="98"/>
      <c r="G137" s="98">
        <v>136000</v>
      </c>
      <c r="H137" s="98"/>
      <c r="I137" s="98"/>
      <c r="J137" s="98"/>
    </row>
    <row r="138" spans="1:10" s="27" customFormat="1" ht="41.25" customHeight="1">
      <c r="A138" s="9"/>
      <c r="B138" s="15" t="s">
        <v>149</v>
      </c>
      <c r="C138" s="5">
        <f t="shared" si="74"/>
        <v>175000</v>
      </c>
      <c r="D138" s="5"/>
      <c r="E138" s="5"/>
      <c r="F138" s="5"/>
      <c r="G138" s="5">
        <v>175000</v>
      </c>
      <c r="H138" s="5"/>
      <c r="I138" s="5"/>
      <c r="J138" s="5"/>
    </row>
    <row r="139" spans="1:10" s="23" customFormat="1" ht="27" customHeight="1">
      <c r="A139" s="13"/>
      <c r="B139" s="18" t="s">
        <v>96</v>
      </c>
      <c r="C139" s="4">
        <f t="shared" si="74"/>
        <v>313000</v>
      </c>
      <c r="D139" s="4">
        <f t="shared" ref="D139:J139" si="77">SUM(D140:D140)</f>
        <v>0</v>
      </c>
      <c r="E139" s="4">
        <f t="shared" si="77"/>
        <v>0</v>
      </c>
      <c r="F139" s="4">
        <f t="shared" si="77"/>
        <v>0</v>
      </c>
      <c r="G139" s="4">
        <f t="shared" si="77"/>
        <v>313000</v>
      </c>
      <c r="H139" s="4">
        <f t="shared" si="77"/>
        <v>0</v>
      </c>
      <c r="I139" s="4">
        <f t="shared" si="77"/>
        <v>0</v>
      </c>
      <c r="J139" s="4">
        <f t="shared" si="77"/>
        <v>0</v>
      </c>
    </row>
    <row r="140" spans="1:10" s="23" customFormat="1" ht="28.5" customHeight="1">
      <c r="A140" s="13"/>
      <c r="B140" s="15" t="s">
        <v>153</v>
      </c>
      <c r="C140" s="5">
        <f t="shared" si="74"/>
        <v>313000</v>
      </c>
      <c r="D140" s="5"/>
      <c r="E140" s="5"/>
      <c r="F140" s="5"/>
      <c r="G140" s="5">
        <v>313000</v>
      </c>
      <c r="H140" s="5"/>
      <c r="I140" s="5"/>
      <c r="J140" s="5"/>
    </row>
    <row r="141" spans="1:10" s="27" customFormat="1" ht="31.5" customHeight="1">
      <c r="A141" s="9"/>
      <c r="B141" s="12" t="s">
        <v>95</v>
      </c>
      <c r="C141" s="4">
        <f t="shared" ref="C141:C147" si="78">SUM(D141:J141)</f>
        <v>9000</v>
      </c>
      <c r="D141" s="4">
        <f t="shared" ref="D141:J141" si="79">SUM(D142:D142)</f>
        <v>0</v>
      </c>
      <c r="E141" s="4">
        <f t="shared" si="79"/>
        <v>0</v>
      </c>
      <c r="F141" s="4">
        <f t="shared" si="79"/>
        <v>0</v>
      </c>
      <c r="G141" s="4">
        <f t="shared" si="79"/>
        <v>9000</v>
      </c>
      <c r="H141" s="4">
        <f t="shared" si="79"/>
        <v>0</v>
      </c>
      <c r="I141" s="4">
        <f t="shared" si="79"/>
        <v>0</v>
      </c>
      <c r="J141" s="4">
        <f t="shared" si="79"/>
        <v>0</v>
      </c>
    </row>
    <row r="142" spans="1:10" s="23" customFormat="1" ht="38.25" customHeight="1">
      <c r="A142" s="14"/>
      <c r="B142" s="15" t="s">
        <v>152</v>
      </c>
      <c r="C142" s="5">
        <f t="shared" si="78"/>
        <v>9000</v>
      </c>
      <c r="D142" s="5"/>
      <c r="E142" s="5"/>
      <c r="F142" s="5"/>
      <c r="G142" s="5">
        <v>9000</v>
      </c>
      <c r="H142" s="5"/>
      <c r="I142" s="5"/>
      <c r="J142" s="5"/>
    </row>
    <row r="143" spans="1:10" s="23" customFormat="1" ht="27" customHeight="1">
      <c r="A143" s="13"/>
      <c r="B143" s="18" t="s">
        <v>97</v>
      </c>
      <c r="C143" s="4">
        <f t="shared" si="78"/>
        <v>1803000</v>
      </c>
      <c r="D143" s="4">
        <f>SUM(D144:D147)</f>
        <v>0</v>
      </c>
      <c r="E143" s="4">
        <f>SUM(E144:E147)</f>
        <v>0</v>
      </c>
      <c r="F143" s="4">
        <f t="shared" ref="F143:G143" si="80">SUM(F144:F147)</f>
        <v>0</v>
      </c>
      <c r="G143" s="4">
        <f t="shared" si="80"/>
        <v>1803000</v>
      </c>
      <c r="H143" s="4">
        <f>SUM(H144:H147)</f>
        <v>0</v>
      </c>
      <c r="I143" s="4">
        <f t="shared" ref="I143:J143" si="81">SUM(I144:I147)</f>
        <v>0</v>
      </c>
      <c r="J143" s="4">
        <f t="shared" si="81"/>
        <v>0</v>
      </c>
    </row>
    <row r="144" spans="1:10" s="23" customFormat="1" ht="28.5" customHeight="1">
      <c r="A144" s="13"/>
      <c r="B144" s="15" t="s">
        <v>164</v>
      </c>
      <c r="C144" s="5">
        <f t="shared" si="78"/>
        <v>1312000</v>
      </c>
      <c r="D144" s="5"/>
      <c r="E144" s="5"/>
      <c r="F144" s="5"/>
      <c r="G144" s="5">
        <v>1312000</v>
      </c>
      <c r="H144" s="5"/>
      <c r="I144" s="5"/>
      <c r="J144" s="5"/>
    </row>
    <row r="145" spans="1:10" s="23" customFormat="1" ht="28.5" customHeight="1">
      <c r="A145" s="13"/>
      <c r="B145" s="15" t="s">
        <v>165</v>
      </c>
      <c r="C145" s="5">
        <f t="shared" ref="C145:C146" si="82">SUM(D145:J145)</f>
        <v>91000</v>
      </c>
      <c r="D145" s="5"/>
      <c r="E145" s="5"/>
      <c r="F145" s="5"/>
      <c r="G145" s="5">
        <v>91000</v>
      </c>
      <c r="H145" s="5"/>
      <c r="I145" s="5"/>
      <c r="J145" s="5"/>
    </row>
    <row r="146" spans="1:10" s="23" customFormat="1" ht="28.5" customHeight="1">
      <c r="A146" s="13"/>
      <c r="B146" s="15" t="s">
        <v>166</v>
      </c>
      <c r="C146" s="5">
        <f t="shared" si="82"/>
        <v>300000</v>
      </c>
      <c r="D146" s="5"/>
      <c r="E146" s="5"/>
      <c r="F146" s="5"/>
      <c r="G146" s="5">
        <v>300000</v>
      </c>
      <c r="H146" s="5"/>
      <c r="I146" s="5"/>
      <c r="J146" s="5"/>
    </row>
    <row r="147" spans="1:10" s="23" customFormat="1" ht="33" customHeight="1">
      <c r="A147" s="13"/>
      <c r="B147" s="22" t="s">
        <v>167</v>
      </c>
      <c r="C147" s="35">
        <f t="shared" si="78"/>
        <v>100000</v>
      </c>
      <c r="D147" s="35"/>
      <c r="E147" s="35"/>
      <c r="F147" s="35"/>
      <c r="G147" s="35">
        <v>100000</v>
      </c>
      <c r="H147" s="35"/>
      <c r="I147" s="35"/>
      <c r="J147" s="35"/>
    </row>
    <row r="148" spans="1:10" s="24" customFormat="1" ht="25.5" customHeight="1">
      <c r="A148" s="9"/>
      <c r="B148" s="12" t="s">
        <v>18</v>
      </c>
      <c r="C148" s="4">
        <f t="shared" ref="C148:C163" si="83">SUM(D148:J148)</f>
        <v>5290000</v>
      </c>
      <c r="D148" s="4">
        <f t="shared" ref="D148:J148" si="84">SUM(D149:D152)</f>
        <v>0</v>
      </c>
      <c r="E148" s="4">
        <f t="shared" si="84"/>
        <v>0</v>
      </c>
      <c r="F148" s="4">
        <f t="shared" si="84"/>
        <v>0</v>
      </c>
      <c r="G148" s="4">
        <f t="shared" si="84"/>
        <v>1450000</v>
      </c>
      <c r="H148" s="4">
        <f t="shared" si="84"/>
        <v>0</v>
      </c>
      <c r="I148" s="4">
        <f t="shared" si="84"/>
        <v>1541000</v>
      </c>
      <c r="J148" s="4">
        <f t="shared" si="84"/>
        <v>2299000</v>
      </c>
    </row>
    <row r="149" spans="1:10" s="23" customFormat="1" ht="25.5" customHeight="1">
      <c r="A149" s="14"/>
      <c r="B149" s="15" t="s">
        <v>91</v>
      </c>
      <c r="C149" s="5">
        <f t="shared" si="83"/>
        <v>3840000</v>
      </c>
      <c r="D149" s="5"/>
      <c r="E149" s="5"/>
      <c r="F149" s="5"/>
      <c r="G149" s="5"/>
      <c r="H149" s="5"/>
      <c r="I149" s="5">
        <v>1541000</v>
      </c>
      <c r="J149" s="5">
        <v>2299000</v>
      </c>
    </row>
    <row r="150" spans="1:10" s="23" customFormat="1" ht="25.5" customHeight="1">
      <c r="A150" s="14"/>
      <c r="B150" s="15" t="s">
        <v>92</v>
      </c>
      <c r="C150" s="5">
        <f t="shared" ref="C150:C154" si="85">SUM(D150:J150)</f>
        <v>1000000</v>
      </c>
      <c r="D150" s="5"/>
      <c r="E150" s="5"/>
      <c r="F150" s="5"/>
      <c r="G150" s="5">
        <v>1000000</v>
      </c>
      <c r="H150" s="5"/>
      <c r="I150" s="5"/>
      <c r="J150" s="5"/>
    </row>
    <row r="151" spans="1:10" s="23" customFormat="1" ht="25.5" customHeight="1">
      <c r="A151" s="14"/>
      <c r="B151" s="15" t="s">
        <v>93</v>
      </c>
      <c r="C151" s="5">
        <f t="shared" si="85"/>
        <v>250000</v>
      </c>
      <c r="D151" s="5"/>
      <c r="E151" s="5"/>
      <c r="F151" s="5"/>
      <c r="G151" s="5">
        <v>250000</v>
      </c>
      <c r="H151" s="5"/>
      <c r="I151" s="5"/>
      <c r="J151" s="5"/>
    </row>
    <row r="152" spans="1:10" s="23" customFormat="1" ht="25.5" customHeight="1">
      <c r="A152" s="14"/>
      <c r="B152" s="15" t="s">
        <v>142</v>
      </c>
      <c r="C152" s="5">
        <f t="shared" si="85"/>
        <v>200000</v>
      </c>
      <c r="D152" s="5"/>
      <c r="E152" s="5"/>
      <c r="F152" s="5"/>
      <c r="G152" s="5">
        <v>200000</v>
      </c>
      <c r="H152" s="5"/>
      <c r="I152" s="5"/>
      <c r="J152" s="5"/>
    </row>
    <row r="153" spans="1:10" s="23" customFormat="1" ht="29.25" customHeight="1">
      <c r="A153" s="13"/>
      <c r="B153" s="18" t="s">
        <v>150</v>
      </c>
      <c r="C153" s="4">
        <f t="shared" si="85"/>
        <v>1135000</v>
      </c>
      <c r="D153" s="4">
        <f>SUM(D154:D156)</f>
        <v>0</v>
      </c>
      <c r="E153" s="4">
        <f t="shared" ref="E153:J153" si="86">SUM(E154:E156)</f>
        <v>0</v>
      </c>
      <c r="F153" s="4">
        <f t="shared" si="86"/>
        <v>0</v>
      </c>
      <c r="G153" s="4">
        <f t="shared" si="86"/>
        <v>55000</v>
      </c>
      <c r="H153" s="4">
        <f t="shared" si="86"/>
        <v>1080000</v>
      </c>
      <c r="I153" s="4">
        <f t="shared" si="86"/>
        <v>0</v>
      </c>
      <c r="J153" s="4">
        <f t="shared" si="86"/>
        <v>0</v>
      </c>
    </row>
    <row r="154" spans="1:10" s="23" customFormat="1" ht="29.25" customHeight="1">
      <c r="A154" s="13"/>
      <c r="B154" s="15" t="s">
        <v>151</v>
      </c>
      <c r="C154" s="5">
        <f t="shared" si="85"/>
        <v>55000</v>
      </c>
      <c r="D154" s="5"/>
      <c r="E154" s="5"/>
      <c r="F154" s="5"/>
      <c r="G154" s="5">
        <v>55000</v>
      </c>
      <c r="H154" s="5"/>
      <c r="I154" s="5"/>
      <c r="J154" s="5"/>
    </row>
    <row r="155" spans="1:10" s="23" customFormat="1" ht="29.25" customHeight="1">
      <c r="A155" s="13"/>
      <c r="B155" s="15" t="s">
        <v>168</v>
      </c>
      <c r="C155" s="5">
        <f t="shared" ref="C155:C156" si="87">SUM(D155:J155)</f>
        <v>500000</v>
      </c>
      <c r="D155" s="5"/>
      <c r="E155" s="5"/>
      <c r="F155" s="5"/>
      <c r="G155" s="5"/>
      <c r="H155" s="5">
        <v>500000</v>
      </c>
      <c r="I155" s="5"/>
      <c r="J155" s="5"/>
    </row>
    <row r="156" spans="1:10" s="23" customFormat="1" ht="29.25" customHeight="1">
      <c r="A156" s="13"/>
      <c r="B156" s="15" t="s">
        <v>169</v>
      </c>
      <c r="C156" s="5">
        <f t="shared" si="87"/>
        <v>580000</v>
      </c>
      <c r="D156" s="5"/>
      <c r="E156" s="5"/>
      <c r="F156" s="5"/>
      <c r="G156" s="5"/>
      <c r="H156" s="5">
        <v>580000</v>
      </c>
      <c r="I156" s="5"/>
      <c r="J156" s="5"/>
    </row>
    <row r="157" spans="1:10" s="23" customFormat="1" ht="29.25" customHeight="1">
      <c r="A157" s="13"/>
      <c r="B157" s="18" t="s">
        <v>17</v>
      </c>
      <c r="C157" s="4">
        <f t="shared" si="83"/>
        <v>57000</v>
      </c>
      <c r="D157" s="4">
        <f t="shared" ref="D157:J157" si="88">SUM(D158:D158)</f>
        <v>0</v>
      </c>
      <c r="E157" s="4">
        <f t="shared" si="88"/>
        <v>0</v>
      </c>
      <c r="F157" s="4">
        <f t="shared" si="88"/>
        <v>0</v>
      </c>
      <c r="G157" s="4">
        <f t="shared" si="88"/>
        <v>57000</v>
      </c>
      <c r="H157" s="4">
        <f t="shared" si="88"/>
        <v>0</v>
      </c>
      <c r="I157" s="4">
        <f t="shared" si="88"/>
        <v>0</v>
      </c>
      <c r="J157" s="4">
        <f t="shared" si="88"/>
        <v>0</v>
      </c>
    </row>
    <row r="158" spans="1:10" s="23" customFormat="1" ht="29.25" customHeight="1">
      <c r="A158" s="13"/>
      <c r="B158" s="15" t="s">
        <v>146</v>
      </c>
      <c r="C158" s="5">
        <f t="shared" si="83"/>
        <v>57000</v>
      </c>
      <c r="D158" s="96"/>
      <c r="E158" s="96"/>
      <c r="F158" s="96"/>
      <c r="G158" s="96">
        <v>57000</v>
      </c>
      <c r="H158" s="96"/>
      <c r="I158" s="96"/>
      <c r="J158" s="96"/>
    </row>
    <row r="159" spans="1:10" s="24" customFormat="1" ht="22.5" customHeight="1">
      <c r="A159" s="9"/>
      <c r="B159" s="18" t="s">
        <v>162</v>
      </c>
      <c r="C159" s="4">
        <f t="shared" si="83"/>
        <v>150000</v>
      </c>
      <c r="D159" s="94">
        <f>D160</f>
        <v>0</v>
      </c>
      <c r="E159" s="94">
        <f>E160</f>
        <v>0</v>
      </c>
      <c r="F159" s="94">
        <f t="shared" ref="F159:J159" si="89">F160</f>
        <v>0</v>
      </c>
      <c r="G159" s="94">
        <f>G160</f>
        <v>0</v>
      </c>
      <c r="H159" s="94">
        <f t="shared" si="89"/>
        <v>150000</v>
      </c>
      <c r="I159" s="94">
        <f t="shared" si="89"/>
        <v>0</v>
      </c>
      <c r="J159" s="94">
        <f t="shared" si="89"/>
        <v>0</v>
      </c>
    </row>
    <row r="160" spans="1:10" s="24" customFormat="1" ht="28.5" customHeight="1">
      <c r="A160" s="9"/>
      <c r="B160" s="15" t="s">
        <v>163</v>
      </c>
      <c r="C160" s="5">
        <f t="shared" si="83"/>
        <v>150000</v>
      </c>
      <c r="D160" s="5"/>
      <c r="E160" s="5"/>
      <c r="F160" s="5"/>
      <c r="G160" s="5"/>
      <c r="H160" s="5">
        <v>150000</v>
      </c>
      <c r="I160" s="5"/>
      <c r="J160" s="5"/>
    </row>
    <row r="161" spans="1:10" s="24" customFormat="1" ht="25.5" customHeight="1">
      <c r="A161" s="9"/>
      <c r="B161" s="18" t="s">
        <v>158</v>
      </c>
      <c r="C161" s="4">
        <f t="shared" ref="C161:C162" si="90">SUM(D161:J161)</f>
        <v>1040000</v>
      </c>
      <c r="D161" s="6">
        <f>D162</f>
        <v>0</v>
      </c>
      <c r="E161" s="6">
        <f>E162</f>
        <v>0</v>
      </c>
      <c r="F161" s="6">
        <f t="shared" ref="F161:J165" si="91">F162</f>
        <v>0</v>
      </c>
      <c r="G161" s="6">
        <f t="shared" si="91"/>
        <v>0</v>
      </c>
      <c r="H161" s="6">
        <f t="shared" si="91"/>
        <v>1040000</v>
      </c>
      <c r="I161" s="6">
        <f t="shared" si="91"/>
        <v>0</v>
      </c>
      <c r="J161" s="6">
        <f t="shared" si="91"/>
        <v>0</v>
      </c>
    </row>
    <row r="162" spans="1:10" s="95" customFormat="1" ht="25.5" customHeight="1">
      <c r="A162" s="13"/>
      <c r="B162" s="15" t="s">
        <v>159</v>
      </c>
      <c r="C162" s="5">
        <f t="shared" si="90"/>
        <v>1040000</v>
      </c>
      <c r="D162" s="5"/>
      <c r="E162" s="5"/>
      <c r="F162" s="5"/>
      <c r="G162" s="5"/>
      <c r="H162" s="5">
        <v>1040000</v>
      </c>
      <c r="I162" s="5"/>
      <c r="J162" s="5"/>
    </row>
    <row r="163" spans="1:10" s="24" customFormat="1" ht="25.5" customHeight="1">
      <c r="A163" s="9"/>
      <c r="B163" s="18" t="s">
        <v>155</v>
      </c>
      <c r="C163" s="4">
        <f t="shared" si="83"/>
        <v>10000</v>
      </c>
      <c r="D163" s="6">
        <f>D164</f>
        <v>0</v>
      </c>
      <c r="E163" s="6">
        <f>E164</f>
        <v>0</v>
      </c>
      <c r="F163" s="6">
        <f t="shared" si="91"/>
        <v>0</v>
      </c>
      <c r="G163" s="6">
        <f t="shared" si="91"/>
        <v>10000</v>
      </c>
      <c r="H163" s="6">
        <f t="shared" si="91"/>
        <v>0</v>
      </c>
      <c r="I163" s="6">
        <f t="shared" si="91"/>
        <v>0</v>
      </c>
      <c r="J163" s="6">
        <f t="shared" si="91"/>
        <v>0</v>
      </c>
    </row>
    <row r="164" spans="1:10" s="95" customFormat="1" ht="25.5" customHeight="1">
      <c r="A164" s="13"/>
      <c r="B164" s="15" t="s">
        <v>156</v>
      </c>
      <c r="C164" s="5">
        <f t="shared" ref="C164" si="92">SUM(D164:J164)</f>
        <v>10000</v>
      </c>
      <c r="D164" s="5"/>
      <c r="E164" s="5"/>
      <c r="F164" s="5"/>
      <c r="G164" s="5">
        <v>10000</v>
      </c>
      <c r="H164" s="5"/>
      <c r="I164" s="5"/>
      <c r="J164" s="5"/>
    </row>
    <row r="165" spans="1:10" s="24" customFormat="1" ht="25.5" customHeight="1">
      <c r="A165" s="9"/>
      <c r="B165" s="18" t="s">
        <v>71</v>
      </c>
      <c r="C165" s="4">
        <f>SUM(D165:J165)</f>
        <v>257000</v>
      </c>
      <c r="D165" s="6">
        <f>D166</f>
        <v>0</v>
      </c>
      <c r="E165" s="6">
        <f>E166</f>
        <v>0</v>
      </c>
      <c r="F165" s="6">
        <f t="shared" si="91"/>
        <v>0</v>
      </c>
      <c r="G165" s="6">
        <f t="shared" si="91"/>
        <v>257000</v>
      </c>
      <c r="H165" s="6">
        <f t="shared" si="91"/>
        <v>0</v>
      </c>
      <c r="I165" s="6">
        <f t="shared" si="91"/>
        <v>0</v>
      </c>
      <c r="J165" s="6">
        <f t="shared" si="91"/>
        <v>0</v>
      </c>
    </row>
    <row r="166" spans="1:10" s="24" customFormat="1" ht="25.5" customHeight="1">
      <c r="A166" s="9"/>
      <c r="B166" s="15" t="s">
        <v>143</v>
      </c>
      <c r="C166" s="5">
        <f t="shared" ref="C166" si="93">SUM(D166:J166)</f>
        <v>257000</v>
      </c>
      <c r="D166" s="5"/>
      <c r="E166" s="5"/>
      <c r="F166" s="5"/>
      <c r="G166" s="34">
        <v>257000</v>
      </c>
      <c r="H166" s="34"/>
      <c r="I166" s="34"/>
      <c r="J166" s="34"/>
    </row>
    <row r="167" spans="1:10" s="23" customFormat="1" ht="37.5" customHeight="1">
      <c r="A167" s="73">
        <v>92119</v>
      </c>
      <c r="B167" s="19" t="s">
        <v>37</v>
      </c>
      <c r="C167" s="3">
        <f>SUM(D167:J167)</f>
        <v>2520000</v>
      </c>
      <c r="D167" s="3">
        <f t="shared" ref="D167:J167" si="94">D168+D171</f>
        <v>0</v>
      </c>
      <c r="E167" s="3">
        <f t="shared" si="94"/>
        <v>0</v>
      </c>
      <c r="F167" s="3">
        <f t="shared" si="94"/>
        <v>0</v>
      </c>
      <c r="G167" s="3">
        <f t="shared" si="94"/>
        <v>0</v>
      </c>
      <c r="H167" s="3">
        <f t="shared" si="94"/>
        <v>0</v>
      </c>
      <c r="I167" s="3">
        <f t="shared" si="94"/>
        <v>50000</v>
      </c>
      <c r="J167" s="3">
        <f t="shared" si="94"/>
        <v>2470000</v>
      </c>
    </row>
    <row r="168" spans="1:10" s="23" customFormat="1" ht="27" customHeight="1">
      <c r="A168" s="9"/>
      <c r="B168" s="17" t="s">
        <v>38</v>
      </c>
      <c r="C168" s="4">
        <f t="shared" ref="C168:C170" si="95">SUM(D168:J168)</f>
        <v>1520000</v>
      </c>
      <c r="D168" s="94">
        <f t="shared" ref="D168:J168" si="96">SUM(D169:D170)</f>
        <v>0</v>
      </c>
      <c r="E168" s="94">
        <f t="shared" si="96"/>
        <v>0</v>
      </c>
      <c r="F168" s="94">
        <f t="shared" si="96"/>
        <v>0</v>
      </c>
      <c r="G168" s="94">
        <f t="shared" si="96"/>
        <v>0</v>
      </c>
      <c r="H168" s="94">
        <f t="shared" si="96"/>
        <v>0</v>
      </c>
      <c r="I168" s="94">
        <f t="shared" si="96"/>
        <v>0</v>
      </c>
      <c r="J168" s="94">
        <f t="shared" si="96"/>
        <v>1520000</v>
      </c>
    </row>
    <row r="169" spans="1:10" s="23" customFormat="1" ht="25.5" customHeight="1">
      <c r="A169" s="9"/>
      <c r="B169" s="15" t="s">
        <v>170</v>
      </c>
      <c r="C169" s="5">
        <f t="shared" si="95"/>
        <v>1220000</v>
      </c>
      <c r="D169" s="5"/>
      <c r="E169" s="5"/>
      <c r="F169" s="5"/>
      <c r="G169" s="5"/>
      <c r="H169" s="5"/>
      <c r="I169" s="5"/>
      <c r="J169" s="5">
        <v>1220000</v>
      </c>
    </row>
    <row r="170" spans="1:10" s="23" customFormat="1" ht="33" customHeight="1">
      <c r="A170" s="9"/>
      <c r="B170" s="30" t="s">
        <v>171</v>
      </c>
      <c r="C170" s="35">
        <f t="shared" si="95"/>
        <v>300000</v>
      </c>
      <c r="D170" s="35"/>
      <c r="E170" s="35"/>
      <c r="F170" s="35"/>
      <c r="G170" s="35"/>
      <c r="H170" s="35"/>
      <c r="I170" s="35"/>
      <c r="J170" s="35">
        <v>300000</v>
      </c>
    </row>
    <row r="171" spans="1:10" s="23" customFormat="1" ht="27" customHeight="1">
      <c r="A171" s="9"/>
      <c r="B171" s="17" t="s">
        <v>53</v>
      </c>
      <c r="C171" s="94">
        <f t="shared" ref="C171:C172" si="97">SUM(D171:J171)</f>
        <v>1000000</v>
      </c>
      <c r="D171" s="94">
        <f t="shared" ref="D171:J171" si="98">SUM(D172:D172)</f>
        <v>0</v>
      </c>
      <c r="E171" s="94">
        <f t="shared" si="98"/>
        <v>0</v>
      </c>
      <c r="F171" s="94">
        <f t="shared" si="98"/>
        <v>0</v>
      </c>
      <c r="G171" s="94">
        <f t="shared" si="98"/>
        <v>0</v>
      </c>
      <c r="H171" s="94">
        <f t="shared" si="98"/>
        <v>0</v>
      </c>
      <c r="I171" s="94">
        <f t="shared" si="98"/>
        <v>50000</v>
      </c>
      <c r="J171" s="94">
        <f t="shared" si="98"/>
        <v>950000</v>
      </c>
    </row>
    <row r="172" spans="1:10" s="23" customFormat="1" ht="27" customHeight="1">
      <c r="A172" s="14"/>
      <c r="B172" s="15" t="s">
        <v>67</v>
      </c>
      <c r="C172" s="5">
        <f t="shared" si="97"/>
        <v>1000000</v>
      </c>
      <c r="D172" s="5"/>
      <c r="E172" s="5"/>
      <c r="F172" s="5"/>
      <c r="G172" s="5"/>
      <c r="H172" s="5"/>
      <c r="I172" s="5">
        <v>50000</v>
      </c>
      <c r="J172" s="5">
        <v>950000</v>
      </c>
    </row>
    <row r="173" spans="1:10" s="26" customFormat="1" ht="21.75" customHeight="1">
      <c r="A173" s="10">
        <v>92195</v>
      </c>
      <c r="B173" s="11" t="s">
        <v>65</v>
      </c>
      <c r="C173" s="3">
        <f>SUM(D173:J173)</f>
        <v>325000</v>
      </c>
      <c r="D173" s="28">
        <f>D174</f>
        <v>0</v>
      </c>
      <c r="E173" s="28">
        <f>E174</f>
        <v>325000</v>
      </c>
      <c r="F173" s="28">
        <f t="shared" ref="F173:J173" si="99">F174</f>
        <v>0</v>
      </c>
      <c r="G173" s="28">
        <f t="shared" si="99"/>
        <v>0</v>
      </c>
      <c r="H173" s="28">
        <f t="shared" si="99"/>
        <v>0</v>
      </c>
      <c r="I173" s="28">
        <f t="shared" si="99"/>
        <v>0</v>
      </c>
      <c r="J173" s="28">
        <f t="shared" si="99"/>
        <v>0</v>
      </c>
    </row>
    <row r="174" spans="1:10" s="26" customFormat="1" ht="21.75" customHeight="1">
      <c r="A174" s="9"/>
      <c r="B174" s="12" t="s">
        <v>66</v>
      </c>
      <c r="C174" s="32">
        <f>SUM(D174:J174)</f>
        <v>325000</v>
      </c>
      <c r="D174" s="4">
        <f t="shared" ref="D174:J174" si="100">SUM(D175:D175)</f>
        <v>0</v>
      </c>
      <c r="E174" s="4">
        <f t="shared" si="100"/>
        <v>325000</v>
      </c>
      <c r="F174" s="4">
        <f t="shared" si="100"/>
        <v>0</v>
      </c>
      <c r="G174" s="4">
        <f t="shared" si="100"/>
        <v>0</v>
      </c>
      <c r="H174" s="4">
        <f t="shared" si="100"/>
        <v>0</v>
      </c>
      <c r="I174" s="4">
        <f t="shared" si="100"/>
        <v>0</v>
      </c>
      <c r="J174" s="4">
        <f t="shared" si="100"/>
        <v>0</v>
      </c>
    </row>
    <row r="175" spans="1:10" s="26" customFormat="1" ht="36.75" customHeight="1">
      <c r="A175" s="8"/>
      <c r="B175" s="20" t="s">
        <v>172</v>
      </c>
      <c r="C175" s="100">
        <f>SUM(D175:J175)</f>
        <v>325000</v>
      </c>
      <c r="D175" s="100"/>
      <c r="E175" s="100">
        <v>325000</v>
      </c>
      <c r="F175" s="100"/>
      <c r="G175" s="100"/>
      <c r="H175" s="100"/>
      <c r="I175" s="100"/>
      <c r="J175" s="100"/>
    </row>
    <row r="176" spans="1:10" s="23" customFormat="1" ht="37.5" customHeight="1">
      <c r="A176" s="75"/>
      <c r="B176" s="76"/>
      <c r="C176" s="116"/>
      <c r="D176" s="92"/>
      <c r="E176" s="92"/>
      <c r="F176" s="92"/>
      <c r="G176" s="92"/>
      <c r="H176" s="92"/>
      <c r="I176" s="92"/>
      <c r="J176" s="92"/>
    </row>
    <row r="177" spans="1:10" s="27" customFormat="1">
      <c r="B177" s="77"/>
      <c r="D177" s="93"/>
      <c r="E177" s="93"/>
      <c r="F177" s="93"/>
      <c r="G177" s="93"/>
      <c r="H177" s="93"/>
      <c r="I177" s="93"/>
      <c r="J177" s="93"/>
    </row>
    <row r="178" spans="1:10" s="27" customFormat="1" ht="37.5" customHeight="1">
      <c r="A178" s="132" t="s">
        <v>31</v>
      </c>
      <c r="B178" s="132"/>
      <c r="C178" s="132"/>
      <c r="D178" s="132"/>
      <c r="E178" s="132"/>
      <c r="F178" s="132"/>
      <c r="G178" s="132"/>
      <c r="H178" s="132"/>
      <c r="I178" s="132"/>
      <c r="J178" s="132"/>
    </row>
    <row r="179" spans="1:10" s="27" customFormat="1" ht="25.5" customHeight="1">
      <c r="A179" s="139" t="s">
        <v>32</v>
      </c>
      <c r="B179" s="139"/>
      <c r="C179" s="139"/>
      <c r="D179" s="139"/>
      <c r="E179" s="139"/>
      <c r="F179" s="139"/>
      <c r="G179" s="139"/>
      <c r="H179" s="139"/>
      <c r="I179" s="139"/>
      <c r="J179" s="139"/>
    </row>
    <row r="180" spans="1:10" s="27" customFormat="1" ht="27.75" customHeight="1">
      <c r="A180" s="139" t="s">
        <v>33</v>
      </c>
      <c r="B180" s="128"/>
      <c r="C180" s="128"/>
      <c r="D180" s="128"/>
      <c r="E180" s="128"/>
      <c r="F180" s="128"/>
      <c r="G180" s="128"/>
      <c r="H180" s="128"/>
      <c r="I180" s="128"/>
      <c r="J180" s="128"/>
    </row>
    <row r="181" spans="1:10" s="27" customFormat="1" ht="30.75" customHeight="1">
      <c r="A181" s="139" t="s">
        <v>34</v>
      </c>
      <c r="B181" s="128"/>
      <c r="C181" s="128"/>
      <c r="D181" s="128"/>
      <c r="E181" s="128"/>
      <c r="F181" s="128"/>
      <c r="G181" s="128"/>
      <c r="H181" s="128"/>
      <c r="I181" s="128"/>
      <c r="J181" s="128"/>
    </row>
    <row r="182" spans="1:10" s="27" customFormat="1" ht="30.75" customHeight="1">
      <c r="A182" s="127" t="s">
        <v>36</v>
      </c>
      <c r="B182" s="128"/>
      <c r="C182" s="128"/>
      <c r="D182" s="128"/>
      <c r="E182" s="128"/>
      <c r="F182" s="128"/>
      <c r="G182" s="128"/>
      <c r="H182" s="128"/>
      <c r="I182" s="128"/>
      <c r="J182" s="128"/>
    </row>
    <row r="183" spans="1:10" s="27" customFormat="1" ht="30.75" customHeight="1">
      <c r="A183" s="127" t="s">
        <v>45</v>
      </c>
      <c r="B183" s="128"/>
      <c r="C183" s="128"/>
      <c r="D183" s="128"/>
      <c r="E183" s="128"/>
      <c r="F183" s="128"/>
      <c r="G183" s="128"/>
      <c r="H183" s="128"/>
      <c r="I183" s="128"/>
      <c r="J183" s="128"/>
    </row>
    <row r="184" spans="1:10" s="27" customFormat="1" ht="30.75" customHeight="1">
      <c r="A184" s="127" t="s">
        <v>46</v>
      </c>
      <c r="B184" s="128"/>
      <c r="C184" s="128"/>
      <c r="D184" s="128"/>
      <c r="E184" s="128"/>
      <c r="F184" s="128"/>
      <c r="G184" s="128"/>
      <c r="H184" s="128"/>
      <c r="I184" s="128"/>
      <c r="J184" s="128"/>
    </row>
    <row r="185" spans="1:10" s="27" customFormat="1" ht="30.75" customHeight="1">
      <c r="A185" s="127" t="s">
        <v>47</v>
      </c>
      <c r="B185" s="128"/>
      <c r="C185" s="128"/>
      <c r="D185" s="128"/>
      <c r="E185" s="128"/>
      <c r="F185" s="128"/>
      <c r="G185" s="128"/>
      <c r="H185" s="128"/>
      <c r="I185" s="128"/>
      <c r="J185" s="128"/>
    </row>
    <row r="186" spans="1:10" s="27" customFormat="1" ht="27" customHeight="1">
      <c r="A186" s="127" t="s">
        <v>35</v>
      </c>
      <c r="B186" s="128"/>
      <c r="C186" s="128"/>
      <c r="D186" s="128"/>
      <c r="E186" s="128"/>
      <c r="F186" s="128"/>
      <c r="G186" s="128"/>
      <c r="H186" s="128"/>
      <c r="I186" s="128"/>
      <c r="J186" s="128"/>
    </row>
    <row r="187" spans="1:10" s="27" customFormat="1">
      <c r="D187" s="93"/>
      <c r="E187" s="93"/>
      <c r="F187" s="93"/>
      <c r="G187" s="93"/>
      <c r="H187" s="93"/>
      <c r="I187" s="93"/>
      <c r="J187" s="93"/>
    </row>
    <row r="188" spans="1:10" s="27" customFormat="1">
      <c r="D188" s="93"/>
      <c r="E188" s="93"/>
      <c r="F188" s="93"/>
      <c r="G188" s="93"/>
      <c r="H188" s="93"/>
      <c r="I188" s="93"/>
      <c r="J188" s="93"/>
    </row>
    <row r="189" spans="1:10" s="27" customFormat="1">
      <c r="D189" s="93"/>
      <c r="E189" s="93"/>
      <c r="F189" s="93"/>
      <c r="G189" s="93"/>
      <c r="H189" s="93"/>
      <c r="I189" s="93"/>
      <c r="J189" s="93"/>
    </row>
    <row r="190" spans="1:10" s="27" customFormat="1">
      <c r="D190" s="93"/>
      <c r="E190" s="93"/>
      <c r="F190" s="93"/>
      <c r="G190" s="93"/>
      <c r="H190" s="93"/>
      <c r="I190" s="93"/>
      <c r="J190" s="93"/>
    </row>
    <row r="191" spans="1:10" s="27" customFormat="1">
      <c r="D191" s="93"/>
      <c r="E191" s="93"/>
      <c r="F191" s="93"/>
      <c r="G191" s="93"/>
      <c r="H191" s="93"/>
      <c r="I191" s="93"/>
      <c r="J191" s="93"/>
    </row>
    <row r="192" spans="1:10" s="27" customFormat="1">
      <c r="D192" s="93"/>
      <c r="E192" s="93"/>
      <c r="F192" s="93"/>
      <c r="G192" s="93"/>
      <c r="H192" s="93"/>
      <c r="I192" s="93"/>
      <c r="J192" s="93"/>
    </row>
    <row r="193" spans="4:10" s="27" customFormat="1">
      <c r="D193" s="93"/>
      <c r="E193" s="93"/>
      <c r="F193" s="93"/>
      <c r="G193" s="93"/>
      <c r="H193" s="93"/>
      <c r="I193" s="93"/>
      <c r="J193" s="93"/>
    </row>
    <row r="194" spans="4:10" s="27" customFormat="1">
      <c r="D194" s="93"/>
      <c r="E194" s="93"/>
      <c r="F194" s="93"/>
      <c r="G194" s="93"/>
      <c r="H194" s="93"/>
      <c r="I194" s="93"/>
      <c r="J194" s="93"/>
    </row>
    <row r="195" spans="4:10" s="27" customFormat="1">
      <c r="D195" s="93"/>
      <c r="E195" s="93"/>
      <c r="F195" s="93"/>
      <c r="G195" s="93"/>
      <c r="H195" s="93"/>
      <c r="I195" s="93"/>
      <c r="J195" s="93"/>
    </row>
    <row r="196" spans="4:10" s="27" customFormat="1">
      <c r="D196" s="93"/>
      <c r="E196" s="93"/>
      <c r="F196" s="93"/>
      <c r="G196" s="93"/>
      <c r="H196" s="93"/>
      <c r="I196" s="93"/>
      <c r="J196" s="93"/>
    </row>
    <row r="197" spans="4:10" s="27" customFormat="1">
      <c r="D197" s="93"/>
      <c r="E197" s="93"/>
      <c r="F197" s="93"/>
      <c r="G197" s="93"/>
      <c r="H197" s="93"/>
      <c r="I197" s="93"/>
      <c r="J197" s="93"/>
    </row>
    <row r="198" spans="4:10" s="27" customFormat="1">
      <c r="D198" s="93"/>
      <c r="E198" s="93"/>
      <c r="F198" s="93"/>
      <c r="G198" s="93"/>
      <c r="H198" s="93"/>
      <c r="I198" s="93"/>
      <c r="J198" s="93"/>
    </row>
    <row r="199" spans="4:10" s="27" customFormat="1">
      <c r="D199" s="93"/>
      <c r="E199" s="93"/>
      <c r="F199" s="93"/>
      <c r="G199" s="93"/>
      <c r="H199" s="93"/>
      <c r="I199" s="93"/>
      <c r="J199" s="93"/>
    </row>
    <row r="200" spans="4:10" s="27" customFormat="1">
      <c r="D200" s="93"/>
      <c r="E200" s="93"/>
      <c r="F200" s="93"/>
      <c r="G200" s="93"/>
      <c r="H200" s="93"/>
      <c r="I200" s="93"/>
      <c r="J200" s="93"/>
    </row>
    <row r="201" spans="4:10" s="27" customFormat="1">
      <c r="D201" s="93"/>
      <c r="E201" s="93"/>
      <c r="F201" s="93"/>
      <c r="G201" s="93"/>
      <c r="H201" s="93"/>
      <c r="I201" s="93"/>
      <c r="J201" s="93"/>
    </row>
    <row r="202" spans="4:10" s="27" customFormat="1">
      <c r="D202" s="93"/>
      <c r="E202" s="93"/>
      <c r="F202" s="93"/>
      <c r="G202" s="93"/>
      <c r="H202" s="93"/>
      <c r="I202" s="93"/>
      <c r="J202" s="93"/>
    </row>
    <row r="203" spans="4:10" s="27" customFormat="1">
      <c r="D203" s="93"/>
      <c r="E203" s="93"/>
      <c r="F203" s="93"/>
      <c r="G203" s="93"/>
      <c r="H203" s="93"/>
      <c r="I203" s="93"/>
      <c r="J203" s="93"/>
    </row>
    <row r="204" spans="4:10" s="27" customFormat="1">
      <c r="D204" s="93"/>
      <c r="E204" s="93"/>
      <c r="F204" s="93"/>
      <c r="G204" s="93"/>
      <c r="H204" s="93"/>
      <c r="I204" s="93"/>
      <c r="J204" s="93"/>
    </row>
    <row r="205" spans="4:10" s="27" customFormat="1">
      <c r="D205" s="93"/>
      <c r="E205" s="93"/>
      <c r="F205" s="93"/>
      <c r="G205" s="93"/>
      <c r="H205" s="93"/>
      <c r="I205" s="93"/>
      <c r="J205" s="93"/>
    </row>
    <row r="206" spans="4:10" s="27" customFormat="1">
      <c r="D206" s="93"/>
      <c r="E206" s="93"/>
      <c r="F206" s="93"/>
      <c r="G206" s="93"/>
      <c r="H206" s="93"/>
      <c r="I206" s="93"/>
      <c r="J206" s="93"/>
    </row>
    <row r="207" spans="4:10" s="27" customFormat="1">
      <c r="D207" s="93"/>
      <c r="E207" s="93"/>
      <c r="F207" s="93"/>
      <c r="G207" s="93"/>
      <c r="H207" s="93"/>
      <c r="I207" s="93"/>
      <c r="J207" s="93"/>
    </row>
    <row r="208" spans="4:10" s="27" customFormat="1">
      <c r="D208" s="93"/>
      <c r="E208" s="93"/>
      <c r="F208" s="93"/>
      <c r="G208" s="93"/>
      <c r="H208" s="93"/>
      <c r="I208" s="93"/>
      <c r="J208" s="93"/>
    </row>
    <row r="209" spans="4:10" s="27" customFormat="1">
      <c r="D209" s="93"/>
      <c r="E209" s="93"/>
      <c r="F209" s="93"/>
      <c r="G209" s="93"/>
      <c r="H209" s="93"/>
      <c r="I209" s="93"/>
      <c r="J209" s="93"/>
    </row>
    <row r="210" spans="4:10" s="27" customFormat="1">
      <c r="D210" s="93"/>
      <c r="E210" s="93"/>
      <c r="F210" s="93"/>
      <c r="G210" s="93"/>
      <c r="H210" s="93"/>
      <c r="I210" s="93"/>
      <c r="J210" s="93"/>
    </row>
    <row r="211" spans="4:10" s="27" customFormat="1">
      <c r="D211" s="93"/>
      <c r="E211" s="93"/>
      <c r="F211" s="93"/>
      <c r="G211" s="93"/>
      <c r="H211" s="93"/>
      <c r="I211" s="93"/>
      <c r="J211" s="93"/>
    </row>
    <row r="212" spans="4:10" s="27" customFormat="1">
      <c r="D212" s="93"/>
      <c r="E212" s="93"/>
      <c r="F212" s="93"/>
      <c r="G212" s="93"/>
      <c r="H212" s="93"/>
      <c r="I212" s="93"/>
      <c r="J212" s="93"/>
    </row>
    <row r="213" spans="4:10" s="27" customFormat="1">
      <c r="D213" s="93"/>
      <c r="E213" s="93"/>
      <c r="F213" s="93"/>
      <c r="G213" s="93"/>
      <c r="H213" s="93"/>
      <c r="I213" s="93"/>
      <c r="J213" s="93"/>
    </row>
    <row r="214" spans="4:10" s="27" customFormat="1">
      <c r="D214" s="93"/>
      <c r="E214" s="93"/>
      <c r="F214" s="93"/>
      <c r="G214" s="93"/>
      <c r="H214" s="93"/>
      <c r="I214" s="93"/>
      <c r="J214" s="93"/>
    </row>
    <row r="215" spans="4:10" s="27" customFormat="1">
      <c r="D215" s="93"/>
      <c r="E215" s="93"/>
      <c r="F215" s="93"/>
      <c r="G215" s="93"/>
      <c r="H215" s="93"/>
      <c r="I215" s="93"/>
      <c r="J215" s="93"/>
    </row>
    <row r="216" spans="4:10" s="27" customFormat="1">
      <c r="D216" s="93"/>
      <c r="E216" s="93"/>
      <c r="F216" s="93"/>
      <c r="G216" s="93"/>
      <c r="H216" s="93"/>
      <c r="I216" s="93"/>
      <c r="J216" s="93"/>
    </row>
    <row r="217" spans="4:10" s="27" customFormat="1">
      <c r="D217" s="93"/>
      <c r="E217" s="93"/>
      <c r="F217" s="93"/>
      <c r="G217" s="93"/>
      <c r="H217" s="93"/>
      <c r="I217" s="93"/>
      <c r="J217" s="93"/>
    </row>
    <row r="218" spans="4:10" s="27" customFormat="1">
      <c r="D218" s="93"/>
      <c r="E218" s="93"/>
      <c r="F218" s="93"/>
      <c r="G218" s="93"/>
      <c r="H218" s="93"/>
      <c r="I218" s="93"/>
      <c r="J218" s="93"/>
    </row>
    <row r="219" spans="4:10" s="27" customFormat="1">
      <c r="D219" s="93"/>
      <c r="E219" s="93"/>
      <c r="F219" s="93"/>
      <c r="G219" s="93"/>
      <c r="H219" s="93"/>
      <c r="I219" s="93"/>
      <c r="J219" s="93"/>
    </row>
    <row r="220" spans="4:10" s="27" customFormat="1">
      <c r="D220" s="93"/>
      <c r="E220" s="93"/>
      <c r="F220" s="93"/>
      <c r="G220" s="93"/>
      <c r="H220" s="93"/>
      <c r="I220" s="93"/>
      <c r="J220" s="93"/>
    </row>
    <row r="221" spans="4:10" s="27" customFormat="1">
      <c r="D221" s="93"/>
      <c r="E221" s="93"/>
      <c r="F221" s="93"/>
      <c r="G221" s="93"/>
      <c r="H221" s="93"/>
      <c r="I221" s="93"/>
      <c r="J221" s="93"/>
    </row>
    <row r="222" spans="4:10" s="27" customFormat="1">
      <c r="D222" s="93"/>
      <c r="E222" s="93"/>
      <c r="F222" s="93"/>
      <c r="G222" s="93"/>
      <c r="H222" s="93"/>
      <c r="I222" s="93"/>
      <c r="J222" s="93"/>
    </row>
    <row r="223" spans="4:10" s="27" customFormat="1">
      <c r="D223" s="93"/>
      <c r="E223" s="93"/>
      <c r="F223" s="93"/>
      <c r="G223" s="93"/>
      <c r="H223" s="93"/>
      <c r="I223" s="93"/>
      <c r="J223" s="93"/>
    </row>
  </sheetData>
  <mergeCells count="39">
    <mergeCell ref="A180:J180"/>
    <mergeCell ref="A179:J179"/>
    <mergeCell ref="A38:B38"/>
    <mergeCell ref="C40:C42"/>
    <mergeCell ref="A183:J183"/>
    <mergeCell ref="A181:J181"/>
    <mergeCell ref="A186:J186"/>
    <mergeCell ref="A184:J184"/>
    <mergeCell ref="A185:J185"/>
    <mergeCell ref="A6:B6"/>
    <mergeCell ref="A182:J182"/>
    <mergeCell ref="B8:B10"/>
    <mergeCell ref="A178:J178"/>
    <mergeCell ref="I23:J23"/>
    <mergeCell ref="I25:J25"/>
    <mergeCell ref="I26:J26"/>
    <mergeCell ref="I8:J10"/>
    <mergeCell ref="I17:J18"/>
    <mergeCell ref="C8:C10"/>
    <mergeCell ref="D8:D10"/>
    <mergeCell ref="I35:J35"/>
    <mergeCell ref="F8:F10"/>
    <mergeCell ref="G8:G10"/>
    <mergeCell ref="H8:H10"/>
    <mergeCell ref="I19:J19"/>
    <mergeCell ref="E8:E10"/>
    <mergeCell ref="D40:E40"/>
    <mergeCell ref="I20:J20"/>
    <mergeCell ref="I27:J27"/>
    <mergeCell ref="I33:J33"/>
    <mergeCell ref="I28:J28"/>
    <mergeCell ref="I29:J29"/>
    <mergeCell ref="I30:J30"/>
    <mergeCell ref="I31:J31"/>
    <mergeCell ref="I32:J32"/>
    <mergeCell ref="I11:J12"/>
    <mergeCell ref="I13:J14"/>
    <mergeCell ref="I15:J15"/>
    <mergeCell ref="I16:J16"/>
  </mergeCells>
  <printOptions horizontalCentered="1" verticalCentered="1"/>
  <pageMargins left="0.11811023622047245" right="0.11811023622047245" top="0.15748031496062992" bottom="0.15748031496062992" header="0" footer="0"/>
  <pageSetup paperSize="9" scale="42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J1"/>
  <sheetViews>
    <sheetView topLeftCell="A91" zoomScaleNormal="100" workbookViewId="0">
      <selection activeCell="A106" sqref="A1:XFD1048576"/>
    </sheetView>
  </sheetViews>
  <sheetFormatPr defaultColWidth="9" defaultRowHeight="12.75"/>
  <cols>
    <col min="1" max="9" width="9" style="1"/>
    <col min="10" max="10" width="9" style="2"/>
    <col min="11" max="16384" width="9" style="1"/>
  </cols>
  <sheetData/>
  <printOptions horizontalCentered="1" verticalCentered="1"/>
  <pageMargins left="0.11811023622047245" right="0.11811023622047245" top="0.15748031496062992" bottom="0.15748031496062992" header="0" footer="0"/>
  <pageSetup paperSize="8" scale="2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dotacje celowe</vt:lpstr>
      <vt:lpstr>Arkusz1</vt:lpstr>
      <vt:lpstr>Arkusz3</vt:lpstr>
    </vt:vector>
  </TitlesOfParts>
  <Company>MKiDN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ksubda</dc:creator>
  <cp:lastModifiedBy>Ewa Gerwatowska</cp:lastModifiedBy>
  <cp:lastPrinted>2016-04-29T08:00:11Z</cp:lastPrinted>
  <dcterms:created xsi:type="dcterms:W3CDTF">2013-01-29T14:05:36Z</dcterms:created>
  <dcterms:modified xsi:type="dcterms:W3CDTF">2023-03-15T12:37:14Z</dcterms:modified>
</cp:coreProperties>
</file>