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aniel\Desktop\BIP - dokumenty\zamieszczone w BIP\2023\2023.11.28_Wykonanie remontu III piętra_W.Augustyn\"/>
    </mc:Choice>
  </mc:AlternateContent>
  <xr:revisionPtr revIDLastSave="0" documentId="8_{D5F86326-69E9-41BB-B376-752246BD6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DDKiA III p." sheetId="1" r:id="rId1"/>
  </sheets>
  <definedNames>
    <definedName name="ezdSprawaZnak" localSheetId="0">'GDDKiA III p.'!$D$1</definedName>
    <definedName name="_xlnm.Print_Area" localSheetId="0">'GDDKiA III p.'!$A$1:$G$112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7" i="1"/>
  <c r="E56" i="1"/>
  <c r="E51" i="1"/>
  <c r="E50" i="1"/>
  <c r="E49" i="1"/>
  <c r="E48" i="1"/>
  <c r="E46" i="1"/>
  <c r="E45" i="1"/>
  <c r="E44" i="1"/>
  <c r="E23" i="1"/>
  <c r="E22" i="1"/>
  <c r="E21" i="1"/>
  <c r="E18" i="1"/>
</calcChain>
</file>

<file path=xl/sharedStrings.xml><?xml version="1.0" encoding="utf-8"?>
<sst xmlns="http://schemas.openxmlformats.org/spreadsheetml/2006/main" count="380" uniqueCount="248">
  <si>
    <t>pieczątka Wykonawcy</t>
  </si>
  <si>
    <t>Kosztorys ofertowy</t>
  </si>
  <si>
    <t>Nr</t>
  </si>
  <si>
    <t>Podstawa</t>
  </si>
  <si>
    <t>Opis</t>
  </si>
  <si>
    <t>Jednostka</t>
  </si>
  <si>
    <t>Ilość</t>
  </si>
  <si>
    <t>Cena jeddostkowa</t>
  </si>
  <si>
    <t>Wartość netto *</t>
  </si>
  <si>
    <t>1</t>
  </si>
  <si>
    <t>Rozdział</t>
  </si>
  <si>
    <t>1.1</t>
  </si>
  <si>
    <t>Element</t>
  </si>
  <si>
    <t>1.1.1</t>
  </si>
  <si>
    <t>Kalkulacja indywidualna</t>
  </si>
  <si>
    <t>kpl</t>
  </si>
  <si>
    <t>1.1.2</t>
  </si>
  <si>
    <t>Zabezpieczenie okien i klimatyzatorów - folia</t>
  </si>
  <si>
    <t>1.1.3</t>
  </si>
  <si>
    <t>KNR 401/1202/9</t>
  </si>
  <si>
    <t>m2</t>
  </si>
  <si>
    <t>1.1.4</t>
  </si>
  <si>
    <t>KNR 401/713/3 (1)</t>
  </si>
  <si>
    <t>1.1.5</t>
  </si>
  <si>
    <t>KNRW 202/2011/2</t>
  </si>
  <si>
    <t>1.1.6</t>
  </si>
  <si>
    <t>NNRNKB
202/1134/1 (2)</t>
  </si>
  <si>
    <t>1.1.7</t>
  </si>
  <si>
    <t>KNR 401/1204/2</t>
  </si>
  <si>
    <t>Malowanie farbami emulsyjnymi starych tynków, 2-krotne, sufit - kolor biały</t>
  </si>
  <si>
    <t>1.1.8</t>
  </si>
  <si>
    <t>KNR 401/1204/5</t>
  </si>
  <si>
    <t>Malowanie farbami emulsyjnymi starych tynków, 1-krotne, sufit - kolor biały</t>
  </si>
  <si>
    <t>1.1.9</t>
  </si>
  <si>
    <t>KNRW
202/2011/2</t>
  </si>
  <si>
    <t>Tynki (gładzie) 1-warstwowe z gipsu szpachlowego wykonywane recznie, grubosc 3˙mm, sciany, podło¿e z tynku - przyjeto 25% powierzchni - sciany</t>
  </si>
  <si>
    <t>1.1.10</t>
  </si>
  <si>
    <t>NNRNKB
202/1134/2 (1)</t>
  </si>
  <si>
    <t>1.1.11</t>
  </si>
  <si>
    <t>Malowanie farbami emulsyjnymi starych tynków, 2-krotne, sciany wewnetrzne - kolor do uzgodnienia z Zamawiającym</t>
  </si>
  <si>
    <t>1.1.12</t>
  </si>
  <si>
    <t>Malowanie farbami emulsyjnymi starych tynków, 1-krotne, sciany wewnetrzne - kolor do uzgodnienia z Zamawiającym</t>
  </si>
  <si>
    <t>1.1.13</t>
  </si>
  <si>
    <t>Kalkulacja
indywidualna</t>
  </si>
  <si>
    <t>1.1.14</t>
  </si>
  <si>
    <t>1.2</t>
  </si>
  <si>
    <t>1.2.1</t>
  </si>
  <si>
    <t>KNR 401/818/5</t>
  </si>
  <si>
    <t>Zerwanie posadzki z tworzyw sztucznych</t>
  </si>
  <si>
    <t>1.2.2</t>
  </si>
  <si>
    <t>KNR 401/211/1</t>
  </si>
  <si>
    <t>Oczyszczenia powierzchni wylewek z kleju p.a. - przyjeto 50%</t>
  </si>
  <si>
    <t>1.2.3</t>
  </si>
  <si>
    <t>KNR 401/804/1</t>
  </si>
  <si>
    <t>miejsce</t>
  </si>
  <si>
    <t>1.2.4</t>
  </si>
  <si>
    <t>KNR 401/804/3</t>
  </si>
  <si>
    <t>1.2.5</t>
  </si>
  <si>
    <t>KNNR 2/1208/1</t>
  </si>
  <si>
    <t>1.2.6</t>
  </si>
  <si>
    <t>KNRW
202/1124/1</t>
  </si>
  <si>
    <t>Posadzki z wykładzin tekstylnych, rulonowych, klejone do podkładu, klasa trudnopalności Bfl-s1, kolor do uzgodnienia z Zamawiającym</t>
  </si>
  <si>
    <t>1.2.7</t>
  </si>
  <si>
    <t>KNRW
202/1124/6</t>
  </si>
  <si>
    <t>Cokół z wykładziny, klasa trudnopalności Bfl-s1, kolor do uzgodnienia z Zamawiającym</t>
  </si>
  <si>
    <t>m</t>
  </si>
  <si>
    <t>2</t>
  </si>
  <si>
    <t>ROBOTY INSTALACYJNE</t>
  </si>
  <si>
    <t>2.1</t>
  </si>
  <si>
    <t>2.1.1</t>
  </si>
  <si>
    <t>KNKRB 5/305/6
(2)</t>
  </si>
  <si>
    <t>szt</t>
  </si>
  <si>
    <t>2.1.2</t>
  </si>
  <si>
    <t>KNR 1326/105/1</t>
  </si>
  <si>
    <t>Wymiana gniazd wtyczkowych podtynkowych dwubieg. 10A</t>
  </si>
  <si>
    <t>2.1.3</t>
  </si>
  <si>
    <t>KNR 1326/103/4</t>
  </si>
  <si>
    <t>Demontaż i wymiana osprzetu instalacyjnego wymiana łaczników p. t.</t>
  </si>
  <si>
    <t>2.2</t>
  </si>
  <si>
    <t>2.2.1</t>
  </si>
  <si>
    <t>Demontaż czujek dymu, montaż ponowny z wkuciem przewodów</t>
  </si>
  <si>
    <t>3</t>
  </si>
  <si>
    <t>ROBOTY POZOSTAŁE</t>
  </si>
  <si>
    <t>3.1</t>
  </si>
  <si>
    <t>Utylizacja elementów z demontażu</t>
  </si>
  <si>
    <t>3.1.1</t>
  </si>
  <si>
    <t>Suma wartości netto</t>
  </si>
  <si>
    <t>Cena brutto (suma wartości netto + podatek VAT)</t>
  </si>
  <si>
    <t>Słownie cena oferty brutto: ………………………………………………………………………………………………………………………..</t>
  </si>
  <si>
    <t>…...………………………………….</t>
  </si>
  <si>
    <t>podpis Wykonawcy/Pełnomocnika</t>
  </si>
  <si>
    <t>VAT 23 %</t>
  </si>
  <si>
    <t xml:space="preserve">Instalacja elektryczna </t>
  </si>
  <si>
    <t>Czujniki</t>
  </si>
  <si>
    <t>Wymiana kratki wentylacyjnej z możliwością zamknięcia (aluminiowa)</t>
  </si>
  <si>
    <t>Samopoziomujace masy szpachlowe wewnatrz budynków pod płytki z kamieni sztucznych, wykładziny i parkiet, wylewka korygujaco wyrównujaca grubosci 2 mm</t>
  </si>
  <si>
    <t>Demontaż i wyniesienie mebli biurowych i sprzetów - wraz z zabezpieczeniem oraz wniesieniem po zakończeniu robót</t>
  </si>
  <si>
    <t>KNR 202/815/6</t>
  </si>
  <si>
    <t>Gładz gipsowa na sufitach 2-warstwowa</t>
  </si>
  <si>
    <t>Gładz gipsowa na scianach 2-warstwowa</t>
  </si>
  <si>
    <t>KNR 202/815/4</t>
  </si>
  <si>
    <t>Demontaż drzwi wraz z wycięciem ościeżnicy stalowej wraz z demontażem zabudowy meblowej, szafy, pawlacza</t>
  </si>
  <si>
    <t>KNR 401/711/5</t>
  </si>
  <si>
    <t>Uzupełnienie tynków zwykłych wewnetrznych kat. III, (sciany płaskie, słupy prostokatne, z cegły, pustaków ceramicznych, gazo- i pianobetonu) zaprawa cementowa, do 2˙m2 (w 1 miejscu)</t>
  </si>
  <si>
    <t>Gładz gipsowa na scianach 2-warstwowa - za szafami</t>
  </si>
  <si>
    <t>KNR 202/2004/7</t>
  </si>
  <si>
    <t>Obudowa płytami gipsowo-kartonowymi na rusztach metalowych pojedynczych - rura kanalizacyjna</t>
  </si>
  <si>
    <t>KNR 202/2006/3
(2)</t>
  </si>
  <si>
    <t>Okładziny pojedyncze z płyt gipsowo-kartonowych na scianach, na rusztach, płyty grubosci 12,5˙mm - zabudowa drzwi</t>
  </si>
  <si>
    <t>Tynki (gładzie) 1-warstwowe z gipsu szpachlowego wykonywane recznie, grubosc 3mm, sciany, podłoże z tynku - przyjeto 25% powierzchni - sufit</t>
  </si>
  <si>
    <t>Naprawa posadzki cementowej z zatarciem na gładko, do 0,25 m2 (w 1 miejscu)
- przyjeto po 2 miejsca w pokoju</t>
  </si>
  <si>
    <t>Naprawa posadzki cementowej z zatarciem na gładko, do 1,00 m2 (w 1 miejscu)
- przyjeto po 2 miejsca w pokoju</t>
  </si>
  <si>
    <t xml:space="preserve">ROBOTY BUDOWLANE NA III PIĘTRZE </t>
  </si>
  <si>
    <t xml:space="preserve">Wymiana wykładziny dywanowej 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</si>
  <si>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</si>
  <si>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</si>
  <si>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</si>
  <si>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</si>
  <si>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</si>
  <si>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</si>
  <si>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</si>
  <si>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</si>
  <si>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Malowanie korytarza</t>
  </si>
  <si>
    <t>1.2.8</t>
  </si>
  <si>
    <t>Zabezpieczenie mebli kuchennych</t>
  </si>
  <si>
    <t>KNNR 8/122/4</t>
  </si>
  <si>
    <t>Demontaż baterii umywalkowej lub zmywakowej ściennej</t>
  </si>
  <si>
    <t>szt.</t>
  </si>
  <si>
    <t>Demontaż urządzeń sanitarnych, zlewozmywak, zmywak żeliwny lub kamionkowy</t>
  </si>
  <si>
    <t>KNNR 8/225/2</t>
  </si>
  <si>
    <t>KNR 215/115/2</t>
  </si>
  <si>
    <t>KNR 215/220/5 (1)</t>
  </si>
  <si>
    <t>Przecieranie istniejących tynków wewnętrznych, nie malowanych lub nie pokrytych tapetą, na ścianach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</si>
  <si>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</si>
  <si>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</si>
  <si>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</si>
  <si>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</si>
  <si>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</si>
  <si>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</si>
  <si>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</si>
  <si>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</si>
  <si>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</si>
  <si>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</si>
  <si>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NNRNKB 202/1134/1 (2)</t>
  </si>
  <si>
    <t>NNRNKB 202/1134/2 (1)</t>
  </si>
  <si>
    <t>1.2.19</t>
  </si>
  <si>
    <t>Malowanie farbami emulsyjnymi starych tynków, 2-krotne, ściany wewnętrzne - kolor do uzgodnienia z Zamawiającym</t>
  </si>
  <si>
    <t>Bateria umywalkowa lub zmywakowa stojąca giętka Dn 15mm - kolor do uzgodnienia z Zamawiającym</t>
  </si>
  <si>
    <t>Zlewozmywak kamienny lub stalowy na szafce - rodzaj i kolor do uzgodnienia z Zamawiającym</t>
  </si>
  <si>
    <t>Tynki (gładzie) 1-warstwowe z gipsu szpachlowego wykonywane ręcznie, grubość 3 mm, ściany, podłoże z tynku - przyjęto 25% powierzchni - sufit</t>
  </si>
  <si>
    <t>Tynki (gładzie) 1-warstwowe z gipsu szpachlowego wykonywane ręcznie, grubość 3 mm, ściany, podłoże z tynku - przyjęto 25% powierzchni - ściany</t>
  </si>
  <si>
    <t>Malowanie farbami emulsyjnymi starych tynków, 1-krotne, ściany wewnętrzne - kolor do uzgodnienia z Zamawiającym</t>
  </si>
  <si>
    <t>Malowanie farbami emulsyjnymi starych tynków, 2-krotne, ściany wewnętrzne - lakier transparentny</t>
  </si>
  <si>
    <t>Sprzątanie po robotach budowlanych</t>
  </si>
  <si>
    <t>Wymiana pojemników: na ręczniki papierowe w listkach, dozownik do płynu</t>
  </si>
  <si>
    <t>1.2.20</t>
  </si>
  <si>
    <t>1.4</t>
  </si>
  <si>
    <t>1.4.1</t>
  </si>
  <si>
    <t>1.4.2</t>
  </si>
  <si>
    <t>Tymczasowe oddzielenie częsci remontowanej z możliwością dojścia od pokoju 316 wraz z demontazem po zakończeniu robót - Ścianka działowa GR z płyt gipsowo-kartonowych na pojedynczych rusztach metalowych, pokrycie obustronne, ścianki jednowarstwowe</t>
  </si>
  <si>
    <t>Zabezpieczenie ścianki ppoż i korytarza przewiązki między stronami budynku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</si>
  <si>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</si>
  <si>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</si>
  <si>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</si>
  <si>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</si>
  <si>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</si>
  <si>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</si>
  <si>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</si>
  <si>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</si>
  <si>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KNR 401/1205/1</t>
  </si>
  <si>
    <t>Zerwanie starych tapet</t>
  </si>
  <si>
    <t>KNRW 202/830/4</t>
  </si>
  <si>
    <t>Gładzie gipsowe, na ścianach z elementów prefabrykowanych i betonów wylewanych, 2-warstwowa - ściany i sufit</t>
  </si>
  <si>
    <t>Malowanie farbami emulsyjnymi starych tynków, 2-krotne, sufit</t>
  </si>
  <si>
    <t>Malowanie farbami emulsyjnymi starych tynków, 1-krotne, sufit</t>
  </si>
  <si>
    <t>Malowanie farbami emulsyjnymi starych tynków, 2-krotne, ściany wewnętrzne</t>
  </si>
  <si>
    <t>Malowanie farbami emulsyjnymi starych tynków, 1-krotne, ściany wewnętrzne</t>
  </si>
  <si>
    <t>1.4.11</t>
  </si>
  <si>
    <t>1.4.12</t>
  </si>
  <si>
    <t>1.1.15</t>
  </si>
  <si>
    <t>Malowanie pomieszczeń biurowych</t>
  </si>
  <si>
    <t>Gruntowanie podłoży, powierzchnie pionowe</t>
  </si>
  <si>
    <t>Gruntowanie podłoży, powierzchnie poziome</t>
  </si>
  <si>
    <t>2.1.4</t>
  </si>
  <si>
    <t>Wypusty oswietleniowe wykonywane przewodami wtynkowymi YDYp -3x1,5mm2; podłoże: cegła (2) - Oprawa LED nt. (L)120x(W)20x(H)53 min. 34W; min. 3400 lm; 4000K; długość świcenia min. 48000 godzin; min. stopien ochrony IP44; wraz wyłacznik pt. z ramką natynkową,</t>
  </si>
  <si>
    <t>Malowanie pomieszczenia socjalnego i toalety</t>
  </si>
  <si>
    <t>KNRW 508/209/3</t>
  </si>
  <si>
    <t>Przewody układane w tynku, kabelkowe płaskie, podłoże betonowe, do 7,5˙mm2 -przewód YDYpż/o 4x1,5 mm2</t>
  </si>
  <si>
    <t>2.1.5</t>
  </si>
  <si>
    <t>2.3.1</t>
  </si>
  <si>
    <t>2.1.6</t>
  </si>
  <si>
    <t>2.1.7</t>
  </si>
  <si>
    <t>Zaprawianie bruzd, bruzda szerokości do 25mm</t>
  </si>
  <si>
    <t>Demontaż  istniejacego grzejnika wraz z wymiana na nowy stalowy 450x1400 wraz z głowicą termostatyczną</t>
  </si>
  <si>
    <t>Wykonanie nakładki z PCV w kolorze białym na parapet</t>
  </si>
  <si>
    <t>mb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</si>
  <si>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</si>
  <si>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</si>
  <si>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</si>
  <si>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</si>
  <si>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</si>
  <si>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</si>
  <si>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</si>
  <si>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</si>
  <si>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2.1.8</t>
  </si>
  <si>
    <t>KNRW 508/504/1</t>
  </si>
  <si>
    <t>2.3</t>
  </si>
  <si>
    <t>KNR 401/208/2</t>
  </si>
  <si>
    <t xml:space="preserve">Przebicie otworów w elementach z betonu o powierzchni do 0,05·m2, </t>
  </si>
  <si>
    <t>KNR 403/1008/1</t>
  </si>
  <si>
    <t>Montaż przepustów rurowych o długość przepustu do 1·m, na ścianie, rura Fi do 25·mm</t>
  </si>
  <si>
    <t>KNR 508/101/4</t>
  </si>
  <si>
    <t>Montaż uchwytów pod rury winidurowe układane pojedynczo z przygotowaniem podłoża przy użyciu sprzętu mechanicznego, przykręcenie uchwytów do kołków plastikowych w podłożu betonowym</t>
  </si>
  <si>
    <t>KNR 508/110/1</t>
  </si>
  <si>
    <t>Rury winidurowe układane n/t na gotowych uchwytach, rura Fi·20·mm</t>
  </si>
  <si>
    <t>KNR 508/207/2</t>
  </si>
  <si>
    <t>Przewody kabelkowe wciągane do rur, w powłoce poliwinitowej, łączny przekrój żył do 12·mm2 Cu, 20·mm2 - Kabel FTP 6e zewnętrzny podwójna izolacja POE</t>
  </si>
  <si>
    <t>KNR 506/702/6</t>
  </si>
  <si>
    <t>Zarabianie i podłaczanie konców kabli i przewodów stacyjnych o srednicy żył do 0,9˙mm pod zaciski, kabel bez ekranu 10-żyłowy POE</t>
  </si>
  <si>
    <t>Instalacja systemu telewizji użytkowej</t>
  </si>
  <si>
    <t>2.2.2</t>
  </si>
  <si>
    <t>2.2.3</t>
  </si>
  <si>
    <t>2.2.4</t>
  </si>
  <si>
    <t>2.2.5</t>
  </si>
  <si>
    <t>2.2.6</t>
  </si>
  <si>
    <t>2.1.9</t>
  </si>
  <si>
    <t>2.1.10</t>
  </si>
  <si>
    <t>KNR 403/1001/3</t>
  </si>
  <si>
    <t>Wykucie bruzd dla przewodów wtynkowych ręcznie, podłoże: beton</t>
  </si>
  <si>
    <t>KNR 403/1012/1</t>
  </si>
  <si>
    <t>Montaż wewnętrznej żaluzji kasetowej aluminiowej (listkowej) do każdej z kwater okiennych o wymiarach ok. 350 mm x 640 mm - wymagany pomiar na miejscu</t>
  </si>
  <si>
    <t>Montaż wewnętrznej żaluzji kasetowej aluminiowej (listkowej) do każdej z kwater okiennych o wymiarach ok. 1500 mm x 640 mm - wymagany pomiar na miejscu</t>
  </si>
  <si>
    <t>Montaż na gotowym podłożu opraw oswietleniowych LED - sufitowa okrągła duża - toaleta</t>
  </si>
  <si>
    <t>* wartość netto to iloczyn pozycji: ilość, cena jednostkowa</t>
  </si>
  <si>
    <t>Remont pomieszczeń biurowych III piętra wraz z korytarzem w siedzibie Oddziału w Krakowie Generalnej Dyrekcji Dróg Krajowych i Autostrad przy ul.Mogilskiej 25</t>
  </si>
  <si>
    <t>…………………………………</t>
  </si>
  <si>
    <t>Zmycie starej farby, pomieszczenia o powierzchni podłogi 5m2</t>
  </si>
  <si>
    <t>Przecieranie istniejacych tynków wewnetrznych, nie malowanych lub nie pokrytych tapeta, na ścianach</t>
  </si>
  <si>
    <t>Montaż blatu kuchennego - faktura blatu do uzgodnienia z Zamawiającym</t>
  </si>
  <si>
    <t xml:space="preserve"> KSNR 5/405/3 (1)</t>
  </si>
  <si>
    <t>Wypusty oświetleniowe i gniazd wtykowych wykonywane 
przewodami wtynkowymi, w budynkach administracyjnych, 
na gniazdo wtykowe 2-biegunowe 10A i 10A/Z, na betonie</t>
  </si>
  <si>
    <t>KNRW 508/511/5 
(1)</t>
  </si>
  <si>
    <t>Montaż na gotowym podłożu opraw - oprawa ewakuacyjna z piktogramem, dodatkowego oświetlenia ewakuacyjnego</t>
  </si>
  <si>
    <t>KNNR 5
0506-01</t>
  </si>
  <si>
    <t>Oprawy oświetleniowe - oprawy oświetlenia awaryjnego - 
przykręcane</t>
  </si>
  <si>
    <t>1.1.24</t>
  </si>
  <si>
    <t>1.1.25</t>
  </si>
  <si>
    <t>Znak sprawy: O/KR.F-2.2431.40.2023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</si>
</sst>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0.00"/>
    <numFmt numFmtId="165" formatCode="[$-415]#,##0.00"/>
    <numFmt numFmtId="166" formatCode="[$-415]General"/>
    <numFmt numFmtId="167" formatCode="#,##0.00&quot; &quot;[$zł-415];[Red]&quot;-&quot;#,##0.00&quot; &quot;[$zł-415]"/>
    <numFmt numFmtId="168" formatCode="#,##0.00\ &quot;zł&quot;"/>
  </numFmts>
  <fonts count="19" x14ac:knownFonts="1"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Arial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i/>
      <sz val="9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0"/>
      <color indexed="8"/>
      <name val="Arial"/>
      <family val="2"/>
    </font>
    <font>
      <b/>
      <sz val="10"/>
      <name val="Tahoma"/>
      <family val="2"/>
      <charset val="238"/>
    </font>
    <font>
      <b/>
      <sz val="14"/>
      <color rgb="FF000000"/>
      <name val="Tahoma"/>
      <family val="2"/>
      <charset val="238"/>
    </font>
    <font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6" fontId="1" fillId="0" borderId="0"/>
    <xf numFmtId="0" fontId="3" fillId="0" borderId="0"/>
    <xf numFmtId="167" fontId="3" fillId="0" borderId="0"/>
    <xf numFmtId="0" fontId="15" fillId="0" borderId="0"/>
  </cellStyleXfs>
  <cellXfs count="72">
    <xf numFmtId="0" fontId="0" fillId="0" borderId="0" xfId="0"/>
    <xf numFmtId="166" fontId="1" fillId="0" borderId="0" xfId="1"/>
    <xf numFmtId="166" fontId="1" fillId="0" borderId="0" xfId="1" applyAlignment="1">
      <alignment horizontal="left" vertical="top" wrapText="1"/>
    </xf>
    <xf numFmtId="166" fontId="4" fillId="0" borderId="0" xfId="1" applyFont="1"/>
    <xf numFmtId="166" fontId="7" fillId="0" borderId="2" xfId="1" applyFont="1" applyBorder="1" applyAlignment="1">
      <alignment vertical="top" wrapText="1"/>
    </xf>
    <xf numFmtId="166" fontId="7" fillId="0" borderId="2" xfId="1" applyFont="1" applyBorder="1" applyAlignment="1">
      <alignment vertical="top"/>
    </xf>
    <xf numFmtId="165" fontId="7" fillId="0" borderId="2" xfId="1" applyNumberFormat="1" applyFont="1" applyBorder="1" applyAlignment="1">
      <alignment vertical="top"/>
    </xf>
    <xf numFmtId="166" fontId="8" fillId="0" borderId="0" xfId="1" applyFont="1" applyAlignment="1">
      <alignment vertical="top" wrapText="1"/>
    </xf>
    <xf numFmtId="166" fontId="6" fillId="0" borderId="0" xfId="1" applyFont="1"/>
    <xf numFmtId="166" fontId="4" fillId="0" borderId="0" xfId="1" applyFont="1" applyAlignment="1">
      <alignment horizontal="left" vertical="center" wrapText="1"/>
    </xf>
    <xf numFmtId="49" fontId="1" fillId="0" borderId="0" xfId="1" applyNumberFormat="1" applyAlignment="1">
      <alignment vertical="center" wrapText="1"/>
    </xf>
    <xf numFmtId="166" fontId="1" fillId="0" borderId="0" xfId="1" applyAlignment="1">
      <alignment vertical="center" wrapText="1"/>
    </xf>
    <xf numFmtId="166" fontId="1" fillId="0" borderId="0" xfId="1" applyAlignment="1">
      <alignment vertical="center"/>
    </xf>
    <xf numFmtId="165" fontId="1" fillId="0" borderId="0" xfId="1" applyNumberFormat="1"/>
    <xf numFmtId="166" fontId="9" fillId="0" borderId="2" xfId="1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165" fontId="7" fillId="0" borderId="6" xfId="1" applyNumberFormat="1" applyFont="1" applyBorder="1" applyAlignment="1">
      <alignment vertical="top"/>
    </xf>
    <xf numFmtId="0" fontId="9" fillId="0" borderId="7" xfId="0" applyFont="1" applyBorder="1" applyAlignment="1">
      <alignment vertical="top" wrapText="1"/>
    </xf>
    <xf numFmtId="166" fontId="7" fillId="0" borderId="5" xfId="1" applyFont="1" applyBorder="1" applyAlignment="1">
      <alignment vertical="top" wrapText="1"/>
    </xf>
    <xf numFmtId="166" fontId="7" fillId="0" borderId="5" xfId="1" applyFont="1" applyBorder="1" applyAlignment="1">
      <alignment vertical="top"/>
    </xf>
    <xf numFmtId="166" fontId="7" fillId="0" borderId="4" xfId="1" applyFont="1" applyBorder="1" applyAlignment="1">
      <alignment vertical="top" wrapText="1"/>
    </xf>
    <xf numFmtId="166" fontId="7" fillId="0" borderId="4" xfId="1" applyFont="1" applyBorder="1" applyAlignment="1">
      <alignment vertical="top"/>
    </xf>
    <xf numFmtId="166" fontId="12" fillId="0" borderId="0" xfId="1" applyFont="1" applyAlignment="1">
      <alignment horizontal="right" vertical="top" textRotation="180" wrapText="1"/>
    </xf>
    <xf numFmtId="166" fontId="12" fillId="0" borderId="0" xfId="1" applyFont="1" applyAlignment="1">
      <alignment horizontal="center" vertical="top" wrapText="1"/>
    </xf>
    <xf numFmtId="49" fontId="7" fillId="0" borderId="2" xfId="1" applyNumberFormat="1" applyFont="1" applyBorder="1" applyAlignment="1">
      <alignment vertical="top" wrapText="1"/>
    </xf>
    <xf numFmtId="168" fontId="11" fillId="0" borderId="2" xfId="1" applyNumberFormat="1" applyFont="1" applyBorder="1"/>
    <xf numFmtId="166" fontId="7" fillId="0" borderId="3" xfId="1" applyFont="1" applyBorder="1" applyAlignment="1">
      <alignment vertical="top" wrapText="1"/>
    </xf>
    <xf numFmtId="168" fontId="11" fillId="0" borderId="5" xfId="1" applyNumberFormat="1" applyFont="1" applyBorder="1"/>
    <xf numFmtId="168" fontId="12" fillId="0" borderId="4" xfId="1" applyNumberFormat="1" applyFont="1" applyBorder="1"/>
    <xf numFmtId="49" fontId="9" fillId="0" borderId="2" xfId="1" applyNumberFormat="1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166" fontId="9" fillId="0" borderId="2" xfId="1" applyFont="1" applyBorder="1" applyAlignment="1">
      <alignment vertical="top" wrapText="1"/>
    </xf>
    <xf numFmtId="166" fontId="9" fillId="0" borderId="4" xfId="1" applyFont="1" applyBorder="1" applyAlignment="1">
      <alignment vertical="top"/>
    </xf>
    <xf numFmtId="165" fontId="9" fillId="0" borderId="6" xfId="1" applyNumberFormat="1" applyFont="1" applyBorder="1" applyAlignment="1">
      <alignment vertical="top"/>
    </xf>
    <xf numFmtId="165" fontId="9" fillId="0" borderId="2" xfId="1" applyNumberFormat="1" applyFont="1" applyBorder="1" applyAlignment="1">
      <alignment vertical="top"/>
    </xf>
    <xf numFmtId="165" fontId="16" fillId="0" borderId="2" xfId="1" applyNumberFormat="1" applyFont="1" applyBorder="1"/>
    <xf numFmtId="49" fontId="12" fillId="2" borderId="2" xfId="1" applyNumberFormat="1" applyFont="1" applyFill="1" applyBorder="1" applyAlignment="1">
      <alignment vertical="top" wrapText="1"/>
    </xf>
    <xf numFmtId="166" fontId="12" fillId="2" borderId="2" xfId="1" applyFont="1" applyFill="1" applyBorder="1" applyAlignment="1">
      <alignment vertical="top" wrapText="1"/>
    </xf>
    <xf numFmtId="166" fontId="7" fillId="2" borderId="2" xfId="1" applyFont="1" applyFill="1" applyBorder="1" applyAlignment="1">
      <alignment vertical="top" wrapText="1"/>
    </xf>
    <xf numFmtId="166" fontId="7" fillId="2" borderId="2" xfId="1" applyFont="1" applyFill="1" applyBorder="1" applyAlignment="1">
      <alignment vertical="top"/>
    </xf>
    <xf numFmtId="165" fontId="7" fillId="2" borderId="2" xfId="1" applyNumberFormat="1" applyFont="1" applyFill="1" applyBorder="1" applyAlignment="1">
      <alignment vertical="top"/>
    </xf>
    <xf numFmtId="168" fontId="11" fillId="2" borderId="2" xfId="1" applyNumberFormat="1" applyFont="1" applyFill="1" applyBorder="1"/>
    <xf numFmtId="166" fontId="12" fillId="2" borderId="8" xfId="1" applyFont="1" applyFill="1" applyBorder="1" applyAlignment="1">
      <alignment horizontal="center" vertical="center" wrapText="1"/>
    </xf>
    <xf numFmtId="164" fontId="12" fillId="2" borderId="8" xfId="1" applyNumberFormat="1" applyFont="1" applyFill="1" applyBorder="1" applyAlignment="1">
      <alignment horizontal="center" vertical="center" wrapText="1"/>
    </xf>
    <xf numFmtId="166" fontId="12" fillId="2" borderId="2" xfId="1" applyFont="1" applyFill="1" applyBorder="1"/>
    <xf numFmtId="165" fontId="12" fillId="2" borderId="2" xfId="1" applyNumberFormat="1" applyFont="1" applyFill="1" applyBorder="1"/>
    <xf numFmtId="166" fontId="11" fillId="2" borderId="2" xfId="1" applyFont="1" applyFill="1" applyBorder="1"/>
    <xf numFmtId="166" fontId="16" fillId="2" borderId="8" xfId="1" applyFont="1" applyFill="1" applyBorder="1" applyAlignment="1">
      <alignment vertical="top" wrapText="1"/>
    </xf>
    <xf numFmtId="166" fontId="9" fillId="2" borderId="8" xfId="1" applyFont="1" applyFill="1" applyBorder="1" applyAlignment="1">
      <alignment vertical="top" wrapText="1"/>
    </xf>
    <xf numFmtId="166" fontId="9" fillId="2" borderId="8" xfId="1" applyFont="1" applyFill="1" applyBorder="1" applyAlignment="1">
      <alignment vertical="top"/>
    </xf>
    <xf numFmtId="165" fontId="9" fillId="2" borderId="2" xfId="1" applyNumberFormat="1" applyFont="1" applyFill="1" applyBorder="1" applyAlignment="1">
      <alignment vertical="top"/>
    </xf>
    <xf numFmtId="166" fontId="16" fillId="2" borderId="2" xfId="1" applyFont="1" applyFill="1" applyBorder="1" applyAlignment="1">
      <alignment vertical="top" wrapText="1"/>
    </xf>
    <xf numFmtId="166" fontId="16" fillId="2" borderId="2" xfId="1" applyFont="1" applyFill="1" applyBorder="1"/>
    <xf numFmtId="165" fontId="16" fillId="2" borderId="2" xfId="1" applyNumberFormat="1" applyFont="1" applyFill="1" applyBorder="1"/>
    <xf numFmtId="166" fontId="12" fillId="2" borderId="8" xfId="1" applyFont="1" applyFill="1" applyBorder="1" applyAlignment="1">
      <alignment vertical="top" wrapText="1"/>
    </xf>
    <xf numFmtId="166" fontId="7" fillId="2" borderId="8" xfId="1" applyFont="1" applyFill="1" applyBorder="1" applyAlignment="1">
      <alignment vertical="top" wrapText="1"/>
    </xf>
    <xf numFmtId="166" fontId="7" fillId="2" borderId="8" xfId="1" applyFont="1" applyFill="1" applyBorder="1" applyAlignment="1">
      <alignment vertical="top"/>
    </xf>
    <xf numFmtId="0" fontId="18" fillId="0" borderId="0" xfId="0" applyFont="1" applyAlignment="1">
      <alignment vertical="center"/>
    </xf>
    <xf numFmtId="49" fontId="12" fillId="0" borderId="2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66" fontId="11" fillId="0" borderId="0" xfId="4" applyFont="1" applyAlignment="1">
      <alignment horizontal="left"/>
    </xf>
    <xf numFmtId="166" fontId="13" fillId="0" borderId="1" xfId="4" applyFont="1" applyBorder="1" applyAlignment="1">
      <alignment horizontal="left" vertical="center"/>
    </xf>
    <xf numFmtId="166" fontId="17" fillId="2" borderId="9" xfId="1" applyFont="1" applyFill="1" applyBorder="1" applyAlignment="1">
      <alignment horizontal="center" vertical="center"/>
    </xf>
    <xf numFmtId="166" fontId="17" fillId="2" borderId="12" xfId="1" applyFont="1" applyFill="1" applyBorder="1" applyAlignment="1">
      <alignment horizontal="center" vertical="center"/>
    </xf>
    <xf numFmtId="166" fontId="17" fillId="2" borderId="13" xfId="1" applyFont="1" applyFill="1" applyBorder="1" applyAlignment="1">
      <alignment horizontal="center" vertical="center"/>
    </xf>
    <xf numFmtId="166" fontId="14" fillId="2" borderId="9" xfId="1" applyFont="1" applyFill="1" applyBorder="1" applyAlignment="1">
      <alignment horizontal="center" vertical="center" wrapText="1"/>
    </xf>
    <xf numFmtId="166" fontId="14" fillId="2" borderId="10" xfId="1" applyFont="1" applyFill="1" applyBorder="1" applyAlignment="1">
      <alignment horizontal="center" vertical="center" wrapText="1"/>
    </xf>
    <xf numFmtId="166" fontId="14" fillId="2" borderId="11" xfId="1" applyFont="1" applyFill="1" applyBorder="1" applyAlignment="1">
      <alignment horizontal="center" vertical="center" wrapText="1"/>
    </xf>
    <xf numFmtId="49" fontId="1" fillId="0" borderId="0" xfId="4" applyNumberFormat="1" applyAlignment="1">
      <alignment horizontal="left" vertical="center" wrapText="1"/>
    </xf>
    <xf numFmtId="166" fontId="4" fillId="0" borderId="0" xfId="1" applyFont="1" applyAlignment="1">
      <alignment horizontal="left" vertical="center" wrapText="1"/>
    </xf>
    <xf numFmtId="49" fontId="1" fillId="0" borderId="0" xfId="4" applyNumberFormat="1" applyAlignment="1">
      <alignment horizontal="center" vertical="center" wrapText="1"/>
    </xf>
    <xf numFmtId="49" fontId="5" fillId="0" borderId="0" xfId="4" applyNumberFormat="1" applyFont="1" applyAlignment="1">
      <alignment horizontal="center" vertical="center" wrapText="1"/>
    </xf>
  </cellXfs>
  <cellStyles count="8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Normalny 2" xfId="4" xr:uid="{00000000-0005-0000-0000-000004000000}"/>
    <cellStyle name="Normalny 3" xfId="7" xr:uid="{00000000-0005-0000-0000-000005000000}"/>
    <cellStyle name="Result" xfId="5" xr:uid="{00000000-0005-0000-0000-000006000000}"/>
    <cellStyle name="Result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P109"/>
  <sheetViews>
    <sheetView tabSelected="1" view="pageBreakPreview" topLeftCell="A13" zoomScaleNormal="100" zoomScaleSheetLayoutView="100" workbookViewId="0">
      <selection activeCell="L6" sqref="L6"/>
    </sheetView>
  </sheetViews>
  <sheetFormatPr defaultRowHeight="12.75" customHeight="1" x14ac:dyDescent="0.2"/>
  <cols>
    <col min="1" max="1" width="4.875" style="1" customWidth="1"/>
    <col min="2" max="2" width="11.75" style="1" customWidth="1"/>
    <col min="3" max="3" width="36.125" style="1" customWidth="1"/>
    <col min="4" max="4" width="10.375" style="1" customWidth="1"/>
    <col min="5" max="5" width="6.375" style="1" customWidth="1"/>
    <col min="6" max="6" width="12.5" style="13" customWidth="1"/>
    <col min="7" max="7" width="13.25" style="1" customWidth="1"/>
    <col min="8" max="1004" width="8.5" style="1" customWidth="1"/>
  </cols>
  <sheetData>
    <row r="1" spans="1:7" ht="12.75" customHeight="1" x14ac:dyDescent="0.2">
      <c r="E1" s="57" t="s">
        <v>247</v>
      </c>
    </row>
    <row r="2" spans="1:7" ht="61.9" customHeight="1" x14ac:dyDescent="0.2">
      <c r="A2" s="60" t="s">
        <v>235</v>
      </c>
      <c r="B2" s="60"/>
      <c r="C2" s="60"/>
      <c r="D2" s="22"/>
      <c r="E2" s="22"/>
      <c r="F2" s="22"/>
      <c r="G2" s="22"/>
    </row>
    <row r="3" spans="1:7" ht="18.75" customHeight="1" x14ac:dyDescent="0.2">
      <c r="A3" s="61" t="s">
        <v>0</v>
      </c>
      <c r="B3" s="61"/>
      <c r="C3" s="61"/>
      <c r="D3" s="23"/>
      <c r="E3" s="23"/>
      <c r="F3" s="23"/>
      <c r="G3" s="23"/>
    </row>
    <row r="4" spans="1:7" s="2" customFormat="1" ht="25.15" customHeight="1" x14ac:dyDescent="0.2">
      <c r="A4" s="62" t="s">
        <v>1</v>
      </c>
      <c r="B4" s="63"/>
      <c r="C4" s="63"/>
      <c r="D4" s="63"/>
      <c r="E4" s="63"/>
      <c r="F4" s="63"/>
      <c r="G4" s="64"/>
    </row>
    <row r="5" spans="1:7" s="2" customFormat="1" ht="65.25" customHeight="1" x14ac:dyDescent="0.2">
      <c r="A5" s="65" t="s">
        <v>234</v>
      </c>
      <c r="B5" s="66"/>
      <c r="C5" s="66"/>
      <c r="D5" s="66"/>
      <c r="E5" s="66"/>
      <c r="F5" s="66"/>
      <c r="G5" s="67"/>
    </row>
    <row r="6" spans="1:7" s="3" customFormat="1" ht="53.25" customHeight="1" x14ac:dyDescent="0.2">
      <c r="A6" s="42" t="s">
        <v>2</v>
      </c>
      <c r="B6" s="42" t="s">
        <v>3</v>
      </c>
      <c r="C6" s="42" t="s">
        <v>4</v>
      </c>
      <c r="D6" s="42" t="s">
        <v>5</v>
      </c>
      <c r="E6" s="43" t="s">
        <v>6</v>
      </c>
      <c r="F6" s="42" t="s">
        <v>7</v>
      </c>
      <c r="G6" s="42" t="s">
        <v>8</v>
      </c>
    </row>
    <row r="7" spans="1:7" ht="14.25" x14ac:dyDescent="0.2">
      <c r="A7" s="36" t="s">
        <v>9</v>
      </c>
      <c r="B7" s="37" t="s">
        <v>10</v>
      </c>
      <c r="C7" s="37" t="s">
        <v>112</v>
      </c>
      <c r="D7" s="44"/>
      <c r="E7" s="44"/>
      <c r="F7" s="45"/>
      <c r="G7" s="46"/>
    </row>
    <row r="8" spans="1:7" ht="14.25" x14ac:dyDescent="0.2">
      <c r="A8" s="36" t="s">
        <v>11</v>
      </c>
      <c r="B8" s="37" t="s">
        <v>12</v>
      </c>
      <c r="C8" s="37" t="s">
        <v>180</v>
      </c>
      <c r="D8" s="44"/>
      <c r="E8" s="44"/>
      <c r="F8" s="45"/>
      <c r="G8" s="46"/>
    </row>
    <row r="9" spans="1:7" ht="31.5" x14ac:dyDescent="0.2">
      <c r="A9" s="24" t="s">
        <v>13</v>
      </c>
      <c r="B9" s="4" t="s">
        <v>14</v>
      </c>
      <c r="C9" s="4" t="s">
        <v>96</v>
      </c>
      <c r="D9" s="4" t="s">
        <v>15</v>
      </c>
      <c r="E9" s="5">
        <v>1</v>
      </c>
      <c r="F9" s="6"/>
      <c r="G9" s="25"/>
    </row>
    <row r="10" spans="1:7" ht="31.5" x14ac:dyDescent="0.2">
      <c r="A10" s="24" t="s">
        <v>16</v>
      </c>
      <c r="B10" s="4" t="s">
        <v>14</v>
      </c>
      <c r="C10" s="4" t="s">
        <v>101</v>
      </c>
      <c r="D10" s="4" t="s">
        <v>15</v>
      </c>
      <c r="E10" s="5">
        <v>1</v>
      </c>
      <c r="F10" s="6"/>
      <c r="G10" s="25"/>
    </row>
    <row r="11" spans="1:7" ht="21" x14ac:dyDescent="0.2">
      <c r="A11" s="24" t="s">
        <v>18</v>
      </c>
      <c r="B11" s="4" t="s">
        <v>14</v>
      </c>
      <c r="C11" s="4" t="s">
        <v>193</v>
      </c>
      <c r="D11" s="4" t="s">
        <v>15</v>
      </c>
      <c r="E11" s="5">
        <v>1</v>
      </c>
      <c r="F11" s="6"/>
      <c r="G11" s="25"/>
    </row>
    <row r="12" spans="1:7" ht="21" customHeight="1" x14ac:dyDescent="0.2">
      <c r="A12" s="24" t="s">
        <v>21</v>
      </c>
      <c r="B12" s="4" t="s">
        <v>14</v>
      </c>
      <c r="C12" s="4" t="s">
        <v>17</v>
      </c>
      <c r="D12" s="4" t="s">
        <v>15</v>
      </c>
      <c r="E12" s="5">
        <v>9</v>
      </c>
      <c r="F12" s="6"/>
      <c r="G12" s="25"/>
    </row>
    <row r="13" spans="1:7" ht="21" x14ac:dyDescent="0.2">
      <c r="A13" s="24" t="s">
        <v>23</v>
      </c>
      <c r="B13" s="4" t="s">
        <v>19</v>
      </c>
      <c r="C13" s="4" t="s">
        <v>236</v>
      </c>
      <c r="D13" s="4" t="s">
        <v>20</v>
      </c>
      <c r="E13" s="5">
        <v>280</v>
      </c>
      <c r="F13" s="6"/>
      <c r="G13" s="25"/>
    </row>
    <row r="14" spans="1:7" ht="42" x14ac:dyDescent="0.2">
      <c r="A14" s="24" t="s">
        <v>25</v>
      </c>
      <c r="B14" s="4" t="s">
        <v>102</v>
      </c>
      <c r="C14" s="4" t="s">
        <v>103</v>
      </c>
      <c r="D14" s="4" t="s">
        <v>20</v>
      </c>
      <c r="E14" s="5">
        <v>14</v>
      </c>
      <c r="F14" s="6"/>
      <c r="G14" s="25"/>
    </row>
    <row r="15" spans="1:7" ht="14.25" x14ac:dyDescent="0.2">
      <c r="A15" s="24" t="s">
        <v>27</v>
      </c>
      <c r="B15" s="4" t="s">
        <v>100</v>
      </c>
      <c r="C15" s="4" t="s">
        <v>104</v>
      </c>
      <c r="D15" s="4" t="s">
        <v>20</v>
      </c>
      <c r="E15" s="5">
        <v>14</v>
      </c>
      <c r="F15" s="6"/>
      <c r="G15" s="25"/>
    </row>
    <row r="16" spans="1:7" ht="21" x14ac:dyDescent="0.2">
      <c r="A16" s="24" t="s">
        <v>30</v>
      </c>
      <c r="B16" s="4" t="s">
        <v>105</v>
      </c>
      <c r="C16" s="4" t="s">
        <v>106</v>
      </c>
      <c r="D16" s="4" t="s">
        <v>20</v>
      </c>
      <c r="E16" s="5">
        <v>1.8</v>
      </c>
      <c r="F16" s="6"/>
      <c r="G16" s="25"/>
    </row>
    <row r="17" spans="1:7" ht="31.5" x14ac:dyDescent="0.2">
      <c r="A17" s="24" t="s">
        <v>33</v>
      </c>
      <c r="B17" s="4" t="s">
        <v>107</v>
      </c>
      <c r="C17" s="4" t="s">
        <v>108</v>
      </c>
      <c r="D17" s="4" t="s">
        <v>20</v>
      </c>
      <c r="E17" s="14">
        <v>2</v>
      </c>
      <c r="F17" s="6"/>
      <c r="G17" s="25"/>
    </row>
    <row r="18" spans="1:7" ht="21" x14ac:dyDescent="0.2">
      <c r="A18" s="24" t="s">
        <v>36</v>
      </c>
      <c r="B18" s="4" t="s">
        <v>22</v>
      </c>
      <c r="C18" s="4" t="s">
        <v>237</v>
      </c>
      <c r="D18" s="4" t="s">
        <v>20</v>
      </c>
      <c r="E18" s="5">
        <f>(41*6)+62+41</f>
        <v>349</v>
      </c>
      <c r="F18" s="6"/>
      <c r="G18" s="25"/>
    </row>
    <row r="19" spans="1:7" ht="31.5" x14ac:dyDescent="0.2">
      <c r="A19" s="24" t="s">
        <v>38</v>
      </c>
      <c r="B19" s="4" t="s">
        <v>24</v>
      </c>
      <c r="C19" s="4" t="s">
        <v>109</v>
      </c>
      <c r="D19" s="4" t="s">
        <v>20</v>
      </c>
      <c r="E19" s="5">
        <v>33.25</v>
      </c>
      <c r="F19" s="6"/>
      <c r="G19" s="25"/>
    </row>
    <row r="20" spans="1:7" ht="14.25" x14ac:dyDescent="0.2">
      <c r="A20" s="24" t="s">
        <v>40</v>
      </c>
      <c r="B20" s="4" t="s">
        <v>97</v>
      </c>
      <c r="C20" s="4" t="s">
        <v>98</v>
      </c>
      <c r="D20" s="4" t="s">
        <v>20</v>
      </c>
      <c r="E20" s="5">
        <v>16</v>
      </c>
      <c r="F20" s="6"/>
      <c r="G20" s="25"/>
    </row>
    <row r="21" spans="1:7" ht="27.75" customHeight="1" x14ac:dyDescent="0.2">
      <c r="A21" s="24" t="s">
        <v>42</v>
      </c>
      <c r="B21" s="4" t="s">
        <v>26</v>
      </c>
      <c r="C21" s="4" t="s">
        <v>182</v>
      </c>
      <c r="D21" s="4" t="s">
        <v>20</v>
      </c>
      <c r="E21" s="5">
        <f>(13*6)+19+(16*2)+4</f>
        <v>133</v>
      </c>
      <c r="F21" s="6"/>
      <c r="G21" s="25"/>
    </row>
    <row r="22" spans="1:7" ht="21" customHeight="1" x14ac:dyDescent="0.2">
      <c r="A22" s="24" t="s">
        <v>44</v>
      </c>
      <c r="B22" s="4" t="s">
        <v>28</v>
      </c>
      <c r="C22" s="4" t="s">
        <v>29</v>
      </c>
      <c r="D22" s="4" t="s">
        <v>20</v>
      </c>
      <c r="E22" s="5">
        <f>(13*6)+19+(16*2)+4</f>
        <v>133</v>
      </c>
      <c r="F22" s="6"/>
      <c r="G22" s="25"/>
    </row>
    <row r="23" spans="1:7" ht="21" x14ac:dyDescent="0.2">
      <c r="A23" s="24" t="s">
        <v>179</v>
      </c>
      <c r="B23" s="4" t="s">
        <v>31</v>
      </c>
      <c r="C23" s="4" t="s">
        <v>32</v>
      </c>
      <c r="D23" s="4" t="s">
        <v>20</v>
      </c>
      <c r="E23" s="5">
        <f>(13*6)+19+(16*2)+4</f>
        <v>133</v>
      </c>
      <c r="F23" s="6"/>
      <c r="G23" s="25"/>
    </row>
    <row r="24" spans="1:7" ht="31.5" x14ac:dyDescent="0.2">
      <c r="A24" s="24" t="s">
        <v>196</v>
      </c>
      <c r="B24" s="4" t="s">
        <v>34</v>
      </c>
      <c r="C24" s="4" t="s">
        <v>35</v>
      </c>
      <c r="D24" s="4" t="s">
        <v>20</v>
      </c>
      <c r="E24" s="5">
        <v>77.5</v>
      </c>
      <c r="F24" s="6"/>
      <c r="G24" s="25"/>
    </row>
    <row r="25" spans="1:7" ht="14.25" x14ac:dyDescent="0.2">
      <c r="A25" s="24" t="s">
        <v>197</v>
      </c>
      <c r="B25" s="4" t="s">
        <v>100</v>
      </c>
      <c r="C25" s="4" t="s">
        <v>99</v>
      </c>
      <c r="D25" s="4" t="s">
        <v>20</v>
      </c>
      <c r="E25" s="5">
        <v>29</v>
      </c>
      <c r="F25" s="6"/>
      <c r="G25" s="25"/>
    </row>
    <row r="26" spans="1:7" ht="21" x14ac:dyDescent="0.2">
      <c r="A26" s="24" t="s">
        <v>198</v>
      </c>
      <c r="B26" s="4" t="s">
        <v>37</v>
      </c>
      <c r="C26" s="4" t="s">
        <v>181</v>
      </c>
      <c r="D26" s="4" t="s">
        <v>20</v>
      </c>
      <c r="E26" s="5">
        <v>310</v>
      </c>
      <c r="F26" s="6"/>
      <c r="G26" s="25"/>
    </row>
    <row r="27" spans="1:7" ht="28.9" customHeight="1" x14ac:dyDescent="0.2">
      <c r="A27" s="24" t="s">
        <v>199</v>
      </c>
      <c r="B27" s="4" t="s">
        <v>28</v>
      </c>
      <c r="C27" s="4" t="s">
        <v>39</v>
      </c>
      <c r="D27" s="4" t="s">
        <v>20</v>
      </c>
      <c r="E27" s="5">
        <v>310</v>
      </c>
      <c r="F27" s="6"/>
      <c r="G27" s="25"/>
    </row>
    <row r="28" spans="1:7" ht="28.15" customHeight="1" x14ac:dyDescent="0.2">
      <c r="A28" s="24" t="s">
        <v>200</v>
      </c>
      <c r="B28" s="4" t="s">
        <v>31</v>
      </c>
      <c r="C28" s="4" t="s">
        <v>41</v>
      </c>
      <c r="D28" s="4" t="s">
        <v>20</v>
      </c>
      <c r="E28" s="5">
        <v>310</v>
      </c>
      <c r="F28" s="6"/>
      <c r="G28" s="25"/>
    </row>
    <row r="29" spans="1:7" ht="23.45" customHeight="1" x14ac:dyDescent="0.2">
      <c r="A29" s="24" t="s">
        <v>201</v>
      </c>
      <c r="B29" s="4" t="s">
        <v>43</v>
      </c>
      <c r="C29" s="4" t="s">
        <v>194</v>
      </c>
      <c r="D29" s="4" t="s">
        <v>195</v>
      </c>
      <c r="E29" s="5">
        <v>3.69</v>
      </c>
      <c r="F29" s="6"/>
      <c r="G29" s="25"/>
    </row>
    <row r="30" spans="1:7" ht="21" x14ac:dyDescent="0.2">
      <c r="A30" s="24" t="s">
        <v>202</v>
      </c>
      <c r="B30" s="4" t="s">
        <v>43</v>
      </c>
      <c r="C30" s="4" t="s">
        <v>94</v>
      </c>
      <c r="D30" s="4" t="s">
        <v>15</v>
      </c>
      <c r="E30" s="5">
        <v>12</v>
      </c>
      <c r="F30" s="6"/>
      <c r="G30" s="25"/>
    </row>
    <row r="31" spans="1:7" ht="31.5" x14ac:dyDescent="0.2">
      <c r="A31" s="24" t="s">
        <v>203</v>
      </c>
      <c r="B31" s="4" t="s">
        <v>43</v>
      </c>
      <c r="C31" s="31" t="s">
        <v>230</v>
      </c>
      <c r="D31" s="31" t="s">
        <v>127</v>
      </c>
      <c r="E31" s="14">
        <v>12</v>
      </c>
      <c r="F31" s="6"/>
      <c r="G31" s="25"/>
    </row>
    <row r="32" spans="1:7" ht="31.5" x14ac:dyDescent="0.2">
      <c r="A32" s="24" t="s">
        <v>245</v>
      </c>
      <c r="B32" s="4" t="s">
        <v>43</v>
      </c>
      <c r="C32" s="4" t="s">
        <v>231</v>
      </c>
      <c r="D32" s="4" t="s">
        <v>127</v>
      </c>
      <c r="E32" s="5">
        <v>12</v>
      </c>
      <c r="F32" s="6"/>
      <c r="G32" s="25"/>
    </row>
    <row r="33" spans="1:7" ht="21" x14ac:dyDescent="0.2">
      <c r="A33" s="24" t="s">
        <v>246</v>
      </c>
      <c r="B33" s="4" t="s">
        <v>43</v>
      </c>
      <c r="C33" s="4" t="s">
        <v>153</v>
      </c>
      <c r="D33" s="4" t="s">
        <v>15</v>
      </c>
      <c r="E33" s="5">
        <v>1</v>
      </c>
      <c r="F33" s="6"/>
      <c r="G33" s="25"/>
    </row>
    <row r="34" spans="1:7" ht="25.5" x14ac:dyDescent="0.2">
      <c r="A34" s="36" t="s">
        <v>45</v>
      </c>
      <c r="B34" s="37" t="s">
        <v>12</v>
      </c>
      <c r="C34" s="37" t="s">
        <v>185</v>
      </c>
      <c r="D34" s="38"/>
      <c r="E34" s="39"/>
      <c r="F34" s="40"/>
      <c r="G34" s="41"/>
    </row>
    <row r="35" spans="1:7" ht="21" x14ac:dyDescent="0.2">
      <c r="A35" s="24" t="s">
        <v>46</v>
      </c>
      <c r="B35" s="4" t="s">
        <v>43</v>
      </c>
      <c r="C35" s="4" t="s">
        <v>124</v>
      </c>
      <c r="D35" s="4" t="s">
        <v>15</v>
      </c>
      <c r="E35" s="5">
        <v>1</v>
      </c>
      <c r="F35" s="6"/>
      <c r="G35" s="25"/>
    </row>
    <row r="36" spans="1:7" ht="14.25" x14ac:dyDescent="0.2">
      <c r="A36" s="24" t="s">
        <v>49</v>
      </c>
      <c r="B36" s="4" t="s">
        <v>125</v>
      </c>
      <c r="C36" s="4" t="s">
        <v>126</v>
      </c>
      <c r="D36" s="4" t="s">
        <v>127</v>
      </c>
      <c r="E36" s="5">
        <v>1</v>
      </c>
      <c r="F36" s="6"/>
      <c r="G36" s="25"/>
    </row>
    <row r="37" spans="1:7" ht="21" x14ac:dyDescent="0.2">
      <c r="A37" s="24" t="s">
        <v>52</v>
      </c>
      <c r="B37" s="4" t="s">
        <v>129</v>
      </c>
      <c r="C37" s="4" t="s">
        <v>128</v>
      </c>
      <c r="D37" s="4" t="s">
        <v>15</v>
      </c>
      <c r="E37" s="5">
        <v>1</v>
      </c>
      <c r="F37" s="6"/>
      <c r="G37" s="25"/>
    </row>
    <row r="38" spans="1:7" ht="21" x14ac:dyDescent="0.2">
      <c r="A38" s="24" t="s">
        <v>55</v>
      </c>
      <c r="B38" s="4" t="s">
        <v>43</v>
      </c>
      <c r="C38" s="4" t="s">
        <v>238</v>
      </c>
      <c r="D38" s="4" t="s">
        <v>20</v>
      </c>
      <c r="E38" s="5">
        <v>3.32</v>
      </c>
      <c r="F38" s="6"/>
      <c r="G38" s="25"/>
    </row>
    <row r="39" spans="1:7" ht="21" x14ac:dyDescent="0.2">
      <c r="A39" s="24" t="s">
        <v>57</v>
      </c>
      <c r="B39" s="4" t="s">
        <v>130</v>
      </c>
      <c r="C39" s="4" t="s">
        <v>147</v>
      </c>
      <c r="D39" s="4" t="s">
        <v>127</v>
      </c>
      <c r="E39" s="5">
        <v>1</v>
      </c>
      <c r="F39" s="6"/>
      <c r="G39" s="25"/>
    </row>
    <row r="40" spans="1:7" ht="21" x14ac:dyDescent="0.2">
      <c r="A40" s="24" t="s">
        <v>59</v>
      </c>
      <c r="B40" s="4" t="s">
        <v>131</v>
      </c>
      <c r="C40" s="4" t="s">
        <v>148</v>
      </c>
      <c r="D40" s="4" t="s">
        <v>127</v>
      </c>
      <c r="E40" s="5">
        <v>1</v>
      </c>
      <c r="F40" s="6"/>
      <c r="G40" s="25"/>
    </row>
    <row r="41" spans="1:7" ht="21" x14ac:dyDescent="0.2">
      <c r="A41" s="24" t="s">
        <v>62</v>
      </c>
      <c r="B41" s="4" t="s">
        <v>19</v>
      </c>
      <c r="C41" s="4" t="s">
        <v>236</v>
      </c>
      <c r="D41" s="4" t="s">
        <v>20</v>
      </c>
      <c r="E41" s="5">
        <v>19.55</v>
      </c>
      <c r="F41" s="6"/>
      <c r="G41" s="25"/>
    </row>
    <row r="42" spans="1:7" ht="21" x14ac:dyDescent="0.2">
      <c r="A42" s="24" t="s">
        <v>123</v>
      </c>
      <c r="B42" s="4" t="s">
        <v>22</v>
      </c>
      <c r="C42" s="4" t="s">
        <v>132</v>
      </c>
      <c r="D42" s="4" t="s">
        <v>20</v>
      </c>
      <c r="E42" s="5">
        <v>16.55</v>
      </c>
      <c r="F42" s="6"/>
      <c r="G42" s="25"/>
    </row>
    <row r="43" spans="1:7" ht="31.5" x14ac:dyDescent="0.2">
      <c r="A43" s="24" t="s">
        <v>133</v>
      </c>
      <c r="B43" s="4" t="s">
        <v>24</v>
      </c>
      <c r="C43" s="4" t="s">
        <v>149</v>
      </c>
      <c r="D43" s="4" t="s">
        <v>20</v>
      </c>
      <c r="E43" s="5">
        <v>2.08</v>
      </c>
      <c r="F43" s="6"/>
      <c r="G43" s="25"/>
    </row>
    <row r="44" spans="1:7" ht="21" x14ac:dyDescent="0.2">
      <c r="A44" s="24" t="s">
        <v>134</v>
      </c>
      <c r="B44" s="4" t="s">
        <v>143</v>
      </c>
      <c r="C44" s="4" t="s">
        <v>182</v>
      </c>
      <c r="D44" s="4" t="s">
        <v>20</v>
      </c>
      <c r="E44" s="5">
        <f>3.34+5</f>
        <v>8.34</v>
      </c>
      <c r="F44" s="6"/>
      <c r="G44" s="25"/>
    </row>
    <row r="45" spans="1:7" ht="21" x14ac:dyDescent="0.2">
      <c r="A45" s="24" t="s">
        <v>135</v>
      </c>
      <c r="B45" s="4" t="s">
        <v>28</v>
      </c>
      <c r="C45" s="4" t="s">
        <v>29</v>
      </c>
      <c r="D45" s="4" t="s">
        <v>20</v>
      </c>
      <c r="E45" s="5">
        <f>3.34+5</f>
        <v>8.34</v>
      </c>
      <c r="F45" s="6"/>
      <c r="G45" s="25"/>
    </row>
    <row r="46" spans="1:7" ht="21" x14ac:dyDescent="0.2">
      <c r="A46" s="24" t="s">
        <v>136</v>
      </c>
      <c r="B46" s="4" t="s">
        <v>31</v>
      </c>
      <c r="C46" s="4" t="s">
        <v>32</v>
      </c>
      <c r="D46" s="4" t="s">
        <v>20</v>
      </c>
      <c r="E46" s="5">
        <f>3.34+5</f>
        <v>8.34</v>
      </c>
      <c r="F46" s="6"/>
      <c r="G46" s="25"/>
    </row>
    <row r="47" spans="1:7" ht="31.5" x14ac:dyDescent="0.2">
      <c r="A47" s="24" t="s">
        <v>137</v>
      </c>
      <c r="B47" s="4" t="s">
        <v>24</v>
      </c>
      <c r="C47" s="4" t="s">
        <v>150</v>
      </c>
      <c r="D47" s="4" t="s">
        <v>20</v>
      </c>
      <c r="E47" s="5">
        <v>4.8899999999999997</v>
      </c>
      <c r="F47" s="6"/>
      <c r="G47" s="25"/>
    </row>
    <row r="48" spans="1:7" ht="21" x14ac:dyDescent="0.2">
      <c r="A48" s="24" t="s">
        <v>138</v>
      </c>
      <c r="B48" s="4" t="s">
        <v>144</v>
      </c>
      <c r="C48" s="4" t="s">
        <v>181</v>
      </c>
      <c r="D48" s="4" t="s">
        <v>20</v>
      </c>
      <c r="E48" s="5">
        <f>16.55+3</f>
        <v>19.55</v>
      </c>
      <c r="F48" s="6"/>
      <c r="G48" s="25"/>
    </row>
    <row r="49" spans="1:7" ht="31.5" x14ac:dyDescent="0.2">
      <c r="A49" s="24" t="s">
        <v>139</v>
      </c>
      <c r="B49" s="4" t="s">
        <v>28</v>
      </c>
      <c r="C49" s="4" t="s">
        <v>146</v>
      </c>
      <c r="D49" s="4" t="s">
        <v>20</v>
      </c>
      <c r="E49" s="5">
        <f>16.55+3</f>
        <v>19.55</v>
      </c>
      <c r="F49" s="6"/>
      <c r="G49" s="25"/>
    </row>
    <row r="50" spans="1:7" ht="31.5" x14ac:dyDescent="0.2">
      <c r="A50" s="24" t="s">
        <v>140</v>
      </c>
      <c r="B50" s="4" t="s">
        <v>31</v>
      </c>
      <c r="C50" s="4" t="s">
        <v>151</v>
      </c>
      <c r="D50" s="4" t="s">
        <v>20</v>
      </c>
      <c r="E50" s="5">
        <f>16.55+3</f>
        <v>19.55</v>
      </c>
      <c r="F50" s="6"/>
      <c r="G50" s="25"/>
    </row>
    <row r="51" spans="1:7" ht="21" x14ac:dyDescent="0.2">
      <c r="A51" s="24" t="s">
        <v>141</v>
      </c>
      <c r="B51" s="4" t="s">
        <v>28</v>
      </c>
      <c r="C51" s="4" t="s">
        <v>152</v>
      </c>
      <c r="D51" s="4" t="s">
        <v>20</v>
      </c>
      <c r="E51" s="5">
        <f>16.55</f>
        <v>16.55</v>
      </c>
      <c r="F51" s="6"/>
      <c r="G51" s="25"/>
    </row>
    <row r="52" spans="1:7" ht="21" x14ac:dyDescent="0.2">
      <c r="A52" s="24" t="s">
        <v>142</v>
      </c>
      <c r="B52" s="4" t="s">
        <v>43</v>
      </c>
      <c r="C52" s="4" t="s">
        <v>94</v>
      </c>
      <c r="D52" s="4" t="s">
        <v>127</v>
      </c>
      <c r="E52" s="5">
        <v>1</v>
      </c>
      <c r="F52" s="6"/>
      <c r="G52" s="25"/>
    </row>
    <row r="53" spans="1:7" ht="21" x14ac:dyDescent="0.2">
      <c r="A53" s="24" t="s">
        <v>145</v>
      </c>
      <c r="B53" s="4" t="s">
        <v>43</v>
      </c>
      <c r="C53" s="4" t="s">
        <v>154</v>
      </c>
      <c r="D53" s="4" t="s">
        <v>15</v>
      </c>
      <c r="E53" s="5">
        <v>1</v>
      </c>
      <c r="F53" s="6"/>
      <c r="G53" s="25"/>
    </row>
    <row r="54" spans="1:7" ht="21" x14ac:dyDescent="0.2">
      <c r="A54" s="24" t="s">
        <v>155</v>
      </c>
      <c r="B54" s="4" t="s">
        <v>43</v>
      </c>
      <c r="C54" s="4" t="s">
        <v>153</v>
      </c>
      <c r="D54" s="4" t="s">
        <v>15</v>
      </c>
      <c r="E54" s="5">
        <v>1</v>
      </c>
      <c r="F54" s="6"/>
      <c r="G54" s="25"/>
    </row>
    <row r="55" spans="1:7" ht="14.25" x14ac:dyDescent="0.2">
      <c r="A55" s="36" t="s">
        <v>114</v>
      </c>
      <c r="B55" s="37" t="s">
        <v>12</v>
      </c>
      <c r="C55" s="37" t="s">
        <v>113</v>
      </c>
      <c r="D55" s="38"/>
      <c r="E55" s="39"/>
      <c r="F55" s="40"/>
      <c r="G55" s="41"/>
    </row>
    <row r="56" spans="1:7" ht="14.25" x14ac:dyDescent="0.2">
      <c r="A56" s="24" t="s">
        <v>115</v>
      </c>
      <c r="B56" s="4" t="s">
        <v>47</v>
      </c>
      <c r="C56" s="4" t="s">
        <v>48</v>
      </c>
      <c r="D56" s="4" t="s">
        <v>20</v>
      </c>
      <c r="E56" s="5">
        <f>(13*6)+19+(16*2)+4+13</f>
        <v>146</v>
      </c>
      <c r="F56" s="6"/>
      <c r="G56" s="25"/>
    </row>
    <row r="57" spans="1:7" ht="21" x14ac:dyDescent="0.2">
      <c r="A57" s="24" t="s">
        <v>116</v>
      </c>
      <c r="B57" s="4" t="s">
        <v>50</v>
      </c>
      <c r="C57" s="4" t="s">
        <v>51</v>
      </c>
      <c r="D57" s="4" t="s">
        <v>20</v>
      </c>
      <c r="E57" s="5">
        <f>((13*6)+19+(16*2)+4+13)/2</f>
        <v>73</v>
      </c>
      <c r="F57" s="6"/>
      <c r="G57" s="25"/>
    </row>
    <row r="58" spans="1:7" ht="31.5" x14ac:dyDescent="0.2">
      <c r="A58" s="24" t="s">
        <v>117</v>
      </c>
      <c r="B58" s="4" t="s">
        <v>53</v>
      </c>
      <c r="C58" s="4" t="s">
        <v>110</v>
      </c>
      <c r="D58" s="4" t="s">
        <v>54</v>
      </c>
      <c r="E58" s="5">
        <v>18</v>
      </c>
      <c r="F58" s="6"/>
      <c r="G58" s="25"/>
    </row>
    <row r="59" spans="1:7" ht="31.5" x14ac:dyDescent="0.2">
      <c r="A59" s="24" t="s">
        <v>118</v>
      </c>
      <c r="B59" s="4" t="s">
        <v>56</v>
      </c>
      <c r="C59" s="4" t="s">
        <v>111</v>
      </c>
      <c r="D59" s="4" t="s">
        <v>54</v>
      </c>
      <c r="E59" s="5">
        <v>18</v>
      </c>
      <c r="F59" s="6"/>
      <c r="G59" s="25"/>
    </row>
    <row r="60" spans="1:7" ht="39" customHeight="1" x14ac:dyDescent="0.2">
      <c r="A60" s="24" t="s">
        <v>119</v>
      </c>
      <c r="B60" s="4" t="s">
        <v>58</v>
      </c>
      <c r="C60" s="4" t="s">
        <v>95</v>
      </c>
      <c r="D60" s="4" t="s">
        <v>20</v>
      </c>
      <c r="E60" s="5">
        <f>(13*6)+19+(16*2)+4+13</f>
        <v>146</v>
      </c>
      <c r="F60" s="6"/>
      <c r="G60" s="25"/>
    </row>
    <row r="61" spans="1:7" ht="31.5" x14ac:dyDescent="0.2">
      <c r="A61" s="24" t="s">
        <v>120</v>
      </c>
      <c r="B61" s="4" t="s">
        <v>60</v>
      </c>
      <c r="C61" s="4" t="s">
        <v>61</v>
      </c>
      <c r="D61" s="4" t="s">
        <v>20</v>
      </c>
      <c r="E61" s="5">
        <f>(13*6)+19+(16*2)+4+13</f>
        <v>146</v>
      </c>
      <c r="F61" s="6"/>
      <c r="G61" s="25"/>
    </row>
    <row r="62" spans="1:7" ht="23.25" customHeight="1" x14ac:dyDescent="0.2">
      <c r="A62" s="24" t="s">
        <v>121</v>
      </c>
      <c r="B62" s="4" t="s">
        <v>63</v>
      </c>
      <c r="C62" s="4" t="s">
        <v>64</v>
      </c>
      <c r="D62" s="4" t="s">
        <v>65</v>
      </c>
      <c r="E62" s="5">
        <v>193.2</v>
      </c>
      <c r="F62" s="6"/>
      <c r="G62" s="25"/>
    </row>
    <row r="63" spans="1:7" ht="23.25" customHeight="1" x14ac:dyDescent="0.2">
      <c r="A63" s="36" t="s">
        <v>156</v>
      </c>
      <c r="B63" s="37" t="s">
        <v>12</v>
      </c>
      <c r="C63" s="37" t="s">
        <v>122</v>
      </c>
      <c r="D63" s="38"/>
      <c r="E63" s="39"/>
      <c r="F63" s="40"/>
      <c r="G63" s="41"/>
    </row>
    <row r="64" spans="1:7" ht="23.25" customHeight="1" x14ac:dyDescent="0.2">
      <c r="A64" s="24" t="s">
        <v>157</v>
      </c>
      <c r="B64" s="4" t="s">
        <v>43</v>
      </c>
      <c r="C64" s="4" t="s">
        <v>160</v>
      </c>
      <c r="D64" s="4" t="s">
        <v>15</v>
      </c>
      <c r="E64" s="5">
        <v>2</v>
      </c>
      <c r="F64" s="6"/>
      <c r="G64" s="25"/>
    </row>
    <row r="65" spans="1:7" ht="53.45" customHeight="1" x14ac:dyDescent="0.2">
      <c r="A65" s="24" t="s">
        <v>158</v>
      </c>
      <c r="B65" s="4" t="s">
        <v>43</v>
      </c>
      <c r="C65" s="17" t="s">
        <v>159</v>
      </c>
      <c r="D65" s="18" t="s">
        <v>20</v>
      </c>
      <c r="E65" s="19">
        <v>23</v>
      </c>
      <c r="F65" s="6"/>
      <c r="G65" s="25"/>
    </row>
    <row r="66" spans="1:7" ht="15" customHeight="1" x14ac:dyDescent="0.2">
      <c r="A66" s="24" t="s">
        <v>161</v>
      </c>
      <c r="B66" s="26" t="s">
        <v>169</v>
      </c>
      <c r="C66" s="15" t="s">
        <v>170</v>
      </c>
      <c r="D66" s="18" t="s">
        <v>20</v>
      </c>
      <c r="E66" s="21">
        <v>121.62</v>
      </c>
      <c r="F66" s="16"/>
      <c r="G66" s="25"/>
    </row>
    <row r="67" spans="1:7" ht="31.5" x14ac:dyDescent="0.2">
      <c r="A67" s="24" t="s">
        <v>162</v>
      </c>
      <c r="B67" s="4" t="s">
        <v>171</v>
      </c>
      <c r="C67" s="4" t="s">
        <v>172</v>
      </c>
      <c r="D67" s="4" t="s">
        <v>20</v>
      </c>
      <c r="E67" s="5">
        <v>160.41999999999999</v>
      </c>
      <c r="F67" s="16"/>
      <c r="G67" s="25"/>
    </row>
    <row r="68" spans="1:7" ht="21" x14ac:dyDescent="0.2">
      <c r="A68" s="24" t="s">
        <v>163</v>
      </c>
      <c r="B68" s="26" t="s">
        <v>143</v>
      </c>
      <c r="C68" s="15" t="s">
        <v>182</v>
      </c>
      <c r="D68" s="18" t="s">
        <v>20</v>
      </c>
      <c r="E68" s="21">
        <v>43.71</v>
      </c>
      <c r="F68" s="16"/>
      <c r="G68" s="25"/>
    </row>
    <row r="69" spans="1:7" ht="21" x14ac:dyDescent="0.2">
      <c r="A69" s="24" t="s">
        <v>164</v>
      </c>
      <c r="B69" s="4" t="s">
        <v>28</v>
      </c>
      <c r="C69" s="4" t="s">
        <v>173</v>
      </c>
      <c r="D69" s="4" t="s">
        <v>20</v>
      </c>
      <c r="E69" s="5">
        <v>43.71</v>
      </c>
      <c r="F69" s="16"/>
      <c r="G69" s="25"/>
    </row>
    <row r="70" spans="1:7" ht="21" x14ac:dyDescent="0.2">
      <c r="A70" s="24" t="s">
        <v>165</v>
      </c>
      <c r="B70" s="26" t="s">
        <v>31</v>
      </c>
      <c r="C70" s="15" t="s">
        <v>174</v>
      </c>
      <c r="D70" s="18" t="s">
        <v>20</v>
      </c>
      <c r="E70" s="21">
        <v>43.71</v>
      </c>
      <c r="F70" s="16"/>
      <c r="G70" s="25"/>
    </row>
    <row r="71" spans="1:7" ht="21" x14ac:dyDescent="0.2">
      <c r="A71" s="24" t="s">
        <v>166</v>
      </c>
      <c r="B71" s="26" t="s">
        <v>144</v>
      </c>
      <c r="C71" s="15" t="s">
        <v>181</v>
      </c>
      <c r="D71" s="18" t="s">
        <v>20</v>
      </c>
      <c r="E71" s="21">
        <v>121.62</v>
      </c>
      <c r="F71" s="16"/>
      <c r="G71" s="25"/>
    </row>
    <row r="72" spans="1:7" ht="21" x14ac:dyDescent="0.2">
      <c r="A72" s="24" t="s">
        <v>167</v>
      </c>
      <c r="B72" s="4" t="s">
        <v>28</v>
      </c>
      <c r="C72" s="4" t="s">
        <v>175</v>
      </c>
      <c r="D72" s="4" t="s">
        <v>20</v>
      </c>
      <c r="E72" s="5">
        <v>121.62</v>
      </c>
      <c r="F72" s="16"/>
      <c r="G72" s="25"/>
    </row>
    <row r="73" spans="1:7" ht="21" x14ac:dyDescent="0.2">
      <c r="A73" s="24" t="s">
        <v>168</v>
      </c>
      <c r="B73" s="20" t="s">
        <v>31</v>
      </c>
      <c r="C73" s="15" t="s">
        <v>176</v>
      </c>
      <c r="D73" s="18" t="s">
        <v>20</v>
      </c>
      <c r="E73" s="21">
        <v>121.62</v>
      </c>
      <c r="F73" s="16"/>
      <c r="G73" s="25"/>
    </row>
    <row r="74" spans="1:7" ht="21" x14ac:dyDescent="0.2">
      <c r="A74" s="24" t="s">
        <v>177</v>
      </c>
      <c r="B74" s="31" t="s">
        <v>28</v>
      </c>
      <c r="C74" s="31" t="s">
        <v>152</v>
      </c>
      <c r="D74" s="31" t="s">
        <v>20</v>
      </c>
      <c r="E74" s="32">
        <v>121.62</v>
      </c>
      <c r="F74" s="33"/>
      <c r="G74" s="25"/>
    </row>
    <row r="75" spans="1:7" ht="21" x14ac:dyDescent="0.2">
      <c r="A75" s="24" t="s">
        <v>178</v>
      </c>
      <c r="B75" s="4" t="s">
        <v>43</v>
      </c>
      <c r="C75" s="4" t="s">
        <v>153</v>
      </c>
      <c r="D75" s="26" t="s">
        <v>15</v>
      </c>
      <c r="E75" s="32">
        <v>1</v>
      </c>
      <c r="F75" s="33"/>
      <c r="G75" s="25"/>
    </row>
    <row r="76" spans="1:7" ht="14.25" x14ac:dyDescent="0.2">
      <c r="A76" s="36" t="s">
        <v>66</v>
      </c>
      <c r="B76" s="47" t="s">
        <v>10</v>
      </c>
      <c r="C76" s="47" t="s">
        <v>67</v>
      </c>
      <c r="D76" s="48"/>
      <c r="E76" s="49"/>
      <c r="F76" s="50"/>
      <c r="G76" s="41"/>
    </row>
    <row r="77" spans="1:7" ht="14.25" x14ac:dyDescent="0.2">
      <c r="A77" s="36" t="s">
        <v>68</v>
      </c>
      <c r="B77" s="51" t="s">
        <v>12</v>
      </c>
      <c r="C77" s="51" t="s">
        <v>92</v>
      </c>
      <c r="D77" s="52"/>
      <c r="E77" s="52"/>
      <c r="F77" s="53"/>
      <c r="G77" s="41"/>
    </row>
    <row r="78" spans="1:7" ht="21" x14ac:dyDescent="0.2">
      <c r="A78" s="29" t="s">
        <v>69</v>
      </c>
      <c r="B78" s="15" t="s">
        <v>227</v>
      </c>
      <c r="C78" s="15" t="s">
        <v>228</v>
      </c>
      <c r="D78" s="15" t="s">
        <v>65</v>
      </c>
      <c r="E78" s="31">
        <v>160</v>
      </c>
      <c r="F78" s="35"/>
      <c r="G78" s="25"/>
    </row>
    <row r="79" spans="1:7" ht="63" x14ac:dyDescent="0.2">
      <c r="A79" s="24" t="s">
        <v>72</v>
      </c>
      <c r="B79" s="4" t="s">
        <v>70</v>
      </c>
      <c r="C79" s="4" t="s">
        <v>184</v>
      </c>
      <c r="D79" s="4" t="s">
        <v>71</v>
      </c>
      <c r="E79" s="5">
        <v>26</v>
      </c>
      <c r="F79" s="34"/>
      <c r="G79" s="25"/>
    </row>
    <row r="80" spans="1:7" ht="21" x14ac:dyDescent="0.2">
      <c r="A80" s="24" t="s">
        <v>75</v>
      </c>
      <c r="B80" s="4" t="s">
        <v>186</v>
      </c>
      <c r="C80" s="4" t="s">
        <v>187</v>
      </c>
      <c r="D80" s="4" t="s">
        <v>65</v>
      </c>
      <c r="E80" s="5">
        <v>160</v>
      </c>
      <c r="F80" s="34"/>
      <c r="G80" s="25"/>
    </row>
    <row r="81" spans="1:7" ht="14.25" x14ac:dyDescent="0.2">
      <c r="A81" s="24" t="s">
        <v>183</v>
      </c>
      <c r="B81" s="4" t="s">
        <v>229</v>
      </c>
      <c r="C81" s="4" t="s">
        <v>192</v>
      </c>
      <c r="D81" s="4" t="s">
        <v>65</v>
      </c>
      <c r="E81" s="5">
        <v>160</v>
      </c>
      <c r="F81" s="34"/>
      <c r="G81" s="25"/>
    </row>
    <row r="82" spans="1:7" ht="21" x14ac:dyDescent="0.2">
      <c r="A82" s="24" t="s">
        <v>188</v>
      </c>
      <c r="B82" s="4" t="s">
        <v>205</v>
      </c>
      <c r="C82" s="4" t="s">
        <v>232</v>
      </c>
      <c r="D82" s="4" t="s">
        <v>127</v>
      </c>
      <c r="E82" s="5">
        <v>3</v>
      </c>
      <c r="F82" s="6"/>
      <c r="G82" s="25"/>
    </row>
    <row r="83" spans="1:7" ht="21" x14ac:dyDescent="0.2">
      <c r="A83" s="29" t="s">
        <v>190</v>
      </c>
      <c r="B83" s="4" t="s">
        <v>73</v>
      </c>
      <c r="C83" s="4" t="s">
        <v>74</v>
      </c>
      <c r="D83" s="4" t="s">
        <v>71</v>
      </c>
      <c r="E83" s="4">
        <v>52</v>
      </c>
      <c r="F83" s="6"/>
      <c r="G83" s="25"/>
    </row>
    <row r="84" spans="1:7" ht="21" x14ac:dyDescent="0.2">
      <c r="A84" s="24" t="s">
        <v>191</v>
      </c>
      <c r="B84" s="4" t="s">
        <v>76</v>
      </c>
      <c r="C84" s="4" t="s">
        <v>77</v>
      </c>
      <c r="D84" s="4" t="s">
        <v>71</v>
      </c>
      <c r="E84" s="5">
        <v>14</v>
      </c>
      <c r="F84" s="6"/>
      <c r="G84" s="25"/>
    </row>
    <row r="85" spans="1:7" ht="52.5" x14ac:dyDescent="0.2">
      <c r="A85" s="29" t="s">
        <v>204</v>
      </c>
      <c r="B85" s="4" t="s">
        <v>239</v>
      </c>
      <c r="C85" s="4" t="s">
        <v>240</v>
      </c>
      <c r="D85" s="4" t="s">
        <v>71</v>
      </c>
      <c r="E85" s="4">
        <v>2</v>
      </c>
      <c r="F85" s="6"/>
      <c r="G85" s="25"/>
    </row>
    <row r="86" spans="1:7" ht="31.5" x14ac:dyDescent="0.2">
      <c r="A86" s="29" t="s">
        <v>225</v>
      </c>
      <c r="B86" s="4" t="s">
        <v>241</v>
      </c>
      <c r="C86" s="4" t="s">
        <v>242</v>
      </c>
      <c r="D86" s="4" t="s">
        <v>15</v>
      </c>
      <c r="E86" s="4">
        <v>2</v>
      </c>
      <c r="F86" s="6"/>
      <c r="G86" s="25"/>
    </row>
    <row r="87" spans="1:7" ht="21" x14ac:dyDescent="0.2">
      <c r="A87" s="29" t="s">
        <v>226</v>
      </c>
      <c r="B87" s="4" t="s">
        <v>243</v>
      </c>
      <c r="C87" s="4" t="s">
        <v>244</v>
      </c>
      <c r="D87" s="4" t="s">
        <v>15</v>
      </c>
      <c r="E87" s="4">
        <v>4</v>
      </c>
      <c r="F87" s="6"/>
      <c r="G87" s="25"/>
    </row>
    <row r="88" spans="1:7" ht="14.25" x14ac:dyDescent="0.2">
      <c r="A88" s="36" t="s">
        <v>78</v>
      </c>
      <c r="B88" s="37" t="s">
        <v>12</v>
      </c>
      <c r="C88" s="37" t="s">
        <v>219</v>
      </c>
      <c r="D88" s="38"/>
      <c r="E88" s="38"/>
      <c r="F88" s="40"/>
      <c r="G88" s="41"/>
    </row>
    <row r="89" spans="1:7" ht="21" x14ac:dyDescent="0.2">
      <c r="A89" s="24" t="s">
        <v>79</v>
      </c>
      <c r="B89" s="15" t="s">
        <v>207</v>
      </c>
      <c r="C89" s="15" t="s">
        <v>208</v>
      </c>
      <c r="D89" s="15" t="s">
        <v>71</v>
      </c>
      <c r="E89" s="30">
        <v>2</v>
      </c>
      <c r="F89" s="6"/>
      <c r="G89" s="25"/>
    </row>
    <row r="90" spans="1:7" ht="21" x14ac:dyDescent="0.2">
      <c r="A90" s="24" t="s">
        <v>220</v>
      </c>
      <c r="B90" s="4" t="s">
        <v>209</v>
      </c>
      <c r="C90" s="15" t="s">
        <v>210</v>
      </c>
      <c r="D90" s="15" t="s">
        <v>71</v>
      </c>
      <c r="E90" s="30">
        <v>5</v>
      </c>
      <c r="F90" s="6"/>
      <c r="G90" s="25"/>
    </row>
    <row r="91" spans="1:7" ht="42" x14ac:dyDescent="0.2">
      <c r="A91" s="24" t="s">
        <v>221</v>
      </c>
      <c r="B91" s="4" t="s">
        <v>211</v>
      </c>
      <c r="C91" s="4" t="s">
        <v>212</v>
      </c>
      <c r="D91" s="4" t="s">
        <v>65</v>
      </c>
      <c r="E91" s="5">
        <v>15</v>
      </c>
      <c r="F91" s="16"/>
      <c r="G91" s="25"/>
    </row>
    <row r="92" spans="1:7" ht="21" x14ac:dyDescent="0.2">
      <c r="A92" s="24" t="s">
        <v>222</v>
      </c>
      <c r="B92" s="4" t="s">
        <v>213</v>
      </c>
      <c r="C92" s="4" t="s">
        <v>214</v>
      </c>
      <c r="D92" s="4" t="s">
        <v>65</v>
      </c>
      <c r="E92" s="5">
        <v>15</v>
      </c>
      <c r="F92" s="16"/>
      <c r="G92" s="25"/>
    </row>
    <row r="93" spans="1:7" ht="31.5" x14ac:dyDescent="0.2">
      <c r="A93" s="24" t="s">
        <v>223</v>
      </c>
      <c r="B93" s="4" t="s">
        <v>215</v>
      </c>
      <c r="C93" s="4" t="s">
        <v>216</v>
      </c>
      <c r="D93" s="4" t="s">
        <v>65</v>
      </c>
      <c r="E93" s="5">
        <v>40</v>
      </c>
      <c r="F93" s="16"/>
      <c r="G93" s="25"/>
    </row>
    <row r="94" spans="1:7" ht="31.5" x14ac:dyDescent="0.2">
      <c r="A94" s="24" t="s">
        <v>224</v>
      </c>
      <c r="B94" s="4" t="s">
        <v>217</v>
      </c>
      <c r="C94" s="4" t="s">
        <v>218</v>
      </c>
      <c r="D94" s="4" t="s">
        <v>71</v>
      </c>
      <c r="E94" s="5">
        <v>1</v>
      </c>
      <c r="F94" s="16"/>
      <c r="G94" s="25"/>
    </row>
    <row r="95" spans="1:7" ht="14.25" x14ac:dyDescent="0.2">
      <c r="A95" s="36" t="s">
        <v>206</v>
      </c>
      <c r="B95" s="54" t="s">
        <v>12</v>
      </c>
      <c r="C95" s="54" t="s">
        <v>93</v>
      </c>
      <c r="D95" s="55"/>
      <c r="E95" s="56"/>
      <c r="F95" s="40"/>
      <c r="G95" s="41"/>
    </row>
    <row r="96" spans="1:7" ht="21" x14ac:dyDescent="0.2">
      <c r="A96" s="24" t="s">
        <v>189</v>
      </c>
      <c r="B96" s="4" t="s">
        <v>43</v>
      </c>
      <c r="C96" s="4" t="s">
        <v>80</v>
      </c>
      <c r="D96" s="4" t="s">
        <v>15</v>
      </c>
      <c r="E96" s="5">
        <v>13</v>
      </c>
      <c r="F96" s="6"/>
      <c r="G96" s="25"/>
    </row>
    <row r="97" spans="1:7" ht="14.25" x14ac:dyDescent="0.2">
      <c r="A97" s="36" t="s">
        <v>81</v>
      </c>
      <c r="B97" s="37" t="s">
        <v>10</v>
      </c>
      <c r="C97" s="37" t="s">
        <v>82</v>
      </c>
      <c r="D97" s="38"/>
      <c r="E97" s="39"/>
      <c r="F97" s="40"/>
      <c r="G97" s="41"/>
    </row>
    <row r="98" spans="1:7" ht="14.25" x14ac:dyDescent="0.2">
      <c r="A98" s="36" t="s">
        <v>83</v>
      </c>
      <c r="B98" s="37" t="s">
        <v>12</v>
      </c>
      <c r="C98" s="37" t="s">
        <v>84</v>
      </c>
      <c r="D98" s="38"/>
      <c r="E98" s="39"/>
      <c r="F98" s="40"/>
      <c r="G98" s="41"/>
    </row>
    <row r="99" spans="1:7" ht="21" x14ac:dyDescent="0.2">
      <c r="A99" s="24" t="s">
        <v>85</v>
      </c>
      <c r="B99" s="4" t="s">
        <v>43</v>
      </c>
      <c r="C99" s="4" t="s">
        <v>84</v>
      </c>
      <c r="D99" s="4" t="s">
        <v>15</v>
      </c>
      <c r="E99" s="5">
        <v>1</v>
      </c>
      <c r="F99" s="6"/>
      <c r="G99" s="27"/>
    </row>
    <row r="100" spans="1:7" ht="12.75" customHeight="1" x14ac:dyDescent="0.2">
      <c r="A100" s="58" t="s">
        <v>86</v>
      </c>
      <c r="B100" s="58"/>
      <c r="C100" s="58"/>
      <c r="D100" s="58"/>
      <c r="E100" s="58"/>
      <c r="F100" s="59"/>
      <c r="G100" s="28"/>
    </row>
    <row r="101" spans="1:7" ht="12.75" customHeight="1" x14ac:dyDescent="0.2">
      <c r="A101" s="58" t="s">
        <v>91</v>
      </c>
      <c r="B101" s="58"/>
      <c r="C101" s="58"/>
      <c r="D101" s="58"/>
      <c r="E101" s="58"/>
      <c r="F101" s="59"/>
    </row>
    <row r="102" spans="1:7" ht="12.75" customHeight="1" x14ac:dyDescent="0.2">
      <c r="A102" s="59" t="s">
        <v>87</v>
      </c>
      <c r="B102" s="59"/>
      <c r="C102" s="59"/>
      <c r="D102" s="59"/>
      <c r="E102" s="59"/>
      <c r="F102" s="59"/>
      <c r="G102" s="28"/>
    </row>
    <row r="103" spans="1:7" ht="14.25" x14ac:dyDescent="0.2">
      <c r="C103" s="7"/>
      <c r="D103" s="8"/>
      <c r="E103" s="8"/>
      <c r="F103" s="8"/>
      <c r="G103" s="8"/>
    </row>
    <row r="104" spans="1:7" ht="12.75" customHeight="1" x14ac:dyDescent="0.2">
      <c r="A104" s="68" t="s">
        <v>88</v>
      </c>
      <c r="B104" s="68"/>
      <c r="C104" s="68"/>
      <c r="D104" s="68"/>
      <c r="E104" s="68"/>
      <c r="F104" s="68"/>
      <c r="G104" s="68"/>
    </row>
    <row r="105" spans="1:7" ht="12.75" customHeight="1" x14ac:dyDescent="0.2">
      <c r="B105" s="69" t="s">
        <v>233</v>
      </c>
      <c r="C105" s="69"/>
      <c r="D105" s="69"/>
      <c r="E105" s="69"/>
      <c r="F105" s="69"/>
      <c r="G105" s="69"/>
    </row>
    <row r="106" spans="1:7" ht="14.25" x14ac:dyDescent="0.2">
      <c r="B106" s="9"/>
      <c r="C106" s="9"/>
      <c r="D106" s="9"/>
      <c r="E106" s="9"/>
      <c r="F106" s="9"/>
      <c r="G106" s="9"/>
    </row>
    <row r="107" spans="1:7" ht="12.75" customHeight="1" x14ac:dyDescent="0.2">
      <c r="B107" s="10"/>
      <c r="C107" s="11"/>
      <c r="D107" s="11"/>
      <c r="E107" s="70" t="s">
        <v>89</v>
      </c>
      <c r="F107" s="70"/>
      <c r="G107" s="70"/>
    </row>
    <row r="108" spans="1:7" ht="12.75" customHeight="1" x14ac:dyDescent="0.2">
      <c r="B108" s="12"/>
      <c r="C108" s="12"/>
      <c r="D108" s="12"/>
      <c r="E108" s="71" t="s">
        <v>90</v>
      </c>
      <c r="F108" s="71"/>
      <c r="G108" s="71"/>
    </row>
    <row r="109" spans="1:7" s="1" customFormat="1" ht="12.75" customHeight="1" x14ac:dyDescent="0.2">
      <c r="F109" s="13"/>
    </row>
  </sheetData>
  <mergeCells count="11">
    <mergeCell ref="A102:F102"/>
    <mergeCell ref="A104:G104"/>
    <mergeCell ref="B105:G105"/>
    <mergeCell ref="E107:G107"/>
    <mergeCell ref="E108:G108"/>
    <mergeCell ref="A101:F101"/>
    <mergeCell ref="A2:C2"/>
    <mergeCell ref="A3:C3"/>
    <mergeCell ref="A4:G4"/>
    <mergeCell ref="A5:G5"/>
    <mergeCell ref="A100:F100"/>
  </mergeCells>
  <phoneticPr fontId="10" type="noConversion"/>
  <pageMargins left="0.75" right="0.75" top="1.3937007874015748" bottom="1.3937007874015748" header="1" footer="1"/>
  <pageSetup paperSize="9" scale="83" fitToWidth="0" fitToHeight="0" orientation="portrait" r:id="rId1"/>
  <headerFooter alignWithMargins="0"/>
  <rowBreaks count="2" manualBreakCount="2">
    <brk id="62" max="6" man="1"/>
    <brk id="9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GDDKiA III p.</vt:lpstr>
      <vt:lpstr>'GDDKiA III p.'!ezdSprawaZnak</vt:lpstr>
      <vt:lpstr>'GDDKiA III 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Daniel Monika</cp:lastModifiedBy>
  <cp:lastPrinted>2023-09-04T07:35:46Z</cp:lastPrinted>
  <dcterms:created xsi:type="dcterms:W3CDTF">2022-11-22T14:45:16Z</dcterms:created>
  <dcterms:modified xsi:type="dcterms:W3CDTF">2023-11-28T08:38:31Z</dcterms:modified>
</cp:coreProperties>
</file>