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K:\INWESTYCJE i REMONTY\2024\Brzozów\"/>
    </mc:Choice>
  </mc:AlternateContent>
  <xr:revisionPtr revIDLastSave="0" documentId="8_{942519FC-5233-4F05-B7E0-584DCC84AA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7" i="1" l="1"/>
  <c r="I198" i="1"/>
  <c r="H198" i="1"/>
  <c r="E32" i="1"/>
  <c r="E44" i="1" s="1"/>
  <c r="E56" i="1" s="1"/>
  <c r="E68" i="1" s="1"/>
  <c r="E80" i="1" s="1"/>
  <c r="E92" i="1" s="1"/>
  <c r="E104" i="1" s="1"/>
  <c r="E116" i="1" s="1"/>
  <c r="E128" i="1" s="1"/>
  <c r="E140" i="1" s="1"/>
  <c r="E152" i="1" s="1"/>
  <c r="E164" i="1" s="1"/>
  <c r="E176" i="1" s="1"/>
  <c r="E188" i="1" s="1"/>
  <c r="E200" i="1" s="1"/>
  <c r="E29" i="1"/>
  <c r="F29" i="1" s="1"/>
  <c r="E21" i="1"/>
  <c r="E33" i="1" s="1"/>
  <c r="E45" i="1" s="1"/>
  <c r="E57" i="1" s="1"/>
  <c r="E69" i="1" s="1"/>
  <c r="E20" i="1"/>
  <c r="E19" i="1"/>
  <c r="F19" i="1" s="1"/>
  <c r="E18" i="1"/>
  <c r="E30" i="1" s="1"/>
  <c r="E42" i="1" s="1"/>
  <c r="E54" i="1" s="1"/>
  <c r="E66" i="1" s="1"/>
  <c r="E78" i="1" s="1"/>
  <c r="E90" i="1" s="1"/>
  <c r="E102" i="1" s="1"/>
  <c r="E114" i="1" s="1"/>
  <c r="E126" i="1" s="1"/>
  <c r="E138" i="1" s="1"/>
  <c r="E150" i="1" s="1"/>
  <c r="E162" i="1" s="1"/>
  <c r="E174" i="1" s="1"/>
  <c r="E186" i="1" s="1"/>
  <c r="E198" i="1" s="1"/>
  <c r="E17" i="1"/>
  <c r="F17" i="1" s="1"/>
  <c r="D9" i="1"/>
  <c r="D201" i="1" s="1"/>
  <c r="D189" i="1"/>
  <c r="I186" i="1"/>
  <c r="H186" i="1"/>
  <c r="D177" i="1"/>
  <c r="I174" i="1"/>
  <c r="H174" i="1"/>
  <c r="D165" i="1"/>
  <c r="I162" i="1"/>
  <c r="H162" i="1"/>
  <c r="D153" i="1"/>
  <c r="I150" i="1"/>
  <c r="J150" i="1" s="1"/>
  <c r="H150" i="1"/>
  <c r="D141" i="1"/>
  <c r="I138" i="1"/>
  <c r="J138" i="1" s="1"/>
  <c r="H138" i="1"/>
  <c r="D129" i="1"/>
  <c r="I126" i="1"/>
  <c r="H126" i="1"/>
  <c r="D117" i="1"/>
  <c r="D105" i="1"/>
  <c r="D57" i="1"/>
  <c r="D69" i="1"/>
  <c r="D81" i="1"/>
  <c r="D93" i="1"/>
  <c r="D45" i="1"/>
  <c r="D33" i="1"/>
  <c r="D21" i="1"/>
  <c r="D7" i="1"/>
  <c r="D199" i="1" s="1"/>
  <c r="I114" i="1"/>
  <c r="H114" i="1"/>
  <c r="I102" i="1"/>
  <c r="H102" i="1"/>
  <c r="I90" i="1"/>
  <c r="H90" i="1"/>
  <c r="I78" i="1"/>
  <c r="H78" i="1"/>
  <c r="J78" i="1" s="1"/>
  <c r="I66" i="1"/>
  <c r="H66" i="1"/>
  <c r="I54" i="1"/>
  <c r="H54" i="1"/>
  <c r="I42" i="1"/>
  <c r="H42" i="1"/>
  <c r="I30" i="1"/>
  <c r="H30" i="1"/>
  <c r="I18" i="1"/>
  <c r="H18" i="1"/>
  <c r="I6" i="1"/>
  <c r="H6" i="1"/>
  <c r="E31" i="1" l="1"/>
  <c r="F31" i="1" s="1"/>
  <c r="E41" i="1"/>
  <c r="F41" i="1" s="1"/>
  <c r="F69" i="1"/>
  <c r="E81" i="1"/>
  <c r="E93" i="1" s="1"/>
  <c r="E105" i="1" s="1"/>
  <c r="E117" i="1" s="1"/>
  <c r="E129" i="1" s="1"/>
  <c r="E141" i="1" s="1"/>
  <c r="E153" i="1" s="1"/>
  <c r="E165" i="1" s="1"/>
  <c r="E177" i="1" s="1"/>
  <c r="E189" i="1" s="1"/>
  <c r="E201" i="1" s="1"/>
  <c r="F201" i="1" s="1"/>
  <c r="J186" i="1"/>
  <c r="J174" i="1"/>
  <c r="D174" i="1" s="1"/>
  <c r="F174" i="1" s="1"/>
  <c r="J198" i="1"/>
  <c r="E53" i="1"/>
  <c r="F33" i="1"/>
  <c r="F45" i="1"/>
  <c r="J162" i="1"/>
  <c r="F57" i="1"/>
  <c r="F21" i="1"/>
  <c r="J126" i="1"/>
  <c r="D128" i="1" s="1"/>
  <c r="F128" i="1" s="1"/>
  <c r="D186" i="1"/>
  <c r="F186" i="1" s="1"/>
  <c r="D188" i="1"/>
  <c r="F188" i="1" s="1"/>
  <c r="D164" i="1"/>
  <c r="F164" i="1" s="1"/>
  <c r="D162" i="1"/>
  <c r="F162" i="1" s="1"/>
  <c r="D152" i="1"/>
  <c r="F152" i="1" s="1"/>
  <c r="D150" i="1"/>
  <c r="F150" i="1" s="1"/>
  <c r="D140" i="1"/>
  <c r="F140" i="1" s="1"/>
  <c r="D138" i="1"/>
  <c r="F138" i="1" s="1"/>
  <c r="J90" i="1"/>
  <c r="D90" i="1" s="1"/>
  <c r="F90" i="1" s="1"/>
  <c r="J42" i="1"/>
  <c r="D44" i="1" s="1"/>
  <c r="F44" i="1" s="1"/>
  <c r="J102" i="1"/>
  <c r="D104" i="1" s="1"/>
  <c r="F104" i="1" s="1"/>
  <c r="J114" i="1"/>
  <c r="D116" i="1" s="1"/>
  <c r="F116" i="1" s="1"/>
  <c r="D78" i="1"/>
  <c r="F78" i="1" s="1"/>
  <c r="D80" i="1"/>
  <c r="F80" i="1" s="1"/>
  <c r="J66" i="1"/>
  <c r="D68" i="1" s="1"/>
  <c r="F68" i="1" s="1"/>
  <c r="D66" i="1"/>
  <c r="F66" i="1" s="1"/>
  <c r="J54" i="1"/>
  <c r="D54" i="1" s="1"/>
  <c r="F54" i="1" s="1"/>
  <c r="J30" i="1"/>
  <c r="D30" i="1" s="1"/>
  <c r="F30" i="1" s="1"/>
  <c r="J6" i="1"/>
  <c r="D8" i="1" s="1"/>
  <c r="J18" i="1"/>
  <c r="F9" i="1"/>
  <c r="F7" i="1"/>
  <c r="F5" i="1"/>
  <c r="E43" i="1" l="1"/>
  <c r="E55" i="1" s="1"/>
  <c r="F105" i="1"/>
  <c r="D176" i="1"/>
  <c r="F176" i="1" s="1"/>
  <c r="F189" i="1"/>
  <c r="F93" i="1"/>
  <c r="F129" i="1"/>
  <c r="D92" i="1"/>
  <c r="F92" i="1" s="1"/>
  <c r="F141" i="1"/>
  <c r="D114" i="1"/>
  <c r="F114" i="1" s="1"/>
  <c r="F117" i="1"/>
  <c r="E65" i="1"/>
  <c r="F53" i="1"/>
  <c r="F165" i="1"/>
  <c r="F177" i="1"/>
  <c r="F81" i="1"/>
  <c r="F43" i="1"/>
  <c r="F153" i="1"/>
  <c r="F8" i="1"/>
  <c r="D200" i="1"/>
  <c r="F200" i="1" s="1"/>
  <c r="D126" i="1"/>
  <c r="F126" i="1" s="1"/>
  <c r="D42" i="1"/>
  <c r="F42" i="1" s="1"/>
  <c r="D20" i="1"/>
  <c r="F20" i="1" s="1"/>
  <c r="D18" i="1"/>
  <c r="F18" i="1" s="1"/>
  <c r="D102" i="1"/>
  <c r="F102" i="1" s="1"/>
  <c r="D56" i="1"/>
  <c r="F56" i="1" s="1"/>
  <c r="D6" i="1"/>
  <c r="D32" i="1"/>
  <c r="F32" i="1" s="1"/>
  <c r="F34" i="1" s="1"/>
  <c r="F36" i="1" s="1"/>
  <c r="F46" i="1" l="1"/>
  <c r="F48" i="1" s="1"/>
  <c r="F47" i="1" s="1"/>
  <c r="F6" i="1"/>
  <c r="F10" i="1" s="1"/>
  <c r="F12" i="1" s="1"/>
  <c r="F11" i="1" s="1"/>
  <c r="D198" i="1"/>
  <c r="F198" i="1" s="1"/>
  <c r="E67" i="1"/>
  <c r="F55" i="1"/>
  <c r="F58" i="1" s="1"/>
  <c r="F60" i="1" s="1"/>
  <c r="F59" i="1" s="1"/>
  <c r="F65" i="1"/>
  <c r="E77" i="1"/>
  <c r="F22" i="1"/>
  <c r="F24" i="1" s="1"/>
  <c r="F23" i="1" s="1"/>
  <c r="F35" i="1"/>
  <c r="F77" i="1" l="1"/>
  <c r="E89" i="1"/>
  <c r="F67" i="1"/>
  <c r="F70" i="1" s="1"/>
  <c r="F72" i="1" s="1"/>
  <c r="F71" i="1" s="1"/>
  <c r="E79" i="1"/>
  <c r="F79" i="1" l="1"/>
  <c r="F82" i="1" s="1"/>
  <c r="F84" i="1" s="1"/>
  <c r="F83" i="1" s="1"/>
  <c r="E91" i="1"/>
  <c r="F89" i="1"/>
  <c r="E101" i="1"/>
  <c r="F101" i="1" l="1"/>
  <c r="E113" i="1"/>
  <c r="E103" i="1"/>
  <c r="F91" i="1"/>
  <c r="F94" i="1"/>
  <c r="F96" i="1" s="1"/>
  <c r="F95" i="1" s="1"/>
  <c r="F103" i="1" l="1"/>
  <c r="F106" i="1" s="1"/>
  <c r="F108" i="1" s="1"/>
  <c r="F107" i="1" s="1"/>
  <c r="E115" i="1"/>
  <c r="F113" i="1"/>
  <c r="E125" i="1"/>
  <c r="E137" i="1" l="1"/>
  <c r="F125" i="1"/>
  <c r="E127" i="1"/>
  <c r="F115" i="1"/>
  <c r="F118" i="1" s="1"/>
  <c r="F120" i="1" s="1"/>
  <c r="F119" i="1" s="1"/>
  <c r="F127" i="1" l="1"/>
  <c r="E139" i="1"/>
  <c r="F130" i="1"/>
  <c r="F132" i="1" s="1"/>
  <c r="F131" i="1" s="1"/>
  <c r="F137" i="1"/>
  <c r="E149" i="1"/>
  <c r="F139" i="1" l="1"/>
  <c r="F142" i="1" s="1"/>
  <c r="F144" i="1" s="1"/>
  <c r="F143" i="1" s="1"/>
  <c r="E151" i="1"/>
  <c r="F149" i="1"/>
  <c r="E161" i="1"/>
  <c r="F161" i="1" l="1"/>
  <c r="E173" i="1"/>
  <c r="F151" i="1"/>
  <c r="E163" i="1"/>
  <c r="F154" i="1"/>
  <c r="F156" i="1" s="1"/>
  <c r="F155" i="1" s="1"/>
  <c r="F163" i="1" l="1"/>
  <c r="F166" i="1" s="1"/>
  <c r="F168" i="1" s="1"/>
  <c r="F167" i="1" s="1"/>
  <c r="E175" i="1"/>
  <c r="F173" i="1"/>
  <c r="E185" i="1"/>
  <c r="F185" i="1" l="1"/>
  <c r="E197" i="1"/>
  <c r="F197" i="1" s="1"/>
  <c r="F175" i="1"/>
  <c r="F178" i="1" s="1"/>
  <c r="F180" i="1" s="1"/>
  <c r="F179" i="1" s="1"/>
  <c r="E187" i="1"/>
  <c r="F187" i="1" l="1"/>
  <c r="E199" i="1"/>
  <c r="F199" i="1" s="1"/>
  <c r="F202" i="1"/>
  <c r="F204" i="1" s="1"/>
  <c r="F203" i="1" s="1"/>
  <c r="F190" i="1"/>
  <c r="F192" i="1" s="1"/>
  <c r="F191" i="1" s="1"/>
</calcChain>
</file>

<file path=xl/sharedStrings.xml><?xml version="1.0" encoding="utf-8"?>
<sst xmlns="http://schemas.openxmlformats.org/spreadsheetml/2006/main" count="478" uniqueCount="43">
  <si>
    <t>J.m.</t>
  </si>
  <si>
    <t>m2</t>
  </si>
  <si>
    <t>Ilość</t>
  </si>
  <si>
    <t>Wartosć jednostkowa</t>
  </si>
  <si>
    <t>Wartość netto</t>
  </si>
  <si>
    <t>1.1</t>
  </si>
  <si>
    <t>Element, asortyment, rodzaj robót, pozycja przedmiarowa podstawy nakładów (Malowanie i prace wykończeniowe)</t>
  </si>
  <si>
    <t>1.3</t>
  </si>
  <si>
    <t>1.2</t>
  </si>
  <si>
    <t xml:space="preserve">KNR W 401/1204-08
Przygotowanie powierzchni pod malowanie farbami emulsyjnymi starych tynków z poszpachlowaniem nierówności </t>
  </si>
  <si>
    <t>KNR 401/1204-0500
Gruntowanie ścian i sufitów 1- krotnie</t>
  </si>
  <si>
    <t>KNR 401/1204-0100
Malowanie farbami emulsyjnymi starych tynków, 2-krotnie sufity wewnnętrzne</t>
  </si>
  <si>
    <t>KNR 401/1216/01
Zabezpieczenie podłóg folią</t>
  </si>
  <si>
    <t xml:space="preserve">Razem Netto  </t>
  </si>
  <si>
    <t>Vat</t>
  </si>
  <si>
    <t>Brutto</t>
  </si>
  <si>
    <t xml:space="preserve">KNR 401/1204-0200
Malowanie farbami emulsyjnymi starych tynków, 2-krotnie sicany wewnnętrzne
</t>
  </si>
  <si>
    <t>1.4</t>
  </si>
  <si>
    <t>1.5</t>
  </si>
  <si>
    <t>Pow</t>
  </si>
  <si>
    <t>Dł</t>
  </si>
  <si>
    <t>Szer.</t>
  </si>
  <si>
    <t>Wys</t>
  </si>
  <si>
    <t>2. p  2.03</t>
  </si>
  <si>
    <t xml:space="preserve">2. p 2.04 </t>
  </si>
  <si>
    <t>2. p 2.05</t>
  </si>
  <si>
    <t>2. p 2.06</t>
  </si>
  <si>
    <t>2. p 2.07</t>
  </si>
  <si>
    <t>2. p 2.08</t>
  </si>
  <si>
    <t>2. p 2.10 W-C</t>
  </si>
  <si>
    <t>2. p 2.11</t>
  </si>
  <si>
    <t>2. p 2.13</t>
  </si>
  <si>
    <t>2. p 2.17  SZEF</t>
  </si>
  <si>
    <t>2. p 2.16  SEKRETARIAT</t>
  </si>
  <si>
    <t>2. p 2.15 KORYTARZ</t>
  </si>
  <si>
    <t>2. p 2.14  Przedsionek</t>
  </si>
  <si>
    <t>2. p 2.12 Pomieszczenie socjalne</t>
  </si>
  <si>
    <t>2. p 2.09 Przedsionek</t>
  </si>
  <si>
    <t>1. p KLATKA SCHODOWA</t>
  </si>
  <si>
    <t>RAZEM</t>
  </si>
  <si>
    <t>KNR 401/1204-0200
Malowanie farbami emulsyjnymi starych tynków, 2-krotnie sicany wewnnętrzne</t>
  </si>
  <si>
    <t>Kosztorys OFERTOWY- MALOWANIE PR BRZOZÓW</t>
  </si>
  <si>
    <t>Wypełniamy pola oznaczone kolorem żółtym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</si>
</sst>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FFFF00"/>
        </stop>
      </gradient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1" xfId="0" applyBorder="1" applyAlignment="1">
      <alignment vertical="top" wrapText="1"/>
    </xf>
    <xf numFmtId="4" fontId="0" fillId="0" borderId="1" xfId="0" applyNumberFormat="1" applyBorder="1"/>
    <xf numFmtId="4" fontId="1" fillId="0" borderId="0" xfId="0" applyNumberFormat="1" applyFont="1"/>
    <xf numFmtId="0" fontId="0" fillId="0" borderId="1" xfId="0" applyBorder="1" applyAlignment="1">
      <alignment horizontal="center" vertical="center"/>
    </xf>
    <xf numFmtId="4" fontId="0" fillId="2" borderId="1" xfId="0" applyNumberFormat="1" applyFill="1" applyBorder="1"/>
    <xf numFmtId="4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4"/>
  <sheetViews>
    <sheetView tabSelected="1" zoomScale="115" zoomScaleNormal="115" workbookViewId="0">
      <selection activeCell="K8" sqref="K8"/>
    </sheetView>
  </sheetViews>
  <sheetFormatPr defaultRowHeight="15" x14ac:dyDescent="0.25"/>
  <cols>
    <col min="1" max="1" width="5.85546875" customWidth="1"/>
    <col min="2" max="2" width="68.7109375" customWidth="1"/>
    <col min="3" max="3" width="8.140625" customWidth="1"/>
    <col min="4" max="4" width="9.7109375" customWidth="1"/>
    <col min="5" max="5" width="12.42578125" customWidth="1"/>
    <col min="6" max="6" width="14.28515625" customWidth="1"/>
    <col min="8" max="11" width="6" customWidth="1"/>
  </cols>
  <sheetData>
    <row r="1" spans="1:11" ht="21" x14ac:dyDescent="0.35">
      <c r="B1" s="15" t="s">
        <v>41</v>
      </c>
      <c r="C1" s="15"/>
      <c r="D1" s="15"/>
      <c r="E1" s="15"/>
      <c r="F1" s="15"/>
    </row>
    <row r="2" spans="1:11" x14ac:dyDescent="0.25">
      <c r="B2" s="18" t="s">
        <v>42</v>
      </c>
      <c r="C2" s="17"/>
      <c r="D2" s="17"/>
      <c r="E2" s="17"/>
      <c r="F2" s="17"/>
    </row>
    <row r="3" spans="1:11" ht="30" x14ac:dyDescent="0.25">
      <c r="A3" s="2"/>
      <c r="B3" s="3" t="s">
        <v>6</v>
      </c>
      <c r="C3" s="3" t="s">
        <v>0</v>
      </c>
      <c r="D3" s="3" t="s">
        <v>2</v>
      </c>
      <c r="E3" s="3" t="s">
        <v>3</v>
      </c>
      <c r="F3" s="3" t="s">
        <v>4</v>
      </c>
      <c r="H3" s="3" t="s">
        <v>19</v>
      </c>
      <c r="I3" s="3" t="s">
        <v>20</v>
      </c>
      <c r="J3" s="3" t="s">
        <v>21</v>
      </c>
      <c r="K3" s="12" t="s">
        <v>22</v>
      </c>
    </row>
    <row r="4" spans="1:11" x14ac:dyDescent="0.25">
      <c r="A4" s="13" t="s">
        <v>38</v>
      </c>
      <c r="B4" s="13"/>
      <c r="C4" s="13"/>
      <c r="D4" s="13"/>
      <c r="E4" s="13"/>
      <c r="F4" s="13"/>
    </row>
    <row r="5" spans="1:11" ht="45" customHeight="1" x14ac:dyDescent="0.25">
      <c r="A5" s="2" t="s">
        <v>5</v>
      </c>
      <c r="B5" s="6" t="s">
        <v>9</v>
      </c>
      <c r="C5" s="2" t="s">
        <v>1</v>
      </c>
      <c r="D5" s="7">
        <v>4</v>
      </c>
      <c r="E5" s="10">
        <v>0</v>
      </c>
      <c r="F5" s="7">
        <f>E5*D5</f>
        <v>0</v>
      </c>
      <c r="G5" s="5"/>
      <c r="H5" s="5">
        <v>16.059999999999999</v>
      </c>
      <c r="I5" s="5">
        <v>6.48</v>
      </c>
      <c r="J5" s="5">
        <v>3.02</v>
      </c>
      <c r="K5" s="5">
        <v>3.95</v>
      </c>
    </row>
    <row r="6" spans="1:11" ht="31.5" customHeight="1" x14ac:dyDescent="0.25">
      <c r="A6" s="2" t="s">
        <v>8</v>
      </c>
      <c r="B6" s="6" t="s">
        <v>10</v>
      </c>
      <c r="C6" s="2" t="s">
        <v>1</v>
      </c>
      <c r="D6" s="7">
        <f>J6+D7</f>
        <v>91.110000000000014</v>
      </c>
      <c r="E6" s="10">
        <v>0</v>
      </c>
      <c r="F6" s="7">
        <f t="shared" ref="F6" si="0">E6*D6</f>
        <v>0</v>
      </c>
      <c r="G6" s="5"/>
      <c r="H6" s="5">
        <f>I5*K5</f>
        <v>25.596000000000004</v>
      </c>
      <c r="I6" s="5">
        <f>J5*K5</f>
        <v>11.929</v>
      </c>
      <c r="J6" s="5">
        <f>(I6+H6)*2</f>
        <v>75.050000000000011</v>
      </c>
      <c r="K6" s="5"/>
    </row>
    <row r="7" spans="1:11" ht="44.25" customHeight="1" x14ac:dyDescent="0.25">
      <c r="A7" s="2" t="s">
        <v>7</v>
      </c>
      <c r="B7" s="6" t="s">
        <v>11</v>
      </c>
      <c r="C7" s="2" t="s">
        <v>1</v>
      </c>
      <c r="D7" s="7">
        <f>H5</f>
        <v>16.059999999999999</v>
      </c>
      <c r="E7" s="10">
        <v>0</v>
      </c>
      <c r="F7" s="7">
        <f>(E7*D7)*2</f>
        <v>0</v>
      </c>
      <c r="G7" s="5"/>
      <c r="H7" s="5"/>
      <c r="I7" s="5"/>
      <c r="J7" s="5"/>
      <c r="K7" s="5"/>
    </row>
    <row r="8" spans="1:11" ht="43.5" customHeight="1" x14ac:dyDescent="0.25">
      <c r="A8" s="2" t="s">
        <v>17</v>
      </c>
      <c r="B8" s="6" t="s">
        <v>16</v>
      </c>
      <c r="C8" s="2" t="s">
        <v>1</v>
      </c>
      <c r="D8" s="7">
        <f>J6</f>
        <v>75.050000000000011</v>
      </c>
      <c r="E8" s="10">
        <v>0</v>
      </c>
      <c r="F8" s="7">
        <f>(E8*D8)*2</f>
        <v>0</v>
      </c>
      <c r="G8" s="5"/>
      <c r="H8" s="5"/>
      <c r="I8" s="5"/>
      <c r="J8" s="5"/>
      <c r="K8" s="5"/>
    </row>
    <row r="9" spans="1:11" ht="28.5" customHeight="1" x14ac:dyDescent="0.25">
      <c r="A9" s="2" t="s">
        <v>18</v>
      </c>
      <c r="B9" s="6" t="s">
        <v>12</v>
      </c>
      <c r="C9" s="2" t="s">
        <v>1</v>
      </c>
      <c r="D9" s="7">
        <f>H5</f>
        <v>16.059999999999999</v>
      </c>
      <c r="E9" s="10">
        <v>0</v>
      </c>
      <c r="F9" s="7">
        <f>(E9*D9)*2</f>
        <v>0</v>
      </c>
      <c r="G9" s="5"/>
      <c r="H9" s="5"/>
      <c r="I9" s="5"/>
      <c r="J9" s="5"/>
      <c r="K9" s="5"/>
    </row>
    <row r="10" spans="1:11" x14ac:dyDescent="0.25">
      <c r="B10" s="14" t="s">
        <v>13</v>
      </c>
      <c r="C10" s="14"/>
      <c r="D10" s="14"/>
      <c r="E10" s="14"/>
      <c r="F10" s="5">
        <f>SUM(F5:F9)</f>
        <v>0</v>
      </c>
    </row>
    <row r="11" spans="1:11" x14ac:dyDescent="0.25">
      <c r="B11" s="4"/>
      <c r="C11" s="4"/>
      <c r="D11" s="4"/>
      <c r="E11" s="4" t="s">
        <v>14</v>
      </c>
      <c r="F11" s="5">
        <f>F12-F10</f>
        <v>0</v>
      </c>
    </row>
    <row r="12" spans="1:11" ht="21.75" customHeight="1" x14ac:dyDescent="0.25">
      <c r="B12" s="4"/>
      <c r="C12" s="4"/>
      <c r="D12" s="4"/>
      <c r="E12" s="4" t="s">
        <v>15</v>
      </c>
      <c r="F12" s="8">
        <f>F10*1.23</f>
        <v>0</v>
      </c>
    </row>
    <row r="13" spans="1:11" x14ac:dyDescent="0.25">
      <c r="B13" s="1"/>
    </row>
    <row r="14" spans="1:11" x14ac:dyDescent="0.25">
      <c r="B14" s="1"/>
    </row>
    <row r="15" spans="1:11" ht="30" x14ac:dyDescent="0.25">
      <c r="A15" s="2"/>
      <c r="B15" s="3" t="s">
        <v>6</v>
      </c>
      <c r="C15" s="3" t="s">
        <v>0</v>
      </c>
      <c r="D15" s="3" t="s">
        <v>2</v>
      </c>
      <c r="E15" s="3" t="s">
        <v>3</v>
      </c>
      <c r="F15" s="3" t="s">
        <v>4</v>
      </c>
      <c r="H15" s="3" t="s">
        <v>19</v>
      </c>
      <c r="I15" s="3" t="s">
        <v>20</v>
      </c>
      <c r="J15" s="3" t="s">
        <v>21</v>
      </c>
      <c r="K15" s="12" t="s">
        <v>22</v>
      </c>
    </row>
    <row r="16" spans="1:11" x14ac:dyDescent="0.25">
      <c r="A16" s="13" t="s">
        <v>23</v>
      </c>
      <c r="B16" s="13"/>
      <c r="C16" s="13"/>
      <c r="D16" s="13"/>
      <c r="E16" s="13"/>
      <c r="F16" s="13"/>
    </row>
    <row r="17" spans="1:11" ht="45" x14ac:dyDescent="0.25">
      <c r="A17" s="2" t="s">
        <v>5</v>
      </c>
      <c r="B17" s="6" t="s">
        <v>9</v>
      </c>
      <c r="C17" s="2" t="s">
        <v>1</v>
      </c>
      <c r="D17" s="7">
        <v>3</v>
      </c>
      <c r="E17" s="7">
        <f>E5</f>
        <v>0</v>
      </c>
      <c r="F17" s="7">
        <f>E17*D17</f>
        <v>0</v>
      </c>
      <c r="G17" s="5"/>
      <c r="H17" s="5">
        <v>16.059999999999999</v>
      </c>
      <c r="I17" s="5">
        <v>4.04</v>
      </c>
      <c r="J17" s="5">
        <v>2.8</v>
      </c>
      <c r="K17" s="5">
        <v>1.95</v>
      </c>
    </row>
    <row r="18" spans="1:11" ht="30" customHeight="1" x14ac:dyDescent="0.25">
      <c r="A18" s="2" t="s">
        <v>8</v>
      </c>
      <c r="B18" s="6" t="s">
        <v>10</v>
      </c>
      <c r="C18" s="2" t="s">
        <v>1</v>
      </c>
      <c r="D18" s="7">
        <f>J18+D19</f>
        <v>26.676000000000002</v>
      </c>
      <c r="E18" s="7">
        <f>E6</f>
        <v>0</v>
      </c>
      <c r="F18" s="7">
        <f t="shared" ref="F18" si="1">E18*D18</f>
        <v>0</v>
      </c>
      <c r="G18" s="5"/>
      <c r="H18" s="5">
        <f>I17*K17</f>
        <v>7.8780000000000001</v>
      </c>
      <c r="I18" s="5">
        <f>J17*K17</f>
        <v>5.46</v>
      </c>
      <c r="J18" s="5">
        <f>(I18+H18)*2</f>
        <v>26.676000000000002</v>
      </c>
      <c r="K18" s="5"/>
    </row>
    <row r="19" spans="1:11" ht="45" x14ac:dyDescent="0.25">
      <c r="A19" s="2" t="s">
        <v>7</v>
      </c>
      <c r="B19" s="6" t="s">
        <v>11</v>
      </c>
      <c r="C19" s="2" t="s">
        <v>1</v>
      </c>
      <c r="D19" s="7">
        <v>0</v>
      </c>
      <c r="E19" s="7">
        <f>E7</f>
        <v>0</v>
      </c>
      <c r="F19" s="7">
        <f>(E19*D19)*2</f>
        <v>0</v>
      </c>
      <c r="G19" s="5"/>
      <c r="H19" s="5"/>
      <c r="I19" s="5"/>
      <c r="J19" s="5"/>
      <c r="K19" s="5"/>
    </row>
    <row r="20" spans="1:11" ht="45.75" customHeight="1" x14ac:dyDescent="0.25">
      <c r="A20" s="2" t="s">
        <v>17</v>
      </c>
      <c r="B20" s="6" t="s">
        <v>16</v>
      </c>
      <c r="C20" s="2" t="s">
        <v>1</v>
      </c>
      <c r="D20" s="7">
        <f>J18</f>
        <v>26.676000000000002</v>
      </c>
      <c r="E20" s="7">
        <f>E8</f>
        <v>0</v>
      </c>
      <c r="F20" s="7">
        <f>(E20*D20)*2</f>
        <v>0</v>
      </c>
      <c r="G20" s="5"/>
      <c r="H20" s="5"/>
      <c r="I20" s="5"/>
      <c r="J20" s="5"/>
      <c r="K20" s="5"/>
    </row>
    <row r="21" spans="1:11" ht="30" x14ac:dyDescent="0.25">
      <c r="A21" s="2" t="s">
        <v>18</v>
      </c>
      <c r="B21" s="6" t="s">
        <v>12</v>
      </c>
      <c r="C21" s="2" t="s">
        <v>1</v>
      </c>
      <c r="D21" s="7">
        <f>H17</f>
        <v>16.059999999999999</v>
      </c>
      <c r="E21" s="7">
        <f>E9</f>
        <v>0</v>
      </c>
      <c r="F21" s="7">
        <f>(E21*D21)*2</f>
        <v>0</v>
      </c>
      <c r="G21" s="5"/>
      <c r="H21" s="5"/>
      <c r="I21" s="5"/>
      <c r="J21" s="5"/>
      <c r="K21" s="5"/>
    </row>
    <row r="22" spans="1:11" x14ac:dyDescent="0.25">
      <c r="B22" s="14" t="s">
        <v>13</v>
      </c>
      <c r="C22" s="14"/>
      <c r="D22" s="14"/>
      <c r="E22" s="14"/>
      <c r="F22" s="5">
        <f>SUM(F17:F21)</f>
        <v>0</v>
      </c>
    </row>
    <row r="23" spans="1:11" x14ac:dyDescent="0.25">
      <c r="B23" s="4"/>
      <c r="C23" s="4"/>
      <c r="D23" s="4"/>
      <c r="E23" s="4" t="s">
        <v>14</v>
      </c>
      <c r="F23" s="5">
        <f>F24-F22</f>
        <v>0</v>
      </c>
    </row>
    <row r="24" spans="1:11" x14ac:dyDescent="0.25">
      <c r="B24" s="4"/>
      <c r="C24" s="4"/>
      <c r="D24" s="4"/>
      <c r="E24" s="4" t="s">
        <v>15</v>
      </c>
      <c r="F24" s="8">
        <f>F22*1.23</f>
        <v>0</v>
      </c>
    </row>
    <row r="25" spans="1:11" x14ac:dyDescent="0.25">
      <c r="B25" s="4"/>
      <c r="C25" s="4"/>
      <c r="D25" s="4"/>
      <c r="E25" s="4"/>
      <c r="F25" s="5"/>
    </row>
    <row r="26" spans="1:11" x14ac:dyDescent="0.25">
      <c r="B26" s="4"/>
      <c r="C26" s="4"/>
      <c r="D26" s="4"/>
      <c r="E26" s="4"/>
      <c r="F26" s="5"/>
    </row>
    <row r="27" spans="1:11" ht="30" customHeight="1" x14ac:dyDescent="0.25">
      <c r="A27" s="2"/>
      <c r="B27" s="3" t="s">
        <v>6</v>
      </c>
      <c r="C27" s="3" t="s">
        <v>0</v>
      </c>
      <c r="D27" s="3" t="s">
        <v>2</v>
      </c>
      <c r="E27" s="3" t="s">
        <v>3</v>
      </c>
      <c r="F27" s="3" t="s">
        <v>4</v>
      </c>
      <c r="H27" s="3" t="s">
        <v>19</v>
      </c>
      <c r="I27" s="3" t="s">
        <v>20</v>
      </c>
      <c r="J27" s="3" t="s">
        <v>21</v>
      </c>
      <c r="K27" s="9" t="s">
        <v>22</v>
      </c>
    </row>
    <row r="28" spans="1:11" x14ac:dyDescent="0.25">
      <c r="A28" s="13" t="s">
        <v>24</v>
      </c>
      <c r="B28" s="13"/>
      <c r="C28" s="13"/>
      <c r="D28" s="13"/>
      <c r="E28" s="13"/>
      <c r="F28" s="13"/>
    </row>
    <row r="29" spans="1:11" ht="45" x14ac:dyDescent="0.25">
      <c r="A29" s="2" t="s">
        <v>5</v>
      </c>
      <c r="B29" s="6" t="s">
        <v>9</v>
      </c>
      <c r="C29" s="2" t="s">
        <v>1</v>
      </c>
      <c r="D29" s="7">
        <v>3</v>
      </c>
      <c r="E29" s="7">
        <f>E17</f>
        <v>0</v>
      </c>
      <c r="F29" s="7">
        <f>E29*D29</f>
        <v>0</v>
      </c>
      <c r="G29" s="5"/>
      <c r="H29" s="5">
        <v>29.2</v>
      </c>
      <c r="I29" s="5">
        <v>6.19</v>
      </c>
      <c r="J29" s="5">
        <v>4.72</v>
      </c>
      <c r="K29" s="5">
        <v>3.65</v>
      </c>
    </row>
    <row r="30" spans="1:11" ht="30" x14ac:dyDescent="0.25">
      <c r="A30" s="2" t="s">
        <v>8</v>
      </c>
      <c r="B30" s="6" t="s">
        <v>10</v>
      </c>
      <c r="C30" s="2" t="s">
        <v>1</v>
      </c>
      <c r="D30" s="7">
        <f>J30+D31</f>
        <v>79.643000000000001</v>
      </c>
      <c r="E30" s="7">
        <f>E18</f>
        <v>0</v>
      </c>
      <c r="F30" s="7">
        <f t="shared" ref="F30" si="2">E30*D30</f>
        <v>0</v>
      </c>
      <c r="G30" s="5"/>
      <c r="H30" s="5">
        <f>I29*K29</f>
        <v>22.593500000000002</v>
      </c>
      <c r="I30" s="5">
        <f>J29*K29</f>
        <v>17.227999999999998</v>
      </c>
      <c r="J30" s="5">
        <f>(I30+H30)*2</f>
        <v>79.643000000000001</v>
      </c>
      <c r="K30" s="5"/>
    </row>
    <row r="31" spans="1:11" ht="45" x14ac:dyDescent="0.25">
      <c r="A31" s="2" t="s">
        <v>7</v>
      </c>
      <c r="B31" s="6" t="s">
        <v>11</v>
      </c>
      <c r="C31" s="2" t="s">
        <v>1</v>
      </c>
      <c r="D31" s="7">
        <v>0</v>
      </c>
      <c r="E31" s="7">
        <f>E19</f>
        <v>0</v>
      </c>
      <c r="F31" s="7">
        <f>(E31*D31)*2</f>
        <v>0</v>
      </c>
      <c r="G31" s="5"/>
      <c r="H31" s="5"/>
      <c r="I31" s="5"/>
      <c r="J31" s="5"/>
      <c r="K31" s="5"/>
    </row>
    <row r="32" spans="1:11" ht="45" x14ac:dyDescent="0.25">
      <c r="A32" s="2" t="s">
        <v>17</v>
      </c>
      <c r="B32" s="6" t="s">
        <v>40</v>
      </c>
      <c r="C32" s="2" t="s">
        <v>1</v>
      </c>
      <c r="D32" s="7">
        <f>J30</f>
        <v>79.643000000000001</v>
      </c>
      <c r="E32" s="7">
        <f>E20</f>
        <v>0</v>
      </c>
      <c r="F32" s="7">
        <f>(E32*D32)*2</f>
        <v>0</v>
      </c>
      <c r="G32" s="5"/>
      <c r="H32" s="5"/>
      <c r="I32" s="5"/>
      <c r="J32" s="5"/>
      <c r="K32" s="5"/>
    </row>
    <row r="33" spans="1:11" ht="30" x14ac:dyDescent="0.25">
      <c r="A33" s="2" t="s">
        <v>18</v>
      </c>
      <c r="B33" s="6" t="s">
        <v>12</v>
      </c>
      <c r="C33" s="2" t="s">
        <v>1</v>
      </c>
      <c r="D33" s="7">
        <f>H29</f>
        <v>29.2</v>
      </c>
      <c r="E33" s="7">
        <f>E21</f>
        <v>0</v>
      </c>
      <c r="F33" s="7">
        <f>(E33*D33)*2</f>
        <v>0</v>
      </c>
      <c r="G33" s="5"/>
      <c r="H33" s="5"/>
      <c r="I33" s="5"/>
      <c r="J33" s="5"/>
      <c r="K33" s="5"/>
    </row>
    <row r="34" spans="1:11" x14ac:dyDescent="0.25">
      <c r="B34" s="14" t="s">
        <v>13</v>
      </c>
      <c r="C34" s="14"/>
      <c r="D34" s="14"/>
      <c r="E34" s="14"/>
      <c r="F34" s="5">
        <f>SUM(F29:F33)</f>
        <v>0</v>
      </c>
    </row>
    <row r="35" spans="1:11" ht="18.75" customHeight="1" x14ac:dyDescent="0.25">
      <c r="B35" s="4"/>
      <c r="C35" s="4"/>
      <c r="D35" s="4"/>
      <c r="E35" s="4" t="s">
        <v>14</v>
      </c>
      <c r="F35" s="5">
        <f>F36-F34</f>
        <v>0</v>
      </c>
    </row>
    <row r="36" spans="1:11" x14ac:dyDescent="0.25">
      <c r="B36" s="4"/>
      <c r="C36" s="4"/>
      <c r="D36" s="4"/>
      <c r="E36" s="4" t="s">
        <v>15</v>
      </c>
      <c r="F36" s="8">
        <f>F34*1.23</f>
        <v>0</v>
      </c>
    </row>
    <row r="39" spans="1:11" ht="30" x14ac:dyDescent="0.25">
      <c r="A39" s="2"/>
      <c r="B39" s="3" t="s">
        <v>6</v>
      </c>
      <c r="C39" s="3" t="s">
        <v>0</v>
      </c>
      <c r="D39" s="3" t="s">
        <v>2</v>
      </c>
      <c r="E39" s="3" t="s">
        <v>3</v>
      </c>
      <c r="F39" s="3" t="s">
        <v>4</v>
      </c>
      <c r="H39" s="3" t="s">
        <v>19</v>
      </c>
      <c r="I39" s="3" t="s">
        <v>20</v>
      </c>
      <c r="J39" s="3" t="s">
        <v>21</v>
      </c>
      <c r="K39" s="9" t="s">
        <v>22</v>
      </c>
    </row>
    <row r="40" spans="1:11" x14ac:dyDescent="0.25">
      <c r="A40" s="13" t="s">
        <v>25</v>
      </c>
      <c r="B40" s="13"/>
      <c r="C40" s="13"/>
      <c r="D40" s="13"/>
      <c r="E40" s="13"/>
      <c r="F40" s="13"/>
    </row>
    <row r="41" spans="1:11" ht="45" x14ac:dyDescent="0.25">
      <c r="A41" s="2" t="s">
        <v>5</v>
      </c>
      <c r="B41" s="6" t="s">
        <v>9</v>
      </c>
      <c r="C41" s="2" t="s">
        <v>1</v>
      </c>
      <c r="D41" s="7">
        <v>3</v>
      </c>
      <c r="E41" s="7">
        <f>E29</f>
        <v>0</v>
      </c>
      <c r="F41" s="7">
        <f>E41*D41</f>
        <v>0</v>
      </c>
      <c r="G41" s="5"/>
      <c r="H41" s="5">
        <v>29.18</v>
      </c>
      <c r="I41" s="5">
        <v>6.19</v>
      </c>
      <c r="J41" s="5">
        <v>4.71</v>
      </c>
      <c r="K41" s="5">
        <v>3.65</v>
      </c>
    </row>
    <row r="42" spans="1:11" ht="30" x14ac:dyDescent="0.25">
      <c r="A42" s="2" t="s">
        <v>8</v>
      </c>
      <c r="B42" s="6" t="s">
        <v>10</v>
      </c>
      <c r="C42" s="2" t="s">
        <v>1</v>
      </c>
      <c r="D42" s="7">
        <f>J42+D43</f>
        <v>79.569999999999993</v>
      </c>
      <c r="E42" s="7">
        <f>E30</f>
        <v>0</v>
      </c>
      <c r="F42" s="7">
        <f t="shared" ref="F42" si="3">E42*D42</f>
        <v>0</v>
      </c>
      <c r="G42" s="5"/>
      <c r="H42" s="5">
        <f>I41*K41</f>
        <v>22.593500000000002</v>
      </c>
      <c r="I42" s="5">
        <f>J41*K41</f>
        <v>17.191499999999998</v>
      </c>
      <c r="J42" s="5">
        <f>(I42+H42)*2</f>
        <v>79.569999999999993</v>
      </c>
      <c r="K42" s="5"/>
    </row>
    <row r="43" spans="1:11" ht="45" x14ac:dyDescent="0.25">
      <c r="A43" s="2" t="s">
        <v>7</v>
      </c>
      <c r="B43" s="6" t="s">
        <v>11</v>
      </c>
      <c r="C43" s="2" t="s">
        <v>1</v>
      </c>
      <c r="D43" s="7">
        <v>0</v>
      </c>
      <c r="E43" s="7">
        <f>E31</f>
        <v>0</v>
      </c>
      <c r="F43" s="7">
        <f>(E43*D43)*2</f>
        <v>0</v>
      </c>
      <c r="G43" s="5"/>
      <c r="H43" s="5"/>
      <c r="I43" s="5"/>
      <c r="J43" s="5"/>
      <c r="K43" s="5"/>
    </row>
    <row r="44" spans="1:11" ht="45" x14ac:dyDescent="0.25">
      <c r="A44" s="2" t="s">
        <v>17</v>
      </c>
      <c r="B44" s="6" t="s">
        <v>40</v>
      </c>
      <c r="C44" s="2" t="s">
        <v>1</v>
      </c>
      <c r="D44" s="7">
        <f>J42</f>
        <v>79.569999999999993</v>
      </c>
      <c r="E44" s="7">
        <f>E32</f>
        <v>0</v>
      </c>
      <c r="F44" s="7">
        <f>(E44*D44)*2</f>
        <v>0</v>
      </c>
      <c r="G44" s="5"/>
      <c r="H44" s="5"/>
      <c r="I44" s="5"/>
      <c r="J44" s="5"/>
      <c r="K44" s="5"/>
    </row>
    <row r="45" spans="1:11" ht="30" x14ac:dyDescent="0.25">
      <c r="A45" s="2" t="s">
        <v>18</v>
      </c>
      <c r="B45" s="6" t="s">
        <v>12</v>
      </c>
      <c r="C45" s="2" t="s">
        <v>1</v>
      </c>
      <c r="D45" s="7">
        <f>H41</f>
        <v>29.18</v>
      </c>
      <c r="E45" s="7">
        <f>E33</f>
        <v>0</v>
      </c>
      <c r="F45" s="7">
        <f>(E45*D45)*2</f>
        <v>0</v>
      </c>
      <c r="G45" s="5"/>
      <c r="H45" s="5"/>
      <c r="I45" s="5"/>
      <c r="J45" s="5"/>
      <c r="K45" s="5"/>
    </row>
    <row r="46" spans="1:11" x14ac:dyDescent="0.25">
      <c r="B46" s="14" t="s">
        <v>13</v>
      </c>
      <c r="C46" s="14"/>
      <c r="D46" s="14"/>
      <c r="E46" s="14"/>
      <c r="F46" s="5">
        <f>SUM(F41:F45)</f>
        <v>0</v>
      </c>
    </row>
    <row r="47" spans="1:11" x14ac:dyDescent="0.25">
      <c r="B47" s="4"/>
      <c r="C47" s="4"/>
      <c r="D47" s="4"/>
      <c r="E47" s="4" t="s">
        <v>14</v>
      </c>
      <c r="F47" s="5">
        <f>F48-F46</f>
        <v>0</v>
      </c>
    </row>
    <row r="48" spans="1:11" x14ac:dyDescent="0.25">
      <c r="B48" s="4"/>
      <c r="C48" s="4"/>
      <c r="D48" s="4"/>
      <c r="E48" s="4" t="s">
        <v>15</v>
      </c>
      <c r="F48" s="8">
        <f>F46*1.23</f>
        <v>0</v>
      </c>
    </row>
    <row r="51" spans="1:11" ht="30" x14ac:dyDescent="0.25">
      <c r="A51" s="2"/>
      <c r="B51" s="3" t="s">
        <v>6</v>
      </c>
      <c r="C51" s="3" t="s">
        <v>0</v>
      </c>
      <c r="D51" s="3" t="s">
        <v>2</v>
      </c>
      <c r="E51" s="3" t="s">
        <v>3</v>
      </c>
      <c r="F51" s="3" t="s">
        <v>4</v>
      </c>
      <c r="H51" s="3" t="s">
        <v>19</v>
      </c>
      <c r="I51" s="3" t="s">
        <v>20</v>
      </c>
      <c r="J51" s="3" t="s">
        <v>21</v>
      </c>
      <c r="K51" s="9" t="s">
        <v>22</v>
      </c>
    </row>
    <row r="52" spans="1:11" x14ac:dyDescent="0.25">
      <c r="A52" s="13" t="s">
        <v>26</v>
      </c>
      <c r="B52" s="13"/>
      <c r="C52" s="13"/>
      <c r="D52" s="13"/>
      <c r="E52" s="13"/>
      <c r="F52" s="13"/>
    </row>
    <row r="53" spans="1:11" ht="45" x14ac:dyDescent="0.25">
      <c r="A53" s="2" t="s">
        <v>5</v>
      </c>
      <c r="B53" s="6" t="s">
        <v>9</v>
      </c>
      <c r="C53" s="2" t="s">
        <v>1</v>
      </c>
      <c r="D53" s="7">
        <v>3</v>
      </c>
      <c r="E53" s="7">
        <f>E41</f>
        <v>0</v>
      </c>
      <c r="F53" s="7">
        <f>E53*D53</f>
        <v>0</v>
      </c>
      <c r="G53" s="5"/>
      <c r="H53" s="5">
        <v>28.1</v>
      </c>
      <c r="I53" s="5">
        <v>6.19</v>
      </c>
      <c r="J53" s="5">
        <v>4.54</v>
      </c>
      <c r="K53" s="5">
        <v>3.65</v>
      </c>
    </row>
    <row r="54" spans="1:11" ht="30" x14ac:dyDescent="0.25">
      <c r="A54" s="2" t="s">
        <v>8</v>
      </c>
      <c r="B54" s="6" t="s">
        <v>10</v>
      </c>
      <c r="C54" s="2" t="s">
        <v>1</v>
      </c>
      <c r="D54" s="7">
        <f>J54+D55</f>
        <v>78.329000000000008</v>
      </c>
      <c r="E54" s="7">
        <f>E42</f>
        <v>0</v>
      </c>
      <c r="F54" s="7">
        <f t="shared" ref="F54" si="4">E54*D54</f>
        <v>0</v>
      </c>
      <c r="G54" s="5"/>
      <c r="H54" s="5">
        <f>I53*K53</f>
        <v>22.593500000000002</v>
      </c>
      <c r="I54" s="5">
        <f>J53*K53</f>
        <v>16.570999999999998</v>
      </c>
      <c r="J54" s="5">
        <f>(I54+H54)*2</f>
        <v>78.329000000000008</v>
      </c>
      <c r="K54" s="5"/>
    </row>
    <row r="55" spans="1:11" ht="45" x14ac:dyDescent="0.25">
      <c r="A55" s="2" t="s">
        <v>7</v>
      </c>
      <c r="B55" s="6" t="s">
        <v>11</v>
      </c>
      <c r="C55" s="2" t="s">
        <v>1</v>
      </c>
      <c r="D55" s="7">
        <v>0</v>
      </c>
      <c r="E55" s="7">
        <f>E43</f>
        <v>0</v>
      </c>
      <c r="F55" s="7">
        <f>(E55*D55)*2</f>
        <v>0</v>
      </c>
      <c r="G55" s="5"/>
      <c r="H55" s="5"/>
      <c r="I55" s="5"/>
      <c r="J55" s="5"/>
      <c r="K55" s="5"/>
    </row>
    <row r="56" spans="1:11" ht="48.75" customHeight="1" x14ac:dyDescent="0.25">
      <c r="A56" s="2" t="s">
        <v>17</v>
      </c>
      <c r="B56" s="6" t="s">
        <v>16</v>
      </c>
      <c r="C56" s="2" t="s">
        <v>1</v>
      </c>
      <c r="D56" s="7">
        <f>J54</f>
        <v>78.329000000000008</v>
      </c>
      <c r="E56" s="7">
        <f>E44</f>
        <v>0</v>
      </c>
      <c r="F56" s="7">
        <f>(E56*D56)*2</f>
        <v>0</v>
      </c>
      <c r="G56" s="5"/>
      <c r="H56" s="5"/>
      <c r="I56" s="5"/>
      <c r="J56" s="5"/>
      <c r="K56" s="5"/>
    </row>
    <row r="57" spans="1:11" ht="30" x14ac:dyDescent="0.25">
      <c r="A57" s="2" t="s">
        <v>18</v>
      </c>
      <c r="B57" s="6" t="s">
        <v>12</v>
      </c>
      <c r="C57" s="2" t="s">
        <v>1</v>
      </c>
      <c r="D57" s="7">
        <f>H53</f>
        <v>28.1</v>
      </c>
      <c r="E57" s="7">
        <f>E45</f>
        <v>0</v>
      </c>
      <c r="F57" s="7">
        <f>(E57*D57)*2</f>
        <v>0</v>
      </c>
      <c r="G57" s="5"/>
      <c r="H57" s="5"/>
      <c r="I57" s="5"/>
      <c r="J57" s="5"/>
      <c r="K57" s="5"/>
    </row>
    <row r="58" spans="1:11" x14ac:dyDescent="0.25">
      <c r="B58" s="14" t="s">
        <v>13</v>
      </c>
      <c r="C58" s="14"/>
      <c r="D58" s="14"/>
      <c r="E58" s="14"/>
      <c r="F58" s="5">
        <f>SUM(F53:F57)</f>
        <v>0</v>
      </c>
    </row>
    <row r="59" spans="1:11" x14ac:dyDescent="0.25">
      <c r="B59" s="4"/>
      <c r="C59" s="4"/>
      <c r="D59" s="4"/>
      <c r="E59" s="4" t="s">
        <v>14</v>
      </c>
      <c r="F59" s="5">
        <f>F60-F58</f>
        <v>0</v>
      </c>
    </row>
    <row r="60" spans="1:11" x14ac:dyDescent="0.25">
      <c r="B60" s="4"/>
      <c r="C60" s="4"/>
      <c r="D60" s="4"/>
      <c r="E60" s="4" t="s">
        <v>15</v>
      </c>
      <c r="F60" s="8">
        <f>F58*1.23</f>
        <v>0</v>
      </c>
    </row>
    <row r="63" spans="1:11" ht="30" x14ac:dyDescent="0.25">
      <c r="A63" s="2"/>
      <c r="B63" s="3" t="s">
        <v>6</v>
      </c>
      <c r="C63" s="3" t="s">
        <v>0</v>
      </c>
      <c r="D63" s="3" t="s">
        <v>2</v>
      </c>
      <c r="E63" s="3" t="s">
        <v>3</v>
      </c>
      <c r="F63" s="3" t="s">
        <v>4</v>
      </c>
      <c r="H63" s="3" t="s">
        <v>19</v>
      </c>
      <c r="I63" s="3" t="s">
        <v>20</v>
      </c>
      <c r="J63" s="3" t="s">
        <v>21</v>
      </c>
      <c r="K63" s="9" t="s">
        <v>22</v>
      </c>
    </row>
    <row r="64" spans="1:11" x14ac:dyDescent="0.25">
      <c r="A64" s="13" t="s">
        <v>27</v>
      </c>
      <c r="B64" s="13"/>
      <c r="C64" s="13"/>
      <c r="D64" s="13"/>
      <c r="E64" s="13"/>
      <c r="F64" s="13"/>
    </row>
    <row r="65" spans="1:11" ht="45" x14ac:dyDescent="0.25">
      <c r="A65" s="2" t="s">
        <v>5</v>
      </c>
      <c r="B65" s="6" t="s">
        <v>9</v>
      </c>
      <c r="C65" s="2" t="s">
        <v>1</v>
      </c>
      <c r="D65" s="7">
        <v>2</v>
      </c>
      <c r="E65" s="7">
        <f>E53</f>
        <v>0</v>
      </c>
      <c r="F65" s="7">
        <f>E65*D65</f>
        <v>0</v>
      </c>
      <c r="G65" s="5"/>
      <c r="H65" s="5">
        <v>14.82</v>
      </c>
      <c r="I65" s="5">
        <v>3.03</v>
      </c>
      <c r="J65" s="5">
        <v>4.17</v>
      </c>
      <c r="K65" s="5">
        <v>3.65</v>
      </c>
    </row>
    <row r="66" spans="1:11" ht="30" x14ac:dyDescent="0.25">
      <c r="A66" s="2" t="s">
        <v>8</v>
      </c>
      <c r="B66" s="6" t="s">
        <v>10</v>
      </c>
      <c r="C66" s="2" t="s">
        <v>1</v>
      </c>
      <c r="D66" s="7">
        <f>J66+D67</f>
        <v>52.56</v>
      </c>
      <c r="E66" s="7">
        <f>E54</f>
        <v>0</v>
      </c>
      <c r="F66" s="7">
        <f t="shared" ref="F66" si="5">E66*D66</f>
        <v>0</v>
      </c>
      <c r="G66" s="5"/>
      <c r="H66" s="5">
        <f>I65*K65</f>
        <v>11.0595</v>
      </c>
      <c r="I66" s="5">
        <f>J65*K65</f>
        <v>15.220499999999999</v>
      </c>
      <c r="J66" s="5">
        <f>(I66+H66)*2</f>
        <v>52.56</v>
      </c>
      <c r="K66" s="5"/>
    </row>
    <row r="67" spans="1:11" ht="45" x14ac:dyDescent="0.25">
      <c r="A67" s="2" t="s">
        <v>7</v>
      </c>
      <c r="B67" s="6" t="s">
        <v>11</v>
      </c>
      <c r="C67" s="2" t="s">
        <v>1</v>
      </c>
      <c r="D67" s="7">
        <v>0</v>
      </c>
      <c r="E67" s="7">
        <f>E55</f>
        <v>0</v>
      </c>
      <c r="F67" s="7">
        <f>(E67*D67)*2</f>
        <v>0</v>
      </c>
      <c r="G67" s="5"/>
      <c r="H67" s="5"/>
      <c r="I67" s="5"/>
      <c r="J67" s="5"/>
      <c r="K67" s="5"/>
    </row>
    <row r="68" spans="1:11" ht="50.25" customHeight="1" x14ac:dyDescent="0.25">
      <c r="A68" s="2" t="s">
        <v>17</v>
      </c>
      <c r="B68" s="6" t="s">
        <v>16</v>
      </c>
      <c r="C68" s="2" t="s">
        <v>1</v>
      </c>
      <c r="D68" s="7">
        <f>J66</f>
        <v>52.56</v>
      </c>
      <c r="E68" s="7">
        <f>E56</f>
        <v>0</v>
      </c>
      <c r="F68" s="7">
        <f>(E68*D68)*2</f>
        <v>0</v>
      </c>
      <c r="G68" s="5"/>
      <c r="H68" s="5"/>
      <c r="I68" s="5"/>
      <c r="J68" s="5"/>
      <c r="K68" s="5"/>
    </row>
    <row r="69" spans="1:11" ht="30" x14ac:dyDescent="0.25">
      <c r="A69" s="2" t="s">
        <v>18</v>
      </c>
      <c r="B69" s="6" t="s">
        <v>12</v>
      </c>
      <c r="C69" s="2" t="s">
        <v>1</v>
      </c>
      <c r="D69" s="7">
        <f>H65</f>
        <v>14.82</v>
      </c>
      <c r="E69" s="7">
        <f>E57</f>
        <v>0</v>
      </c>
      <c r="F69" s="7">
        <f>(E69*D69)*2</f>
        <v>0</v>
      </c>
      <c r="G69" s="5"/>
      <c r="H69" s="5"/>
      <c r="I69" s="5"/>
      <c r="J69" s="5"/>
      <c r="K69" s="5"/>
    </row>
    <row r="70" spans="1:11" x14ac:dyDescent="0.25">
      <c r="B70" s="14" t="s">
        <v>13</v>
      </c>
      <c r="C70" s="14"/>
      <c r="D70" s="14"/>
      <c r="E70" s="14"/>
      <c r="F70" s="5">
        <f>SUM(F65:F69)</f>
        <v>0</v>
      </c>
    </row>
    <row r="71" spans="1:11" x14ac:dyDescent="0.25">
      <c r="B71" s="4"/>
      <c r="C71" s="4"/>
      <c r="D71" s="4"/>
      <c r="E71" s="4" t="s">
        <v>14</v>
      </c>
      <c r="F71" s="5">
        <f>F72-F70</f>
        <v>0</v>
      </c>
    </row>
    <row r="72" spans="1:11" x14ac:dyDescent="0.25">
      <c r="B72" s="4"/>
      <c r="C72" s="4"/>
      <c r="D72" s="4"/>
      <c r="E72" s="4" t="s">
        <v>15</v>
      </c>
      <c r="F72" s="8">
        <f>F70*1.23</f>
        <v>0</v>
      </c>
    </row>
    <row r="75" spans="1:11" ht="30" x14ac:dyDescent="0.25">
      <c r="A75" s="2"/>
      <c r="B75" s="3" t="s">
        <v>6</v>
      </c>
      <c r="C75" s="3" t="s">
        <v>0</v>
      </c>
      <c r="D75" s="3" t="s">
        <v>2</v>
      </c>
      <c r="E75" s="3" t="s">
        <v>3</v>
      </c>
      <c r="F75" s="3" t="s">
        <v>4</v>
      </c>
      <c r="H75" s="3" t="s">
        <v>19</v>
      </c>
      <c r="I75" s="3" t="s">
        <v>20</v>
      </c>
      <c r="J75" s="3" t="s">
        <v>21</v>
      </c>
      <c r="K75" s="9" t="s">
        <v>22</v>
      </c>
    </row>
    <row r="76" spans="1:11" x14ac:dyDescent="0.25">
      <c r="A76" s="13" t="s">
        <v>28</v>
      </c>
      <c r="B76" s="13"/>
      <c r="C76" s="13"/>
      <c r="D76" s="13"/>
      <c r="E76" s="13"/>
      <c r="F76" s="13"/>
    </row>
    <row r="77" spans="1:11" ht="45" x14ac:dyDescent="0.25">
      <c r="A77" s="2" t="s">
        <v>5</v>
      </c>
      <c r="B77" s="6" t="s">
        <v>9</v>
      </c>
      <c r="C77" s="2" t="s">
        <v>1</v>
      </c>
      <c r="D77" s="7">
        <v>1</v>
      </c>
      <c r="E77" s="7">
        <f>E65</f>
        <v>0</v>
      </c>
      <c r="F77" s="7">
        <f>E77*D77</f>
        <v>0</v>
      </c>
      <c r="G77" s="5"/>
      <c r="H77" s="5">
        <v>8.76</v>
      </c>
      <c r="I77" s="5">
        <v>3.04</v>
      </c>
      <c r="J77" s="5">
        <v>2.92</v>
      </c>
      <c r="K77" s="5">
        <v>3.65</v>
      </c>
    </row>
    <row r="78" spans="1:11" ht="30" x14ac:dyDescent="0.25">
      <c r="A78" s="2" t="s">
        <v>8</v>
      </c>
      <c r="B78" s="6" t="s">
        <v>10</v>
      </c>
      <c r="C78" s="2" t="s">
        <v>1</v>
      </c>
      <c r="D78" s="7">
        <f>J78+D79</f>
        <v>43.507999999999996</v>
      </c>
      <c r="E78" s="7">
        <f>E66</f>
        <v>0</v>
      </c>
      <c r="F78" s="7">
        <f t="shared" ref="F78" si="6">E78*D78</f>
        <v>0</v>
      </c>
      <c r="G78" s="5"/>
      <c r="H78" s="5">
        <f>I77*K77</f>
        <v>11.096</v>
      </c>
      <c r="I78" s="5">
        <f>J77*K77</f>
        <v>10.657999999999999</v>
      </c>
      <c r="J78" s="5">
        <f>(I78+H78)*2</f>
        <v>43.507999999999996</v>
      </c>
      <c r="K78" s="5"/>
    </row>
    <row r="79" spans="1:11" ht="45" x14ac:dyDescent="0.25">
      <c r="A79" s="2" t="s">
        <v>7</v>
      </c>
      <c r="B79" s="6" t="s">
        <v>11</v>
      </c>
      <c r="C79" s="2" t="s">
        <v>1</v>
      </c>
      <c r="D79" s="7">
        <v>0</v>
      </c>
      <c r="E79" s="7">
        <f>E67</f>
        <v>0</v>
      </c>
      <c r="F79" s="7">
        <f>(E79*D79)*2</f>
        <v>0</v>
      </c>
      <c r="G79" s="5"/>
      <c r="H79" s="5"/>
      <c r="I79" s="5"/>
      <c r="J79" s="5"/>
      <c r="K79" s="5"/>
    </row>
    <row r="80" spans="1:11" ht="48" customHeight="1" x14ac:dyDescent="0.25">
      <c r="A80" s="2" t="s">
        <v>17</v>
      </c>
      <c r="B80" s="6" t="s">
        <v>16</v>
      </c>
      <c r="C80" s="2" t="s">
        <v>1</v>
      </c>
      <c r="D80" s="7">
        <f>J78</f>
        <v>43.507999999999996</v>
      </c>
      <c r="E80" s="7">
        <f>E68</f>
        <v>0</v>
      </c>
      <c r="F80" s="7">
        <f>(E80*D80)*2</f>
        <v>0</v>
      </c>
      <c r="G80" s="5"/>
      <c r="H80" s="5"/>
      <c r="I80" s="5"/>
      <c r="J80" s="5"/>
      <c r="K80" s="5"/>
    </row>
    <row r="81" spans="1:11" ht="30" x14ac:dyDescent="0.25">
      <c r="A81" s="2" t="s">
        <v>18</v>
      </c>
      <c r="B81" s="6" t="s">
        <v>12</v>
      </c>
      <c r="C81" s="2" t="s">
        <v>1</v>
      </c>
      <c r="D81" s="7">
        <f>H77</f>
        <v>8.76</v>
      </c>
      <c r="E81" s="7">
        <f>E69</f>
        <v>0</v>
      </c>
      <c r="F81" s="7">
        <f>(E81*D81)*2</f>
        <v>0</v>
      </c>
      <c r="G81" s="5"/>
      <c r="H81" s="5"/>
      <c r="I81" s="5"/>
      <c r="J81" s="5"/>
      <c r="K81" s="5"/>
    </row>
    <row r="82" spans="1:11" x14ac:dyDescent="0.25">
      <c r="B82" s="14" t="s">
        <v>13</v>
      </c>
      <c r="C82" s="14"/>
      <c r="D82" s="14"/>
      <c r="E82" s="14"/>
      <c r="F82" s="5">
        <f>SUM(F77:F81)</f>
        <v>0</v>
      </c>
    </row>
    <row r="83" spans="1:11" x14ac:dyDescent="0.25">
      <c r="B83" s="4"/>
      <c r="C83" s="4"/>
      <c r="D83" s="4"/>
      <c r="E83" s="4" t="s">
        <v>14</v>
      </c>
      <c r="F83" s="5">
        <f>F84-F82</f>
        <v>0</v>
      </c>
    </row>
    <row r="84" spans="1:11" x14ac:dyDescent="0.25">
      <c r="B84" s="4"/>
      <c r="C84" s="4"/>
      <c r="D84" s="4"/>
      <c r="E84" s="4" t="s">
        <v>15</v>
      </c>
      <c r="F84" s="8">
        <f>F82*1.23</f>
        <v>0</v>
      </c>
    </row>
    <row r="87" spans="1:11" ht="30" x14ac:dyDescent="0.25">
      <c r="A87" s="2"/>
      <c r="B87" s="3" t="s">
        <v>6</v>
      </c>
      <c r="C87" s="3" t="s">
        <v>0</v>
      </c>
      <c r="D87" s="3" t="s">
        <v>2</v>
      </c>
      <c r="E87" s="3" t="s">
        <v>3</v>
      </c>
      <c r="F87" s="3" t="s">
        <v>4</v>
      </c>
      <c r="H87" s="3" t="s">
        <v>19</v>
      </c>
      <c r="I87" s="3" t="s">
        <v>20</v>
      </c>
      <c r="J87" s="3" t="s">
        <v>21</v>
      </c>
      <c r="K87" s="9" t="s">
        <v>22</v>
      </c>
    </row>
    <row r="88" spans="1:11" x14ac:dyDescent="0.25">
      <c r="A88" s="13" t="s">
        <v>37</v>
      </c>
      <c r="B88" s="13"/>
      <c r="C88" s="13"/>
      <c r="D88" s="13"/>
      <c r="E88" s="13"/>
      <c r="F88" s="13"/>
    </row>
    <row r="89" spans="1:11" ht="45" x14ac:dyDescent="0.25">
      <c r="A89" s="2" t="s">
        <v>5</v>
      </c>
      <c r="B89" s="6" t="s">
        <v>9</v>
      </c>
      <c r="C89" s="2" t="s">
        <v>1</v>
      </c>
      <c r="D89" s="7">
        <v>1</v>
      </c>
      <c r="E89" s="7">
        <f>E77</f>
        <v>0</v>
      </c>
      <c r="F89" s="7">
        <f>E89*D89</f>
        <v>0</v>
      </c>
      <c r="G89" s="5"/>
      <c r="H89" s="5">
        <v>5.92</v>
      </c>
      <c r="I89" s="5">
        <v>3.04</v>
      </c>
      <c r="J89" s="5">
        <v>1.85</v>
      </c>
      <c r="K89" s="5">
        <v>3.65</v>
      </c>
    </row>
    <row r="90" spans="1:11" ht="30" x14ac:dyDescent="0.25">
      <c r="A90" s="2" t="s">
        <v>8</v>
      </c>
      <c r="B90" s="6" t="s">
        <v>10</v>
      </c>
      <c r="C90" s="2" t="s">
        <v>1</v>
      </c>
      <c r="D90" s="7">
        <f>J90+D91</f>
        <v>35.697000000000003</v>
      </c>
      <c r="E90" s="7">
        <f>E78</f>
        <v>0</v>
      </c>
      <c r="F90" s="7">
        <f t="shared" ref="F90" si="7">E90*D90</f>
        <v>0</v>
      </c>
      <c r="G90" s="5"/>
      <c r="H90" s="5">
        <f>I89*K89</f>
        <v>11.096</v>
      </c>
      <c r="I90" s="5">
        <f>J89*K89</f>
        <v>6.7525000000000004</v>
      </c>
      <c r="J90" s="5">
        <f>(I90+H90)*2</f>
        <v>35.697000000000003</v>
      </c>
      <c r="K90" s="5"/>
    </row>
    <row r="91" spans="1:11" ht="45" x14ac:dyDescent="0.25">
      <c r="A91" s="2" t="s">
        <v>7</v>
      </c>
      <c r="B91" s="6" t="s">
        <v>11</v>
      </c>
      <c r="C91" s="2" t="s">
        <v>1</v>
      </c>
      <c r="D91" s="7">
        <v>0</v>
      </c>
      <c r="E91" s="7">
        <f>E79</f>
        <v>0</v>
      </c>
      <c r="F91" s="7">
        <f>(E91*D91)*2</f>
        <v>0</v>
      </c>
      <c r="G91" s="5"/>
      <c r="H91" s="5"/>
      <c r="I91" s="5"/>
      <c r="J91" s="5"/>
      <c r="K91" s="5"/>
    </row>
    <row r="92" spans="1:11" ht="47.25" customHeight="1" x14ac:dyDescent="0.25">
      <c r="A92" s="2" t="s">
        <v>17</v>
      </c>
      <c r="B92" s="6" t="s">
        <v>16</v>
      </c>
      <c r="C92" s="2" t="s">
        <v>1</v>
      </c>
      <c r="D92" s="7">
        <f>J90</f>
        <v>35.697000000000003</v>
      </c>
      <c r="E92" s="7">
        <f>E80</f>
        <v>0</v>
      </c>
      <c r="F92" s="7">
        <f>(E92*D92)*2</f>
        <v>0</v>
      </c>
      <c r="G92" s="5"/>
      <c r="H92" s="5"/>
      <c r="I92" s="5"/>
      <c r="J92" s="5"/>
      <c r="K92" s="5"/>
    </row>
    <row r="93" spans="1:11" ht="30" x14ac:dyDescent="0.25">
      <c r="A93" s="2" t="s">
        <v>18</v>
      </c>
      <c r="B93" s="6" t="s">
        <v>12</v>
      </c>
      <c r="C93" s="2" t="s">
        <v>1</v>
      </c>
      <c r="D93" s="7">
        <f>H89</f>
        <v>5.92</v>
      </c>
      <c r="E93" s="7">
        <f>E81</f>
        <v>0</v>
      </c>
      <c r="F93" s="7">
        <f>(E93*D93)*2</f>
        <v>0</v>
      </c>
      <c r="G93" s="5"/>
      <c r="H93" s="5"/>
      <c r="I93" s="5"/>
      <c r="J93" s="5"/>
      <c r="K93" s="5"/>
    </row>
    <row r="94" spans="1:11" x14ac:dyDescent="0.25">
      <c r="B94" s="14" t="s">
        <v>13</v>
      </c>
      <c r="C94" s="14"/>
      <c r="D94" s="14"/>
      <c r="E94" s="14"/>
      <c r="F94" s="5">
        <f>SUM(F89:F93)</f>
        <v>0</v>
      </c>
    </row>
    <row r="95" spans="1:11" x14ac:dyDescent="0.25">
      <c r="B95" s="4"/>
      <c r="C95" s="4"/>
      <c r="D95" s="4"/>
      <c r="E95" s="4" t="s">
        <v>14</v>
      </c>
      <c r="F95" s="5">
        <f>F96-F94</f>
        <v>0</v>
      </c>
    </row>
    <row r="96" spans="1:11" x14ac:dyDescent="0.25">
      <c r="B96" s="4"/>
      <c r="C96" s="4"/>
      <c r="D96" s="4"/>
      <c r="E96" s="4" t="s">
        <v>15</v>
      </c>
      <c r="F96" s="8">
        <f>F94*1.23</f>
        <v>0</v>
      </c>
    </row>
    <row r="99" spans="1:11" ht="30" x14ac:dyDescent="0.25">
      <c r="A99" s="2"/>
      <c r="B99" s="3" t="s">
        <v>6</v>
      </c>
      <c r="C99" s="3" t="s">
        <v>0</v>
      </c>
      <c r="D99" s="3" t="s">
        <v>2</v>
      </c>
      <c r="E99" s="3" t="s">
        <v>3</v>
      </c>
      <c r="F99" s="3" t="s">
        <v>4</v>
      </c>
      <c r="H99" s="3" t="s">
        <v>19</v>
      </c>
      <c r="I99" s="3" t="s">
        <v>20</v>
      </c>
      <c r="J99" s="3" t="s">
        <v>21</v>
      </c>
      <c r="K99" s="9" t="s">
        <v>22</v>
      </c>
    </row>
    <row r="100" spans="1:11" x14ac:dyDescent="0.25">
      <c r="A100" s="13" t="s">
        <v>29</v>
      </c>
      <c r="B100" s="13"/>
      <c r="C100" s="13"/>
      <c r="D100" s="13"/>
      <c r="E100" s="13"/>
      <c r="F100" s="13"/>
    </row>
    <row r="101" spans="1:11" ht="45" x14ac:dyDescent="0.25">
      <c r="A101" s="2" t="s">
        <v>5</v>
      </c>
      <c r="B101" s="6" t="s">
        <v>9</v>
      </c>
      <c r="C101" s="2" t="s">
        <v>1</v>
      </c>
      <c r="D101" s="7">
        <v>1</v>
      </c>
      <c r="E101" s="7">
        <f>E89</f>
        <v>0</v>
      </c>
      <c r="F101" s="7">
        <f>E101*D101</f>
        <v>0</v>
      </c>
      <c r="G101" s="5"/>
      <c r="H101" s="5">
        <v>9.69</v>
      </c>
      <c r="I101" s="5">
        <v>3.02</v>
      </c>
      <c r="J101" s="5">
        <v>3.26</v>
      </c>
      <c r="K101" s="5">
        <v>3.65</v>
      </c>
    </row>
    <row r="102" spans="1:11" ht="30" x14ac:dyDescent="0.25">
      <c r="A102" s="2" t="s">
        <v>8</v>
      </c>
      <c r="B102" s="6" t="s">
        <v>10</v>
      </c>
      <c r="C102" s="2" t="s">
        <v>1</v>
      </c>
      <c r="D102" s="7">
        <f>J102+D103</f>
        <v>45.843999999999994</v>
      </c>
      <c r="E102" s="7">
        <f>E90</f>
        <v>0</v>
      </c>
      <c r="F102" s="7">
        <f t="shared" ref="F102" si="8">E102*D102</f>
        <v>0</v>
      </c>
      <c r="G102" s="5"/>
      <c r="H102" s="5">
        <f>I101*K101</f>
        <v>11.023</v>
      </c>
      <c r="I102" s="5">
        <f>J101*K101</f>
        <v>11.898999999999999</v>
      </c>
      <c r="J102" s="5">
        <f>(I102+H102)*2</f>
        <v>45.843999999999994</v>
      </c>
      <c r="K102" s="5"/>
    </row>
    <row r="103" spans="1:11" ht="45" x14ac:dyDescent="0.25">
      <c r="A103" s="2" t="s">
        <v>7</v>
      </c>
      <c r="B103" s="6" t="s">
        <v>11</v>
      </c>
      <c r="C103" s="2" t="s">
        <v>1</v>
      </c>
      <c r="D103" s="7">
        <v>0</v>
      </c>
      <c r="E103" s="7">
        <f>E91</f>
        <v>0</v>
      </c>
      <c r="F103" s="7">
        <f>(E103*D103)*2</f>
        <v>0</v>
      </c>
      <c r="G103" s="5"/>
      <c r="H103" s="5"/>
      <c r="I103" s="5"/>
      <c r="J103" s="5"/>
      <c r="K103" s="5"/>
    </row>
    <row r="104" spans="1:11" ht="45" x14ac:dyDescent="0.25">
      <c r="A104" s="2" t="s">
        <v>17</v>
      </c>
      <c r="B104" s="6" t="s">
        <v>40</v>
      </c>
      <c r="C104" s="2" t="s">
        <v>1</v>
      </c>
      <c r="D104" s="7">
        <f>J102</f>
        <v>45.843999999999994</v>
      </c>
      <c r="E104" s="7">
        <f>E92</f>
        <v>0</v>
      </c>
      <c r="F104" s="7">
        <f>(E104*D104)*2</f>
        <v>0</v>
      </c>
      <c r="G104" s="5"/>
      <c r="H104" s="5"/>
      <c r="I104" s="5"/>
      <c r="J104" s="5"/>
      <c r="K104" s="5"/>
    </row>
    <row r="105" spans="1:11" ht="30" x14ac:dyDescent="0.25">
      <c r="A105" s="2" t="s">
        <v>18</v>
      </c>
      <c r="B105" s="6" t="s">
        <v>12</v>
      </c>
      <c r="C105" s="2" t="s">
        <v>1</v>
      </c>
      <c r="D105" s="7">
        <f>H101</f>
        <v>9.69</v>
      </c>
      <c r="E105" s="7">
        <f>E93</f>
        <v>0</v>
      </c>
      <c r="F105" s="7">
        <f>(E105*D105)*2</f>
        <v>0</v>
      </c>
      <c r="G105" s="5"/>
      <c r="H105" s="5"/>
      <c r="I105" s="5"/>
      <c r="J105" s="5"/>
      <c r="K105" s="5"/>
    </row>
    <row r="106" spans="1:11" x14ac:dyDescent="0.25">
      <c r="B106" s="14" t="s">
        <v>13</v>
      </c>
      <c r="C106" s="14"/>
      <c r="D106" s="14"/>
      <c r="E106" s="14"/>
      <c r="F106" s="5">
        <f>SUM(F101:F105)</f>
        <v>0</v>
      </c>
    </row>
    <row r="107" spans="1:11" x14ac:dyDescent="0.25">
      <c r="B107" s="4"/>
      <c r="C107" s="4"/>
      <c r="D107" s="4"/>
      <c r="E107" s="4" t="s">
        <v>14</v>
      </c>
      <c r="F107" s="5">
        <f>F108-F106</f>
        <v>0</v>
      </c>
    </row>
    <row r="108" spans="1:11" x14ac:dyDescent="0.25">
      <c r="B108" s="4"/>
      <c r="C108" s="4"/>
      <c r="D108" s="4"/>
      <c r="E108" s="4" t="s">
        <v>15</v>
      </c>
      <c r="F108" s="8">
        <f>F106*1.23</f>
        <v>0</v>
      </c>
    </row>
    <row r="111" spans="1:11" ht="30" x14ac:dyDescent="0.25">
      <c r="A111" s="2"/>
      <c r="B111" s="3" t="s">
        <v>6</v>
      </c>
      <c r="C111" s="3" t="s">
        <v>0</v>
      </c>
      <c r="D111" s="3" t="s">
        <v>2</v>
      </c>
      <c r="E111" s="3" t="s">
        <v>3</v>
      </c>
      <c r="F111" s="3" t="s">
        <v>4</v>
      </c>
      <c r="H111" s="3" t="s">
        <v>19</v>
      </c>
      <c r="I111" s="3" t="s">
        <v>20</v>
      </c>
      <c r="J111" s="3" t="s">
        <v>21</v>
      </c>
      <c r="K111" s="9" t="s">
        <v>22</v>
      </c>
    </row>
    <row r="112" spans="1:11" x14ac:dyDescent="0.25">
      <c r="A112" s="13" t="s">
        <v>30</v>
      </c>
      <c r="B112" s="13"/>
      <c r="C112" s="13"/>
      <c r="D112" s="13"/>
      <c r="E112" s="13"/>
      <c r="F112" s="13"/>
    </row>
    <row r="113" spans="1:11" ht="45" x14ac:dyDescent="0.25">
      <c r="A113" s="2" t="s">
        <v>5</v>
      </c>
      <c r="B113" s="6" t="s">
        <v>9</v>
      </c>
      <c r="C113" s="2" t="s">
        <v>1</v>
      </c>
      <c r="D113" s="7">
        <v>1</v>
      </c>
      <c r="E113" s="7">
        <f>E101</f>
        <v>0</v>
      </c>
      <c r="F113" s="7">
        <f>E113*D113</f>
        <v>0</v>
      </c>
      <c r="G113" s="5"/>
      <c r="H113" s="5">
        <v>18.23</v>
      </c>
      <c r="I113" s="5">
        <v>6.22</v>
      </c>
      <c r="J113" s="5">
        <v>2.88</v>
      </c>
      <c r="K113" s="5">
        <v>3.65</v>
      </c>
    </row>
    <row r="114" spans="1:11" ht="30" x14ac:dyDescent="0.25">
      <c r="A114" s="2" t="s">
        <v>8</v>
      </c>
      <c r="B114" s="6" t="s">
        <v>10</v>
      </c>
      <c r="C114" s="2" t="s">
        <v>1</v>
      </c>
      <c r="D114" s="7">
        <f>J114+D115</f>
        <v>66.429999999999993</v>
      </c>
      <c r="E114" s="7">
        <f>E102</f>
        <v>0</v>
      </c>
      <c r="F114" s="7">
        <f t="shared" ref="F114" si="9">E114*D114</f>
        <v>0</v>
      </c>
      <c r="G114" s="5"/>
      <c r="H114" s="5">
        <f>I113*K113</f>
        <v>22.702999999999999</v>
      </c>
      <c r="I114" s="5">
        <f>J113*K113</f>
        <v>10.511999999999999</v>
      </c>
      <c r="J114" s="5">
        <f>(I114+H114)*2</f>
        <v>66.429999999999993</v>
      </c>
      <c r="K114" s="5"/>
    </row>
    <row r="115" spans="1:11" ht="45" x14ac:dyDescent="0.25">
      <c r="A115" s="2" t="s">
        <v>7</v>
      </c>
      <c r="B115" s="6" t="s">
        <v>11</v>
      </c>
      <c r="C115" s="2" t="s">
        <v>1</v>
      </c>
      <c r="D115" s="7">
        <v>0</v>
      </c>
      <c r="E115" s="7">
        <f>E103</f>
        <v>0</v>
      </c>
      <c r="F115" s="7">
        <f>(E115*D115)*2</f>
        <v>0</v>
      </c>
      <c r="G115" s="5"/>
      <c r="H115" s="5"/>
      <c r="I115" s="5"/>
      <c r="J115" s="5"/>
      <c r="K115" s="5"/>
    </row>
    <row r="116" spans="1:11" ht="45" customHeight="1" x14ac:dyDescent="0.25">
      <c r="A116" s="2" t="s">
        <v>17</v>
      </c>
      <c r="B116" s="6" t="s">
        <v>16</v>
      </c>
      <c r="C116" s="2" t="s">
        <v>1</v>
      </c>
      <c r="D116" s="7">
        <f>J114</f>
        <v>66.429999999999993</v>
      </c>
      <c r="E116" s="7">
        <f>E104</f>
        <v>0</v>
      </c>
      <c r="F116" s="7">
        <f>(E116*D116)*2</f>
        <v>0</v>
      </c>
      <c r="G116" s="5"/>
      <c r="H116" s="5"/>
      <c r="I116" s="5"/>
      <c r="J116" s="5"/>
      <c r="K116" s="5"/>
    </row>
    <row r="117" spans="1:11" ht="30" x14ac:dyDescent="0.25">
      <c r="A117" s="2" t="s">
        <v>18</v>
      </c>
      <c r="B117" s="6" t="s">
        <v>12</v>
      </c>
      <c r="C117" s="2" t="s">
        <v>1</v>
      </c>
      <c r="D117" s="7">
        <f>H113</f>
        <v>18.23</v>
      </c>
      <c r="E117" s="7">
        <f>E105</f>
        <v>0</v>
      </c>
      <c r="F117" s="7">
        <f>(E117*D117)*2</f>
        <v>0</v>
      </c>
      <c r="G117" s="5"/>
      <c r="H117" s="5"/>
      <c r="I117" s="5"/>
      <c r="J117" s="5"/>
      <c r="K117" s="5"/>
    </row>
    <row r="118" spans="1:11" x14ac:dyDescent="0.25">
      <c r="B118" s="14" t="s">
        <v>13</v>
      </c>
      <c r="C118" s="14"/>
      <c r="D118" s="14"/>
      <c r="E118" s="14"/>
      <c r="F118" s="5">
        <f>SUM(F113:F117)</f>
        <v>0</v>
      </c>
    </row>
    <row r="119" spans="1:11" x14ac:dyDescent="0.25">
      <c r="B119" s="4"/>
      <c r="C119" s="4"/>
      <c r="D119" s="4"/>
      <c r="E119" s="4" t="s">
        <v>14</v>
      </c>
      <c r="F119" s="5">
        <f>F120-F118</f>
        <v>0</v>
      </c>
    </row>
    <row r="120" spans="1:11" x14ac:dyDescent="0.25">
      <c r="B120" s="4"/>
      <c r="C120" s="4"/>
      <c r="D120" s="4"/>
      <c r="E120" s="4" t="s">
        <v>15</v>
      </c>
      <c r="F120" s="8">
        <f>F118*1.23</f>
        <v>0</v>
      </c>
    </row>
    <row r="123" spans="1:11" ht="30" x14ac:dyDescent="0.25">
      <c r="A123" s="2"/>
      <c r="B123" s="3" t="s">
        <v>6</v>
      </c>
      <c r="C123" s="3" t="s">
        <v>0</v>
      </c>
      <c r="D123" s="3" t="s">
        <v>2</v>
      </c>
      <c r="E123" s="3" t="s">
        <v>3</v>
      </c>
      <c r="F123" s="3" t="s">
        <v>4</v>
      </c>
      <c r="H123" s="3" t="s">
        <v>19</v>
      </c>
      <c r="I123" s="3" t="s">
        <v>20</v>
      </c>
      <c r="J123" s="3" t="s">
        <v>21</v>
      </c>
      <c r="K123" s="9" t="s">
        <v>22</v>
      </c>
    </row>
    <row r="124" spans="1:11" x14ac:dyDescent="0.25">
      <c r="A124" s="13" t="s">
        <v>36</v>
      </c>
      <c r="B124" s="13"/>
      <c r="C124" s="13"/>
      <c r="D124" s="13"/>
      <c r="E124" s="13"/>
      <c r="F124" s="13"/>
    </row>
    <row r="125" spans="1:11" ht="45" x14ac:dyDescent="0.25">
      <c r="A125" s="2" t="s">
        <v>5</v>
      </c>
      <c r="B125" s="6" t="s">
        <v>9</v>
      </c>
      <c r="C125" s="2" t="s">
        <v>1</v>
      </c>
      <c r="D125" s="7">
        <v>1</v>
      </c>
      <c r="E125" s="7">
        <f>E113</f>
        <v>0</v>
      </c>
      <c r="F125" s="7">
        <f>E125*D125</f>
        <v>0</v>
      </c>
      <c r="G125" s="5"/>
      <c r="H125" s="5">
        <v>8.25</v>
      </c>
      <c r="I125" s="5">
        <v>3.45</v>
      </c>
      <c r="J125" s="5">
        <v>2.3199999999999998</v>
      </c>
      <c r="K125" s="5">
        <v>3.65</v>
      </c>
    </row>
    <row r="126" spans="1:11" ht="30" x14ac:dyDescent="0.25">
      <c r="A126" s="2" t="s">
        <v>8</v>
      </c>
      <c r="B126" s="6" t="s">
        <v>10</v>
      </c>
      <c r="C126" s="2" t="s">
        <v>1</v>
      </c>
      <c r="D126" s="7">
        <f>J126+D127</f>
        <v>42.121000000000002</v>
      </c>
      <c r="E126" s="7">
        <f>E114</f>
        <v>0</v>
      </c>
      <c r="F126" s="7">
        <f t="shared" ref="F126" si="10">E126*D126</f>
        <v>0</v>
      </c>
      <c r="G126" s="5"/>
      <c r="H126" s="5">
        <f>I125*K125</f>
        <v>12.592500000000001</v>
      </c>
      <c r="I126" s="5">
        <f>J125*K125</f>
        <v>8.468</v>
      </c>
      <c r="J126" s="5">
        <f>(I126+H126)*2</f>
        <v>42.121000000000002</v>
      </c>
      <c r="K126" s="5"/>
    </row>
    <row r="127" spans="1:11" ht="45" x14ac:dyDescent="0.25">
      <c r="A127" s="2" t="s">
        <v>7</v>
      </c>
      <c r="B127" s="6" t="s">
        <v>11</v>
      </c>
      <c r="C127" s="2" t="s">
        <v>1</v>
      </c>
      <c r="D127" s="7">
        <v>0</v>
      </c>
      <c r="E127" s="7">
        <f>E115</f>
        <v>0</v>
      </c>
      <c r="F127" s="7">
        <f>(E127*D127)*2</f>
        <v>0</v>
      </c>
      <c r="G127" s="5"/>
      <c r="H127" s="5"/>
      <c r="I127" s="5"/>
      <c r="J127" s="5"/>
      <c r="K127" s="5"/>
    </row>
    <row r="128" spans="1:11" ht="45" x14ac:dyDescent="0.25">
      <c r="A128" s="2" t="s">
        <v>17</v>
      </c>
      <c r="B128" s="6" t="s">
        <v>40</v>
      </c>
      <c r="C128" s="2" t="s">
        <v>1</v>
      </c>
      <c r="D128" s="7">
        <f>J126</f>
        <v>42.121000000000002</v>
      </c>
      <c r="E128" s="7">
        <f>E116</f>
        <v>0</v>
      </c>
      <c r="F128" s="7">
        <f>(E128*D128)*2</f>
        <v>0</v>
      </c>
      <c r="G128" s="5"/>
      <c r="H128" s="5"/>
      <c r="I128" s="5"/>
      <c r="J128" s="5"/>
      <c r="K128" s="5"/>
    </row>
    <row r="129" spans="1:11" ht="30" x14ac:dyDescent="0.25">
      <c r="A129" s="2" t="s">
        <v>18</v>
      </c>
      <c r="B129" s="6" t="s">
        <v>12</v>
      </c>
      <c r="C129" s="2" t="s">
        <v>1</v>
      </c>
      <c r="D129" s="7">
        <f>H125</f>
        <v>8.25</v>
      </c>
      <c r="E129" s="7">
        <f>E117</f>
        <v>0</v>
      </c>
      <c r="F129" s="7">
        <f>(E129*D129)*2</f>
        <v>0</v>
      </c>
      <c r="G129" s="5"/>
      <c r="H129" s="5"/>
      <c r="I129" s="5"/>
      <c r="J129" s="5"/>
      <c r="K129" s="5"/>
    </row>
    <row r="130" spans="1:11" x14ac:dyDescent="0.25">
      <c r="B130" s="14" t="s">
        <v>13</v>
      </c>
      <c r="C130" s="14"/>
      <c r="D130" s="14"/>
      <c r="E130" s="14"/>
      <c r="F130" s="5">
        <f>SUM(F125:F129)</f>
        <v>0</v>
      </c>
    </row>
    <row r="131" spans="1:11" x14ac:dyDescent="0.25">
      <c r="B131" s="4"/>
      <c r="C131" s="4"/>
      <c r="D131" s="4"/>
      <c r="E131" s="4" t="s">
        <v>14</v>
      </c>
      <c r="F131" s="5">
        <f>F132-F130</f>
        <v>0</v>
      </c>
    </row>
    <row r="132" spans="1:11" x14ac:dyDescent="0.25">
      <c r="B132" s="4"/>
      <c r="C132" s="4"/>
      <c r="D132" s="4"/>
      <c r="E132" s="4" t="s">
        <v>15</v>
      </c>
      <c r="F132" s="8">
        <f>F130*1.23</f>
        <v>0</v>
      </c>
    </row>
    <row r="135" spans="1:11" ht="30" x14ac:dyDescent="0.25">
      <c r="A135" s="2"/>
      <c r="B135" s="3" t="s">
        <v>6</v>
      </c>
      <c r="C135" s="3" t="s">
        <v>0</v>
      </c>
      <c r="D135" s="3" t="s">
        <v>2</v>
      </c>
      <c r="E135" s="3" t="s">
        <v>3</v>
      </c>
      <c r="F135" s="3" t="s">
        <v>4</v>
      </c>
      <c r="H135" s="3" t="s">
        <v>19</v>
      </c>
      <c r="I135" s="3" t="s">
        <v>20</v>
      </c>
      <c r="J135" s="3" t="s">
        <v>21</v>
      </c>
      <c r="K135" s="9" t="s">
        <v>22</v>
      </c>
    </row>
    <row r="136" spans="1:11" x14ac:dyDescent="0.25">
      <c r="A136" s="13" t="s">
        <v>31</v>
      </c>
      <c r="B136" s="13"/>
      <c r="C136" s="13"/>
      <c r="D136" s="13"/>
      <c r="E136" s="13"/>
      <c r="F136" s="13"/>
    </row>
    <row r="137" spans="1:11" ht="45" x14ac:dyDescent="0.25">
      <c r="A137" s="2" t="s">
        <v>5</v>
      </c>
      <c r="B137" s="6" t="s">
        <v>9</v>
      </c>
      <c r="C137" s="2" t="s">
        <v>1</v>
      </c>
      <c r="D137" s="7">
        <v>3</v>
      </c>
      <c r="E137" s="7">
        <f>E125</f>
        <v>0</v>
      </c>
      <c r="F137" s="7">
        <f>E137*D137</f>
        <v>0</v>
      </c>
      <c r="G137" s="5"/>
      <c r="H137" s="5">
        <v>26.19</v>
      </c>
      <c r="I137" s="5">
        <v>6.22</v>
      </c>
      <c r="J137" s="5">
        <v>4.21</v>
      </c>
      <c r="K137" s="5">
        <v>3.65</v>
      </c>
    </row>
    <row r="138" spans="1:11" ht="30" x14ac:dyDescent="0.25">
      <c r="A138" s="2" t="s">
        <v>8</v>
      </c>
      <c r="B138" s="6" t="s">
        <v>10</v>
      </c>
      <c r="C138" s="2" t="s">
        <v>1</v>
      </c>
      <c r="D138" s="7">
        <f>J138+D139</f>
        <v>76.138999999999996</v>
      </c>
      <c r="E138" s="7">
        <f>E126</f>
        <v>0</v>
      </c>
      <c r="F138" s="7">
        <f t="shared" ref="F138" si="11">E138*D138</f>
        <v>0</v>
      </c>
      <c r="G138" s="5"/>
      <c r="H138" s="5">
        <f>I137*K137</f>
        <v>22.702999999999999</v>
      </c>
      <c r="I138" s="5">
        <f>J137*K137</f>
        <v>15.3665</v>
      </c>
      <c r="J138" s="5">
        <f>(I138+H138)*2</f>
        <v>76.138999999999996</v>
      </c>
      <c r="K138" s="5"/>
    </row>
    <row r="139" spans="1:11" ht="45" x14ac:dyDescent="0.25">
      <c r="A139" s="2" t="s">
        <v>7</v>
      </c>
      <c r="B139" s="6" t="s">
        <v>11</v>
      </c>
      <c r="C139" s="2" t="s">
        <v>1</v>
      </c>
      <c r="D139" s="7">
        <v>0</v>
      </c>
      <c r="E139" s="7">
        <f>E127</f>
        <v>0</v>
      </c>
      <c r="F139" s="7">
        <f>(E139*D139)*2</f>
        <v>0</v>
      </c>
      <c r="G139" s="5"/>
      <c r="H139" s="5"/>
      <c r="I139" s="5"/>
      <c r="J139" s="5"/>
      <c r="K139" s="5"/>
    </row>
    <row r="140" spans="1:11" ht="45" x14ac:dyDescent="0.25">
      <c r="A140" s="2" t="s">
        <v>17</v>
      </c>
      <c r="B140" s="6" t="s">
        <v>40</v>
      </c>
      <c r="C140" s="2" t="s">
        <v>1</v>
      </c>
      <c r="D140" s="7">
        <f>J138</f>
        <v>76.138999999999996</v>
      </c>
      <c r="E140" s="7">
        <f>E128</f>
        <v>0</v>
      </c>
      <c r="F140" s="7">
        <f>(E140*D140)*2</f>
        <v>0</v>
      </c>
      <c r="G140" s="5"/>
      <c r="H140" s="5"/>
      <c r="I140" s="5"/>
      <c r="J140" s="5"/>
      <c r="K140" s="5"/>
    </row>
    <row r="141" spans="1:11" ht="30" x14ac:dyDescent="0.25">
      <c r="A141" s="2" t="s">
        <v>18</v>
      </c>
      <c r="B141" s="6" t="s">
        <v>12</v>
      </c>
      <c r="C141" s="2" t="s">
        <v>1</v>
      </c>
      <c r="D141" s="7">
        <f>H137</f>
        <v>26.19</v>
      </c>
      <c r="E141" s="7">
        <f>E129</f>
        <v>0</v>
      </c>
      <c r="F141" s="7">
        <f>(E141*D141)*2</f>
        <v>0</v>
      </c>
      <c r="G141" s="5"/>
      <c r="H141" s="5"/>
      <c r="I141" s="5"/>
      <c r="J141" s="5"/>
      <c r="K141" s="5"/>
    </row>
    <row r="142" spans="1:11" x14ac:dyDescent="0.25">
      <c r="B142" s="14" t="s">
        <v>13</v>
      </c>
      <c r="C142" s="14"/>
      <c r="D142" s="14"/>
      <c r="E142" s="14"/>
      <c r="F142" s="5">
        <f>SUM(F137:F141)</f>
        <v>0</v>
      </c>
    </row>
    <row r="143" spans="1:11" x14ac:dyDescent="0.25">
      <c r="B143" s="4"/>
      <c r="C143" s="4"/>
      <c r="D143" s="4"/>
      <c r="E143" s="4" t="s">
        <v>14</v>
      </c>
      <c r="F143" s="5">
        <f>F144-F142</f>
        <v>0</v>
      </c>
    </row>
    <row r="144" spans="1:11" x14ac:dyDescent="0.25">
      <c r="B144" s="4"/>
      <c r="C144" s="4"/>
      <c r="D144" s="4"/>
      <c r="E144" s="4" t="s">
        <v>15</v>
      </c>
      <c r="F144" s="8">
        <f>F142*1.23</f>
        <v>0</v>
      </c>
    </row>
    <row r="147" spans="1:11" ht="30" x14ac:dyDescent="0.25">
      <c r="A147" s="2"/>
      <c r="B147" s="3" t="s">
        <v>6</v>
      </c>
      <c r="C147" s="3" t="s">
        <v>0</v>
      </c>
      <c r="D147" s="3" t="s">
        <v>2</v>
      </c>
      <c r="E147" s="3" t="s">
        <v>3</v>
      </c>
      <c r="F147" s="3" t="s">
        <v>4</v>
      </c>
      <c r="H147" s="3" t="s">
        <v>19</v>
      </c>
      <c r="I147" s="3" t="s">
        <v>20</v>
      </c>
      <c r="J147" s="3" t="s">
        <v>21</v>
      </c>
      <c r="K147" s="9" t="s">
        <v>22</v>
      </c>
    </row>
    <row r="148" spans="1:11" x14ac:dyDescent="0.25">
      <c r="A148" s="13" t="s">
        <v>35</v>
      </c>
      <c r="B148" s="13"/>
      <c r="C148" s="13"/>
      <c r="D148" s="13"/>
      <c r="E148" s="13"/>
      <c r="F148" s="13"/>
    </row>
    <row r="149" spans="1:11" ht="45" x14ac:dyDescent="0.25">
      <c r="A149" s="2" t="s">
        <v>5</v>
      </c>
      <c r="B149" s="6" t="s">
        <v>9</v>
      </c>
      <c r="C149" s="2" t="s">
        <v>1</v>
      </c>
      <c r="D149" s="7">
        <v>1</v>
      </c>
      <c r="E149" s="7">
        <f>E137</f>
        <v>0</v>
      </c>
      <c r="F149" s="7">
        <f>E149*D149</f>
        <v>0</v>
      </c>
      <c r="G149" s="5"/>
      <c r="H149" s="5">
        <v>6.16</v>
      </c>
      <c r="I149" s="5">
        <v>2.65</v>
      </c>
      <c r="J149" s="5">
        <v>2.3199999999999998</v>
      </c>
      <c r="K149" s="5">
        <v>3.65</v>
      </c>
    </row>
    <row r="150" spans="1:11" ht="30" x14ac:dyDescent="0.25">
      <c r="A150" s="2" t="s">
        <v>8</v>
      </c>
      <c r="B150" s="6" t="s">
        <v>10</v>
      </c>
      <c r="C150" s="2" t="s">
        <v>1</v>
      </c>
      <c r="D150" s="7">
        <f>J150+D151</f>
        <v>36.280999999999999</v>
      </c>
      <c r="E150" s="7">
        <f>E138</f>
        <v>0</v>
      </c>
      <c r="F150" s="7">
        <f t="shared" ref="F150" si="12">E150*D150</f>
        <v>0</v>
      </c>
      <c r="G150" s="5"/>
      <c r="H150" s="5">
        <f>I149*K149</f>
        <v>9.6724999999999994</v>
      </c>
      <c r="I150" s="5">
        <f>J149*K149</f>
        <v>8.468</v>
      </c>
      <c r="J150" s="5">
        <f>(I150+H150)*2</f>
        <v>36.280999999999999</v>
      </c>
      <c r="K150" s="5"/>
    </row>
    <row r="151" spans="1:11" ht="45" x14ac:dyDescent="0.25">
      <c r="A151" s="2" t="s">
        <v>7</v>
      </c>
      <c r="B151" s="6" t="s">
        <v>11</v>
      </c>
      <c r="C151" s="2" t="s">
        <v>1</v>
      </c>
      <c r="D151" s="7">
        <v>0</v>
      </c>
      <c r="E151" s="7">
        <f>E139</f>
        <v>0</v>
      </c>
      <c r="F151" s="7">
        <f>(E151*D151)*2</f>
        <v>0</v>
      </c>
      <c r="G151" s="5"/>
      <c r="H151" s="5"/>
      <c r="I151" s="5"/>
      <c r="J151" s="5"/>
      <c r="K151" s="5"/>
    </row>
    <row r="152" spans="1:11" ht="45" x14ac:dyDescent="0.25">
      <c r="A152" s="2" t="s">
        <v>17</v>
      </c>
      <c r="B152" s="6" t="s">
        <v>40</v>
      </c>
      <c r="C152" s="2" t="s">
        <v>1</v>
      </c>
      <c r="D152" s="7">
        <f>J150</f>
        <v>36.280999999999999</v>
      </c>
      <c r="E152" s="7">
        <f>E140</f>
        <v>0</v>
      </c>
      <c r="F152" s="7">
        <f>(E152*D152)*2</f>
        <v>0</v>
      </c>
      <c r="G152" s="5"/>
      <c r="H152" s="5"/>
      <c r="I152" s="5"/>
      <c r="J152" s="5"/>
      <c r="K152" s="5"/>
    </row>
    <row r="153" spans="1:11" ht="30" x14ac:dyDescent="0.25">
      <c r="A153" s="2" t="s">
        <v>18</v>
      </c>
      <c r="B153" s="6" t="s">
        <v>12</v>
      </c>
      <c r="C153" s="2" t="s">
        <v>1</v>
      </c>
      <c r="D153" s="7">
        <f>H149</f>
        <v>6.16</v>
      </c>
      <c r="E153" s="7">
        <f>E141</f>
        <v>0</v>
      </c>
      <c r="F153" s="7">
        <f>(E153*D153)*2</f>
        <v>0</v>
      </c>
      <c r="G153" s="5"/>
      <c r="H153" s="5"/>
      <c r="I153" s="5"/>
      <c r="J153" s="5"/>
      <c r="K153" s="5"/>
    </row>
    <row r="154" spans="1:11" x14ac:dyDescent="0.25">
      <c r="B154" s="14" t="s">
        <v>13</v>
      </c>
      <c r="C154" s="14"/>
      <c r="D154" s="14"/>
      <c r="E154" s="14"/>
      <c r="F154" s="5">
        <f>SUM(F149:F153)</f>
        <v>0</v>
      </c>
    </row>
    <row r="155" spans="1:11" x14ac:dyDescent="0.25">
      <c r="B155" s="4"/>
      <c r="C155" s="4"/>
      <c r="D155" s="4"/>
      <c r="E155" s="4" t="s">
        <v>14</v>
      </c>
      <c r="F155" s="5">
        <f>F156-F154</f>
        <v>0</v>
      </c>
    </row>
    <row r="156" spans="1:11" x14ac:dyDescent="0.25">
      <c r="B156" s="4"/>
      <c r="C156" s="4"/>
      <c r="D156" s="4"/>
      <c r="E156" s="4" t="s">
        <v>15</v>
      </c>
      <c r="F156" s="8">
        <f>F154*1.23</f>
        <v>0</v>
      </c>
    </row>
    <row r="159" spans="1:11" ht="30" x14ac:dyDescent="0.25">
      <c r="A159" s="2"/>
      <c r="B159" s="3" t="s">
        <v>6</v>
      </c>
      <c r="C159" s="3" t="s">
        <v>0</v>
      </c>
      <c r="D159" s="3" t="s">
        <v>2</v>
      </c>
      <c r="E159" s="3" t="s">
        <v>3</v>
      </c>
      <c r="F159" s="3" t="s">
        <v>4</v>
      </c>
      <c r="H159" s="3" t="s">
        <v>19</v>
      </c>
      <c r="I159" s="3" t="s">
        <v>20</v>
      </c>
      <c r="J159" s="3" t="s">
        <v>21</v>
      </c>
      <c r="K159" s="9" t="s">
        <v>22</v>
      </c>
    </row>
    <row r="160" spans="1:11" x14ac:dyDescent="0.25">
      <c r="A160" s="13" t="s">
        <v>34</v>
      </c>
      <c r="B160" s="13"/>
      <c r="C160" s="13"/>
      <c r="D160" s="13"/>
      <c r="E160" s="13"/>
      <c r="F160" s="13"/>
    </row>
    <row r="161" spans="1:11" ht="45" x14ac:dyDescent="0.25">
      <c r="A161" s="2" t="s">
        <v>5</v>
      </c>
      <c r="B161" s="6" t="s">
        <v>9</v>
      </c>
      <c r="C161" s="2" t="s">
        <v>1</v>
      </c>
      <c r="D161" s="7">
        <v>6</v>
      </c>
      <c r="E161" s="7">
        <f>E149</f>
        <v>0</v>
      </c>
      <c r="F161" s="7">
        <f>E161*D161</f>
        <v>0</v>
      </c>
      <c r="G161" s="5"/>
      <c r="H161" s="5">
        <v>43.83</v>
      </c>
      <c r="I161" s="5">
        <v>6.22</v>
      </c>
      <c r="J161" s="5">
        <v>2.88</v>
      </c>
      <c r="K161" s="5">
        <v>3.65</v>
      </c>
    </row>
    <row r="162" spans="1:11" ht="30" x14ac:dyDescent="0.25">
      <c r="A162" s="2" t="s">
        <v>8</v>
      </c>
      <c r="B162" s="6" t="s">
        <v>10</v>
      </c>
      <c r="C162" s="2" t="s">
        <v>1</v>
      </c>
      <c r="D162" s="7">
        <f>J162+D163</f>
        <v>66.429999999999993</v>
      </c>
      <c r="E162" s="7">
        <f>E150</f>
        <v>0</v>
      </c>
      <c r="F162" s="7">
        <f t="shared" ref="F162" si="13">E162*D162</f>
        <v>0</v>
      </c>
      <c r="G162" s="5"/>
      <c r="H162" s="5">
        <f>I161*K161</f>
        <v>22.702999999999999</v>
      </c>
      <c r="I162" s="5">
        <f>J161*K161</f>
        <v>10.511999999999999</v>
      </c>
      <c r="J162" s="5">
        <f>(I162+H162)*2</f>
        <v>66.429999999999993</v>
      </c>
      <c r="K162" s="5"/>
    </row>
    <row r="163" spans="1:11" ht="45" x14ac:dyDescent="0.25">
      <c r="A163" s="2" t="s">
        <v>7</v>
      </c>
      <c r="B163" s="6" t="s">
        <v>11</v>
      </c>
      <c r="C163" s="2" t="s">
        <v>1</v>
      </c>
      <c r="D163" s="7">
        <v>0</v>
      </c>
      <c r="E163" s="7">
        <f>E151</f>
        <v>0</v>
      </c>
      <c r="F163" s="7">
        <f>(E163*D163)*2</f>
        <v>0</v>
      </c>
      <c r="G163" s="5"/>
      <c r="H163" s="5"/>
      <c r="I163" s="5"/>
      <c r="J163" s="5"/>
      <c r="K163" s="5"/>
    </row>
    <row r="164" spans="1:11" ht="45" x14ac:dyDescent="0.25">
      <c r="A164" s="2" t="s">
        <v>17</v>
      </c>
      <c r="B164" s="6" t="s">
        <v>40</v>
      </c>
      <c r="C164" s="2" t="s">
        <v>1</v>
      </c>
      <c r="D164" s="7">
        <f>J162</f>
        <v>66.429999999999993</v>
      </c>
      <c r="E164" s="7">
        <f>E152</f>
        <v>0</v>
      </c>
      <c r="F164" s="7">
        <f>(E164*D164)*2</f>
        <v>0</v>
      </c>
      <c r="G164" s="5"/>
      <c r="H164" s="5"/>
      <c r="I164" s="5"/>
      <c r="J164" s="5"/>
      <c r="K164" s="5"/>
    </row>
    <row r="165" spans="1:11" ht="30" x14ac:dyDescent="0.25">
      <c r="A165" s="2" t="s">
        <v>18</v>
      </c>
      <c r="B165" s="6" t="s">
        <v>12</v>
      </c>
      <c r="C165" s="2" t="s">
        <v>1</v>
      </c>
      <c r="D165" s="7">
        <f>H161</f>
        <v>43.83</v>
      </c>
      <c r="E165" s="7">
        <f>E153</f>
        <v>0</v>
      </c>
      <c r="F165" s="7">
        <f>(E165*D165)*2</f>
        <v>0</v>
      </c>
      <c r="G165" s="5"/>
      <c r="H165" s="5"/>
      <c r="I165" s="5"/>
      <c r="J165" s="5"/>
      <c r="K165" s="5"/>
    </row>
    <row r="166" spans="1:11" x14ac:dyDescent="0.25">
      <c r="B166" s="14" t="s">
        <v>13</v>
      </c>
      <c r="C166" s="14"/>
      <c r="D166" s="14"/>
      <c r="E166" s="14"/>
      <c r="F166" s="5">
        <f>SUM(F161:F165)</f>
        <v>0</v>
      </c>
    </row>
    <row r="167" spans="1:11" x14ac:dyDescent="0.25">
      <c r="B167" s="4"/>
      <c r="C167" s="4"/>
      <c r="D167" s="4"/>
      <c r="E167" s="4" t="s">
        <v>14</v>
      </c>
      <c r="F167" s="5">
        <f>F168-F166</f>
        <v>0</v>
      </c>
    </row>
    <row r="168" spans="1:11" x14ac:dyDescent="0.25">
      <c r="B168" s="4"/>
      <c r="C168" s="4"/>
      <c r="D168" s="4"/>
      <c r="E168" s="4" t="s">
        <v>15</v>
      </c>
      <c r="F168" s="8">
        <f>F166*1.23</f>
        <v>0</v>
      </c>
    </row>
    <row r="171" spans="1:11" ht="30" x14ac:dyDescent="0.25">
      <c r="A171" s="2"/>
      <c r="B171" s="3" t="s">
        <v>6</v>
      </c>
      <c r="C171" s="3" t="s">
        <v>0</v>
      </c>
      <c r="D171" s="3" t="s">
        <v>2</v>
      </c>
      <c r="E171" s="3" t="s">
        <v>3</v>
      </c>
      <c r="F171" s="3" t="s">
        <v>4</v>
      </c>
      <c r="H171" s="3" t="s">
        <v>19</v>
      </c>
      <c r="I171" s="3" t="s">
        <v>20</v>
      </c>
      <c r="J171" s="3" t="s">
        <v>21</v>
      </c>
      <c r="K171" s="9" t="s">
        <v>22</v>
      </c>
    </row>
    <row r="172" spans="1:11" x14ac:dyDescent="0.25">
      <c r="A172" s="13" t="s">
        <v>33</v>
      </c>
      <c r="B172" s="13"/>
      <c r="C172" s="13"/>
      <c r="D172" s="13"/>
      <c r="E172" s="13"/>
      <c r="F172" s="13"/>
    </row>
    <row r="173" spans="1:11" ht="45" x14ac:dyDescent="0.25">
      <c r="A173" s="2" t="s">
        <v>5</v>
      </c>
      <c r="B173" s="6" t="s">
        <v>9</v>
      </c>
      <c r="C173" s="2" t="s">
        <v>1</v>
      </c>
      <c r="D173" s="7">
        <v>3</v>
      </c>
      <c r="E173" s="7">
        <f>E161</f>
        <v>0</v>
      </c>
      <c r="F173" s="7">
        <f>E173*D173</f>
        <v>0</v>
      </c>
      <c r="G173" s="5"/>
      <c r="H173" s="5">
        <v>29.56</v>
      </c>
      <c r="I173" s="5">
        <v>6.22</v>
      </c>
      <c r="J173" s="5">
        <v>4.67</v>
      </c>
      <c r="K173" s="5">
        <v>3.65</v>
      </c>
    </row>
    <row r="174" spans="1:11" ht="30" x14ac:dyDescent="0.25">
      <c r="A174" s="2" t="s">
        <v>8</v>
      </c>
      <c r="B174" s="6" t="s">
        <v>10</v>
      </c>
      <c r="C174" s="2" t="s">
        <v>1</v>
      </c>
      <c r="D174" s="7">
        <f>J174+D175</f>
        <v>79.497</v>
      </c>
      <c r="E174" s="7">
        <f>E162</f>
        <v>0</v>
      </c>
      <c r="F174" s="7">
        <f t="shared" ref="F174" si="14">E174*D174</f>
        <v>0</v>
      </c>
      <c r="G174" s="5"/>
      <c r="H174" s="5">
        <f>I173*K173</f>
        <v>22.702999999999999</v>
      </c>
      <c r="I174" s="5">
        <f>J173*K173</f>
        <v>17.045500000000001</v>
      </c>
      <c r="J174" s="5">
        <f>(I174+H174)*2</f>
        <v>79.497</v>
      </c>
      <c r="K174" s="5"/>
    </row>
    <row r="175" spans="1:11" ht="45" x14ac:dyDescent="0.25">
      <c r="A175" s="2" t="s">
        <v>7</v>
      </c>
      <c r="B175" s="6" t="s">
        <v>11</v>
      </c>
      <c r="C175" s="2" t="s">
        <v>1</v>
      </c>
      <c r="D175" s="7">
        <v>0</v>
      </c>
      <c r="E175" s="7">
        <f>E163</f>
        <v>0</v>
      </c>
      <c r="F175" s="7">
        <f>(E175*D175)*2</f>
        <v>0</v>
      </c>
      <c r="G175" s="5"/>
      <c r="H175" s="5"/>
      <c r="I175" s="5"/>
      <c r="J175" s="5"/>
      <c r="K175" s="5"/>
    </row>
    <row r="176" spans="1:11" ht="45" x14ac:dyDescent="0.25">
      <c r="A176" s="2" t="s">
        <v>17</v>
      </c>
      <c r="B176" s="6" t="s">
        <v>40</v>
      </c>
      <c r="C176" s="2" t="s">
        <v>1</v>
      </c>
      <c r="D176" s="7">
        <f>J174</f>
        <v>79.497</v>
      </c>
      <c r="E176" s="7">
        <f>E164</f>
        <v>0</v>
      </c>
      <c r="F176" s="7">
        <f>(E176*D176)*2</f>
        <v>0</v>
      </c>
      <c r="G176" s="5"/>
      <c r="H176" s="5"/>
      <c r="I176" s="5"/>
      <c r="J176" s="5"/>
      <c r="K176" s="5"/>
    </row>
    <row r="177" spans="1:11" ht="30" x14ac:dyDescent="0.25">
      <c r="A177" s="2" t="s">
        <v>18</v>
      </c>
      <c r="B177" s="6" t="s">
        <v>12</v>
      </c>
      <c r="C177" s="2" t="s">
        <v>1</v>
      </c>
      <c r="D177" s="7">
        <f>H173</f>
        <v>29.56</v>
      </c>
      <c r="E177" s="7">
        <f>E165</f>
        <v>0</v>
      </c>
      <c r="F177" s="7">
        <f>(E177*D177)*2</f>
        <v>0</v>
      </c>
      <c r="G177" s="5"/>
      <c r="H177" s="5"/>
      <c r="I177" s="5"/>
      <c r="J177" s="5"/>
      <c r="K177" s="5"/>
    </row>
    <row r="178" spans="1:11" x14ac:dyDescent="0.25">
      <c r="B178" s="14" t="s">
        <v>13</v>
      </c>
      <c r="C178" s="14"/>
      <c r="D178" s="14"/>
      <c r="E178" s="14"/>
      <c r="F178" s="5">
        <f>SUM(F173:F177)</f>
        <v>0</v>
      </c>
    </row>
    <row r="179" spans="1:11" x14ac:dyDescent="0.25">
      <c r="B179" s="4"/>
      <c r="C179" s="4"/>
      <c r="D179" s="4"/>
      <c r="E179" s="4" t="s">
        <v>14</v>
      </c>
      <c r="F179" s="5">
        <f>F180-F178</f>
        <v>0</v>
      </c>
    </row>
    <row r="180" spans="1:11" x14ac:dyDescent="0.25">
      <c r="B180" s="4"/>
      <c r="C180" s="4"/>
      <c r="D180" s="4"/>
      <c r="E180" s="4" t="s">
        <v>15</v>
      </c>
      <c r="F180" s="8">
        <f>F178*1.23</f>
        <v>0</v>
      </c>
    </row>
    <row r="183" spans="1:11" ht="30" x14ac:dyDescent="0.25">
      <c r="A183" s="2"/>
      <c r="B183" s="3" t="s">
        <v>6</v>
      </c>
      <c r="C183" s="3" t="s">
        <v>0</v>
      </c>
      <c r="D183" s="3" t="s">
        <v>2</v>
      </c>
      <c r="E183" s="3" t="s">
        <v>3</v>
      </c>
      <c r="F183" s="3" t="s">
        <v>4</v>
      </c>
      <c r="H183" s="3" t="s">
        <v>19</v>
      </c>
      <c r="I183" s="3" t="s">
        <v>20</v>
      </c>
      <c r="J183" s="3" t="s">
        <v>21</v>
      </c>
      <c r="K183" s="9" t="s">
        <v>22</v>
      </c>
    </row>
    <row r="184" spans="1:11" x14ac:dyDescent="0.25">
      <c r="A184" s="13" t="s">
        <v>32</v>
      </c>
      <c r="B184" s="13"/>
      <c r="C184" s="13"/>
      <c r="D184" s="13"/>
      <c r="E184" s="13"/>
      <c r="F184" s="13"/>
    </row>
    <row r="185" spans="1:11" ht="45" x14ac:dyDescent="0.25">
      <c r="A185" s="2" t="s">
        <v>5</v>
      </c>
      <c r="B185" s="6" t="s">
        <v>9</v>
      </c>
      <c r="C185" s="2" t="s">
        <v>1</v>
      </c>
      <c r="D185" s="7">
        <v>3</v>
      </c>
      <c r="E185" s="7">
        <f>E173</f>
        <v>0</v>
      </c>
      <c r="F185" s="7">
        <f>E185*D185</f>
        <v>0</v>
      </c>
      <c r="G185" s="5"/>
      <c r="H185" s="5">
        <v>28.45</v>
      </c>
      <c r="I185" s="5">
        <v>6.22</v>
      </c>
      <c r="J185" s="5">
        <v>4.66</v>
      </c>
      <c r="K185" s="5">
        <v>3.65</v>
      </c>
    </row>
    <row r="186" spans="1:11" ht="30" x14ac:dyDescent="0.25">
      <c r="A186" s="2" t="s">
        <v>8</v>
      </c>
      <c r="B186" s="6" t="s">
        <v>10</v>
      </c>
      <c r="C186" s="2" t="s">
        <v>1</v>
      </c>
      <c r="D186" s="7">
        <f>J186+D187</f>
        <v>79.424000000000007</v>
      </c>
      <c r="E186" s="7">
        <f>E174</f>
        <v>0</v>
      </c>
      <c r="F186" s="7">
        <f t="shared" ref="F186" si="15">E186*D186</f>
        <v>0</v>
      </c>
      <c r="G186" s="5"/>
      <c r="H186" s="5">
        <f>I185*K185</f>
        <v>22.702999999999999</v>
      </c>
      <c r="I186" s="5">
        <f>J185*K185</f>
        <v>17.009</v>
      </c>
      <c r="J186" s="5">
        <f>(I186+H186)*2</f>
        <v>79.424000000000007</v>
      </c>
      <c r="K186" s="5"/>
    </row>
    <row r="187" spans="1:11" ht="45" x14ac:dyDescent="0.25">
      <c r="A187" s="2" t="s">
        <v>7</v>
      </c>
      <c r="B187" s="6" t="s">
        <v>11</v>
      </c>
      <c r="C187" s="2" t="s">
        <v>1</v>
      </c>
      <c r="D187" s="7">
        <v>0</v>
      </c>
      <c r="E187" s="7">
        <f>E175</f>
        <v>0</v>
      </c>
      <c r="F187" s="7">
        <f>(E187*D187)*2</f>
        <v>0</v>
      </c>
      <c r="G187" s="5"/>
      <c r="H187" s="5"/>
      <c r="I187" s="5"/>
      <c r="J187" s="5"/>
      <c r="K187" s="5"/>
    </row>
    <row r="188" spans="1:11" ht="46.5" customHeight="1" x14ac:dyDescent="0.25">
      <c r="A188" s="2" t="s">
        <v>17</v>
      </c>
      <c r="B188" s="6" t="s">
        <v>16</v>
      </c>
      <c r="C188" s="2" t="s">
        <v>1</v>
      </c>
      <c r="D188" s="7">
        <f>J186</f>
        <v>79.424000000000007</v>
      </c>
      <c r="E188" s="7">
        <f>E176</f>
        <v>0</v>
      </c>
      <c r="F188" s="7">
        <f>(E188*D188)*2</f>
        <v>0</v>
      </c>
      <c r="G188" s="5"/>
      <c r="H188" s="5"/>
      <c r="I188" s="5"/>
      <c r="J188" s="5"/>
      <c r="K188" s="5"/>
    </row>
    <row r="189" spans="1:11" ht="30" x14ac:dyDescent="0.25">
      <c r="A189" s="2" t="s">
        <v>18</v>
      </c>
      <c r="B189" s="6" t="s">
        <v>12</v>
      </c>
      <c r="C189" s="2" t="s">
        <v>1</v>
      </c>
      <c r="D189" s="7">
        <f>H185</f>
        <v>28.45</v>
      </c>
      <c r="E189" s="7">
        <f>E177</f>
        <v>0</v>
      </c>
      <c r="F189" s="7">
        <f>(E189*D189)*2</f>
        <v>0</v>
      </c>
      <c r="G189" s="5"/>
      <c r="H189" s="5"/>
      <c r="I189" s="5"/>
      <c r="J189" s="5"/>
      <c r="K189" s="5"/>
    </row>
    <row r="190" spans="1:11" x14ac:dyDescent="0.25">
      <c r="B190" s="14" t="s">
        <v>13</v>
      </c>
      <c r="C190" s="14"/>
      <c r="D190" s="14"/>
      <c r="E190" s="14"/>
      <c r="F190" s="5">
        <f>SUM(F185:F189)</f>
        <v>0</v>
      </c>
    </row>
    <row r="191" spans="1:11" x14ac:dyDescent="0.25">
      <c r="B191" s="4"/>
      <c r="C191" s="4"/>
      <c r="D191" s="4"/>
      <c r="E191" s="4" t="s">
        <v>14</v>
      </c>
      <c r="F191" s="5">
        <f>F192-F190</f>
        <v>0</v>
      </c>
    </row>
    <row r="192" spans="1:11" x14ac:dyDescent="0.25">
      <c r="B192" s="4"/>
      <c r="C192" s="4"/>
      <c r="D192" s="4"/>
      <c r="E192" s="4" t="s">
        <v>15</v>
      </c>
      <c r="F192" s="8">
        <f>F190*1.23</f>
        <v>0</v>
      </c>
    </row>
    <row r="195" spans="1:11" ht="30" x14ac:dyDescent="0.25">
      <c r="A195" s="2"/>
      <c r="B195" s="3" t="s">
        <v>6</v>
      </c>
      <c r="C195" s="3" t="s">
        <v>0</v>
      </c>
      <c r="D195" s="3" t="s">
        <v>2</v>
      </c>
      <c r="E195" s="3" t="s">
        <v>3</v>
      </c>
      <c r="F195" s="3" t="s">
        <v>4</v>
      </c>
      <c r="H195" s="3" t="s">
        <v>19</v>
      </c>
      <c r="I195" s="3" t="s">
        <v>20</v>
      </c>
      <c r="J195" s="3" t="s">
        <v>21</v>
      </c>
      <c r="K195" s="9" t="s">
        <v>22</v>
      </c>
    </row>
    <row r="196" spans="1:11" ht="26.25" customHeight="1" x14ac:dyDescent="0.3">
      <c r="A196" s="16" t="s">
        <v>39</v>
      </c>
      <c r="B196" s="13"/>
      <c r="C196" s="13"/>
      <c r="D196" s="13"/>
      <c r="E196" s="13"/>
      <c r="F196" s="13"/>
    </row>
    <row r="197" spans="1:11" ht="45" x14ac:dyDescent="0.25">
      <c r="A197" s="2" t="s">
        <v>5</v>
      </c>
      <c r="B197" s="6" t="s">
        <v>9</v>
      </c>
      <c r="C197" s="2" t="s">
        <v>1</v>
      </c>
      <c r="D197" s="7">
        <f>D5+D17+D29+D41+D53+D65+D77+D89+D101+D113+D125+D137+D149+D161+D173+D185</f>
        <v>39</v>
      </c>
      <c r="E197" s="7">
        <f>E185</f>
        <v>0</v>
      </c>
      <c r="F197" s="7">
        <f>E197*D197</f>
        <v>0</v>
      </c>
      <c r="G197" s="5"/>
      <c r="H197" s="5">
        <v>28.45</v>
      </c>
      <c r="I197" s="5">
        <v>6.22</v>
      </c>
      <c r="J197" s="5">
        <v>4.66</v>
      </c>
      <c r="K197" s="5">
        <v>3.65</v>
      </c>
    </row>
    <row r="198" spans="1:11" ht="30" x14ac:dyDescent="0.25">
      <c r="A198" s="2" t="s">
        <v>8</v>
      </c>
      <c r="B198" s="6" t="s">
        <v>10</v>
      </c>
      <c r="C198" s="2" t="s">
        <v>1</v>
      </c>
      <c r="D198" s="7">
        <f t="shared" ref="D198:D201" si="16">D6+D18+D30+D42+D54+D66+D78+D90+D102+D114+D126+D138+D150+D162+D174+D186</f>
        <v>979.25899999999979</v>
      </c>
      <c r="E198" s="7">
        <f>E186</f>
        <v>0</v>
      </c>
      <c r="F198" s="7">
        <f t="shared" ref="F198" si="17">E198*D198</f>
        <v>0</v>
      </c>
      <c r="G198" s="5"/>
      <c r="H198" s="5">
        <f>I197*K197</f>
        <v>22.702999999999999</v>
      </c>
      <c r="I198" s="5">
        <f>J197*K197</f>
        <v>17.009</v>
      </c>
      <c r="J198" s="5">
        <f>(I198+H198)*2</f>
        <v>79.424000000000007</v>
      </c>
      <c r="K198" s="5"/>
    </row>
    <row r="199" spans="1:11" ht="45" x14ac:dyDescent="0.25">
      <c r="A199" s="2" t="s">
        <v>7</v>
      </c>
      <c r="B199" s="6" t="s">
        <v>11</v>
      </c>
      <c r="C199" s="2" t="s">
        <v>1</v>
      </c>
      <c r="D199" s="7">
        <f t="shared" si="16"/>
        <v>16.059999999999999</v>
      </c>
      <c r="E199" s="7">
        <f>E187</f>
        <v>0</v>
      </c>
      <c r="F199" s="7">
        <f>(E199*D199)*2</f>
        <v>0</v>
      </c>
      <c r="G199" s="5"/>
      <c r="H199" s="5"/>
      <c r="I199" s="5"/>
      <c r="J199" s="5"/>
      <c r="K199" s="5"/>
    </row>
    <row r="200" spans="1:11" ht="45" customHeight="1" x14ac:dyDescent="0.25">
      <c r="A200" s="2" t="s">
        <v>17</v>
      </c>
      <c r="B200" s="6" t="s">
        <v>16</v>
      </c>
      <c r="C200" s="2" t="s">
        <v>1</v>
      </c>
      <c r="D200" s="7">
        <f t="shared" si="16"/>
        <v>963.19899999999973</v>
      </c>
      <c r="E200" s="7">
        <f>E188</f>
        <v>0</v>
      </c>
      <c r="F200" s="7">
        <f>(E200*D200)*2</f>
        <v>0</v>
      </c>
      <c r="G200" s="5"/>
      <c r="H200" s="5"/>
      <c r="I200" s="5"/>
      <c r="J200" s="5"/>
      <c r="K200" s="5"/>
    </row>
    <row r="201" spans="1:11" ht="30" x14ac:dyDescent="0.25">
      <c r="A201" s="2" t="s">
        <v>18</v>
      </c>
      <c r="B201" s="6" t="s">
        <v>12</v>
      </c>
      <c r="C201" s="2" t="s">
        <v>1</v>
      </c>
      <c r="D201" s="7">
        <f t="shared" si="16"/>
        <v>318.45999999999992</v>
      </c>
      <c r="E201" s="7">
        <f>E189</f>
        <v>0</v>
      </c>
      <c r="F201" s="7">
        <f>(E201*D201)*2</f>
        <v>0</v>
      </c>
      <c r="G201" s="5"/>
      <c r="H201" s="5"/>
      <c r="I201" s="5"/>
      <c r="J201" s="5"/>
      <c r="K201" s="5"/>
    </row>
    <row r="202" spans="1:11" x14ac:dyDescent="0.25">
      <c r="B202" s="14" t="s">
        <v>13</v>
      </c>
      <c r="C202" s="14"/>
      <c r="D202" s="14"/>
      <c r="E202" s="14"/>
      <c r="F202" s="5">
        <f>SUM(F197:F201)</f>
        <v>0</v>
      </c>
    </row>
    <row r="203" spans="1:11" x14ac:dyDescent="0.25">
      <c r="B203" s="4"/>
      <c r="C203" s="4"/>
      <c r="D203" s="4"/>
      <c r="E203" s="4" t="s">
        <v>14</v>
      </c>
      <c r="F203" s="5">
        <f>F204-F202</f>
        <v>0</v>
      </c>
    </row>
    <row r="204" spans="1:11" ht="33" customHeight="1" x14ac:dyDescent="0.35">
      <c r="B204" s="4"/>
      <c r="C204" s="4"/>
      <c r="D204" s="4"/>
      <c r="E204" s="4" t="s">
        <v>15</v>
      </c>
      <c r="F204" s="11">
        <f>F202*1.23</f>
        <v>0</v>
      </c>
    </row>
  </sheetData>
  <mergeCells count="36">
    <mergeCell ref="A184:F184"/>
    <mergeCell ref="B190:E190"/>
    <mergeCell ref="A196:F196"/>
    <mergeCell ref="B202:E202"/>
    <mergeCell ref="B154:E154"/>
    <mergeCell ref="A160:F160"/>
    <mergeCell ref="B166:E166"/>
    <mergeCell ref="A172:F172"/>
    <mergeCell ref="B178:E178"/>
    <mergeCell ref="A124:F124"/>
    <mergeCell ref="B130:E130"/>
    <mergeCell ref="A136:F136"/>
    <mergeCell ref="B142:E142"/>
    <mergeCell ref="A148:F148"/>
    <mergeCell ref="B82:E82"/>
    <mergeCell ref="A88:F88"/>
    <mergeCell ref="B1:F1"/>
    <mergeCell ref="A4:F4"/>
    <mergeCell ref="B10:E10"/>
    <mergeCell ref="B2:F2"/>
    <mergeCell ref="A100:F100"/>
    <mergeCell ref="B106:E106"/>
    <mergeCell ref="A112:F112"/>
    <mergeCell ref="B118:E118"/>
    <mergeCell ref="A16:F16"/>
    <mergeCell ref="B22:E22"/>
    <mergeCell ref="A28:F28"/>
    <mergeCell ref="B34:E34"/>
    <mergeCell ref="A40:F40"/>
    <mergeCell ref="B94:E94"/>
    <mergeCell ref="B46:E46"/>
    <mergeCell ref="A52:F52"/>
    <mergeCell ref="B58:E58"/>
    <mergeCell ref="A64:F64"/>
    <mergeCell ref="B70:E70"/>
    <mergeCell ref="A76:F76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Leśniak</dc:creator>
  <cp:lastModifiedBy>Leśniak Grzegorz (PO Krosno)</cp:lastModifiedBy>
  <cp:lastPrinted>2024-04-30T08:56:57Z</cp:lastPrinted>
  <dcterms:created xsi:type="dcterms:W3CDTF">2021-09-29T06:20:57Z</dcterms:created>
  <dcterms:modified xsi:type="dcterms:W3CDTF">2024-04-30T10:18:56Z</dcterms:modified>
</cp:coreProperties>
</file>