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245" activeTab="0"/>
  </bookViews>
  <sheets>
    <sheet name="PLANY-98" sheetId="1" r:id="rId1"/>
  </sheets>
  <definedNames/>
  <calcPr fullCalcOnLoad="1"/>
</workbook>
</file>

<file path=xl/sharedStrings.xml><?xml version="1.0" encoding="utf-8"?>
<sst xmlns="http://schemas.openxmlformats.org/spreadsheetml/2006/main" count="101" uniqueCount="55">
  <si>
    <t>Dział</t>
  </si>
  <si>
    <t>T R E Ś Ć</t>
  </si>
  <si>
    <t>rozdz.</t>
  </si>
  <si>
    <t>Działalność dydaktyczna</t>
  </si>
  <si>
    <t>Pomoc materialna dla studentów</t>
  </si>
  <si>
    <t xml:space="preserve">Ustawa </t>
  </si>
  <si>
    <t>budżetowa</t>
  </si>
  <si>
    <t>Dział 803 - Szkolnictwo wyższe</t>
  </si>
  <si>
    <t>Akademia Muzyczna - Bydgoszcz</t>
  </si>
  <si>
    <t>Akademia Muzyczna - Gdańsk</t>
  </si>
  <si>
    <t>Akademia Muzyczna - Katowice</t>
  </si>
  <si>
    <t>Akademia Muzyczna - Kraków</t>
  </si>
  <si>
    <t>Akademia Muzyczna - Łódź</t>
  </si>
  <si>
    <t>Akademia Muzyczna - Poznań</t>
  </si>
  <si>
    <t>Akademia Muzyczna - Wrocław</t>
  </si>
  <si>
    <t>Akademia Sztuk Pięknych - Gdańsk</t>
  </si>
  <si>
    <t>Akademia Sztuk Pięknych - Katowice</t>
  </si>
  <si>
    <t>Akademia Sztuk Pięknych - Kraków</t>
  </si>
  <si>
    <t>Akademia Sztuk Pięknych - Łódź</t>
  </si>
  <si>
    <t>Akademia Sztuk Pięknych - Poznań</t>
  </si>
  <si>
    <t>Akademia Sztuk Pięknych - Warszawa</t>
  </si>
  <si>
    <t>Akademia Sztuk Pięknych - Wrocław</t>
  </si>
  <si>
    <t>Państwowa Wyższa Szkoła Teatralna - Kraków</t>
  </si>
  <si>
    <t>Państw. Wyższa Szkoła Film. i Telewiz. - Łódź</t>
  </si>
  <si>
    <t>Akademia Teatralna - Warszawa</t>
  </si>
  <si>
    <t>POZOSTAŁA DZIAŁALNOŚĆ</t>
  </si>
  <si>
    <t xml:space="preserve">                                                                              WYDATKI  BIEŻĄCE</t>
  </si>
  <si>
    <t>DOTACJE  DLA  SZKÓŁ  WYŻSZYCH</t>
  </si>
  <si>
    <t>80306+80309</t>
  </si>
  <si>
    <t>-</t>
  </si>
  <si>
    <t>w  tym:</t>
  </si>
  <si>
    <t>OGÓŁEM  DOTACJE  DLA  SZKÓŁ  WYŻSZYCH</t>
  </si>
  <si>
    <t>- nagrody Ministra Kultury i Dziedzictwa Narodowego</t>
  </si>
  <si>
    <t>- przysposobienie obronne studentów</t>
  </si>
  <si>
    <t>ŚRODKI NA:</t>
  </si>
  <si>
    <t xml:space="preserve">Załącznik nr  4 </t>
  </si>
  <si>
    <t xml:space="preserve">na działania </t>
  </si>
  <si>
    <t>w ramach</t>
  </si>
  <si>
    <t>programów</t>
  </si>
  <si>
    <t>wspólnotowych</t>
  </si>
  <si>
    <t>finansowanie</t>
  </si>
  <si>
    <t>projektów</t>
  </si>
  <si>
    <t>z udziałem</t>
  </si>
  <si>
    <t>środków UE</t>
  </si>
  <si>
    <t xml:space="preserve">                                        OKREŚLONEJ DLA DZIAŁU  803 - SZKOLNICTWO WYŻSZE</t>
  </si>
  <si>
    <t>Cz.24 - Kultura i Ochrona Dziedzictwa Narodowego</t>
  </si>
  <si>
    <t>EJ NA ROK 2009</t>
  </si>
  <si>
    <t>Uniwersytet Muzyczny - Warszawa</t>
  </si>
  <si>
    <t>Ustawa</t>
  </si>
  <si>
    <t>na 2010rok</t>
  </si>
  <si>
    <t xml:space="preserve">                                                  PODZIAŁ DOTACJI PODMIOTOWEJ NA ROK 2010</t>
  </si>
  <si>
    <t>*) kwota nierozdysponowana 1.050 tys. zł przewidziana jest na:</t>
  </si>
  <si>
    <t>1 ) środki z przeznaczeniem na realizację projektu utworzenia Akademii Sztuki w Szczecinie - 1.000 tys. zł</t>
  </si>
  <si>
    <t>2 ) środki przeznaczone na zadania realizowane przez samorządy studenckie - 50 tys. zł</t>
  </si>
  <si>
    <t xml:space="preserve">                 w tys. złotych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</si>
</sst>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PLN&quot;;\-#,##0\ &quot;PLN&quot;"/>
    <numFmt numFmtId="165" formatCode="#,##0\ &quot;PLN&quot;;[Red]\-#,##0\ &quot;PLN&quot;"/>
    <numFmt numFmtId="166" formatCode="#,##0.00\ &quot;PLN&quot;;\-#,##0.00\ &quot;PLN&quot;"/>
    <numFmt numFmtId="167" formatCode="#,##0.00\ &quot;PLN&quot;;[Red]\-#,##0.00\ &quot;PLN&quot;"/>
    <numFmt numFmtId="168" formatCode="_-* #,##0\ &quot;PLN&quot;_-;\-* #,##0\ &quot;PLN&quot;_-;_-* &quot;-&quot;\ &quot;PLN&quot;_-;_-@_-"/>
    <numFmt numFmtId="169" formatCode="_-* #,##0\ _P_L_N_-;\-* #,##0\ _P_L_N_-;_-* &quot;-&quot;\ _P_L_N_-;_-@_-"/>
    <numFmt numFmtId="170" formatCode="_-* #,##0.00\ &quot;PLN&quot;_-;\-* #,##0.00\ &quot;PLN&quot;_-;_-* &quot;-&quot;??\ &quot;PLN&quot;_-;_-@_-"/>
    <numFmt numFmtId="171" formatCode="_-* #,##0.00\ _P_L_N_-;\-* #,##0.00\ _P_L_N_-;_-* &quot;-&quot;??\ _P_L_N_-;_-@_-"/>
    <numFmt numFmtId="172" formatCode="#,##0_);\(#,##0\)"/>
    <numFmt numFmtId="173" formatCode="#,##0.0_);\(#,##0.0\)"/>
    <numFmt numFmtId="174" formatCode="0.0%"/>
    <numFmt numFmtId="175" formatCode="#,##0.0"/>
    <numFmt numFmtId="176" formatCode="0.0"/>
  </numFmts>
  <fonts count="49">
    <font>
      <sz val="12"/>
      <name val="Arial"/>
      <family val="0"/>
    </font>
    <font>
      <sz val="10"/>
      <name val="Arial CE"/>
      <family val="0"/>
    </font>
    <font>
      <b/>
      <sz val="14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0"/>
    </font>
    <font>
      <i/>
      <sz val="10"/>
      <name val="Times New Roman CE"/>
      <family val="0"/>
    </font>
    <font>
      <i/>
      <sz val="12"/>
      <name val="Times New Roman CE"/>
      <family val="0"/>
    </font>
    <font>
      <sz val="14"/>
      <name val="Times New Roman CE"/>
      <family val="1"/>
    </font>
    <font>
      <i/>
      <sz val="8"/>
      <name val="Times New Roman CE"/>
      <family val="1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Arial"/>
      <family val="2"/>
    </font>
    <font>
      <b/>
      <sz val="14"/>
      <name val="Arial"/>
      <family val="0"/>
    </font>
    <font>
      <sz val="14"/>
      <name val="Arial"/>
      <family val="0"/>
    </font>
    <font>
      <sz val="16"/>
      <name val="Times New Roman CE"/>
      <family val="1"/>
    </font>
    <font>
      <i/>
      <sz val="16"/>
      <name val="Times New Roman CE"/>
      <family val="1"/>
    </font>
    <font>
      <b/>
      <sz val="16"/>
      <name val="Times New Roman CE"/>
      <family val="1"/>
    </font>
    <font>
      <b/>
      <i/>
      <sz val="18"/>
      <name val="Times New Roman CE"/>
      <family val="1"/>
    </font>
    <font>
      <i/>
      <sz val="18"/>
      <name val="Times New Roman CE"/>
      <family val="1"/>
    </font>
    <font>
      <i/>
      <sz val="18"/>
      <name val="Arial"/>
      <family val="0"/>
    </font>
    <font>
      <b/>
      <i/>
      <sz val="18"/>
      <name val="Arial"/>
      <family val="0"/>
    </font>
    <font>
      <b/>
      <sz val="18"/>
      <name val="Times New Roman CE"/>
      <family val="1"/>
    </font>
    <font>
      <i/>
      <sz val="14"/>
      <name val="Times New Roman CE"/>
      <family val="1"/>
    </font>
    <font>
      <b/>
      <i/>
      <sz val="11"/>
      <name val="Times New Roman CE"/>
      <family val="0"/>
    </font>
    <font>
      <b/>
      <sz val="11"/>
      <name val="Arial"/>
      <family val="0"/>
    </font>
    <font>
      <sz val="16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10"/>
      <name val="Times New Roman CE"/>
      <family val="0"/>
    </font>
    <font>
      <b/>
      <i/>
      <sz val="18"/>
      <color indexed="10"/>
      <name val="Times New Roman CE"/>
      <family val="0"/>
    </font>
    <font>
      <sz val="16"/>
      <color indexed="10"/>
      <name val="Times New Roman CE"/>
      <family val="0"/>
    </font>
    <font>
      <b/>
      <sz val="16"/>
      <name val="Garamond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ck">
        <color indexed="8"/>
      </left>
      <right style="thin">
        <color indexed="8"/>
      </right>
      <top style="thin"/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ck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0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3" fillId="0" borderId="11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175" fontId="3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3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Border="1" applyAlignment="1">
      <alignment/>
    </xf>
    <xf numFmtId="175" fontId="4" fillId="0" borderId="12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175" fontId="7" fillId="0" borderId="18" xfId="0" applyNumberFormat="1" applyFont="1" applyBorder="1" applyAlignment="1" applyProtection="1">
      <alignment/>
      <protection/>
    </xf>
    <xf numFmtId="0" fontId="2" fillId="0" borderId="19" xfId="0" applyFont="1" applyBorder="1" applyAlignment="1" applyProtection="1">
      <alignment horizontal="left"/>
      <protection/>
    </xf>
    <xf numFmtId="175" fontId="7" fillId="0" borderId="19" xfId="0" applyNumberFormat="1" applyFont="1" applyBorder="1" applyAlignment="1" applyProtection="1">
      <alignment/>
      <protection/>
    </xf>
    <xf numFmtId="175" fontId="2" fillId="0" borderId="18" xfId="0" applyNumberFormat="1" applyFont="1" applyBorder="1" applyAlignment="1" applyProtection="1">
      <alignment/>
      <protection/>
    </xf>
    <xf numFmtId="0" fontId="3" fillId="0" borderId="0" xfId="0" applyFont="1" applyAlignment="1" quotePrefix="1">
      <alignment/>
    </xf>
    <xf numFmtId="0" fontId="9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0" fillId="0" borderId="20" xfId="0" applyBorder="1" applyAlignment="1">
      <alignment/>
    </xf>
    <xf numFmtId="175" fontId="2" fillId="0" borderId="0" xfId="0" applyNumberFormat="1" applyFont="1" applyBorder="1" applyAlignment="1" applyProtection="1">
      <alignment/>
      <protection/>
    </xf>
    <xf numFmtId="175" fontId="7" fillId="0" borderId="0" xfId="0" applyNumberFormat="1" applyFont="1" applyBorder="1" applyAlignment="1" applyProtection="1">
      <alignment/>
      <protection/>
    </xf>
    <xf numFmtId="175" fontId="2" fillId="0" borderId="0" xfId="0" applyNumberFormat="1" applyFont="1" applyBorder="1" applyAlignment="1" applyProtection="1">
      <alignment/>
      <protection/>
    </xf>
    <xf numFmtId="0" fontId="13" fillId="0" borderId="21" xfId="0" applyFont="1" applyBorder="1" applyAlignment="1">
      <alignment/>
    </xf>
    <xf numFmtId="0" fontId="3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2" fillId="0" borderId="13" xfId="0" applyFont="1" applyBorder="1" applyAlignment="1" applyProtection="1">
      <alignment/>
      <protection/>
    </xf>
    <xf numFmtId="172" fontId="7" fillId="0" borderId="12" xfId="0" applyNumberFormat="1" applyFont="1" applyBorder="1" applyAlignment="1" applyProtection="1">
      <alignment horizontal="right"/>
      <protection/>
    </xf>
    <xf numFmtId="0" fontId="7" fillId="0" borderId="12" xfId="0" applyFont="1" applyBorder="1" applyAlignment="1" applyProtection="1" quotePrefix="1">
      <alignment/>
      <protection/>
    </xf>
    <xf numFmtId="0" fontId="2" fillId="0" borderId="12" xfId="0" applyFont="1" applyBorder="1" applyAlignment="1" applyProtection="1">
      <alignment/>
      <protection/>
    </xf>
    <xf numFmtId="172" fontId="2" fillId="0" borderId="12" xfId="0" applyNumberFormat="1" applyFont="1" applyBorder="1" applyAlignment="1" applyProtection="1">
      <alignment horizontal="right"/>
      <protection/>
    </xf>
    <xf numFmtId="0" fontId="7" fillId="0" borderId="15" xfId="0" applyFont="1" applyBorder="1" applyAlignment="1" applyProtection="1">
      <alignment horizontal="left"/>
      <protection/>
    </xf>
    <xf numFmtId="172" fontId="7" fillId="0" borderId="15" xfId="0" applyNumberFormat="1" applyFont="1" applyBorder="1" applyAlignment="1" applyProtection="1">
      <alignment horizontal="right"/>
      <protection/>
    </xf>
    <xf numFmtId="0" fontId="14" fillId="0" borderId="12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 horizontal="left"/>
      <protection/>
    </xf>
    <xf numFmtId="172" fontId="14" fillId="0" borderId="12" xfId="0" applyNumberFormat="1" applyFont="1" applyBorder="1" applyAlignment="1" applyProtection="1">
      <alignment horizontal="right"/>
      <protection/>
    </xf>
    <xf numFmtId="175" fontId="14" fillId="0" borderId="12" xfId="0" applyNumberFormat="1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175" fontId="14" fillId="0" borderId="12" xfId="0" applyNumberFormat="1" applyFont="1" applyBorder="1" applyAlignment="1" applyProtection="1">
      <alignment horizontal="center"/>
      <protection/>
    </xf>
    <xf numFmtId="3" fontId="14" fillId="0" borderId="12" xfId="0" applyNumberFormat="1" applyFont="1" applyBorder="1" applyAlignment="1" applyProtection="1">
      <alignment horizontal="right"/>
      <protection/>
    </xf>
    <xf numFmtId="174" fontId="14" fillId="0" borderId="12" xfId="0" applyNumberFormat="1" applyFont="1" applyBorder="1" applyAlignment="1" applyProtection="1">
      <alignment horizontal="center"/>
      <protection/>
    </xf>
    <xf numFmtId="0" fontId="14" fillId="0" borderId="12" xfId="0" applyFont="1" applyBorder="1" applyAlignment="1" applyProtection="1" quotePrefix="1">
      <alignment/>
      <protection/>
    </xf>
    <xf numFmtId="172" fontId="14" fillId="0" borderId="12" xfId="0" applyNumberFormat="1" applyFont="1" applyBorder="1" applyAlignment="1" applyProtection="1" quotePrefix="1">
      <alignment horizontal="right"/>
      <protection/>
    </xf>
    <xf numFmtId="172" fontId="16" fillId="0" borderId="13" xfId="0" applyNumberFormat="1" applyFont="1" applyBorder="1" applyAlignment="1" applyProtection="1">
      <alignment horizontal="right"/>
      <protection/>
    </xf>
    <xf numFmtId="172" fontId="14" fillId="0" borderId="13" xfId="0" applyNumberFormat="1" applyFont="1" applyBorder="1" applyAlignment="1" applyProtection="1">
      <alignment horizontal="right"/>
      <protection/>
    </xf>
    <xf numFmtId="172" fontId="16" fillId="0" borderId="12" xfId="0" applyNumberFormat="1" applyFont="1" applyBorder="1" applyAlignment="1" applyProtection="1">
      <alignment horizontal="right"/>
      <protection/>
    </xf>
    <xf numFmtId="172" fontId="16" fillId="0" borderId="22" xfId="0" applyNumberFormat="1" applyFont="1" applyBorder="1" applyAlignment="1" applyProtection="1">
      <alignment horizontal="right"/>
      <protection/>
    </xf>
    <xf numFmtId="175" fontId="16" fillId="0" borderId="22" xfId="0" applyNumberFormat="1" applyFont="1" applyBorder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0" fillId="0" borderId="12" xfId="0" applyFont="1" applyBorder="1" applyAlignment="1" applyProtection="1">
      <alignment horizontal="left"/>
      <protection/>
    </xf>
    <xf numFmtId="0" fontId="10" fillId="0" borderId="22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8" fillId="0" borderId="22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/>
      <protection/>
    </xf>
    <xf numFmtId="172" fontId="18" fillId="0" borderId="22" xfId="0" applyNumberFormat="1" applyFont="1" applyBorder="1" applyAlignment="1" applyProtection="1">
      <alignment horizontal="right"/>
      <protection/>
    </xf>
    <xf numFmtId="0" fontId="19" fillId="0" borderId="0" xfId="0" applyFont="1" applyAlignment="1">
      <alignment/>
    </xf>
    <xf numFmtId="0" fontId="17" fillId="0" borderId="22" xfId="0" applyFont="1" applyBorder="1" applyAlignment="1" applyProtection="1">
      <alignment horizontal="center"/>
      <protection/>
    </xf>
    <xf numFmtId="0" fontId="20" fillId="0" borderId="0" xfId="0" applyFont="1" applyAlignment="1">
      <alignment/>
    </xf>
    <xf numFmtId="3" fontId="18" fillId="0" borderId="22" xfId="0" applyNumberFormat="1" applyFont="1" applyBorder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0" fontId="22" fillId="0" borderId="12" xfId="0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center"/>
      <protection/>
    </xf>
    <xf numFmtId="0" fontId="22" fillId="0" borderId="18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/>
      <protection/>
    </xf>
    <xf numFmtId="0" fontId="16" fillId="0" borderId="24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left"/>
      <protection/>
    </xf>
    <xf numFmtId="172" fontId="16" fillId="0" borderId="24" xfId="0" applyNumberFormat="1" applyFont="1" applyBorder="1" applyAlignment="1" applyProtection="1">
      <alignment horizontal="right"/>
      <protection/>
    </xf>
    <xf numFmtId="172" fontId="7" fillId="0" borderId="24" xfId="0" applyNumberFormat="1" applyFont="1" applyBorder="1" applyAlignment="1" applyProtection="1">
      <alignment horizontal="right"/>
      <protection/>
    </xf>
    <xf numFmtId="172" fontId="16" fillId="0" borderId="25" xfId="0" applyNumberFormat="1" applyFont="1" applyBorder="1" applyAlignment="1" applyProtection="1">
      <alignment horizontal="right"/>
      <protection/>
    </xf>
    <xf numFmtId="172" fontId="14" fillId="0" borderId="24" xfId="0" applyNumberFormat="1" applyFont="1" applyBorder="1" applyAlignment="1" applyProtection="1" quotePrefix="1">
      <alignment horizontal="right"/>
      <protection/>
    </xf>
    <xf numFmtId="172" fontId="2" fillId="0" borderId="24" xfId="0" applyNumberFormat="1" applyFont="1" applyBorder="1" applyAlignment="1" applyProtection="1">
      <alignment horizontal="right"/>
      <protection/>
    </xf>
    <xf numFmtId="172" fontId="7" fillId="0" borderId="26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172" fontId="16" fillId="0" borderId="0" xfId="0" applyNumberFormat="1" applyFont="1" applyBorder="1" applyAlignment="1" applyProtection="1">
      <alignment horizontal="right"/>
      <protection/>
    </xf>
    <xf numFmtId="172" fontId="14" fillId="0" borderId="0" xfId="0" applyNumberFormat="1" applyFont="1" applyBorder="1" applyAlignment="1" applyProtection="1">
      <alignment horizontal="right"/>
      <protection/>
    </xf>
    <xf numFmtId="172" fontId="18" fillId="0" borderId="27" xfId="0" applyNumberFormat="1" applyFont="1" applyBorder="1" applyAlignment="1" applyProtection="1">
      <alignment horizontal="right"/>
      <protection/>
    </xf>
    <xf numFmtId="175" fontId="14" fillId="0" borderId="0" xfId="0" applyNumberFormat="1" applyFont="1" applyBorder="1" applyAlignment="1" applyProtection="1">
      <alignment horizontal="center"/>
      <protection/>
    </xf>
    <xf numFmtId="3" fontId="14" fillId="0" borderId="0" xfId="0" applyNumberFormat="1" applyFont="1" applyBorder="1" applyAlignment="1" applyProtection="1">
      <alignment horizontal="right"/>
      <protection/>
    </xf>
    <xf numFmtId="174" fontId="14" fillId="0" borderId="0" xfId="0" applyNumberFormat="1" applyFont="1" applyBorder="1" applyAlignment="1" applyProtection="1">
      <alignment horizontal="center"/>
      <protection/>
    </xf>
    <xf numFmtId="3" fontId="18" fillId="0" borderId="27" xfId="0" applyNumberFormat="1" applyFont="1" applyBorder="1" applyAlignment="1" applyProtection="1">
      <alignment horizontal="right"/>
      <protection/>
    </xf>
    <xf numFmtId="172" fontId="14" fillId="0" borderId="0" xfId="0" applyNumberFormat="1" applyFont="1" applyBorder="1" applyAlignment="1" applyProtection="1" quotePrefix="1">
      <alignment horizontal="right"/>
      <protection/>
    </xf>
    <xf numFmtId="172" fontId="7" fillId="0" borderId="0" xfId="0" applyNumberFormat="1" applyFont="1" applyBorder="1" applyAlignment="1" applyProtection="1">
      <alignment horizontal="right"/>
      <protection/>
    </xf>
    <xf numFmtId="172" fontId="16" fillId="0" borderId="27" xfId="0" applyNumberFormat="1" applyFont="1" applyBorder="1" applyAlignment="1" applyProtection="1">
      <alignment horizontal="right"/>
      <protection/>
    </xf>
    <xf numFmtId="172" fontId="2" fillId="0" borderId="0" xfId="0" applyNumberFormat="1" applyFont="1" applyBorder="1" applyAlignment="1" applyProtection="1">
      <alignment horizontal="right"/>
      <protection/>
    </xf>
    <xf numFmtId="172" fontId="7" fillId="0" borderId="28" xfId="0" applyNumberFormat="1" applyFont="1" applyBorder="1" applyAlignment="1" applyProtection="1">
      <alignment horizontal="right"/>
      <protection/>
    </xf>
    <xf numFmtId="172" fontId="14" fillId="0" borderId="29" xfId="0" applyNumberFormat="1" applyFont="1" applyBorder="1" applyAlignment="1" applyProtection="1">
      <alignment horizontal="right"/>
      <protection/>
    </xf>
    <xf numFmtId="0" fontId="23" fillId="0" borderId="30" xfId="0" applyFont="1" applyBorder="1" applyAlignment="1" applyProtection="1">
      <alignment horizontal="center"/>
      <protection/>
    </xf>
    <xf numFmtId="0" fontId="23" fillId="0" borderId="31" xfId="0" applyFont="1" applyBorder="1" applyAlignment="1" applyProtection="1">
      <alignment horizontal="center"/>
      <protection/>
    </xf>
    <xf numFmtId="0" fontId="23" fillId="0" borderId="32" xfId="0" applyFont="1" applyBorder="1" applyAlignment="1" applyProtection="1">
      <alignment horizontal="center"/>
      <protection/>
    </xf>
    <xf numFmtId="0" fontId="24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15" fillId="0" borderId="33" xfId="0" applyFont="1" applyBorder="1" applyAlignment="1" applyProtection="1">
      <alignment horizontal="center"/>
      <protection/>
    </xf>
    <xf numFmtId="0" fontId="26" fillId="0" borderId="0" xfId="0" applyFont="1" applyAlignment="1">
      <alignment horizontal="center" vertical="center"/>
    </xf>
    <xf numFmtId="0" fontId="26" fillId="0" borderId="34" xfId="0" applyFont="1" applyBorder="1" applyAlignment="1" applyProtection="1">
      <alignment horizontal="center" vertical="center"/>
      <protection/>
    </xf>
    <xf numFmtId="0" fontId="26" fillId="0" borderId="35" xfId="0" applyFont="1" applyBorder="1" applyAlignment="1" applyProtection="1">
      <alignment horizontal="center" vertical="center"/>
      <protection/>
    </xf>
    <xf numFmtId="0" fontId="26" fillId="0" borderId="35" xfId="0" applyFont="1" applyBorder="1" applyAlignment="1" applyProtection="1" quotePrefix="1">
      <alignment horizontal="center" vertical="center"/>
      <protection/>
    </xf>
    <xf numFmtId="3" fontId="21" fillId="0" borderId="13" xfId="0" applyNumberFormat="1" applyFont="1" applyBorder="1" applyAlignment="1" applyProtection="1">
      <alignment horizontal="right"/>
      <protection/>
    </xf>
    <xf numFmtId="3" fontId="21" fillId="0" borderId="13" xfId="0" applyNumberFormat="1" applyFont="1" applyBorder="1" applyAlignment="1" applyProtection="1">
      <alignment/>
      <protection/>
    </xf>
    <xf numFmtId="3" fontId="21" fillId="0" borderId="36" xfId="0" applyNumberFormat="1" applyFont="1" applyBorder="1" applyAlignment="1" applyProtection="1">
      <alignment/>
      <protection/>
    </xf>
    <xf numFmtId="3" fontId="45" fillId="0" borderId="13" xfId="0" applyNumberFormat="1" applyFont="1" applyBorder="1" applyAlignment="1" applyProtection="1">
      <alignment/>
      <protection/>
    </xf>
    <xf numFmtId="172" fontId="12" fillId="0" borderId="0" xfId="0" applyNumberFormat="1" applyFont="1" applyAlignment="1">
      <alignment/>
    </xf>
    <xf numFmtId="0" fontId="0" fillId="0" borderId="18" xfId="0" applyBorder="1" applyAlignment="1">
      <alignment/>
    </xf>
    <xf numFmtId="175" fontId="17" fillId="0" borderId="24" xfId="0" applyNumberFormat="1" applyFont="1" applyBorder="1" applyAlignment="1" applyProtection="1">
      <alignment horizontal="right" vertical="center"/>
      <protection/>
    </xf>
    <xf numFmtId="175" fontId="17" fillId="0" borderId="12" xfId="0" applyNumberFormat="1" applyFont="1" applyBorder="1" applyAlignment="1" applyProtection="1">
      <alignment horizontal="right" vertical="center"/>
      <protection/>
    </xf>
    <xf numFmtId="175" fontId="14" fillId="0" borderId="12" xfId="0" applyNumberFormat="1" applyFont="1" applyBorder="1" applyAlignment="1" applyProtection="1">
      <alignment horizontal="right" vertical="center"/>
      <protection/>
    </xf>
    <xf numFmtId="175" fontId="46" fillId="0" borderId="12" xfId="0" applyNumberFormat="1" applyFont="1" applyBorder="1" applyAlignment="1" applyProtection="1">
      <alignment vertical="center"/>
      <protection/>
    </xf>
    <xf numFmtId="175" fontId="17" fillId="0" borderId="0" xfId="0" applyNumberFormat="1" applyFont="1" applyBorder="1" applyAlignment="1" applyProtection="1">
      <alignment vertical="center"/>
      <protection/>
    </xf>
    <xf numFmtId="175" fontId="17" fillId="0" borderId="12" xfId="0" applyNumberFormat="1" applyFont="1" applyBorder="1" applyAlignment="1" applyProtection="1">
      <alignment vertical="center"/>
      <protection/>
    </xf>
    <xf numFmtId="175" fontId="14" fillId="0" borderId="24" xfId="0" applyNumberFormat="1" applyFont="1" applyBorder="1" applyAlignment="1" applyProtection="1">
      <alignment horizontal="right" vertical="center"/>
      <protection/>
    </xf>
    <xf numFmtId="175" fontId="47" fillId="0" borderId="12" xfId="0" applyNumberFormat="1" applyFont="1" applyBorder="1" applyAlignment="1" applyProtection="1">
      <alignment horizontal="right" vertical="center"/>
      <protection/>
    </xf>
    <xf numFmtId="175" fontId="7" fillId="0" borderId="0" xfId="0" applyNumberFormat="1" applyFont="1" applyBorder="1" applyAlignment="1" applyProtection="1">
      <alignment vertical="center"/>
      <protection/>
    </xf>
    <xf numFmtId="175" fontId="7" fillId="0" borderId="12" xfId="0" applyNumberFormat="1" applyFont="1" applyBorder="1" applyAlignment="1" applyProtection="1">
      <alignment vertical="center"/>
      <protection/>
    </xf>
    <xf numFmtId="175" fontId="14" fillId="0" borderId="12" xfId="0" applyNumberFormat="1" applyFont="1" applyBorder="1" applyAlignment="1" applyProtection="1">
      <alignment vertical="center"/>
      <protection/>
    </xf>
    <xf numFmtId="175" fontId="14" fillId="0" borderId="37" xfId="0" applyNumberFormat="1" applyFont="1" applyBorder="1" applyAlignment="1" applyProtection="1">
      <alignment horizontal="right" vertical="center"/>
      <protection/>
    </xf>
    <xf numFmtId="175" fontId="14" fillId="0" borderId="0" xfId="0" applyNumberFormat="1" applyFont="1" applyBorder="1" applyAlignment="1" applyProtection="1">
      <alignment horizontal="right" vertical="center"/>
      <protection/>
    </xf>
    <xf numFmtId="175" fontId="13" fillId="0" borderId="38" xfId="0" applyNumberFormat="1" applyFont="1" applyBorder="1" applyAlignment="1">
      <alignment vertical="center"/>
    </xf>
    <xf numFmtId="175" fontId="13" fillId="0" borderId="39" xfId="0" applyNumberFormat="1" applyFont="1" applyBorder="1" applyAlignment="1">
      <alignment vertical="center"/>
    </xf>
    <xf numFmtId="175" fontId="13" fillId="0" borderId="0" xfId="0" applyNumberFormat="1" applyFont="1" applyBorder="1" applyAlignment="1">
      <alignment vertical="center"/>
    </xf>
    <xf numFmtId="175" fontId="13" fillId="0" borderId="18" xfId="0" applyNumberFormat="1" applyFont="1" applyBorder="1" applyAlignment="1">
      <alignment vertical="center"/>
    </xf>
    <xf numFmtId="175" fontId="18" fillId="0" borderId="25" xfId="0" applyNumberFormat="1" applyFont="1" applyBorder="1" applyAlignment="1" applyProtection="1">
      <alignment horizontal="right" vertical="center"/>
      <protection/>
    </xf>
    <xf numFmtId="175" fontId="18" fillId="0" borderId="22" xfId="0" applyNumberFormat="1" applyFont="1" applyBorder="1" applyAlignment="1" applyProtection="1">
      <alignment horizontal="right" vertical="center"/>
      <protection/>
    </xf>
    <xf numFmtId="175" fontId="18" fillId="0" borderId="22" xfId="0" applyNumberFormat="1" applyFont="1" applyBorder="1" applyAlignment="1" applyProtection="1">
      <alignment vertical="center"/>
      <protection/>
    </xf>
    <xf numFmtId="175" fontId="18" fillId="0" borderId="35" xfId="0" applyNumberFormat="1" applyFont="1" applyBorder="1" applyAlignment="1" applyProtection="1">
      <alignment vertical="center"/>
      <protection/>
    </xf>
    <xf numFmtId="175" fontId="18" fillId="0" borderId="12" xfId="0" applyNumberFormat="1" applyFont="1" applyBorder="1" applyAlignment="1" applyProtection="1">
      <alignment vertical="center"/>
      <protection/>
    </xf>
    <xf numFmtId="175" fontId="18" fillId="0" borderId="12" xfId="0" applyNumberFormat="1" applyFont="1" applyBorder="1" applyAlignment="1" applyProtection="1">
      <alignment vertical="center"/>
      <protection/>
    </xf>
    <xf numFmtId="175" fontId="47" fillId="0" borderId="12" xfId="0" applyNumberFormat="1" applyFont="1" applyBorder="1" applyAlignment="1" applyProtection="1">
      <alignment vertical="center"/>
      <protection/>
    </xf>
    <xf numFmtId="175" fontId="7" fillId="0" borderId="35" xfId="0" applyNumberFormat="1" applyFont="1" applyBorder="1" applyAlignment="1" applyProtection="1">
      <alignment vertical="center"/>
      <protection/>
    </xf>
    <xf numFmtId="175" fontId="14" fillId="0" borderId="24" xfId="0" applyNumberFormat="1" applyFont="1" applyBorder="1" applyAlignment="1" applyProtection="1">
      <alignment horizontal="center" vertical="center"/>
      <protection/>
    </xf>
    <xf numFmtId="175" fontId="14" fillId="0" borderId="12" xfId="0" applyNumberFormat="1" applyFont="1" applyBorder="1" applyAlignment="1" applyProtection="1">
      <alignment horizontal="center" vertical="center"/>
      <protection/>
    </xf>
    <xf numFmtId="175" fontId="15" fillId="0" borderId="12" xfId="0" applyNumberFormat="1" applyFont="1" applyBorder="1" applyAlignment="1" applyProtection="1">
      <alignment vertical="center"/>
      <protection/>
    </xf>
    <xf numFmtId="175" fontId="2" fillId="0" borderId="35" xfId="0" applyNumberFormat="1" applyFont="1" applyBorder="1" applyAlignment="1" applyProtection="1">
      <alignment vertical="center"/>
      <protection/>
    </xf>
    <xf numFmtId="175" fontId="7" fillId="0" borderId="0" xfId="0" applyNumberFormat="1" applyFont="1" applyBorder="1" applyAlignment="1" applyProtection="1">
      <alignment vertical="center"/>
      <protection/>
    </xf>
    <xf numFmtId="175" fontId="7" fillId="0" borderId="18" xfId="0" applyNumberFormat="1" applyFont="1" applyBorder="1" applyAlignment="1" applyProtection="1">
      <alignment vertical="center"/>
      <protection/>
    </xf>
    <xf numFmtId="175" fontId="18" fillId="0" borderId="0" xfId="0" applyNumberFormat="1" applyFont="1" applyBorder="1" applyAlignment="1" applyProtection="1">
      <alignment vertical="center"/>
      <protection/>
    </xf>
    <xf numFmtId="175" fontId="18" fillId="0" borderId="18" xfId="0" applyNumberFormat="1" applyFont="1" applyBorder="1" applyAlignment="1" applyProtection="1">
      <alignment vertical="center"/>
      <protection/>
    </xf>
    <xf numFmtId="175" fontId="14" fillId="0" borderId="12" xfId="0" applyNumberFormat="1" applyFont="1" applyBorder="1" applyAlignment="1" applyProtection="1" quotePrefix="1">
      <alignment horizontal="right" vertical="center"/>
      <protection/>
    </xf>
    <xf numFmtId="0" fontId="17" fillId="0" borderId="0" xfId="0" applyFont="1" applyAlignment="1" applyProtection="1">
      <alignment horizontal="right"/>
      <protection/>
    </xf>
    <xf numFmtId="0" fontId="22" fillId="0" borderId="14" xfId="0" applyFont="1" applyBorder="1" applyAlignment="1" applyProtection="1">
      <alignment horizontal="center"/>
      <protection/>
    </xf>
    <xf numFmtId="3" fontId="24" fillId="0" borderId="0" xfId="0" applyNumberFormat="1" applyFont="1" applyAlignment="1">
      <alignment horizontal="center"/>
    </xf>
    <xf numFmtId="38" fontId="14" fillId="0" borderId="0" xfId="44" applyFont="1" applyAlignment="1">
      <alignment vertical="center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/>
    </xf>
    <xf numFmtId="175" fontId="21" fillId="0" borderId="40" xfId="0" applyNumberFormat="1" applyFont="1" applyBorder="1" applyAlignment="1" applyProtection="1">
      <alignment horizontal="right"/>
      <protection/>
    </xf>
    <xf numFmtId="175" fontId="21" fillId="0" borderId="13" xfId="0" applyNumberFormat="1" applyFont="1" applyBorder="1" applyAlignment="1" applyProtection="1">
      <alignment horizontal="right"/>
      <protection/>
    </xf>
    <xf numFmtId="0" fontId="27" fillId="0" borderId="41" xfId="0" applyFont="1" applyBorder="1" applyAlignment="1" applyProtection="1">
      <alignment horizontal="center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38" fontId="48" fillId="0" borderId="0" xfId="44" applyFont="1" applyAlignment="1">
      <alignment horizontal="left"/>
    </xf>
    <xf numFmtId="0" fontId="0" fillId="0" borderId="0" xfId="0" applyAlignment="1">
      <alignment horizontal="left"/>
    </xf>
    <xf numFmtId="38" fontId="14" fillId="0" borderId="0" xfId="44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33" xfId="0" applyFont="1" applyBorder="1" applyAlignment="1" applyProtection="1">
      <alignment horizontal="center"/>
      <protection/>
    </xf>
    <xf numFmtId="0" fontId="0" fillId="0" borderId="42" xfId="0" applyBorder="1" applyAlignment="1">
      <alignment/>
    </xf>
    <xf numFmtId="0" fontId="15" fillId="0" borderId="43" xfId="0" applyFont="1" applyBorder="1" applyAlignment="1" applyProtection="1">
      <alignment horizontal="center" vertical="center"/>
      <protection/>
    </xf>
    <xf numFmtId="0" fontId="25" fillId="0" borderId="44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[0]_DOT200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123"/>
  <sheetViews>
    <sheetView tabSelected="1" defaultGridColor="0" zoomScale="60" zoomScaleNormal="60" zoomScalePageLayoutView="0" colorId="8" workbookViewId="0" topLeftCell="A66">
      <selection activeCell="F111" sqref="F111"/>
    </sheetView>
  </sheetViews>
  <sheetFormatPr defaultColWidth="11.4453125" defaultRowHeight="15"/>
  <cols>
    <col min="1" max="1" width="11.88671875" style="29" customWidth="1"/>
    <col min="2" max="2" width="58.3359375" style="0" customWidth="1"/>
    <col min="3" max="3" width="14.77734375" style="0" hidden="1" customWidth="1"/>
    <col min="4" max="5" width="16.88671875" style="0" hidden="1" customWidth="1"/>
    <col min="6" max="7" width="25.3359375" style="0" customWidth="1"/>
    <col min="8" max="8" width="12.77734375" style="0" hidden="1" customWidth="1"/>
    <col min="9" max="9" width="18.88671875" style="0" hidden="1" customWidth="1"/>
    <col min="10" max="10" width="6.77734375" style="0" hidden="1" customWidth="1"/>
    <col min="11" max="11" width="9.88671875" style="0" hidden="1" customWidth="1"/>
    <col min="12" max="12" width="18.6640625" style="0" hidden="1" customWidth="1"/>
    <col min="13" max="13" width="15.3359375" style="0" hidden="1" customWidth="1"/>
    <col min="14" max="29" width="11.4453125" style="0" customWidth="1"/>
    <col min="30" max="32" width="0" style="0" hidden="1" customWidth="1"/>
  </cols>
  <sheetData>
    <row r="1" spans="1:13" ht="22.5">
      <c r="A1" s="92" t="s">
        <v>45</v>
      </c>
      <c r="B1" s="4"/>
      <c r="C1" s="4"/>
      <c r="D1" s="4"/>
      <c r="E1" s="4"/>
      <c r="F1" s="14"/>
      <c r="G1" s="2"/>
      <c r="H1" s="2"/>
      <c r="I1" s="2"/>
      <c r="K1" s="2"/>
      <c r="L1" s="2"/>
      <c r="M1" s="2"/>
    </row>
    <row r="2" spans="1:13" ht="23.25">
      <c r="A2" s="92" t="s">
        <v>7</v>
      </c>
      <c r="B2" s="4"/>
      <c r="C2" s="4"/>
      <c r="D2" s="4"/>
      <c r="E2" s="4"/>
      <c r="F2" s="84"/>
      <c r="G2" s="170" t="s">
        <v>35</v>
      </c>
      <c r="H2" s="84"/>
      <c r="J2" s="2"/>
      <c r="K2" s="2"/>
      <c r="M2" s="84"/>
    </row>
    <row r="3" spans="1:13" ht="15.75">
      <c r="A3" s="20"/>
      <c r="B3" s="4"/>
      <c r="C3" s="4"/>
      <c r="D3" s="4"/>
      <c r="E3" s="4"/>
      <c r="F3" s="2"/>
      <c r="G3" s="2"/>
      <c r="H3" s="2"/>
      <c r="J3" s="2"/>
      <c r="K3" s="2"/>
      <c r="M3" s="2"/>
    </row>
    <row r="4" spans="1:13" ht="15.75" customHeight="1" hidden="1">
      <c r="A4" s="20"/>
      <c r="B4" s="4"/>
      <c r="C4" s="4"/>
      <c r="D4" s="4"/>
      <c r="E4" s="4"/>
      <c r="F4" s="2"/>
      <c r="G4" s="2"/>
      <c r="H4" s="2"/>
      <c r="J4" s="2"/>
      <c r="K4" s="2"/>
      <c r="M4" s="2"/>
    </row>
    <row r="5" spans="1:13" ht="15.75" customHeight="1" hidden="1">
      <c r="A5" s="20"/>
      <c r="B5" s="4"/>
      <c r="C5" s="4"/>
      <c r="D5" s="4"/>
      <c r="E5" s="4"/>
      <c r="F5" s="16"/>
      <c r="G5" s="2"/>
      <c r="H5" s="2"/>
      <c r="J5" s="2"/>
      <c r="K5" s="2"/>
      <c r="M5" s="2"/>
    </row>
    <row r="6" spans="1:13" ht="15.75">
      <c r="A6" s="20"/>
      <c r="B6" s="4"/>
      <c r="C6" s="4"/>
      <c r="D6" s="4"/>
      <c r="E6" s="4"/>
      <c r="F6" s="2"/>
      <c r="G6" s="2"/>
      <c r="H6" s="2"/>
      <c r="I6" s="2"/>
      <c r="K6" s="2"/>
      <c r="L6" s="2"/>
      <c r="M6" s="2"/>
    </row>
    <row r="7" spans="1:13" ht="15.75">
      <c r="A7" s="20"/>
      <c r="B7" s="4"/>
      <c r="C7" s="4"/>
      <c r="D7" s="4"/>
      <c r="E7" s="4"/>
      <c r="F7" s="2"/>
      <c r="G7" s="2"/>
      <c r="H7" s="2"/>
      <c r="I7" s="2"/>
      <c r="K7" s="2"/>
      <c r="L7" s="2"/>
      <c r="M7" s="2"/>
    </row>
    <row r="8" spans="1:13" ht="20.25">
      <c r="A8" s="21"/>
      <c r="B8" s="74" t="s">
        <v>50</v>
      </c>
      <c r="C8" s="5"/>
      <c r="D8" s="124" t="s">
        <v>46</v>
      </c>
      <c r="E8" s="5"/>
      <c r="F8" s="1"/>
      <c r="G8" s="2"/>
      <c r="H8" s="2"/>
      <c r="I8" s="2"/>
      <c r="K8" s="2"/>
      <c r="L8" s="2"/>
      <c r="M8" s="2"/>
    </row>
    <row r="9" spans="1:13" ht="20.25">
      <c r="A9" s="21"/>
      <c r="B9" s="74" t="s">
        <v>44</v>
      </c>
      <c r="C9" s="4"/>
      <c r="D9" s="4"/>
      <c r="E9" s="4"/>
      <c r="F9" s="1"/>
      <c r="G9" s="2"/>
      <c r="H9" s="2"/>
      <c r="I9" s="2"/>
      <c r="K9" s="2"/>
      <c r="L9" s="2"/>
      <c r="M9" s="2"/>
    </row>
    <row r="10" spans="1:13" ht="20.25">
      <c r="A10" s="21"/>
      <c r="B10" s="75" t="s">
        <v>26</v>
      </c>
      <c r="C10" s="6"/>
      <c r="D10" s="6"/>
      <c r="E10" s="6"/>
      <c r="G10" s="2"/>
      <c r="H10" s="2"/>
      <c r="I10" s="2"/>
      <c r="K10" s="2"/>
      <c r="L10" s="2"/>
      <c r="M10" s="2"/>
    </row>
    <row r="11" spans="1:13" ht="20.25">
      <c r="A11" s="21"/>
      <c r="B11" s="4"/>
      <c r="C11" s="4"/>
      <c r="D11" s="13"/>
      <c r="E11" s="13"/>
      <c r="F11" s="40"/>
      <c r="G11" s="182" t="s">
        <v>54</v>
      </c>
      <c r="H11" s="183"/>
      <c r="I11" s="40"/>
      <c r="K11" s="2"/>
      <c r="L11" s="182"/>
      <c r="M11" s="183"/>
    </row>
    <row r="12" spans="1:14" ht="20.25" customHeight="1">
      <c r="A12" s="22"/>
      <c r="B12" s="47"/>
      <c r="C12" s="48"/>
      <c r="D12" s="190" t="s">
        <v>30</v>
      </c>
      <c r="E12" s="191"/>
      <c r="F12" s="96"/>
      <c r="G12" s="188" t="s">
        <v>30</v>
      </c>
      <c r="H12" s="189"/>
      <c r="I12" s="179"/>
      <c r="J12" s="126"/>
      <c r="K12" s="127"/>
      <c r="L12" s="179"/>
      <c r="M12" s="125"/>
      <c r="N12" s="135"/>
    </row>
    <row r="13" spans="1:13" ht="20.25" customHeight="1">
      <c r="A13" s="78" t="s">
        <v>0</v>
      </c>
      <c r="B13" s="78"/>
      <c r="C13" s="83" t="s">
        <v>5</v>
      </c>
      <c r="D13" s="95" t="s">
        <v>36</v>
      </c>
      <c r="E13" s="93" t="s">
        <v>40</v>
      </c>
      <c r="F13" s="97" t="s">
        <v>48</v>
      </c>
      <c r="G13" s="171" t="s">
        <v>36</v>
      </c>
      <c r="H13" s="93" t="s">
        <v>40</v>
      </c>
      <c r="I13" s="180"/>
      <c r="J13" s="126"/>
      <c r="K13" s="127"/>
      <c r="L13" s="180"/>
      <c r="M13" s="93"/>
    </row>
    <row r="14" spans="1:13" ht="20.25">
      <c r="A14" s="78" t="s">
        <v>2</v>
      </c>
      <c r="B14" s="78" t="s">
        <v>1</v>
      </c>
      <c r="C14" s="83" t="s">
        <v>6</v>
      </c>
      <c r="D14" s="95" t="s">
        <v>37</v>
      </c>
      <c r="E14" s="93" t="s">
        <v>41</v>
      </c>
      <c r="F14" s="97" t="s">
        <v>49</v>
      </c>
      <c r="G14" s="93" t="s">
        <v>37</v>
      </c>
      <c r="H14" s="93" t="s">
        <v>41</v>
      </c>
      <c r="I14" s="180"/>
      <c r="J14" s="126"/>
      <c r="K14" s="128"/>
      <c r="L14" s="180"/>
      <c r="M14" s="93"/>
    </row>
    <row r="15" spans="1:13" ht="20.25">
      <c r="A15" s="59"/>
      <c r="B15" s="63"/>
      <c r="C15" s="83">
        <v>2008</v>
      </c>
      <c r="D15" s="95" t="s">
        <v>38</v>
      </c>
      <c r="E15" s="93" t="s">
        <v>42</v>
      </c>
      <c r="F15" s="98"/>
      <c r="G15" s="93" t="s">
        <v>38</v>
      </c>
      <c r="H15" s="93" t="s">
        <v>42</v>
      </c>
      <c r="I15" s="180"/>
      <c r="J15" s="126"/>
      <c r="K15" s="128"/>
      <c r="L15" s="180"/>
      <c r="M15" s="93"/>
    </row>
    <row r="16" spans="1:13" ht="20.25">
      <c r="A16" s="81"/>
      <c r="B16" s="82"/>
      <c r="C16" s="78">
        <v>2</v>
      </c>
      <c r="D16" s="95" t="s">
        <v>39</v>
      </c>
      <c r="E16" s="94" t="s">
        <v>43</v>
      </c>
      <c r="F16" s="98"/>
      <c r="G16" s="94" t="s">
        <v>39</v>
      </c>
      <c r="H16" s="94" t="s">
        <v>43</v>
      </c>
      <c r="I16" s="181"/>
      <c r="J16" s="126"/>
      <c r="K16" s="129"/>
      <c r="L16" s="181"/>
      <c r="M16" s="94"/>
    </row>
    <row r="17" spans="1:16" s="123" customFormat="1" ht="15">
      <c r="A17" s="120">
        <v>1</v>
      </c>
      <c r="B17" s="120">
        <v>2</v>
      </c>
      <c r="C17" s="120">
        <v>3</v>
      </c>
      <c r="D17" s="120">
        <v>4</v>
      </c>
      <c r="E17" s="121">
        <v>5</v>
      </c>
      <c r="F17" s="122">
        <v>3</v>
      </c>
      <c r="G17" s="120">
        <v>4</v>
      </c>
      <c r="H17" s="120">
        <v>7</v>
      </c>
      <c r="I17" s="120">
        <v>5</v>
      </c>
      <c r="J17" s="120">
        <v>5</v>
      </c>
      <c r="K17" s="120">
        <v>5</v>
      </c>
      <c r="L17" s="120">
        <v>6</v>
      </c>
      <c r="M17" s="120">
        <v>7</v>
      </c>
      <c r="P17" s="172"/>
    </row>
    <row r="18" spans="1:13" ht="15.75">
      <c r="A18" s="23"/>
      <c r="B18" s="50"/>
      <c r="C18" s="50"/>
      <c r="D18" s="50"/>
      <c r="E18" s="106"/>
      <c r="F18" s="99"/>
      <c r="G18" s="49"/>
      <c r="H18" s="49"/>
      <c r="I18" s="51"/>
      <c r="J18" s="42"/>
      <c r="K18" s="12"/>
      <c r="L18" s="51"/>
      <c r="M18" s="49"/>
    </row>
    <row r="19" spans="1:13" s="18" customFormat="1" ht="23.25" thickBot="1">
      <c r="A19" s="52">
        <v>803</v>
      </c>
      <c r="B19" s="19" t="s">
        <v>31</v>
      </c>
      <c r="C19" s="69">
        <f>C21</f>
        <v>354323000</v>
      </c>
      <c r="D19" s="70">
        <v>210000</v>
      </c>
      <c r="E19" s="119"/>
      <c r="F19" s="177">
        <f>F21</f>
        <v>406003.99999999994</v>
      </c>
      <c r="G19" s="178">
        <f>G22</f>
        <v>210</v>
      </c>
      <c r="H19" s="130">
        <f>H22</f>
        <v>0</v>
      </c>
      <c r="I19" s="133">
        <f>I21</f>
        <v>5997.999999999999</v>
      </c>
      <c r="J19" s="132" t="e">
        <f>F19/#REF!*100</f>
        <v>#REF!</v>
      </c>
      <c r="K19" s="131"/>
      <c r="L19" s="131">
        <f>F19-I19</f>
        <v>400005.99999999994</v>
      </c>
      <c r="M19" s="130">
        <f>M22</f>
        <v>210</v>
      </c>
    </row>
    <row r="20" spans="1:13" s="18" customFormat="1" ht="21" thickTop="1">
      <c r="A20" s="24"/>
      <c r="B20" s="36"/>
      <c r="C20" s="71"/>
      <c r="D20" s="71"/>
      <c r="E20" s="107"/>
      <c r="F20" s="100"/>
      <c r="G20" s="71"/>
      <c r="H20" s="71"/>
      <c r="I20" s="62"/>
      <c r="J20" s="43"/>
      <c r="K20" s="37"/>
      <c r="L20" s="62"/>
      <c r="M20" s="71"/>
    </row>
    <row r="21" spans="1:13" s="18" customFormat="1" ht="23.25">
      <c r="A21" s="41" t="s">
        <v>28</v>
      </c>
      <c r="B21" s="76" t="s">
        <v>27</v>
      </c>
      <c r="C21" s="71">
        <f>C22+C23</f>
        <v>354323000</v>
      </c>
      <c r="D21" s="71">
        <v>210000</v>
      </c>
      <c r="E21" s="107"/>
      <c r="F21" s="136">
        <f>F22+F23</f>
        <v>406003.99999999994</v>
      </c>
      <c r="G21" s="137">
        <f>G22</f>
        <v>210</v>
      </c>
      <c r="H21" s="138">
        <f>H22</f>
        <v>0</v>
      </c>
      <c r="I21" s="139">
        <f>I22</f>
        <v>5997.999999999999</v>
      </c>
      <c r="J21" s="140"/>
      <c r="K21" s="141"/>
      <c r="L21" s="141">
        <f>F21-I21</f>
        <v>400005.99999999994</v>
      </c>
      <c r="M21" s="137">
        <f>M22</f>
        <v>210</v>
      </c>
    </row>
    <row r="22" spans="1:13" s="18" customFormat="1" ht="20.25">
      <c r="A22" s="78">
        <v>80306</v>
      </c>
      <c r="B22" s="60" t="s">
        <v>3</v>
      </c>
      <c r="C22" s="61">
        <f>C26+C30+C34+C38+C42+C46+C50+C54+C58+C62+C66+C70+C74+C78+C82+C86+C90+C94</f>
        <v>333477000</v>
      </c>
      <c r="D22" s="61">
        <v>210000</v>
      </c>
      <c r="E22" s="108"/>
      <c r="F22" s="142">
        <f>F26+F30+F34+F38+F42+F46+F50+F54+F58+F62+F66+F70+F74+F78+F82+F86+F90+F94</f>
        <v>381758.99999999994</v>
      </c>
      <c r="G22" s="138">
        <f>G26+G30+G34+G38+G42+G46+G50+G54+G58+G62+G66+G70+G74+G78+G82+G86+G90+G94+G98</f>
        <v>210</v>
      </c>
      <c r="H22" s="138">
        <f>H26+H30+H34+H38+H42+H46+H50+H54+H58+H62+H66+H70+H74+H78+H82+H86+H90+H94+H98</f>
        <v>0</v>
      </c>
      <c r="I22" s="143">
        <f>I26+I30+I34+I38+I42+I46+I50+I54+I58+I62+I66+I70+I74+I78+I82+I86+I90+I94</f>
        <v>5997.999999999999</v>
      </c>
      <c r="J22" s="144"/>
      <c r="K22" s="145"/>
      <c r="L22" s="146">
        <f>F22-I22</f>
        <v>375760.99999999994</v>
      </c>
      <c r="M22" s="138">
        <f>M26+M30+M34+M38+M42+M46+M50+M54+M58+M62+M66+M70+M74+M78+M82+M86+M90+M94+M98</f>
        <v>210</v>
      </c>
    </row>
    <row r="23" spans="1:13" s="18" customFormat="1" ht="20.25">
      <c r="A23" s="78">
        <v>80309</v>
      </c>
      <c r="B23" s="60" t="s">
        <v>4</v>
      </c>
      <c r="C23" s="61">
        <f>C27+C31+C35+C39+C43+C47+C51+C55+C59+C63+C67+C71+C75+C79+C83+C87+C91+C95</f>
        <v>20846000</v>
      </c>
      <c r="D23" s="61"/>
      <c r="E23" s="108"/>
      <c r="F23" s="147">
        <f>F27+F31+F35+F39+F43+F47+F51+F55+F59+F63+F67+F71+F75+F79+F83+F87+F91+F95</f>
        <v>24245</v>
      </c>
      <c r="G23" s="138">
        <v>0</v>
      </c>
      <c r="H23" s="148">
        <f>H27+H31+H35+H39+H43+H47+H51+H55+H59+H63+H67+H71+H75+H79+H83+H87+H91+H95</f>
        <v>0</v>
      </c>
      <c r="I23" s="138">
        <f>I27+I31+I35+I39+I43+I47+I51+I55+I59+I63+I67+I71+I75+I79+I83+I87+I91+I95</f>
        <v>0</v>
      </c>
      <c r="J23" s="149"/>
      <c r="K23" s="150"/>
      <c r="L23" s="146">
        <f>F23-I23</f>
        <v>24245</v>
      </c>
      <c r="M23" s="138">
        <v>0</v>
      </c>
    </row>
    <row r="24" spans="1:13" s="18" customFormat="1" ht="20.25">
      <c r="A24" s="78"/>
      <c r="B24" s="60"/>
      <c r="C24" s="61"/>
      <c r="D24" s="61"/>
      <c r="E24" s="108"/>
      <c r="F24" s="142"/>
      <c r="G24" s="138"/>
      <c r="H24" s="138"/>
      <c r="I24" s="146"/>
      <c r="J24" s="151"/>
      <c r="K24" s="152"/>
      <c r="L24" s="146"/>
      <c r="M24" s="138"/>
    </row>
    <row r="25" spans="1:13" s="88" customFormat="1" ht="23.25">
      <c r="A25" s="85"/>
      <c r="B25" s="86" t="s">
        <v>8</v>
      </c>
      <c r="C25" s="87">
        <f>SUM(C26:C27)</f>
        <v>12785700</v>
      </c>
      <c r="D25" s="87"/>
      <c r="E25" s="109"/>
      <c r="F25" s="153">
        <f>SUM(F26:F27)</f>
        <v>14343.4</v>
      </c>
      <c r="G25" s="154"/>
      <c r="H25" s="154"/>
      <c r="I25" s="155"/>
      <c r="J25" s="156"/>
      <c r="K25" s="157"/>
      <c r="L25" s="158">
        <f>L26+L27</f>
        <v>14127.9</v>
      </c>
      <c r="M25" s="154"/>
    </row>
    <row r="26" spans="1:13" s="18" customFormat="1" ht="23.25" customHeight="1">
      <c r="A26" s="78">
        <v>80306</v>
      </c>
      <c r="B26" s="60" t="s">
        <v>3</v>
      </c>
      <c r="C26" s="61">
        <v>12126700</v>
      </c>
      <c r="D26" s="61">
        <v>10000</v>
      </c>
      <c r="E26" s="108"/>
      <c r="F26" s="142">
        <v>13495.4</v>
      </c>
      <c r="G26" s="138">
        <v>10</v>
      </c>
      <c r="H26" s="138"/>
      <c r="I26" s="159">
        <v>215.5</v>
      </c>
      <c r="J26" s="160"/>
      <c r="K26" s="145"/>
      <c r="L26" s="146">
        <f aca="true" t="shared" si="0" ref="L26:L87">F26-I26</f>
        <v>13279.9</v>
      </c>
      <c r="M26" s="138">
        <v>10</v>
      </c>
    </row>
    <row r="27" spans="1:13" s="18" customFormat="1" ht="20.25">
      <c r="A27" s="78">
        <v>80309</v>
      </c>
      <c r="B27" s="60" t="s">
        <v>4</v>
      </c>
      <c r="C27" s="61">
        <v>659000</v>
      </c>
      <c r="D27" s="61"/>
      <c r="E27" s="108"/>
      <c r="F27" s="142">
        <v>848</v>
      </c>
      <c r="G27" s="138"/>
      <c r="H27" s="138"/>
      <c r="I27" s="146">
        <v>0</v>
      </c>
      <c r="J27" s="160"/>
      <c r="K27" s="145"/>
      <c r="L27" s="146">
        <f t="shared" si="0"/>
        <v>848</v>
      </c>
      <c r="M27" s="138"/>
    </row>
    <row r="28" spans="1:13" s="18" customFormat="1" ht="20.25">
      <c r="A28" s="78"/>
      <c r="B28" s="63"/>
      <c r="C28" s="64"/>
      <c r="D28" s="64"/>
      <c r="E28" s="110"/>
      <c r="F28" s="161"/>
      <c r="G28" s="162"/>
      <c r="H28" s="162"/>
      <c r="I28" s="146"/>
      <c r="J28" s="160"/>
      <c r="K28" s="145"/>
      <c r="L28" s="146"/>
      <c r="M28" s="162"/>
    </row>
    <row r="29" spans="1:13" s="88" customFormat="1" ht="23.25">
      <c r="A29" s="85"/>
      <c r="B29" s="86" t="s">
        <v>9</v>
      </c>
      <c r="C29" s="87">
        <f>SUM(C30:C31)</f>
        <v>15932300</v>
      </c>
      <c r="D29" s="87"/>
      <c r="E29" s="109"/>
      <c r="F29" s="153">
        <f>SUM(F30:F31)</f>
        <v>18627</v>
      </c>
      <c r="G29" s="154"/>
      <c r="H29" s="154"/>
      <c r="I29" s="155"/>
      <c r="J29" s="156"/>
      <c r="K29" s="157"/>
      <c r="L29" s="163">
        <f>L30+L31</f>
        <v>18351.3</v>
      </c>
      <c r="M29" s="154"/>
    </row>
    <row r="30" spans="1:13" s="18" customFormat="1" ht="20.25">
      <c r="A30" s="78">
        <v>80306</v>
      </c>
      <c r="B30" s="60" t="s">
        <v>3</v>
      </c>
      <c r="C30" s="61">
        <v>15028300</v>
      </c>
      <c r="D30" s="61">
        <v>11000</v>
      </c>
      <c r="E30" s="108"/>
      <c r="F30" s="142">
        <v>17546</v>
      </c>
      <c r="G30" s="138">
        <v>11</v>
      </c>
      <c r="H30" s="138"/>
      <c r="I30" s="159">
        <v>275.7</v>
      </c>
      <c r="J30" s="160"/>
      <c r="K30" s="145"/>
      <c r="L30" s="146">
        <f t="shared" si="0"/>
        <v>17270.3</v>
      </c>
      <c r="M30" s="138">
        <v>11</v>
      </c>
    </row>
    <row r="31" spans="1:13" s="30" customFormat="1" ht="20.25">
      <c r="A31" s="78">
        <v>80309</v>
      </c>
      <c r="B31" s="60" t="s">
        <v>4</v>
      </c>
      <c r="C31" s="61">
        <v>904000</v>
      </c>
      <c r="D31" s="61"/>
      <c r="E31" s="108"/>
      <c r="F31" s="142">
        <v>1081</v>
      </c>
      <c r="G31" s="138"/>
      <c r="H31" s="138"/>
      <c r="I31" s="146">
        <v>0</v>
      </c>
      <c r="J31" s="160"/>
      <c r="K31" s="145"/>
      <c r="L31" s="146">
        <f t="shared" si="0"/>
        <v>1081</v>
      </c>
      <c r="M31" s="138"/>
    </row>
    <row r="32" spans="1:13" s="18" customFormat="1" ht="20.25">
      <c r="A32" s="78"/>
      <c r="B32" s="60"/>
      <c r="C32" s="61"/>
      <c r="D32" s="61"/>
      <c r="E32" s="108"/>
      <c r="F32" s="142"/>
      <c r="G32" s="138"/>
      <c r="H32" s="138"/>
      <c r="I32" s="146"/>
      <c r="J32" s="160"/>
      <c r="K32" s="145"/>
      <c r="L32" s="146"/>
      <c r="M32" s="138"/>
    </row>
    <row r="33" spans="1:13" s="90" customFormat="1" ht="23.25">
      <c r="A33" s="89"/>
      <c r="B33" s="86" t="s">
        <v>10</v>
      </c>
      <c r="C33" s="87">
        <f>SUM(C34:C35)</f>
        <v>17192600</v>
      </c>
      <c r="D33" s="87"/>
      <c r="E33" s="109"/>
      <c r="F33" s="153">
        <f>SUM(F34:F35)</f>
        <v>19776.6</v>
      </c>
      <c r="G33" s="154"/>
      <c r="H33" s="154"/>
      <c r="I33" s="155"/>
      <c r="J33" s="156"/>
      <c r="K33" s="157"/>
      <c r="L33" s="163">
        <f>L34+L35</f>
        <v>19487.3</v>
      </c>
      <c r="M33" s="154"/>
    </row>
    <row r="34" spans="1:13" s="18" customFormat="1" ht="20.25">
      <c r="A34" s="78">
        <v>80306</v>
      </c>
      <c r="B34" s="60" t="s">
        <v>3</v>
      </c>
      <c r="C34" s="61">
        <v>15884600</v>
      </c>
      <c r="D34" s="65">
        <v>10000</v>
      </c>
      <c r="E34" s="111"/>
      <c r="F34" s="142">
        <v>18182.6</v>
      </c>
      <c r="G34" s="138">
        <v>10</v>
      </c>
      <c r="H34" s="138"/>
      <c r="I34" s="159">
        <v>289.3</v>
      </c>
      <c r="J34" s="160"/>
      <c r="K34" s="145"/>
      <c r="L34" s="146">
        <f t="shared" si="0"/>
        <v>17893.3</v>
      </c>
      <c r="M34" s="138">
        <v>10</v>
      </c>
    </row>
    <row r="35" spans="1:13" s="18" customFormat="1" ht="20.25">
      <c r="A35" s="78">
        <v>80309</v>
      </c>
      <c r="B35" s="60" t="s">
        <v>4</v>
      </c>
      <c r="C35" s="61">
        <v>1308000</v>
      </c>
      <c r="D35" s="61"/>
      <c r="E35" s="108"/>
      <c r="F35" s="142">
        <v>1594</v>
      </c>
      <c r="G35" s="138"/>
      <c r="H35" s="138"/>
      <c r="I35" s="146">
        <v>0</v>
      </c>
      <c r="J35" s="160"/>
      <c r="K35" s="145"/>
      <c r="L35" s="146">
        <f t="shared" si="0"/>
        <v>1594</v>
      </c>
      <c r="M35" s="138"/>
    </row>
    <row r="36" spans="1:13" s="30" customFormat="1" ht="20.25">
      <c r="A36" s="78"/>
      <c r="B36" s="60"/>
      <c r="C36" s="61"/>
      <c r="D36" s="61"/>
      <c r="E36" s="108"/>
      <c r="F36" s="142"/>
      <c r="G36" s="138"/>
      <c r="H36" s="138"/>
      <c r="I36" s="146"/>
      <c r="J36" s="160"/>
      <c r="K36" s="145"/>
      <c r="L36" s="146"/>
      <c r="M36" s="138"/>
    </row>
    <row r="37" spans="1:13" s="88" customFormat="1" ht="23.25">
      <c r="A37" s="85"/>
      <c r="B37" s="86" t="s">
        <v>11</v>
      </c>
      <c r="C37" s="87">
        <f>SUM(C38:C39)</f>
        <v>22678400</v>
      </c>
      <c r="D37" s="87"/>
      <c r="E37" s="109"/>
      <c r="F37" s="153">
        <f>SUM(F38:F39)</f>
        <v>25280.2</v>
      </c>
      <c r="G37" s="154"/>
      <c r="H37" s="154"/>
      <c r="I37" s="155"/>
      <c r="J37" s="156"/>
      <c r="K37" s="157"/>
      <c r="L37" s="163">
        <f>L38+L39</f>
        <v>24892.7</v>
      </c>
      <c r="M37" s="154"/>
    </row>
    <row r="38" spans="1:13" s="17" customFormat="1" ht="20.25">
      <c r="A38" s="78">
        <v>80306</v>
      </c>
      <c r="B38" s="60" t="s">
        <v>3</v>
      </c>
      <c r="C38" s="61">
        <v>21695400</v>
      </c>
      <c r="D38" s="61">
        <v>14000</v>
      </c>
      <c r="E38" s="108"/>
      <c r="F38" s="142">
        <v>24361.2</v>
      </c>
      <c r="G38" s="138">
        <v>14</v>
      </c>
      <c r="H38" s="138"/>
      <c r="I38" s="159">
        <v>387.5</v>
      </c>
      <c r="J38" s="160"/>
      <c r="K38" s="145"/>
      <c r="L38" s="146">
        <f t="shared" si="0"/>
        <v>23973.7</v>
      </c>
      <c r="M38" s="138">
        <v>14</v>
      </c>
    </row>
    <row r="39" spans="1:13" s="18" customFormat="1" ht="20.25">
      <c r="A39" s="78">
        <v>80309</v>
      </c>
      <c r="B39" s="60" t="s">
        <v>4</v>
      </c>
      <c r="C39" s="61">
        <v>983000</v>
      </c>
      <c r="D39" s="61"/>
      <c r="E39" s="108"/>
      <c r="F39" s="142">
        <v>919</v>
      </c>
      <c r="G39" s="138"/>
      <c r="H39" s="138"/>
      <c r="I39" s="146">
        <v>0</v>
      </c>
      <c r="J39" s="160"/>
      <c r="K39" s="145"/>
      <c r="L39" s="146">
        <f t="shared" si="0"/>
        <v>919</v>
      </c>
      <c r="M39" s="138"/>
    </row>
    <row r="40" spans="1:13" s="18" customFormat="1" ht="20.25">
      <c r="A40" s="78"/>
      <c r="B40" s="63"/>
      <c r="C40" s="66"/>
      <c r="D40" s="66"/>
      <c r="E40" s="112"/>
      <c r="F40" s="161"/>
      <c r="G40" s="162"/>
      <c r="H40" s="162"/>
      <c r="I40" s="146"/>
      <c r="J40" s="160"/>
      <c r="K40" s="145"/>
      <c r="L40" s="146"/>
      <c r="M40" s="162"/>
    </row>
    <row r="41" spans="1:13" s="88" customFormat="1" ht="23.25">
      <c r="A41" s="85"/>
      <c r="B41" s="86" t="s">
        <v>12</v>
      </c>
      <c r="C41" s="91">
        <f>SUM(C42:C43)</f>
        <v>17560700</v>
      </c>
      <c r="D41" s="91"/>
      <c r="E41" s="113"/>
      <c r="F41" s="153">
        <f>SUM(F42:F43)</f>
        <v>22952.8</v>
      </c>
      <c r="G41" s="154"/>
      <c r="H41" s="154"/>
      <c r="I41" s="155"/>
      <c r="J41" s="156"/>
      <c r="K41" s="157"/>
      <c r="L41" s="163">
        <f>L42+L43</f>
        <v>22653.7</v>
      </c>
      <c r="M41" s="154"/>
    </row>
    <row r="42" spans="1:13" s="18" customFormat="1" ht="20.25">
      <c r="A42" s="78">
        <v>80306</v>
      </c>
      <c r="B42" s="60" t="s">
        <v>3</v>
      </c>
      <c r="C42" s="61">
        <v>16647700</v>
      </c>
      <c r="D42" s="61">
        <v>10000</v>
      </c>
      <c r="E42" s="108"/>
      <c r="F42" s="142">
        <v>21906.8</v>
      </c>
      <c r="G42" s="138">
        <v>10</v>
      </c>
      <c r="H42" s="138"/>
      <c r="I42" s="159">
        <v>299.1</v>
      </c>
      <c r="J42" s="160"/>
      <c r="K42" s="145"/>
      <c r="L42" s="146">
        <f t="shared" si="0"/>
        <v>21607.7</v>
      </c>
      <c r="M42" s="138">
        <v>10</v>
      </c>
    </row>
    <row r="43" spans="1:13" s="18" customFormat="1" ht="18" customHeight="1">
      <c r="A43" s="78">
        <v>80309</v>
      </c>
      <c r="B43" s="60" t="s">
        <v>4</v>
      </c>
      <c r="C43" s="61">
        <v>913000</v>
      </c>
      <c r="D43" s="61"/>
      <c r="E43" s="108"/>
      <c r="F43" s="142">
        <v>1046</v>
      </c>
      <c r="G43" s="138"/>
      <c r="H43" s="138"/>
      <c r="I43" s="146">
        <v>0</v>
      </c>
      <c r="J43" s="160"/>
      <c r="K43" s="145"/>
      <c r="L43" s="146">
        <f t="shared" si="0"/>
        <v>1046</v>
      </c>
      <c r="M43" s="138"/>
    </row>
    <row r="44" spans="1:13" s="30" customFormat="1" ht="20.25">
      <c r="A44" s="78"/>
      <c r="B44" s="60"/>
      <c r="C44" s="61"/>
      <c r="D44" s="61"/>
      <c r="E44" s="108"/>
      <c r="F44" s="142"/>
      <c r="G44" s="138"/>
      <c r="H44" s="138"/>
      <c r="I44" s="146"/>
      <c r="J44" s="160"/>
      <c r="K44" s="145"/>
      <c r="L44" s="146"/>
      <c r="M44" s="138"/>
    </row>
    <row r="45" spans="1:13" s="88" customFormat="1" ht="23.25">
      <c r="A45" s="85"/>
      <c r="B45" s="86" t="s">
        <v>13</v>
      </c>
      <c r="C45" s="87">
        <f>SUM(C46:C47)</f>
        <v>20779000</v>
      </c>
      <c r="D45" s="87"/>
      <c r="E45" s="109"/>
      <c r="F45" s="153">
        <f>SUM(F46:F47)</f>
        <v>23489.4</v>
      </c>
      <c r="G45" s="154"/>
      <c r="H45" s="154"/>
      <c r="I45" s="155"/>
      <c r="J45" s="156"/>
      <c r="K45" s="157"/>
      <c r="L45" s="163">
        <f>L46+L47</f>
        <v>23135.7</v>
      </c>
      <c r="M45" s="154"/>
    </row>
    <row r="46" spans="1:14" s="17" customFormat="1" ht="20.25">
      <c r="A46" s="78">
        <v>80306</v>
      </c>
      <c r="B46" s="60" t="s">
        <v>3</v>
      </c>
      <c r="C46" s="61">
        <v>19678000</v>
      </c>
      <c r="D46" s="61">
        <v>10000</v>
      </c>
      <c r="E46" s="108"/>
      <c r="F46" s="142">
        <v>22124.4</v>
      </c>
      <c r="G46" s="138">
        <v>10</v>
      </c>
      <c r="H46" s="138"/>
      <c r="I46" s="159">
        <v>353.7</v>
      </c>
      <c r="J46" s="164"/>
      <c r="K46" s="145"/>
      <c r="L46" s="146">
        <f t="shared" si="0"/>
        <v>21770.7</v>
      </c>
      <c r="M46" s="138">
        <v>10</v>
      </c>
      <c r="N46" s="134"/>
    </row>
    <row r="47" spans="1:13" s="18" customFormat="1" ht="20.25">
      <c r="A47" s="78">
        <v>80309</v>
      </c>
      <c r="B47" s="60" t="s">
        <v>4</v>
      </c>
      <c r="C47" s="61">
        <v>1101000</v>
      </c>
      <c r="D47" s="61"/>
      <c r="E47" s="108"/>
      <c r="F47" s="142">
        <v>1365</v>
      </c>
      <c r="G47" s="138"/>
      <c r="H47" s="138"/>
      <c r="I47" s="146">
        <v>0</v>
      </c>
      <c r="J47" s="160"/>
      <c r="K47" s="145"/>
      <c r="L47" s="146">
        <f t="shared" si="0"/>
        <v>1365</v>
      </c>
      <c r="M47" s="138"/>
    </row>
    <row r="48" spans="1:13" s="18" customFormat="1" ht="20.25">
      <c r="A48" s="78"/>
      <c r="B48" s="63"/>
      <c r="C48" s="66"/>
      <c r="D48" s="66"/>
      <c r="E48" s="112"/>
      <c r="F48" s="161"/>
      <c r="G48" s="162"/>
      <c r="H48" s="162"/>
      <c r="I48" s="146"/>
      <c r="J48" s="160"/>
      <c r="K48" s="145"/>
      <c r="L48" s="146"/>
      <c r="M48" s="162"/>
    </row>
    <row r="49" spans="1:13" s="88" customFormat="1" ht="23.25">
      <c r="A49" s="85"/>
      <c r="B49" s="86" t="s">
        <v>47</v>
      </c>
      <c r="C49" s="91">
        <f>SUM(C50:C51)</f>
        <v>36722100</v>
      </c>
      <c r="D49" s="91"/>
      <c r="E49" s="113"/>
      <c r="F49" s="153">
        <f>SUM(F50:F51)</f>
        <v>41072.2</v>
      </c>
      <c r="G49" s="154"/>
      <c r="H49" s="154"/>
      <c r="I49" s="155"/>
      <c r="J49" s="156"/>
      <c r="K49" s="157"/>
      <c r="L49" s="163">
        <f>L50+L51</f>
        <v>40444.7</v>
      </c>
      <c r="M49" s="154"/>
    </row>
    <row r="50" spans="1:13" s="18" customFormat="1" ht="20.25">
      <c r="A50" s="78">
        <v>80306</v>
      </c>
      <c r="B50" s="60" t="s">
        <v>3</v>
      </c>
      <c r="C50" s="61">
        <v>35447100</v>
      </c>
      <c r="D50" s="61">
        <v>14000</v>
      </c>
      <c r="E50" s="108"/>
      <c r="F50" s="142">
        <v>39501.2</v>
      </c>
      <c r="G50" s="138">
        <v>14</v>
      </c>
      <c r="H50" s="138"/>
      <c r="I50" s="159">
        <v>627.5</v>
      </c>
      <c r="J50" s="164"/>
      <c r="K50" s="145"/>
      <c r="L50" s="146">
        <f t="shared" si="0"/>
        <v>38873.7</v>
      </c>
      <c r="M50" s="138">
        <v>14</v>
      </c>
    </row>
    <row r="51" spans="1:13" s="18" customFormat="1" ht="20.25">
      <c r="A51" s="78">
        <v>80309</v>
      </c>
      <c r="B51" s="60" t="s">
        <v>4</v>
      </c>
      <c r="C51" s="61">
        <v>1275000</v>
      </c>
      <c r="D51" s="61"/>
      <c r="E51" s="108"/>
      <c r="F51" s="142">
        <v>1571</v>
      </c>
      <c r="G51" s="138"/>
      <c r="H51" s="138"/>
      <c r="I51" s="146">
        <v>0</v>
      </c>
      <c r="J51" s="160"/>
      <c r="K51" s="145"/>
      <c r="L51" s="146">
        <f t="shared" si="0"/>
        <v>1571</v>
      </c>
      <c r="M51" s="138"/>
    </row>
    <row r="52" spans="1:13" s="30" customFormat="1" ht="20.25">
      <c r="A52" s="78"/>
      <c r="B52" s="60"/>
      <c r="C52" s="61"/>
      <c r="D52" s="61"/>
      <c r="E52" s="108"/>
      <c r="F52" s="142"/>
      <c r="G52" s="138"/>
      <c r="H52" s="138"/>
      <c r="I52" s="146"/>
      <c r="J52" s="160"/>
      <c r="K52" s="145"/>
      <c r="L52" s="146"/>
      <c r="M52" s="138"/>
    </row>
    <row r="53" spans="1:13" s="88" customFormat="1" ht="23.25">
      <c r="A53" s="85"/>
      <c r="B53" s="86" t="s">
        <v>14</v>
      </c>
      <c r="C53" s="87">
        <f>SUM(C54:C55)</f>
        <v>16900500</v>
      </c>
      <c r="D53" s="87"/>
      <c r="E53" s="109"/>
      <c r="F53" s="153">
        <f>SUM(F54:F55)</f>
        <v>19004.5</v>
      </c>
      <c r="G53" s="154"/>
      <c r="H53" s="154"/>
      <c r="I53" s="155"/>
      <c r="J53" s="156"/>
      <c r="K53" s="157"/>
      <c r="L53" s="163">
        <f>L54+L55</f>
        <v>18716.4</v>
      </c>
      <c r="M53" s="154"/>
    </row>
    <row r="54" spans="1:13" s="17" customFormat="1" ht="20.25">
      <c r="A54" s="78">
        <v>80306</v>
      </c>
      <c r="B54" s="60" t="s">
        <v>3</v>
      </c>
      <c r="C54" s="61">
        <v>16045500</v>
      </c>
      <c r="D54" s="61">
        <v>12000</v>
      </c>
      <c r="E54" s="108"/>
      <c r="F54" s="142">
        <v>18115.5</v>
      </c>
      <c r="G54" s="138">
        <v>12</v>
      </c>
      <c r="H54" s="138"/>
      <c r="I54" s="159">
        <v>288.1</v>
      </c>
      <c r="J54" s="164"/>
      <c r="K54" s="145"/>
      <c r="L54" s="146">
        <f t="shared" si="0"/>
        <v>17827.4</v>
      </c>
      <c r="M54" s="138">
        <v>12</v>
      </c>
    </row>
    <row r="55" spans="1:13" s="18" customFormat="1" ht="20.25">
      <c r="A55" s="78">
        <v>80309</v>
      </c>
      <c r="B55" s="60" t="s">
        <v>4</v>
      </c>
      <c r="C55" s="61">
        <v>855000</v>
      </c>
      <c r="D55" s="61"/>
      <c r="E55" s="108"/>
      <c r="F55" s="142">
        <v>889</v>
      </c>
      <c r="G55" s="138"/>
      <c r="H55" s="138"/>
      <c r="I55" s="146">
        <v>0</v>
      </c>
      <c r="J55" s="165"/>
      <c r="K55" s="166"/>
      <c r="L55" s="146">
        <f t="shared" si="0"/>
        <v>889</v>
      </c>
      <c r="M55" s="138"/>
    </row>
    <row r="56" spans="1:13" s="18" customFormat="1" ht="20.25">
      <c r="A56" s="78"/>
      <c r="B56" s="67"/>
      <c r="C56" s="61"/>
      <c r="D56" s="61"/>
      <c r="E56" s="108"/>
      <c r="F56" s="142"/>
      <c r="G56" s="138"/>
      <c r="H56" s="138"/>
      <c r="I56" s="146"/>
      <c r="J56" s="165"/>
      <c r="K56" s="166"/>
      <c r="L56" s="146"/>
      <c r="M56" s="138"/>
    </row>
    <row r="57" spans="1:13" s="88" customFormat="1" ht="23.25">
      <c r="A57" s="85"/>
      <c r="B57" s="86" t="s">
        <v>15</v>
      </c>
      <c r="C57" s="87">
        <f>SUM(C58:C59)</f>
        <v>15539000</v>
      </c>
      <c r="D57" s="87"/>
      <c r="E57" s="109"/>
      <c r="F57" s="153">
        <f>SUM(F58:F59)</f>
        <v>17675.2</v>
      </c>
      <c r="G57" s="154"/>
      <c r="H57" s="154"/>
      <c r="I57" s="155"/>
      <c r="J57" s="167"/>
      <c r="K57" s="168"/>
      <c r="L57" s="163">
        <f>L58+L59</f>
        <v>17422.800000000003</v>
      </c>
      <c r="M57" s="154"/>
    </row>
    <row r="58" spans="1:13" s="18" customFormat="1" ht="20.25">
      <c r="A58" s="78">
        <v>80306</v>
      </c>
      <c r="B58" s="60" t="s">
        <v>3</v>
      </c>
      <c r="C58" s="61">
        <v>14307000</v>
      </c>
      <c r="D58" s="61">
        <v>12000</v>
      </c>
      <c r="E58" s="108"/>
      <c r="F58" s="142">
        <v>16210.2</v>
      </c>
      <c r="G58" s="138">
        <v>12</v>
      </c>
      <c r="H58" s="138"/>
      <c r="I58" s="159">
        <v>252.4</v>
      </c>
      <c r="J58" s="165"/>
      <c r="K58" s="166"/>
      <c r="L58" s="146">
        <f t="shared" si="0"/>
        <v>15957.800000000001</v>
      </c>
      <c r="M58" s="138">
        <v>12</v>
      </c>
    </row>
    <row r="59" spans="1:13" s="18" customFormat="1" ht="20.25">
      <c r="A59" s="78">
        <v>80309</v>
      </c>
      <c r="B59" s="60" t="s">
        <v>4</v>
      </c>
      <c r="C59" s="61">
        <v>1232000</v>
      </c>
      <c r="D59" s="61"/>
      <c r="E59" s="108"/>
      <c r="F59" s="142">
        <v>1465</v>
      </c>
      <c r="G59" s="138"/>
      <c r="H59" s="138"/>
      <c r="I59" s="146">
        <v>0</v>
      </c>
      <c r="J59" s="165"/>
      <c r="K59" s="166"/>
      <c r="L59" s="146">
        <f t="shared" si="0"/>
        <v>1465</v>
      </c>
      <c r="M59" s="138"/>
    </row>
    <row r="60" spans="1:13" s="18" customFormat="1" ht="20.25">
      <c r="A60" s="78"/>
      <c r="B60" s="67"/>
      <c r="C60" s="61"/>
      <c r="D60" s="61"/>
      <c r="E60" s="108"/>
      <c r="F60" s="142"/>
      <c r="G60" s="138"/>
      <c r="H60" s="138"/>
      <c r="I60" s="146"/>
      <c r="J60" s="165"/>
      <c r="K60" s="166"/>
      <c r="L60" s="146"/>
      <c r="M60" s="138"/>
    </row>
    <row r="61" spans="1:13" s="88" customFormat="1" ht="23.25">
      <c r="A61" s="85"/>
      <c r="B61" s="86" t="s">
        <v>16</v>
      </c>
      <c r="C61" s="87">
        <f>SUM(C62:C63)</f>
        <v>8147800</v>
      </c>
      <c r="D61" s="87"/>
      <c r="E61" s="109"/>
      <c r="F61" s="153">
        <f>SUM(F62:F63)</f>
        <v>10108.3</v>
      </c>
      <c r="G61" s="154"/>
      <c r="H61" s="154"/>
      <c r="I61" s="155"/>
      <c r="J61" s="167"/>
      <c r="K61" s="168"/>
      <c r="L61" s="163">
        <f>L62+L63</f>
        <v>9963.199999999999</v>
      </c>
      <c r="M61" s="154"/>
    </row>
    <row r="62" spans="1:13" s="18" customFormat="1" ht="20.25">
      <c r="A62" s="78">
        <v>80306</v>
      </c>
      <c r="B62" s="60" t="s">
        <v>3</v>
      </c>
      <c r="C62" s="61">
        <v>7610800</v>
      </c>
      <c r="D62" s="61">
        <v>12000</v>
      </c>
      <c r="E62" s="108"/>
      <c r="F62" s="142">
        <v>9364.3</v>
      </c>
      <c r="G62" s="138">
        <v>12</v>
      </c>
      <c r="H62" s="138"/>
      <c r="I62" s="159">
        <v>145.1</v>
      </c>
      <c r="J62" s="165"/>
      <c r="K62" s="166"/>
      <c r="L62" s="146">
        <f t="shared" si="0"/>
        <v>9219.199999999999</v>
      </c>
      <c r="M62" s="138">
        <v>12</v>
      </c>
    </row>
    <row r="63" spans="1:13" s="18" customFormat="1" ht="20.25">
      <c r="A63" s="78">
        <v>80309</v>
      </c>
      <c r="B63" s="60" t="s">
        <v>4</v>
      </c>
      <c r="C63" s="61">
        <v>537000</v>
      </c>
      <c r="D63" s="61"/>
      <c r="E63" s="108"/>
      <c r="F63" s="142">
        <v>744</v>
      </c>
      <c r="G63" s="138"/>
      <c r="H63" s="138"/>
      <c r="I63" s="146">
        <v>0</v>
      </c>
      <c r="J63" s="165"/>
      <c r="K63" s="166"/>
      <c r="L63" s="146">
        <f t="shared" si="0"/>
        <v>744</v>
      </c>
      <c r="M63" s="138"/>
    </row>
    <row r="64" spans="1:13" s="18" customFormat="1" ht="20.25">
      <c r="A64" s="78"/>
      <c r="B64" s="67"/>
      <c r="C64" s="61"/>
      <c r="D64" s="61"/>
      <c r="E64" s="108"/>
      <c r="F64" s="142"/>
      <c r="G64" s="138"/>
      <c r="H64" s="138"/>
      <c r="I64" s="146"/>
      <c r="J64" s="165"/>
      <c r="K64" s="166"/>
      <c r="L64" s="146"/>
      <c r="M64" s="138"/>
    </row>
    <row r="65" spans="1:13" s="88" customFormat="1" ht="23.25">
      <c r="A65" s="85"/>
      <c r="B65" s="86" t="s">
        <v>17</v>
      </c>
      <c r="C65" s="87">
        <f>SUM(C66:C67)</f>
        <v>26625000</v>
      </c>
      <c r="D65" s="87"/>
      <c r="E65" s="109"/>
      <c r="F65" s="153">
        <f>SUM(F66:F67)</f>
        <v>31859</v>
      </c>
      <c r="G65" s="154"/>
      <c r="H65" s="154"/>
      <c r="I65" s="155"/>
      <c r="J65" s="167"/>
      <c r="K65" s="168"/>
      <c r="L65" s="163">
        <f>L66+L67</f>
        <v>31387.6</v>
      </c>
      <c r="M65" s="154"/>
    </row>
    <row r="66" spans="1:13" s="18" customFormat="1" ht="20.25">
      <c r="A66" s="78">
        <v>80306</v>
      </c>
      <c r="B66" s="60" t="s">
        <v>3</v>
      </c>
      <c r="C66" s="61">
        <v>25019000</v>
      </c>
      <c r="D66" s="61">
        <v>15000</v>
      </c>
      <c r="E66" s="108"/>
      <c r="F66" s="142">
        <v>29875</v>
      </c>
      <c r="G66" s="138">
        <v>15</v>
      </c>
      <c r="H66" s="138"/>
      <c r="I66" s="159">
        <v>471.4</v>
      </c>
      <c r="J66" s="165"/>
      <c r="K66" s="166"/>
      <c r="L66" s="146">
        <f>F66-I66</f>
        <v>29403.6</v>
      </c>
      <c r="M66" s="138">
        <v>15</v>
      </c>
    </row>
    <row r="67" spans="1:13" s="18" customFormat="1" ht="20.25">
      <c r="A67" s="78">
        <v>80309</v>
      </c>
      <c r="B67" s="60" t="s">
        <v>4</v>
      </c>
      <c r="C67" s="61">
        <v>1606000</v>
      </c>
      <c r="D67" s="61"/>
      <c r="E67" s="108"/>
      <c r="F67" s="142">
        <v>1984</v>
      </c>
      <c r="G67" s="138"/>
      <c r="H67" s="138"/>
      <c r="I67" s="146">
        <v>0</v>
      </c>
      <c r="J67" s="165"/>
      <c r="K67" s="166"/>
      <c r="L67" s="146">
        <f t="shared" si="0"/>
        <v>1984</v>
      </c>
      <c r="M67" s="138"/>
    </row>
    <row r="68" spans="1:13" s="18" customFormat="1" ht="20.25">
      <c r="A68" s="78"/>
      <c r="B68" s="67"/>
      <c r="C68" s="61"/>
      <c r="D68" s="61"/>
      <c r="E68" s="108"/>
      <c r="F68" s="142"/>
      <c r="G68" s="138"/>
      <c r="H68" s="138"/>
      <c r="I68" s="146"/>
      <c r="J68" s="165"/>
      <c r="K68" s="166"/>
      <c r="L68" s="146"/>
      <c r="M68" s="138"/>
    </row>
    <row r="69" spans="1:13" s="88" customFormat="1" ht="23.25">
      <c r="A69" s="85"/>
      <c r="B69" s="86" t="s">
        <v>18</v>
      </c>
      <c r="C69" s="87">
        <f>SUM(C70:C71)</f>
        <v>19938000</v>
      </c>
      <c r="D69" s="87"/>
      <c r="E69" s="109"/>
      <c r="F69" s="153">
        <f>SUM(F70:F71)</f>
        <v>22708.7</v>
      </c>
      <c r="G69" s="154"/>
      <c r="H69" s="154"/>
      <c r="I69" s="155"/>
      <c r="J69" s="167"/>
      <c r="K69" s="168"/>
      <c r="L69" s="163">
        <f>L70+L71</f>
        <v>22376.7</v>
      </c>
      <c r="M69" s="154"/>
    </row>
    <row r="70" spans="1:13" s="18" customFormat="1" ht="20.25">
      <c r="A70" s="78">
        <v>80306</v>
      </c>
      <c r="B70" s="60" t="s">
        <v>3</v>
      </c>
      <c r="C70" s="61">
        <v>18300000</v>
      </c>
      <c r="D70" s="68">
        <v>10000</v>
      </c>
      <c r="E70" s="114"/>
      <c r="F70" s="142">
        <v>20882.7</v>
      </c>
      <c r="G70" s="169">
        <v>10</v>
      </c>
      <c r="H70" s="169"/>
      <c r="I70" s="159">
        <v>332</v>
      </c>
      <c r="J70" s="165"/>
      <c r="K70" s="166"/>
      <c r="L70" s="146">
        <f t="shared" si="0"/>
        <v>20550.7</v>
      </c>
      <c r="M70" s="169">
        <v>10</v>
      </c>
    </row>
    <row r="71" spans="1:13" s="18" customFormat="1" ht="20.25">
      <c r="A71" s="78">
        <v>80309</v>
      </c>
      <c r="B71" s="60" t="s">
        <v>4</v>
      </c>
      <c r="C71" s="61">
        <v>1638000</v>
      </c>
      <c r="D71" s="61"/>
      <c r="E71" s="108"/>
      <c r="F71" s="142">
        <v>1826</v>
      </c>
      <c r="G71" s="138"/>
      <c r="H71" s="138"/>
      <c r="I71" s="146">
        <v>0</v>
      </c>
      <c r="J71" s="165"/>
      <c r="K71" s="166"/>
      <c r="L71" s="146">
        <f t="shared" si="0"/>
        <v>1826</v>
      </c>
      <c r="M71" s="138"/>
    </row>
    <row r="72" spans="1:13" s="18" customFormat="1" ht="20.25">
      <c r="A72" s="78"/>
      <c r="B72" s="67"/>
      <c r="C72" s="61"/>
      <c r="D72" s="61"/>
      <c r="E72" s="108"/>
      <c r="F72" s="142"/>
      <c r="G72" s="138"/>
      <c r="H72" s="138"/>
      <c r="I72" s="146"/>
      <c r="J72" s="165"/>
      <c r="K72" s="166"/>
      <c r="L72" s="146"/>
      <c r="M72" s="138"/>
    </row>
    <row r="73" spans="1:13" s="88" customFormat="1" ht="23.25">
      <c r="A73" s="85"/>
      <c r="B73" s="86" t="s">
        <v>19</v>
      </c>
      <c r="C73" s="87">
        <f>SUM(C74:C75)</f>
        <v>24409200</v>
      </c>
      <c r="D73" s="87"/>
      <c r="E73" s="109"/>
      <c r="F73" s="153">
        <f>SUM(F74:F75)</f>
        <v>26601.8</v>
      </c>
      <c r="G73" s="154"/>
      <c r="H73" s="154"/>
      <c r="I73" s="155"/>
      <c r="J73" s="167"/>
      <c r="K73" s="168"/>
      <c r="L73" s="163">
        <f>L74+L75</f>
        <v>26210.1</v>
      </c>
      <c r="M73" s="154"/>
    </row>
    <row r="74" spans="1:13" s="18" customFormat="1" ht="20.25">
      <c r="A74" s="78">
        <v>80306</v>
      </c>
      <c r="B74" s="60" t="s">
        <v>3</v>
      </c>
      <c r="C74" s="61">
        <v>22319200</v>
      </c>
      <c r="D74" s="61">
        <v>12000</v>
      </c>
      <c r="E74" s="108"/>
      <c r="F74" s="142">
        <v>24595.8</v>
      </c>
      <c r="G74" s="138">
        <v>12</v>
      </c>
      <c r="H74" s="138"/>
      <c r="I74" s="159">
        <v>391.7</v>
      </c>
      <c r="J74" s="165"/>
      <c r="K74" s="166"/>
      <c r="L74" s="146">
        <f t="shared" si="0"/>
        <v>24204.1</v>
      </c>
      <c r="M74" s="138">
        <v>12</v>
      </c>
    </row>
    <row r="75" spans="1:13" s="18" customFormat="1" ht="20.25">
      <c r="A75" s="78">
        <v>80309</v>
      </c>
      <c r="B75" s="60" t="s">
        <v>4</v>
      </c>
      <c r="C75" s="61">
        <v>2090000</v>
      </c>
      <c r="D75" s="61"/>
      <c r="E75" s="108"/>
      <c r="F75" s="142">
        <v>2006</v>
      </c>
      <c r="G75" s="138"/>
      <c r="H75" s="138"/>
      <c r="I75" s="146">
        <v>0</v>
      </c>
      <c r="J75" s="165"/>
      <c r="K75" s="166"/>
      <c r="L75" s="146">
        <f t="shared" si="0"/>
        <v>2006</v>
      </c>
      <c r="M75" s="138"/>
    </row>
    <row r="76" spans="1:13" s="18" customFormat="1" ht="20.25">
      <c r="A76" s="78"/>
      <c r="B76" s="67"/>
      <c r="C76" s="61"/>
      <c r="D76" s="61"/>
      <c r="E76" s="108"/>
      <c r="F76" s="142"/>
      <c r="G76" s="138"/>
      <c r="H76" s="138"/>
      <c r="I76" s="146"/>
      <c r="J76" s="165"/>
      <c r="K76" s="166"/>
      <c r="L76" s="146"/>
      <c r="M76" s="138"/>
    </row>
    <row r="77" spans="1:13" s="88" customFormat="1" ht="23.25">
      <c r="A77" s="85"/>
      <c r="B77" s="86" t="s">
        <v>20</v>
      </c>
      <c r="C77" s="87">
        <f>SUM(C78:C79)</f>
        <v>31311600</v>
      </c>
      <c r="D77" s="87"/>
      <c r="E77" s="109"/>
      <c r="F77" s="153">
        <f>SUM(F78:F79)</f>
        <v>35930.6</v>
      </c>
      <c r="G77" s="154"/>
      <c r="H77" s="154"/>
      <c r="I77" s="155"/>
      <c r="J77" s="167"/>
      <c r="K77" s="168"/>
      <c r="L77" s="163">
        <f>L78+L79</f>
        <v>35396.9</v>
      </c>
      <c r="M77" s="154"/>
    </row>
    <row r="78" spans="1:13" s="18" customFormat="1" ht="20.25">
      <c r="A78" s="78">
        <v>80306</v>
      </c>
      <c r="B78" s="60" t="s">
        <v>3</v>
      </c>
      <c r="C78" s="61">
        <v>29632600</v>
      </c>
      <c r="D78" s="61">
        <v>14000</v>
      </c>
      <c r="E78" s="108"/>
      <c r="F78" s="142">
        <v>33987.6</v>
      </c>
      <c r="G78" s="138">
        <v>14</v>
      </c>
      <c r="H78" s="138"/>
      <c r="I78" s="159">
        <v>533.7</v>
      </c>
      <c r="J78" s="165"/>
      <c r="K78" s="166"/>
      <c r="L78" s="146">
        <f t="shared" si="0"/>
        <v>33453.9</v>
      </c>
      <c r="M78" s="138">
        <v>14</v>
      </c>
    </row>
    <row r="79" spans="1:13" s="18" customFormat="1" ht="20.25">
      <c r="A79" s="78">
        <v>80309</v>
      </c>
      <c r="B79" s="60" t="s">
        <v>4</v>
      </c>
      <c r="C79" s="61">
        <v>1679000</v>
      </c>
      <c r="D79" s="61"/>
      <c r="E79" s="108"/>
      <c r="F79" s="142">
        <v>1943</v>
      </c>
      <c r="G79" s="138"/>
      <c r="H79" s="138"/>
      <c r="I79" s="146">
        <v>0</v>
      </c>
      <c r="J79" s="165"/>
      <c r="K79" s="166"/>
      <c r="L79" s="146">
        <f t="shared" si="0"/>
        <v>1943</v>
      </c>
      <c r="M79" s="138"/>
    </row>
    <row r="80" spans="1:13" s="18" customFormat="1" ht="20.25">
      <c r="A80" s="78"/>
      <c r="B80" s="67"/>
      <c r="C80" s="61"/>
      <c r="D80" s="61"/>
      <c r="E80" s="108"/>
      <c r="F80" s="142"/>
      <c r="G80" s="138"/>
      <c r="H80" s="138"/>
      <c r="I80" s="146"/>
      <c r="J80" s="165"/>
      <c r="K80" s="166"/>
      <c r="L80" s="146"/>
      <c r="M80" s="138"/>
    </row>
    <row r="81" spans="1:13" s="88" customFormat="1" ht="23.25">
      <c r="A81" s="85"/>
      <c r="B81" s="86" t="s">
        <v>21</v>
      </c>
      <c r="C81" s="87">
        <f>SUM(C82:C83)</f>
        <v>17390000</v>
      </c>
      <c r="D81" s="87"/>
      <c r="E81" s="109"/>
      <c r="F81" s="153">
        <f>SUM(F82:F83)</f>
        <v>21022.6</v>
      </c>
      <c r="G81" s="154"/>
      <c r="H81" s="154"/>
      <c r="I81" s="155"/>
      <c r="J81" s="167"/>
      <c r="K81" s="168"/>
      <c r="L81" s="163">
        <f>L82+L83</f>
        <v>20732.899999999998</v>
      </c>
      <c r="M81" s="154"/>
    </row>
    <row r="82" spans="1:13" s="18" customFormat="1" ht="20.25">
      <c r="A82" s="78">
        <v>80306</v>
      </c>
      <c r="B82" s="60" t="s">
        <v>3</v>
      </c>
      <c r="C82" s="61">
        <v>15909000</v>
      </c>
      <c r="D82" s="61">
        <v>12000</v>
      </c>
      <c r="E82" s="108"/>
      <c r="F82" s="142">
        <v>19246.6</v>
      </c>
      <c r="G82" s="138">
        <v>12</v>
      </c>
      <c r="H82" s="138"/>
      <c r="I82" s="159">
        <v>289.7</v>
      </c>
      <c r="J82" s="165"/>
      <c r="K82" s="166"/>
      <c r="L82" s="146">
        <f t="shared" si="0"/>
        <v>18956.899999999998</v>
      </c>
      <c r="M82" s="138">
        <v>12</v>
      </c>
    </row>
    <row r="83" spans="1:13" s="18" customFormat="1" ht="20.25">
      <c r="A83" s="78">
        <v>80309</v>
      </c>
      <c r="B83" s="60" t="s">
        <v>4</v>
      </c>
      <c r="C83" s="61">
        <v>1481000</v>
      </c>
      <c r="D83" s="61"/>
      <c r="E83" s="108"/>
      <c r="F83" s="142">
        <v>1776</v>
      </c>
      <c r="G83" s="138"/>
      <c r="H83" s="138"/>
      <c r="I83" s="146">
        <v>0</v>
      </c>
      <c r="J83" s="165"/>
      <c r="K83" s="166"/>
      <c r="L83" s="146">
        <f t="shared" si="0"/>
        <v>1776</v>
      </c>
      <c r="M83" s="138"/>
    </row>
    <row r="84" spans="1:13" s="18" customFormat="1" ht="20.25">
      <c r="A84" s="78"/>
      <c r="B84" s="67"/>
      <c r="C84" s="61"/>
      <c r="D84" s="61"/>
      <c r="E84" s="108"/>
      <c r="F84" s="142"/>
      <c r="G84" s="138"/>
      <c r="H84" s="138"/>
      <c r="I84" s="146"/>
      <c r="J84" s="165"/>
      <c r="K84" s="166"/>
      <c r="L84" s="146"/>
      <c r="M84" s="138"/>
    </row>
    <row r="85" spans="1:13" s="88" customFormat="1" ht="23.25">
      <c r="A85" s="85"/>
      <c r="B85" s="86" t="s">
        <v>22</v>
      </c>
      <c r="C85" s="87">
        <f>SUM(C86:C87)</f>
        <v>15172700</v>
      </c>
      <c r="D85" s="87"/>
      <c r="E85" s="109"/>
      <c r="F85" s="153">
        <f>SUM(F86:F87)</f>
        <v>16746.4</v>
      </c>
      <c r="G85" s="154"/>
      <c r="H85" s="154"/>
      <c r="I85" s="155"/>
      <c r="J85" s="167"/>
      <c r="K85" s="168"/>
      <c r="L85" s="163">
        <f>L86+L87</f>
        <v>16487.699999999997</v>
      </c>
      <c r="M85" s="154"/>
    </row>
    <row r="86" spans="1:13" s="18" customFormat="1" ht="20.25">
      <c r="A86" s="78">
        <v>80306</v>
      </c>
      <c r="B86" s="60" t="s">
        <v>3</v>
      </c>
      <c r="C86" s="61">
        <v>14562700</v>
      </c>
      <c r="D86" s="61">
        <v>12000</v>
      </c>
      <c r="E86" s="108"/>
      <c r="F86" s="142">
        <v>16100.4</v>
      </c>
      <c r="G86" s="138">
        <v>12</v>
      </c>
      <c r="H86" s="138"/>
      <c r="I86" s="159">
        <v>258.7</v>
      </c>
      <c r="J86" s="165"/>
      <c r="K86" s="166"/>
      <c r="L86" s="146">
        <f t="shared" si="0"/>
        <v>15841.699999999999</v>
      </c>
      <c r="M86" s="138">
        <v>12</v>
      </c>
    </row>
    <row r="87" spans="1:13" s="18" customFormat="1" ht="20.25">
      <c r="A87" s="78">
        <v>80309</v>
      </c>
      <c r="B87" s="60" t="s">
        <v>4</v>
      </c>
      <c r="C87" s="61">
        <v>610000</v>
      </c>
      <c r="D87" s="61"/>
      <c r="E87" s="108"/>
      <c r="F87" s="142">
        <v>646</v>
      </c>
      <c r="G87" s="138"/>
      <c r="H87" s="138"/>
      <c r="I87" s="146">
        <v>0</v>
      </c>
      <c r="J87" s="165"/>
      <c r="K87" s="166"/>
      <c r="L87" s="146">
        <f t="shared" si="0"/>
        <v>646</v>
      </c>
      <c r="M87" s="138"/>
    </row>
    <row r="88" spans="1:13" s="18" customFormat="1" ht="20.25">
      <c r="A88" s="78"/>
      <c r="B88" s="67"/>
      <c r="C88" s="61"/>
      <c r="D88" s="61"/>
      <c r="E88" s="108"/>
      <c r="F88" s="142"/>
      <c r="G88" s="138"/>
      <c r="H88" s="138"/>
      <c r="I88" s="146"/>
      <c r="J88" s="165"/>
      <c r="K88" s="166"/>
      <c r="L88" s="146"/>
      <c r="M88" s="138"/>
    </row>
    <row r="89" spans="1:13" s="88" customFormat="1" ht="23.25">
      <c r="A89" s="85"/>
      <c r="B89" s="86" t="s">
        <v>23</v>
      </c>
      <c r="C89" s="87">
        <f>SUM(C90:C91)</f>
        <v>19702700</v>
      </c>
      <c r="D89" s="87"/>
      <c r="E89" s="109"/>
      <c r="F89" s="153">
        <f>SUM(F90:F91)</f>
        <v>22270.6</v>
      </c>
      <c r="G89" s="154"/>
      <c r="H89" s="154"/>
      <c r="I89" s="155"/>
      <c r="J89" s="167"/>
      <c r="K89" s="168"/>
      <c r="L89" s="163">
        <f>L90+L91</f>
        <v>21947.399999999998</v>
      </c>
      <c r="M89" s="154"/>
    </row>
    <row r="90" spans="1:13" s="18" customFormat="1" ht="20.25">
      <c r="A90" s="78">
        <v>80306</v>
      </c>
      <c r="B90" s="60" t="s">
        <v>3</v>
      </c>
      <c r="C90" s="61">
        <v>18219700</v>
      </c>
      <c r="D90" s="61">
        <v>10000</v>
      </c>
      <c r="E90" s="108"/>
      <c r="F90" s="142">
        <v>20326.6</v>
      </c>
      <c r="G90" s="138">
        <v>10</v>
      </c>
      <c r="H90" s="138"/>
      <c r="I90" s="159">
        <v>323.2</v>
      </c>
      <c r="J90" s="165"/>
      <c r="K90" s="166"/>
      <c r="L90" s="146">
        <f aca="true" t="shared" si="1" ref="L90:L95">F90-I90</f>
        <v>20003.399999999998</v>
      </c>
      <c r="M90" s="138">
        <v>10</v>
      </c>
    </row>
    <row r="91" spans="1:13" s="18" customFormat="1" ht="20.25">
      <c r="A91" s="78">
        <v>80309</v>
      </c>
      <c r="B91" s="60" t="s">
        <v>4</v>
      </c>
      <c r="C91" s="61">
        <v>1483000</v>
      </c>
      <c r="D91" s="61"/>
      <c r="E91" s="108"/>
      <c r="F91" s="142">
        <v>1944</v>
      </c>
      <c r="G91" s="138"/>
      <c r="H91" s="138"/>
      <c r="I91" s="146">
        <v>0</v>
      </c>
      <c r="J91" s="165"/>
      <c r="K91" s="166"/>
      <c r="L91" s="146">
        <f t="shared" si="1"/>
        <v>1944</v>
      </c>
      <c r="M91" s="138"/>
    </row>
    <row r="92" spans="1:13" s="18" customFormat="1" ht="20.25">
      <c r="A92" s="78"/>
      <c r="B92" s="67"/>
      <c r="C92" s="61"/>
      <c r="D92" s="61"/>
      <c r="E92" s="108"/>
      <c r="F92" s="142"/>
      <c r="G92" s="138"/>
      <c r="H92" s="138"/>
      <c r="I92" s="146"/>
      <c r="J92" s="165"/>
      <c r="K92" s="166"/>
      <c r="L92" s="146"/>
      <c r="M92" s="138"/>
    </row>
    <row r="93" spans="1:13" s="88" customFormat="1" ht="23.25">
      <c r="A93" s="85"/>
      <c r="B93" s="86" t="s">
        <v>24</v>
      </c>
      <c r="C93" s="87">
        <f>SUM(C94:C95)</f>
        <v>15535700</v>
      </c>
      <c r="D93" s="87"/>
      <c r="E93" s="109"/>
      <c r="F93" s="153">
        <f>SUM(F94:F95)</f>
        <v>16534.7</v>
      </c>
      <c r="G93" s="154"/>
      <c r="H93" s="154"/>
      <c r="I93" s="155"/>
      <c r="J93" s="167"/>
      <c r="K93" s="168"/>
      <c r="L93" s="163">
        <f>L94+L95</f>
        <v>16271</v>
      </c>
      <c r="M93" s="154"/>
    </row>
    <row r="94" spans="1:13" s="18" customFormat="1" ht="20.25">
      <c r="A94" s="78">
        <v>80306</v>
      </c>
      <c r="B94" s="60" t="s">
        <v>3</v>
      </c>
      <c r="C94" s="61">
        <v>15043700</v>
      </c>
      <c r="D94" s="61">
        <v>10000</v>
      </c>
      <c r="E94" s="108"/>
      <c r="F94" s="142">
        <v>15936.7</v>
      </c>
      <c r="G94" s="138">
        <v>10</v>
      </c>
      <c r="H94" s="138"/>
      <c r="I94" s="159">
        <v>263.7</v>
      </c>
      <c r="J94" s="165"/>
      <c r="K94" s="166"/>
      <c r="L94" s="146">
        <f t="shared" si="1"/>
        <v>15673</v>
      </c>
      <c r="M94" s="138">
        <v>10</v>
      </c>
    </row>
    <row r="95" spans="1:13" s="18" customFormat="1" ht="20.25">
      <c r="A95" s="78">
        <v>80309</v>
      </c>
      <c r="B95" s="60" t="s">
        <v>4</v>
      </c>
      <c r="C95" s="61">
        <v>492000</v>
      </c>
      <c r="D95" s="61"/>
      <c r="E95" s="108"/>
      <c r="F95" s="142">
        <v>598</v>
      </c>
      <c r="G95" s="138"/>
      <c r="H95" s="138"/>
      <c r="I95" s="146">
        <v>0</v>
      </c>
      <c r="J95" s="165"/>
      <c r="K95" s="166"/>
      <c r="L95" s="146">
        <f t="shared" si="1"/>
        <v>598</v>
      </c>
      <c r="M95" s="138"/>
    </row>
    <row r="96" spans="1:13" s="18" customFormat="1" ht="18.75" customHeight="1" hidden="1">
      <c r="A96" s="79"/>
      <c r="B96" s="54"/>
      <c r="C96" s="53"/>
      <c r="D96" s="53"/>
      <c r="E96" s="115"/>
      <c r="F96" s="101"/>
      <c r="G96" s="53"/>
      <c r="H96" s="53"/>
      <c r="I96" s="15"/>
      <c r="J96" s="44"/>
      <c r="K96" s="35"/>
      <c r="L96" s="15"/>
      <c r="M96" s="53"/>
    </row>
    <row r="97" spans="1:13" s="17" customFormat="1" ht="21" customHeight="1" hidden="1">
      <c r="A97" s="80">
        <v>80306</v>
      </c>
      <c r="B97" s="77" t="s">
        <v>34</v>
      </c>
      <c r="C97" s="72">
        <f>SUM(C98:C99)</f>
        <v>0</v>
      </c>
      <c r="D97" s="72"/>
      <c r="E97" s="116"/>
      <c r="F97" s="102">
        <f>SUM(F98:F99)</f>
        <v>0</v>
      </c>
      <c r="G97" s="72"/>
      <c r="H97" s="72"/>
      <c r="I97" s="73" t="e">
        <f>F97/C97*100</f>
        <v>#DIV/0!</v>
      </c>
      <c r="J97" s="45"/>
      <c r="K97" s="38"/>
      <c r="L97" s="73" t="e">
        <f>I97/F97*100</f>
        <v>#DIV/0!</v>
      </c>
      <c r="M97" s="72"/>
    </row>
    <row r="98" spans="1:13" s="18" customFormat="1" ht="20.25" customHeight="1" hidden="1">
      <c r="A98" s="25"/>
      <c r="B98" s="67" t="s">
        <v>32</v>
      </c>
      <c r="C98" s="61">
        <v>0</v>
      </c>
      <c r="D98" s="61"/>
      <c r="E98" s="108"/>
      <c r="F98" s="103" t="s">
        <v>29</v>
      </c>
      <c r="G98" s="61"/>
      <c r="H98" s="61"/>
      <c r="I98" s="62" t="e">
        <f>F98/C98*100</f>
        <v>#DIV/0!</v>
      </c>
      <c r="J98" s="44"/>
      <c r="K98" s="35"/>
      <c r="L98" s="62" t="e">
        <f>I98/F98*100</f>
        <v>#DIV/0!</v>
      </c>
      <c r="M98" s="61"/>
    </row>
    <row r="99" spans="1:13" s="18" customFormat="1" ht="20.25" customHeight="1" hidden="1">
      <c r="A99" s="25"/>
      <c r="B99" s="67" t="s">
        <v>33</v>
      </c>
      <c r="C99" s="68">
        <v>0</v>
      </c>
      <c r="D99" s="61"/>
      <c r="E99" s="108"/>
      <c r="F99" s="103" t="s">
        <v>29</v>
      </c>
      <c r="G99" s="61"/>
      <c r="H99" s="61"/>
      <c r="I99" s="62"/>
      <c r="J99" s="44"/>
      <c r="K99" s="35"/>
      <c r="L99" s="62"/>
      <c r="M99" s="61"/>
    </row>
    <row r="100" spans="1:13" s="18" customFormat="1" ht="18.75" customHeight="1" hidden="1">
      <c r="A100" s="25"/>
      <c r="B100" s="54"/>
      <c r="C100" s="53"/>
      <c r="D100" s="53"/>
      <c r="E100" s="115"/>
      <c r="F100" s="101"/>
      <c r="G100" s="53"/>
      <c r="H100" s="53"/>
      <c r="I100" s="15"/>
      <c r="J100" s="44"/>
      <c r="K100" s="35"/>
      <c r="L100" s="15"/>
      <c r="M100" s="53"/>
    </row>
    <row r="101" spans="1:13" s="17" customFormat="1" ht="18.75" customHeight="1" hidden="1">
      <c r="A101" s="24">
        <v>80395</v>
      </c>
      <c r="B101" s="55" t="s">
        <v>25</v>
      </c>
      <c r="C101" s="56"/>
      <c r="D101" s="56"/>
      <c r="E101" s="117"/>
      <c r="F101" s="104"/>
      <c r="G101" s="56"/>
      <c r="H101" s="56"/>
      <c r="I101" s="31"/>
      <c r="J101" s="45"/>
      <c r="K101" s="38"/>
      <c r="L101" s="31"/>
      <c r="M101" s="56"/>
    </row>
    <row r="102" spans="1:13" s="18" customFormat="1" ht="18.75">
      <c r="A102" s="32"/>
      <c r="B102" s="57"/>
      <c r="C102" s="58"/>
      <c r="D102" s="58"/>
      <c r="E102" s="118"/>
      <c r="F102" s="105"/>
      <c r="G102" s="58"/>
      <c r="H102" s="58"/>
      <c r="I102" s="33"/>
      <c r="J102" s="46"/>
      <c r="K102" s="34"/>
      <c r="L102" s="33"/>
      <c r="M102" s="58"/>
    </row>
    <row r="103" spans="1:13" ht="15.75">
      <c r="A103" s="26"/>
      <c r="B103" s="3"/>
      <c r="C103" s="7"/>
      <c r="D103" s="7"/>
      <c r="E103" s="7"/>
      <c r="F103" s="7"/>
      <c r="G103" s="7"/>
      <c r="H103" s="7"/>
      <c r="I103" s="7"/>
      <c r="J103" s="8"/>
      <c r="K103" s="7"/>
      <c r="L103" s="7"/>
      <c r="M103" s="7"/>
    </row>
    <row r="104" spans="1:27" ht="30" customHeight="1">
      <c r="A104" s="184" t="s">
        <v>51</v>
      </c>
      <c r="B104" s="185"/>
      <c r="C104" s="185"/>
      <c r="D104" s="185"/>
      <c r="E104" s="185"/>
      <c r="F104" s="185"/>
      <c r="G104" s="185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6"/>
      <c r="Z104" s="176"/>
      <c r="AA104" s="176"/>
    </row>
    <row r="105" spans="1:27" ht="30" customHeight="1">
      <c r="A105" s="186" t="s">
        <v>52</v>
      </c>
      <c r="B105" s="186"/>
      <c r="C105" s="186"/>
      <c r="D105" s="186"/>
      <c r="E105" s="186"/>
      <c r="F105" s="186"/>
      <c r="G105" s="186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</row>
    <row r="106" spans="1:27" ht="31.5" customHeight="1">
      <c r="A106" s="186" t="s">
        <v>53</v>
      </c>
      <c r="B106" s="187"/>
      <c r="C106" s="187"/>
      <c r="D106" s="187"/>
      <c r="E106" s="187"/>
      <c r="F106" s="187"/>
      <c r="G106" s="187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</row>
    <row r="107" spans="1:13" ht="15.75">
      <c r="A107" s="27"/>
      <c r="B107" s="39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>
      <c r="A108" s="27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>
      <c r="A109" s="27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>
      <c r="A110" s="27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>
      <c r="A111" s="27"/>
      <c r="B111" s="39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>
      <c r="A112" s="27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>
      <c r="A113" s="27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>
      <c r="A114" s="28"/>
      <c r="B114" s="11"/>
      <c r="C114" s="10"/>
      <c r="D114" s="10"/>
      <c r="E114" s="10"/>
      <c r="F114" s="9"/>
      <c r="G114" s="9"/>
      <c r="H114" s="9"/>
      <c r="I114" s="9"/>
      <c r="J114" s="9"/>
      <c r="K114" s="9"/>
      <c r="L114" s="9"/>
      <c r="M114" s="9"/>
    </row>
    <row r="115" spans="1:13" ht="15.75">
      <c r="A115" s="2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5.75">
      <c r="A116" s="27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>
      <c r="A117" s="27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>
      <c r="A118" s="27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>
      <c r="A119" s="27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>
      <c r="A120" s="27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>
      <c r="A121" s="27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>
      <c r="A122" s="27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>
      <c r="A123" s="27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</sheetData>
  <sheetProtection/>
  <mergeCells count="9">
    <mergeCell ref="A104:G104"/>
    <mergeCell ref="A105:G105"/>
    <mergeCell ref="A106:G106"/>
    <mergeCell ref="G12:H12"/>
    <mergeCell ref="D12:E12"/>
    <mergeCell ref="I12:I16"/>
    <mergeCell ref="L12:L16"/>
    <mergeCell ref="L11:M11"/>
    <mergeCell ref="G11:H11"/>
  </mergeCells>
  <printOptions horizontalCentered="1" verticalCentered="1"/>
  <pageMargins left="0" right="0" top="0" bottom="0" header="0" footer="0"/>
  <pageSetup fitToHeight="1" fitToWidth="1" horizontalDpi="240" verticalDpi="24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</dc:creator>
  <cp:keywords/>
  <dc:description/>
  <cp:lastModifiedBy>jwojtal</cp:lastModifiedBy>
  <cp:lastPrinted>2010-03-10T08:35:36Z</cp:lastPrinted>
  <dcterms:created xsi:type="dcterms:W3CDTF">1997-12-05T12:54:38Z</dcterms:created>
  <dcterms:modified xsi:type="dcterms:W3CDTF">2010-04-09T07:53:13Z</dcterms:modified>
  <cp:category/>
  <cp:version/>
  <cp:contentType/>
  <cp:contentStatus/>
</cp:coreProperties>
</file>