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kubiak\Desktop\Pliki tymczasowe\"/>
    </mc:Choice>
  </mc:AlternateContent>
  <bookViews>
    <workbookView xWindow="0" yWindow="0" windowWidth="28800" windowHeight="12315"/>
  </bookViews>
  <sheets>
    <sheet name="BP" sheetId="1" r:id="rId1"/>
  </sheets>
  <externalReferences>
    <externalReference r:id="rId2"/>
  </externalReferences>
  <definedNames>
    <definedName name="czescBudzetowa" localSheetId="0">#REF!</definedName>
    <definedName name="dysponent" localSheetId="0">#REF!</definedName>
    <definedName name="dzialyirozdzialy" localSheetId="0">#REF!</definedName>
    <definedName name="_xlnm.Print_Area" localSheetId="0">BP!$A$1:$J$86</definedName>
    <definedName name="OGÓŁ_91" localSheetId="0">[1]budżet_11.10.96!#REF!</definedName>
    <definedName name="rokBazowy" localSheetId="0">#REF!</definedName>
    <definedName name="rozdzialy" localSheetId="0">#REF!</definedName>
    <definedName name="wersja" localSheetId="0">#REF!</definedName>
    <definedName name="Zał3a">[1]budżet_11.10.96!#REF!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/>
  <c r="D82" i="1" s="1"/>
  <c r="I82" i="1"/>
  <c r="H82" i="1"/>
  <c r="G82" i="1"/>
  <c r="G85" i="1" s="1"/>
  <c r="F82" i="1"/>
  <c r="E82" i="1"/>
  <c r="D81" i="1"/>
  <c r="I80" i="1"/>
  <c r="H80" i="1"/>
  <c r="G80" i="1"/>
  <c r="F80" i="1"/>
  <c r="E80" i="1"/>
  <c r="D80" i="1"/>
  <c r="D79" i="1"/>
  <c r="I78" i="1"/>
  <c r="H78" i="1"/>
  <c r="G78" i="1"/>
  <c r="F78" i="1"/>
  <c r="E78" i="1"/>
  <c r="D78" i="1"/>
  <c r="D77" i="1"/>
  <c r="D76" i="1" s="1"/>
  <c r="I76" i="1"/>
  <c r="H76" i="1"/>
  <c r="G76" i="1"/>
  <c r="F76" i="1"/>
  <c r="E76" i="1"/>
  <c r="D75" i="1"/>
  <c r="D74" i="1" s="1"/>
  <c r="I74" i="1"/>
  <c r="H74" i="1"/>
  <c r="G74" i="1"/>
  <c r="F74" i="1"/>
  <c r="E74" i="1"/>
  <c r="D21" i="1"/>
  <c r="D20" i="1" s="1"/>
  <c r="I20" i="1"/>
  <c r="H20" i="1"/>
  <c r="G20" i="1"/>
  <c r="F20" i="1"/>
  <c r="E20" i="1"/>
  <c r="D19" i="1"/>
  <c r="D18" i="1" s="1"/>
  <c r="I18" i="1"/>
  <c r="H18" i="1"/>
  <c r="G18" i="1"/>
  <c r="F18" i="1"/>
  <c r="E18" i="1"/>
  <c r="D17" i="1"/>
  <c r="D16" i="1"/>
  <c r="D15" i="1"/>
  <c r="I14" i="1"/>
  <c r="H14" i="1"/>
  <c r="G14" i="1"/>
  <c r="F14" i="1"/>
  <c r="E14" i="1"/>
  <c r="D85" i="1" l="1"/>
  <c r="E85" i="1"/>
  <c r="I85" i="1"/>
  <c r="F85" i="1"/>
  <c r="H85" i="1"/>
  <c r="D14" i="1"/>
  <c r="D22" i="1" s="1"/>
  <c r="F22" i="1"/>
  <c r="I22" i="1"/>
  <c r="E22" i="1"/>
  <c r="H22" i="1"/>
  <c r="G22" i="1"/>
  <c r="I39" i="1"/>
  <c r="I25" i="1"/>
  <c r="I57" i="1"/>
  <c r="I53" i="1"/>
  <c r="H57" i="1"/>
  <c r="H53" i="1"/>
  <c r="H39" i="1"/>
  <c r="H25" i="1"/>
  <c r="G53" i="1"/>
  <c r="F57" i="1"/>
  <c r="F53" i="1"/>
  <c r="G57" i="1"/>
  <c r="F39" i="1"/>
  <c r="G39" i="1"/>
  <c r="G25" i="1"/>
  <c r="F25" i="1"/>
  <c r="F64" i="1" l="1"/>
  <c r="I64" i="1"/>
  <c r="H64" i="1"/>
  <c r="G64" i="1"/>
  <c r="D63" i="1"/>
  <c r="D62" i="1"/>
  <c r="D61" i="1"/>
  <c r="D60" i="1"/>
  <c r="D59" i="1"/>
  <c r="D58" i="1"/>
  <c r="E57" i="1"/>
  <c r="D56" i="1"/>
  <c r="D55" i="1"/>
  <c r="D54" i="1"/>
  <c r="E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E39" i="1"/>
  <c r="D30" i="1"/>
  <c r="D28" i="1"/>
  <c r="D27" i="1"/>
  <c r="D26" i="1"/>
  <c r="E25" i="1"/>
  <c r="D53" i="1" l="1"/>
  <c r="E64" i="1"/>
  <c r="D39" i="1"/>
  <c r="D57" i="1"/>
  <c r="D29" i="1"/>
  <c r="D25" i="1"/>
  <c r="D64" i="1" l="1"/>
</calcChain>
</file>

<file path=xl/sharedStrings.xml><?xml version="1.0" encoding="utf-8"?>
<sst xmlns="http://schemas.openxmlformats.org/spreadsheetml/2006/main" count="170" uniqueCount="100">
  <si>
    <t>w podziale na działy, rozdziały i grupy wydatków</t>
  </si>
  <si>
    <t>w tys. zł</t>
  </si>
  <si>
    <t xml:space="preserve">   z tego:</t>
  </si>
  <si>
    <t>dotacje</t>
  </si>
  <si>
    <t>świadczenia na rzecz osób fizycznych</t>
  </si>
  <si>
    <t>wydatki bieżące jednostek budżetowych</t>
  </si>
  <si>
    <t>wydatki majątkowe</t>
  </si>
  <si>
    <t>współfinan-sowanie projektów            z udziałem środków UE</t>
  </si>
  <si>
    <t>L.p.</t>
  </si>
  <si>
    <t>Wyszczególnienie</t>
  </si>
  <si>
    <t>wydatki bie-</t>
  </si>
  <si>
    <t xml:space="preserve"> </t>
  </si>
  <si>
    <t>żące jednostek</t>
  </si>
  <si>
    <t>budżetowych</t>
  </si>
  <si>
    <t>1.</t>
  </si>
  <si>
    <t>Dział 750 - Administracja publiczna</t>
  </si>
  <si>
    <t>2.</t>
  </si>
  <si>
    <t>Rozdział 75001 - Urzędy naczelnych i centralnych org. adm. rząd.</t>
  </si>
  <si>
    <t>3.</t>
  </si>
  <si>
    <t>Rozdział 75070 - Centrum Personalizacji Dokumentów</t>
  </si>
  <si>
    <t>4.</t>
  </si>
  <si>
    <t>Rozdział 75073 - Urząd do Spraw Cudzoziemców</t>
  </si>
  <si>
    <t>5.</t>
  </si>
  <si>
    <t>6.</t>
  </si>
  <si>
    <t>7.</t>
  </si>
  <si>
    <t>8.</t>
  </si>
  <si>
    <t>Dział 753 - Obowiązkowe ubezp. społ. /rozdział 75301/</t>
  </si>
  <si>
    <t>9.</t>
  </si>
  <si>
    <t>Dział 754 - Bezpieczeństwo publiczne i ochrona przeciwpoż.</t>
  </si>
  <si>
    <t>10.</t>
  </si>
  <si>
    <t>Rozdział 75401 - Centralne Biuro Śledcze Policji</t>
  </si>
  <si>
    <t>11.</t>
  </si>
  <si>
    <t>Rozdział 75402 - Komenda Główna Policji</t>
  </si>
  <si>
    <t>12.</t>
  </si>
  <si>
    <t>Rozdział 75403 - Jednostki terenowe Policji</t>
  </si>
  <si>
    <t>13.</t>
  </si>
  <si>
    <t>Rozdział 75404 - Komendy wojewódzkie Policji</t>
  </si>
  <si>
    <t>14.</t>
  </si>
  <si>
    <t>Rozdział 75405 - Komendy powiatowe Policji</t>
  </si>
  <si>
    <t>15.</t>
  </si>
  <si>
    <t>Rozdział 75406 - Straż Graniczna</t>
  </si>
  <si>
    <t>16.</t>
  </si>
  <si>
    <t>Rozdział 75408 - Biuro Ochrony Rządu</t>
  </si>
  <si>
    <t>17.</t>
  </si>
  <si>
    <t>Rozdział 75409 - Komenda Główna Państwowej Straży Pożarnej</t>
  </si>
  <si>
    <t>18.</t>
  </si>
  <si>
    <t>Rozdział 75412 - Ochotnicze straże pożarne</t>
  </si>
  <si>
    <t>19.</t>
  </si>
  <si>
    <t>Rozdział 75414 - Obrona cywilna</t>
  </si>
  <si>
    <t>20.</t>
  </si>
  <si>
    <t>Rozdział 75415 - Zadania ratownictwa górskiego i wodnego</t>
  </si>
  <si>
    <t>21.</t>
  </si>
  <si>
    <t>Rozdział 75421 - Zarządzanie kryzysowe</t>
  </si>
  <si>
    <t>22.</t>
  </si>
  <si>
    <t>Rozdział 75495 - Pozostała działalność</t>
  </si>
  <si>
    <t>23.</t>
  </si>
  <si>
    <t>Dział 803 - Szkolnictwo wyższe</t>
  </si>
  <si>
    <t>24.</t>
  </si>
  <si>
    <t>Rozdział 80303 - Uczelnie służb państwowych</t>
  </si>
  <si>
    <t>25.</t>
  </si>
  <si>
    <t>Rozdział 80309 - Pomoc materialna dla studentów i doktorantów</t>
  </si>
  <si>
    <t>26.</t>
  </si>
  <si>
    <t>Rozdział 80395 - Pozostała działalność</t>
  </si>
  <si>
    <t>27.</t>
  </si>
  <si>
    <t>Dział 851 - Ochrona zdrowia</t>
  </si>
  <si>
    <t>28.</t>
  </si>
  <si>
    <t>Rozdział 85132 - Inspekcja sanitarna</t>
  </si>
  <si>
    <t>29.</t>
  </si>
  <si>
    <t>Rozdział 85141 - Ratownictwo medyczne</t>
  </si>
  <si>
    <t>30.</t>
  </si>
  <si>
    <t>Rozdział 85143 - Publiczna służba krwi</t>
  </si>
  <si>
    <t>31.</t>
  </si>
  <si>
    <t>Rozdział 85149 - Programy polityki zdrowotnej</t>
  </si>
  <si>
    <t>32.</t>
  </si>
  <si>
    <t>Rozdział 85195 - Pozostała działalność</t>
  </si>
  <si>
    <t>Dział 852 - Pomoc społeczna /rozdział 85231/</t>
  </si>
  <si>
    <t>Razem część 42 - Sprawy wewnętrzne</t>
  </si>
  <si>
    <t>Rozdział 75001 - Urzędy naczelnych i centralnych organów administracji rządowej</t>
  </si>
  <si>
    <t>Dział 754 - Bezpieczeństwo publiczne i ochrona przeciwpożarowa</t>
  </si>
  <si>
    <t>Dział 752 - Obrona narodowa /rozdział 75212/</t>
  </si>
  <si>
    <t>USTAWA BUDŻETOWA NA 2018 r.</t>
  </si>
  <si>
    <t>Wielkość wydatków budżetu państwa w częściach: 17 - Administracja publiczna, 42 - Sprawy wewnętrzne</t>
  </si>
  <si>
    <t>i 43 - Wyznania religijne oraz mniejszości narodowe i etniczne</t>
  </si>
  <si>
    <t>Ogółem wydatki</t>
  </si>
  <si>
    <t>Część 17 - Administracja publiczna</t>
  </si>
  <si>
    <t>Rozdział 75081 - System powiadamiania ratunkowego</t>
  </si>
  <si>
    <t>Rozdział 75095 - Pozostała działalność</t>
  </si>
  <si>
    <t>Rozdział 75422 - Krajowe Biuro Informacji i Poszukiwań PCK</t>
  </si>
  <si>
    <t>Razem część 17 - Administracja publiczna</t>
  </si>
  <si>
    <t>Część 42 - Sprawy wewnętrzne</t>
  </si>
  <si>
    <t>Część 43 - Wyznania religijne oraz mniejszości narodowe i etniczne</t>
  </si>
  <si>
    <t>Dział 758 - Różne rozliczenia</t>
  </si>
  <si>
    <t>Rozdział 75822 - Fundusz Kościelny</t>
  </si>
  <si>
    <t>Dział 801 - Oświata i wychowanie</t>
  </si>
  <si>
    <t>Rozdział 80195 - Pozostała działalność</t>
  </si>
  <si>
    <t>Dział 921 - Kultura i ochrona dziedzictwa narodowego</t>
  </si>
  <si>
    <t>Rozdział 92104 - Działalność radiowa i telewizyjna</t>
  </si>
  <si>
    <t>Rozdział 92105 - Pozostałe zadania w zakresie kultury</t>
  </si>
  <si>
    <t>Razem część 43 - Wyznania religijne oraz mniejszości narodowe i etniczne</t>
  </si>
  <si>
    <t>Rozdział 85144 - System Wspomagania Dowodzenia Państw. Ratown. Medycz.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</si>
</sst>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z_ł_-;\-* #,##0\ _z_ł_-;_-* &quot;-&quot;\ _z_ł_-;_-@_-"/>
    <numFmt numFmtId="43" formatCode="_-* #,##0.00\ _z_ł_-;\-* #,##0.00\ _z_ł_-;_-* &quot;-&quot;??\ _z_ł_-;_-@_-"/>
    <numFmt numFmtId="164" formatCode="_-* #,##0.0\ _z_ł_-;\-* #,##0.0\ _z_ł_-;_-* &quot;-&quot;??????\ _z_ł_-;_-@_-"/>
    <numFmt numFmtId="165" formatCode="_-* #,##0.0\ _z_ł_-;\-* #,##0.0\ _z_ł_-;_-* &quot;-&quot;?\ _z_ł_-;_-@_-"/>
    <numFmt numFmtId="166" formatCode="_-* #,##0.000000\ _z_ł_-;\-* #,##0.000000\ _z_ł_-;_-* &quot;-&quot;??????\ _z_ł_-;_-@_-"/>
    <numFmt numFmtId="167" formatCode="_-* #,##0.000\ _z_ł_-;\-* #,##0.000\ _z_ł_-;_-* &quot;-&quot;??\ _z_ł_-;_-@_-"/>
    <numFmt numFmtId="168" formatCode="_-* #,##0__;\-* #,##0\ _z_ł_-;_-* &quot;-&quot;\ _z_ł_-;_-@_-"/>
    <numFmt numFmtId="169" formatCode="_-* #,##0.0\ _z_ł_-"/>
    <numFmt numFmtId="170" formatCode="#,##0.00;[Red]&quot;-&quot;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70" fontId="8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41" fontId="2" fillId="0" borderId="0" xfId="1" applyNumberFormat="1" applyFont="1"/>
    <xf numFmtId="165" fontId="3" fillId="0" borderId="0" xfId="1" applyNumberFormat="1" applyFont="1" applyAlignment="1">
      <alignment horizontal="right" vertical="top"/>
    </xf>
    <xf numFmtId="166" fontId="4" fillId="0" borderId="0" xfId="1" applyNumberFormat="1" applyFont="1" applyBorder="1" applyAlignment="1">
      <alignment horizontal="centerContinuous"/>
    </xf>
    <xf numFmtId="0" fontId="3" fillId="0" borderId="0" xfId="1" applyFont="1"/>
    <xf numFmtId="0" fontId="5" fillId="0" borderId="1" xfId="1" applyFont="1" applyBorder="1"/>
    <xf numFmtId="41" fontId="5" fillId="0" borderId="1" xfId="1" applyNumberFormat="1" applyFont="1" applyBorder="1"/>
    <xf numFmtId="0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vertical="center"/>
    </xf>
    <xf numFmtId="168" fontId="2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horizontal="center" vertical="center"/>
    </xf>
    <xf numFmtId="4" fontId="5" fillId="0" borderId="11" xfId="1" applyNumberFormat="1" applyFont="1" applyBorder="1" applyAlignment="1">
      <alignment vertical="center"/>
    </xf>
    <xf numFmtId="168" fontId="5" fillId="0" borderId="11" xfId="1" applyNumberFormat="1" applyFont="1" applyBorder="1" applyAlignment="1">
      <alignment vertical="center"/>
    </xf>
    <xf numFmtId="169" fontId="5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9" fontId="2" fillId="0" borderId="0" xfId="1" applyNumberFormat="1" applyFont="1" applyAlignment="1">
      <alignment vertical="center"/>
    </xf>
    <xf numFmtId="4" fontId="5" fillId="0" borderId="20" xfId="1" applyNumberFormat="1" applyFont="1" applyBorder="1" applyAlignment="1">
      <alignment horizontal="center" vertical="center"/>
    </xf>
    <xf numFmtId="4" fontId="5" fillId="0" borderId="9" xfId="1" applyNumberFormat="1" applyFont="1" applyBorder="1" applyAlignment="1">
      <alignment vertical="center"/>
    </xf>
    <xf numFmtId="168" fontId="5" fillId="0" borderId="9" xfId="1" applyNumberFormat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vertical="center"/>
    </xf>
    <xf numFmtId="168" fontId="7" fillId="0" borderId="17" xfId="1" applyNumberFormat="1" applyFont="1" applyBorder="1" applyAlignment="1">
      <alignment vertical="center"/>
    </xf>
    <xf numFmtId="4" fontId="5" fillId="0" borderId="24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vertical="center"/>
    </xf>
    <xf numFmtId="168" fontId="5" fillId="0" borderId="8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horizontal="center" vertical="center"/>
    </xf>
    <xf numFmtId="4" fontId="5" fillId="0" borderId="15" xfId="1" applyNumberFormat="1" applyFont="1" applyBorder="1" applyAlignment="1">
      <alignment vertical="center"/>
    </xf>
    <xf numFmtId="168" fontId="5" fillId="0" borderId="15" xfId="1" applyNumberFormat="1" applyFont="1" applyBorder="1" applyAlignment="1">
      <alignment vertical="center"/>
    </xf>
    <xf numFmtId="41" fontId="2" fillId="0" borderId="0" xfId="1" applyNumberFormat="1" applyFont="1" applyAlignment="1">
      <alignment vertical="center"/>
    </xf>
    <xf numFmtId="4" fontId="5" fillId="0" borderId="26" xfId="1" applyNumberFormat="1" applyFont="1" applyBorder="1" applyAlignment="1">
      <alignment horizontal="center" vertical="center"/>
    </xf>
    <xf numFmtId="4" fontId="5" fillId="0" borderId="26" xfId="1" applyNumberFormat="1" applyFont="1" applyBorder="1" applyAlignment="1">
      <alignment vertical="center"/>
    </xf>
    <xf numFmtId="41" fontId="5" fillId="0" borderId="26" xfId="1" applyNumberFormat="1" applyFont="1" applyBorder="1"/>
    <xf numFmtId="0" fontId="5" fillId="0" borderId="0" xfId="1" applyFont="1"/>
    <xf numFmtId="169" fontId="5" fillId="0" borderId="0" xfId="1" applyNumberFormat="1" applyFont="1" applyBorder="1"/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vertical="center"/>
    </xf>
    <xf numFmtId="169" fontId="5" fillId="0" borderId="0" xfId="1" applyNumberFormat="1" applyFont="1" applyBorder="1" applyAlignment="1">
      <alignment horizontal="right"/>
    </xf>
    <xf numFmtId="0" fontId="6" fillId="0" borderId="0" xfId="1" applyFont="1" applyAlignment="1">
      <alignment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vertical="center"/>
    </xf>
    <xf numFmtId="168" fontId="5" fillId="0" borderId="11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/>
    </xf>
    <xf numFmtId="168" fontId="5" fillId="0" borderId="8" xfId="1" applyNumberFormat="1" applyFont="1" applyFill="1" applyBorder="1" applyAlignment="1">
      <alignment vertical="center"/>
    </xf>
    <xf numFmtId="168" fontId="7" fillId="0" borderId="17" xfId="1" applyNumberFormat="1" applyFont="1" applyFill="1" applyBorder="1" applyAlignment="1">
      <alignment vertical="center"/>
    </xf>
    <xf numFmtId="165" fontId="2" fillId="0" borderId="0" xfId="1" applyNumberFormat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/>
    <xf numFmtId="169" fontId="7" fillId="0" borderId="0" xfId="1" applyNumberFormat="1" applyFont="1" applyBorder="1" applyAlignment="1">
      <alignment vertical="center"/>
    </xf>
    <xf numFmtId="168" fontId="5" fillId="0" borderId="12" xfId="1" applyNumberFormat="1" applyFont="1" applyBorder="1" applyAlignment="1">
      <alignment vertical="center"/>
    </xf>
    <xf numFmtId="168" fontId="5" fillId="0" borderId="23" xfId="1" applyNumberFormat="1" applyFont="1" applyBorder="1" applyAlignment="1">
      <alignment vertical="center"/>
    </xf>
    <xf numFmtId="168" fontId="7" fillId="0" borderId="18" xfId="1" applyNumberFormat="1" applyFont="1" applyBorder="1" applyAlignment="1">
      <alignment vertical="center"/>
    </xf>
    <xf numFmtId="168" fontId="5" fillId="0" borderId="25" xfId="1" applyNumberFormat="1" applyFont="1" applyBorder="1" applyAlignment="1">
      <alignment vertical="center"/>
    </xf>
    <xf numFmtId="168" fontId="5" fillId="0" borderId="22" xfId="1" applyNumberFormat="1" applyFont="1" applyBorder="1" applyAlignment="1">
      <alignment vertical="center"/>
    </xf>
    <xf numFmtId="169" fontId="7" fillId="0" borderId="0" xfId="1" applyNumberFormat="1" applyFont="1" applyFill="1" applyBorder="1" applyAlignment="1">
      <alignment vertical="center"/>
    </xf>
    <xf numFmtId="168" fontId="5" fillId="0" borderId="12" xfId="1" applyNumberFormat="1" applyFont="1" applyFill="1" applyBorder="1" applyAlignment="1">
      <alignment vertical="center"/>
    </xf>
    <xf numFmtId="168" fontId="5" fillId="0" borderId="25" xfId="1" applyNumberFormat="1" applyFont="1" applyFill="1" applyBorder="1" applyAlignment="1">
      <alignment vertical="center"/>
    </xf>
    <xf numFmtId="168" fontId="7" fillId="0" borderId="18" xfId="1" applyNumberFormat="1" applyFont="1" applyFill="1" applyBorder="1" applyAlignment="1">
      <alignment vertical="center"/>
    </xf>
    <xf numFmtId="0" fontId="6" fillId="0" borderId="15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9" xfId="1" applyNumberFormat="1" applyFont="1" applyBorder="1" applyAlignment="1">
      <alignment horizontal="centerContinuous" vertical="center"/>
    </xf>
    <xf numFmtId="0" fontId="7" fillId="0" borderId="30" xfId="1" applyNumberFormat="1" applyFont="1" applyBorder="1" applyAlignment="1">
      <alignment horizontal="centerContinuous" vertical="center"/>
    </xf>
    <xf numFmtId="0" fontId="7" fillId="0" borderId="27" xfId="1" applyNumberFormat="1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center" vertical="center"/>
    </xf>
    <xf numFmtId="167" fontId="7" fillId="0" borderId="0" xfId="2" applyNumberFormat="1" applyFont="1" applyBorder="1" applyAlignment="1">
      <alignment horizontal="center" vertical="center"/>
    </xf>
    <xf numFmtId="167" fontId="7" fillId="2" borderId="0" xfId="2" applyNumberFormat="1" applyFont="1" applyFill="1" applyBorder="1" applyAlignment="1">
      <alignment vertical="center"/>
    </xf>
    <xf numFmtId="168" fontId="7" fillId="0" borderId="17" xfId="1" applyNumberFormat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0" xfId="1" applyFont="1" applyBorder="1" applyAlignment="1">
      <alignment vertical="center"/>
    </xf>
    <xf numFmtId="168" fontId="7" fillId="0" borderId="3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vertical="center"/>
    </xf>
    <xf numFmtId="0" fontId="2" fillId="0" borderId="0" xfId="1" applyFont="1" applyBorder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28" xfId="1" applyFont="1" applyBorder="1" applyAlignment="1"/>
    <xf numFmtId="166" fontId="5" fillId="0" borderId="0" xfId="1" applyNumberFormat="1" applyFont="1" applyBorder="1" applyAlignment="1">
      <alignment horizontal="center" vertical="center" wrapText="1"/>
    </xf>
    <xf numFmtId="167" fontId="2" fillId="0" borderId="0" xfId="2" applyNumberFormat="1" applyFont="1" applyBorder="1" applyAlignment="1">
      <alignment horizontal="center" vertical="top"/>
    </xf>
    <xf numFmtId="0" fontId="6" fillId="0" borderId="22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167" fontId="6" fillId="0" borderId="0" xfId="2" applyNumberFormat="1" applyFont="1" applyBorder="1" applyAlignment="1">
      <alignment horizontal="center" vertical="center"/>
    </xf>
    <xf numFmtId="167" fontId="7" fillId="2" borderId="0" xfId="2" applyNumberFormat="1" applyFont="1" applyFill="1" applyBorder="1" applyAlignment="1">
      <alignment horizontal="right" vertical="center"/>
    </xf>
    <xf numFmtId="168" fontId="7" fillId="0" borderId="17" xfId="1" applyNumberFormat="1" applyFont="1" applyFill="1" applyBorder="1" applyAlignment="1">
      <alignment horizontal="center" vertical="center"/>
    </xf>
    <xf numFmtId="168" fontId="5" fillId="0" borderId="11" xfId="1" applyNumberFormat="1" applyFont="1" applyBorder="1" applyAlignment="1">
      <alignment horizontal="center" vertical="center"/>
    </xf>
    <xf numFmtId="168" fontId="5" fillId="0" borderId="9" xfId="1" applyNumberFormat="1" applyFont="1" applyBorder="1" applyAlignment="1">
      <alignment horizontal="center" vertical="center"/>
    </xf>
    <xf numFmtId="168" fontId="5" fillId="0" borderId="15" xfId="1" applyNumberFormat="1" applyFont="1" applyBorder="1" applyAlignment="1">
      <alignment horizontal="center" vertical="center"/>
    </xf>
    <xf numFmtId="168" fontId="5" fillId="0" borderId="11" xfId="1" applyNumberFormat="1" applyFont="1" applyFill="1" applyBorder="1" applyAlignment="1">
      <alignment horizontal="center" vertical="center"/>
    </xf>
    <xf numFmtId="168" fontId="5" fillId="0" borderId="8" xfId="1" applyNumberFormat="1" applyFont="1" applyFill="1" applyBorder="1" applyAlignment="1">
      <alignment horizontal="center" vertical="center"/>
    </xf>
    <xf numFmtId="167" fontId="2" fillId="0" borderId="0" xfId="2" applyNumberFormat="1" applyFont="1" applyBorder="1"/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vertical="center"/>
    </xf>
    <xf numFmtId="168" fontId="7" fillId="0" borderId="26" xfId="1" applyNumberFormat="1" applyFont="1" applyBorder="1" applyAlignme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1" fontId="5" fillId="0" borderId="3" xfId="1" applyNumberFormat="1" applyFont="1" applyBorder="1" applyAlignment="1">
      <alignment horizontal="center" vertical="center" wrapText="1"/>
    </xf>
    <xf numFmtId="41" fontId="5" fillId="0" borderId="7" xfId="1" applyNumberFormat="1" applyFont="1" applyBorder="1" applyAlignment="1">
      <alignment horizontal="center" vertical="center" wrapText="1"/>
    </xf>
    <xf numFmtId="41" fontId="5" fillId="0" borderId="11" xfId="1" applyNumberFormat="1" applyFont="1" applyBorder="1" applyAlignment="1">
      <alignment horizontal="center" vertical="center" wrapText="1"/>
    </xf>
  </cellXfs>
  <cellStyles count="4">
    <cellStyle name="Dziesiętny 2" xfId="3"/>
    <cellStyle name="Dziesiętny_Załączniki 2011_42" xfId="2"/>
    <cellStyle name="Normalny" xfId="0" builtinId="0"/>
    <cellStyle name="Normalny_Załączniki 2011_4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104775</xdr:rowOff>
    </xdr:from>
    <xdr:to>
      <xdr:col>1</xdr:col>
      <xdr:colOff>85725</xdr:colOff>
      <xdr:row>58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1195387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t_01\budzet\TOMEK\ARKUSZE\JOLA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żet_11.10.9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8"/>
  <sheetViews>
    <sheetView tabSelected="1" view="pageBreakPreview" zoomScale="90" zoomScaleNormal="100" zoomScaleSheetLayoutView="75" workbookViewId="0">
      <selection activeCell="M14" sqref="M14"/>
    </sheetView>
  </sheetViews>
  <sheetFormatPr defaultRowHeight="12.75" x14ac:dyDescent="0.2"/>
  <cols>
    <col min="1" max="1" width="3.7109375" style="1" customWidth="1"/>
    <col min="2" max="2" width="4.28515625" style="1" bestFit="1" customWidth="1"/>
    <col min="3" max="3" width="72" style="1" customWidth="1"/>
    <col min="4" max="4" width="13.28515625" style="2" customWidth="1"/>
    <col min="5" max="9" width="13.28515625" style="1" customWidth="1"/>
    <col min="10" max="10" width="3.7109375" style="59" customWidth="1"/>
    <col min="11" max="11" width="12.7109375" style="85" customWidth="1"/>
    <col min="12" max="13" width="9.140625" style="1"/>
    <col min="14" max="15" width="11.42578125" style="1" customWidth="1"/>
    <col min="16" max="16384" width="9.140625" style="1"/>
  </cols>
  <sheetData>
    <row r="1" spans="2:17" ht="15" x14ac:dyDescent="0.2">
      <c r="J1" s="3"/>
    </row>
    <row r="2" spans="2:17" s="5" customFormat="1" ht="15.75" x14ac:dyDescent="0.25">
      <c r="B2" s="4" t="s">
        <v>80</v>
      </c>
      <c r="C2" s="4"/>
      <c r="D2" s="4"/>
      <c r="E2" s="4"/>
      <c r="F2" s="4"/>
      <c r="G2" s="4"/>
      <c r="H2" s="4"/>
      <c r="I2" s="4"/>
      <c r="J2" s="4"/>
      <c r="K2" s="61"/>
    </row>
    <row r="3" spans="2:17" s="5" customFormat="1" ht="23.25" customHeight="1" x14ac:dyDescent="0.25">
      <c r="B3" s="4" t="s">
        <v>81</v>
      </c>
      <c r="C3" s="4"/>
      <c r="D3" s="4"/>
      <c r="E3" s="4"/>
      <c r="F3" s="4"/>
      <c r="G3" s="4"/>
      <c r="H3" s="4"/>
      <c r="I3" s="4"/>
      <c r="J3" s="61"/>
    </row>
    <row r="4" spans="2:17" s="5" customFormat="1" ht="15.75" x14ac:dyDescent="0.25">
      <c r="B4" s="4" t="s">
        <v>82</v>
      </c>
      <c r="C4" s="4"/>
      <c r="D4" s="4"/>
      <c r="E4" s="4"/>
      <c r="F4" s="4"/>
      <c r="G4" s="4"/>
      <c r="H4" s="4"/>
      <c r="I4" s="4"/>
      <c r="J4" s="61"/>
    </row>
    <row r="5" spans="2:17" s="5" customFormat="1" ht="20.25" customHeight="1" x14ac:dyDescent="0.25">
      <c r="B5" s="4" t="s">
        <v>0</v>
      </c>
      <c r="C5" s="4"/>
      <c r="D5" s="4"/>
      <c r="E5" s="4"/>
      <c r="F5" s="4"/>
      <c r="G5" s="4"/>
      <c r="H5" s="4"/>
      <c r="I5" s="4"/>
      <c r="J5" s="61"/>
    </row>
    <row r="6" spans="2:17" ht="15" thickBot="1" x14ac:dyDescent="0.25">
      <c r="B6" s="6"/>
      <c r="C6" s="6"/>
      <c r="D6" s="7"/>
      <c r="E6" s="8"/>
      <c r="F6" s="8"/>
      <c r="G6" s="8"/>
      <c r="H6" s="6"/>
      <c r="I6" s="9" t="s">
        <v>1</v>
      </c>
      <c r="J6" s="10"/>
    </row>
    <row r="7" spans="2:17" ht="15.95" customHeight="1" x14ac:dyDescent="0.2">
      <c r="B7" s="11"/>
      <c r="C7" s="12"/>
      <c r="D7" s="111" t="s">
        <v>83</v>
      </c>
      <c r="E7" s="86" t="s">
        <v>2</v>
      </c>
      <c r="F7" s="87"/>
      <c r="G7" s="87"/>
      <c r="H7" s="87"/>
      <c r="I7" s="88"/>
      <c r="J7" s="89"/>
      <c r="K7" s="60"/>
    </row>
    <row r="8" spans="2:17" ht="15.95" customHeight="1" x14ac:dyDescent="0.2">
      <c r="B8" s="13"/>
      <c r="C8" s="14"/>
      <c r="D8" s="112"/>
      <c r="E8" s="105" t="s">
        <v>3</v>
      </c>
      <c r="F8" s="105" t="s">
        <v>4</v>
      </c>
      <c r="G8" s="105" t="s">
        <v>5</v>
      </c>
      <c r="H8" s="105" t="s">
        <v>6</v>
      </c>
      <c r="I8" s="108" t="s">
        <v>7</v>
      </c>
      <c r="J8" s="89"/>
      <c r="K8" s="60"/>
    </row>
    <row r="9" spans="2:17" ht="15.95" customHeight="1" x14ac:dyDescent="0.2">
      <c r="B9" s="13" t="s">
        <v>8</v>
      </c>
      <c r="C9" s="14" t="s">
        <v>9</v>
      </c>
      <c r="D9" s="112"/>
      <c r="E9" s="106"/>
      <c r="F9" s="106"/>
      <c r="G9" s="106" t="s">
        <v>10</v>
      </c>
      <c r="H9" s="106" t="s">
        <v>6</v>
      </c>
      <c r="I9" s="109" t="s">
        <v>6</v>
      </c>
      <c r="J9" s="89"/>
      <c r="K9" s="60"/>
    </row>
    <row r="10" spans="2:17" ht="15.95" customHeight="1" x14ac:dyDescent="0.2">
      <c r="B10" s="13" t="s">
        <v>11</v>
      </c>
      <c r="C10" s="14" t="s">
        <v>11</v>
      </c>
      <c r="D10" s="112"/>
      <c r="E10" s="106"/>
      <c r="F10" s="106"/>
      <c r="G10" s="106" t="s">
        <v>12</v>
      </c>
      <c r="H10" s="106"/>
      <c r="I10" s="109"/>
      <c r="J10" s="89"/>
      <c r="K10" s="60"/>
    </row>
    <row r="11" spans="2:17" ht="24" customHeight="1" x14ac:dyDescent="0.2">
      <c r="B11" s="15" t="s">
        <v>11</v>
      </c>
      <c r="C11" s="16" t="s">
        <v>11</v>
      </c>
      <c r="D11" s="113"/>
      <c r="E11" s="107"/>
      <c r="F11" s="107"/>
      <c r="G11" s="107" t="s">
        <v>13</v>
      </c>
      <c r="H11" s="107"/>
      <c r="I11" s="110"/>
      <c r="J11" s="89"/>
      <c r="K11" s="90"/>
    </row>
    <row r="12" spans="2:17" s="19" customFormat="1" thickBot="1" x14ac:dyDescent="0.3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72">
        <v>7</v>
      </c>
      <c r="I12" s="91">
        <v>8</v>
      </c>
      <c r="J12" s="92"/>
      <c r="K12" s="93"/>
    </row>
    <row r="13" spans="2:17" s="73" customFormat="1" ht="22.5" customHeight="1" thickBot="1" x14ac:dyDescent="0.3">
      <c r="B13" s="74" t="s">
        <v>84</v>
      </c>
      <c r="C13" s="75"/>
      <c r="D13" s="75"/>
      <c r="E13" s="75"/>
      <c r="F13" s="75"/>
      <c r="G13" s="75"/>
      <c r="H13" s="75"/>
      <c r="I13" s="76"/>
      <c r="J13" s="77"/>
      <c r="K13" s="78"/>
    </row>
    <row r="14" spans="2:17" s="27" customFormat="1" ht="22.5" customHeight="1" thickBot="1" x14ac:dyDescent="0.3">
      <c r="B14" s="20" t="s">
        <v>14</v>
      </c>
      <c r="C14" s="21" t="s">
        <v>15</v>
      </c>
      <c r="D14" s="58">
        <f t="shared" ref="D14:I14" si="0">SUM(D15:D17)</f>
        <v>31137</v>
      </c>
      <c r="E14" s="58">
        <f t="shared" si="0"/>
        <v>0</v>
      </c>
      <c r="F14" s="58">
        <f t="shared" si="0"/>
        <v>37</v>
      </c>
      <c r="G14" s="58">
        <f t="shared" si="0"/>
        <v>27158</v>
      </c>
      <c r="H14" s="58">
        <f t="shared" si="0"/>
        <v>134</v>
      </c>
      <c r="I14" s="71">
        <f t="shared" si="0"/>
        <v>3808</v>
      </c>
      <c r="J14" s="68"/>
      <c r="K14" s="79"/>
      <c r="O14" s="22"/>
      <c r="Q14" s="28"/>
    </row>
    <row r="15" spans="2:17" s="27" customFormat="1" ht="22.5" customHeight="1" x14ac:dyDescent="0.25">
      <c r="B15" s="23" t="s">
        <v>16</v>
      </c>
      <c r="C15" s="24" t="s">
        <v>77</v>
      </c>
      <c r="D15" s="25">
        <f>SUM(E15:G15)+I15+H15</f>
        <v>21682</v>
      </c>
      <c r="E15" s="25">
        <v>0</v>
      </c>
      <c r="F15" s="25">
        <v>35</v>
      </c>
      <c r="G15" s="25">
        <v>17705</v>
      </c>
      <c r="H15" s="25">
        <v>134</v>
      </c>
      <c r="I15" s="63">
        <v>3808</v>
      </c>
      <c r="J15" s="26"/>
      <c r="K15" s="79"/>
      <c r="O15" s="22"/>
      <c r="Q15" s="28"/>
    </row>
    <row r="16" spans="2:17" s="27" customFormat="1" ht="22.5" customHeight="1" x14ac:dyDescent="0.25">
      <c r="B16" s="29" t="s">
        <v>18</v>
      </c>
      <c r="C16" s="30" t="s">
        <v>85</v>
      </c>
      <c r="D16" s="31">
        <f>SUM(E16:G16)+I16+H16</f>
        <v>6730</v>
      </c>
      <c r="E16" s="31">
        <v>0</v>
      </c>
      <c r="F16" s="31">
        <v>0</v>
      </c>
      <c r="G16" s="31">
        <v>6730</v>
      </c>
      <c r="H16" s="31">
        <v>0</v>
      </c>
      <c r="I16" s="64">
        <v>0</v>
      </c>
      <c r="J16" s="26"/>
      <c r="K16" s="79"/>
      <c r="O16" s="22"/>
    </row>
    <row r="17" spans="2:17" s="27" customFormat="1" ht="22.5" customHeight="1" thickBot="1" x14ac:dyDescent="0.3">
      <c r="B17" s="29" t="s">
        <v>20</v>
      </c>
      <c r="C17" s="30" t="s">
        <v>86</v>
      </c>
      <c r="D17" s="31">
        <f>SUM(E17:G17)+I17+H17</f>
        <v>2725</v>
      </c>
      <c r="E17" s="31">
        <v>0</v>
      </c>
      <c r="F17" s="31">
        <v>2</v>
      </c>
      <c r="G17" s="31">
        <v>2723</v>
      </c>
      <c r="H17" s="31">
        <v>0</v>
      </c>
      <c r="I17" s="64">
        <v>0</v>
      </c>
      <c r="J17" s="26"/>
      <c r="K17" s="79"/>
      <c r="O17" s="22"/>
    </row>
    <row r="18" spans="2:17" s="27" customFormat="1" ht="22.5" customHeight="1" thickBot="1" x14ac:dyDescent="0.3">
      <c r="B18" s="32" t="s">
        <v>22</v>
      </c>
      <c r="C18" s="21" t="s">
        <v>78</v>
      </c>
      <c r="D18" s="34">
        <f t="shared" ref="D18:I18" si="1">D19</f>
        <v>2525</v>
      </c>
      <c r="E18" s="34">
        <f t="shared" si="1"/>
        <v>2460</v>
      </c>
      <c r="F18" s="34">
        <f t="shared" si="1"/>
        <v>0</v>
      </c>
      <c r="G18" s="34">
        <f t="shared" si="1"/>
        <v>0</v>
      </c>
      <c r="H18" s="34">
        <f t="shared" si="1"/>
        <v>65</v>
      </c>
      <c r="I18" s="65">
        <f t="shared" si="1"/>
        <v>0</v>
      </c>
      <c r="J18" s="62"/>
      <c r="K18" s="79"/>
      <c r="O18" s="22"/>
    </row>
    <row r="19" spans="2:17" s="27" customFormat="1" ht="22.5" customHeight="1" thickBot="1" x14ac:dyDescent="0.3">
      <c r="B19" s="23" t="s">
        <v>23</v>
      </c>
      <c r="C19" s="24" t="s">
        <v>87</v>
      </c>
      <c r="D19" s="25">
        <f>SUM(E19:G19)+I19+H19</f>
        <v>2525</v>
      </c>
      <c r="E19" s="25">
        <v>2460</v>
      </c>
      <c r="F19" s="25">
        <v>0</v>
      </c>
      <c r="G19" s="25">
        <v>0</v>
      </c>
      <c r="H19" s="25">
        <v>65</v>
      </c>
      <c r="I19" s="63">
        <v>0</v>
      </c>
      <c r="J19" s="26"/>
      <c r="K19" s="79"/>
      <c r="O19" s="22"/>
      <c r="Q19" s="28"/>
    </row>
    <row r="20" spans="2:17" s="27" customFormat="1" ht="22.5" customHeight="1" thickBot="1" x14ac:dyDescent="0.3">
      <c r="B20" s="32" t="s">
        <v>24</v>
      </c>
      <c r="C20" s="33" t="s">
        <v>64</v>
      </c>
      <c r="D20" s="34">
        <f t="shared" ref="D20:I20" si="2">D21</f>
        <v>2637</v>
      </c>
      <c r="E20" s="34">
        <f t="shared" si="2"/>
        <v>0</v>
      </c>
      <c r="F20" s="34">
        <f t="shared" si="2"/>
        <v>0</v>
      </c>
      <c r="G20" s="34">
        <f t="shared" si="2"/>
        <v>2637</v>
      </c>
      <c r="H20" s="34">
        <f t="shared" si="2"/>
        <v>0</v>
      </c>
      <c r="I20" s="65">
        <f t="shared" si="2"/>
        <v>0</v>
      </c>
      <c r="J20" s="62"/>
      <c r="K20" s="79"/>
      <c r="O20" s="22"/>
    </row>
    <row r="21" spans="2:17" s="27" customFormat="1" ht="22.5" customHeight="1" thickBot="1" x14ac:dyDescent="0.3">
      <c r="B21" s="23" t="s">
        <v>25</v>
      </c>
      <c r="C21" s="24" t="s">
        <v>99</v>
      </c>
      <c r="D21" s="25">
        <f>SUM(E21:G21)+I21+H21</f>
        <v>2637</v>
      </c>
      <c r="E21" s="25">
        <v>0</v>
      </c>
      <c r="F21" s="25">
        <v>0</v>
      </c>
      <c r="G21" s="25">
        <v>2637</v>
      </c>
      <c r="H21" s="25">
        <v>0</v>
      </c>
      <c r="I21" s="63">
        <v>0</v>
      </c>
      <c r="J21" s="26"/>
      <c r="K21" s="79"/>
      <c r="O21" s="22"/>
      <c r="Q21" s="28"/>
    </row>
    <row r="22" spans="2:17" ht="22.5" customHeight="1" thickBot="1" x14ac:dyDescent="0.25">
      <c r="B22" s="32" t="s">
        <v>27</v>
      </c>
      <c r="C22" s="33" t="s">
        <v>88</v>
      </c>
      <c r="D22" s="80">
        <f>D20+D18+D14</f>
        <v>36299</v>
      </c>
      <c r="E22" s="34">
        <f t="shared" ref="E22:I22" si="3">E20+E18+E14</f>
        <v>2460</v>
      </c>
      <c r="F22" s="34">
        <f t="shared" si="3"/>
        <v>37</v>
      </c>
      <c r="G22" s="34">
        <f t="shared" si="3"/>
        <v>29795</v>
      </c>
      <c r="H22" s="34">
        <f t="shared" si="3"/>
        <v>199</v>
      </c>
      <c r="I22" s="65">
        <f t="shared" si="3"/>
        <v>3808</v>
      </c>
      <c r="J22" s="62"/>
      <c r="K22" s="79"/>
      <c r="O22" s="22"/>
    </row>
    <row r="23" spans="2:17" ht="22.5" customHeight="1" thickBot="1" x14ac:dyDescent="0.25">
      <c r="B23" s="81"/>
      <c r="C23" s="82"/>
      <c r="D23" s="83"/>
      <c r="E23" s="84"/>
      <c r="F23" s="84"/>
      <c r="G23" s="84"/>
      <c r="H23" s="84"/>
      <c r="I23" s="84"/>
      <c r="J23" s="62"/>
      <c r="K23" s="79"/>
      <c r="O23" s="22"/>
    </row>
    <row r="24" spans="2:17" s="27" customFormat="1" ht="22.5" customHeight="1" thickBot="1" x14ac:dyDescent="0.3">
      <c r="B24" s="74" t="s">
        <v>89</v>
      </c>
      <c r="C24" s="75"/>
      <c r="D24" s="75"/>
      <c r="E24" s="75"/>
      <c r="F24" s="75"/>
      <c r="G24" s="75"/>
      <c r="H24" s="75"/>
      <c r="I24" s="76"/>
      <c r="J24" s="26"/>
      <c r="K24" s="79"/>
      <c r="O24" s="22"/>
    </row>
    <row r="25" spans="2:17" s="27" customFormat="1" ht="24" customHeight="1" thickBot="1" x14ac:dyDescent="0.3">
      <c r="B25" s="20" t="s">
        <v>14</v>
      </c>
      <c r="C25" s="21" t="s">
        <v>15</v>
      </c>
      <c r="D25" s="58">
        <f t="shared" ref="D25:D30" si="4">SUM(E25:G25)+I25+H25</f>
        <v>444462</v>
      </c>
      <c r="E25" s="58">
        <f t="shared" ref="E25" si="5">SUM(E26:E28)</f>
        <v>650</v>
      </c>
      <c r="F25" s="58">
        <f t="shared" ref="F25:H25" si="6">SUM(F26:F28)</f>
        <v>162</v>
      </c>
      <c r="G25" s="58">
        <f t="shared" si="6"/>
        <v>393198</v>
      </c>
      <c r="H25" s="58">
        <f t="shared" si="6"/>
        <v>48071</v>
      </c>
      <c r="I25" s="71">
        <f t="shared" ref="I25" si="7">SUM(I26:I28)</f>
        <v>2381</v>
      </c>
      <c r="J25" s="68"/>
      <c r="K25" s="94"/>
      <c r="O25" s="22"/>
      <c r="Q25" s="28"/>
    </row>
    <row r="26" spans="2:17" s="27" customFormat="1" ht="24" customHeight="1" x14ac:dyDescent="0.25">
      <c r="B26" s="23" t="s">
        <v>16</v>
      </c>
      <c r="C26" s="24" t="s">
        <v>17</v>
      </c>
      <c r="D26" s="25">
        <f t="shared" si="4"/>
        <v>179239</v>
      </c>
      <c r="E26" s="25">
        <v>650</v>
      </c>
      <c r="F26" s="25">
        <v>109</v>
      </c>
      <c r="G26" s="25">
        <v>161699</v>
      </c>
      <c r="H26" s="25">
        <v>14400</v>
      </c>
      <c r="I26" s="63">
        <v>2381</v>
      </c>
      <c r="J26" s="26"/>
      <c r="K26" s="94"/>
      <c r="O26" s="22"/>
      <c r="Q26" s="28"/>
    </row>
    <row r="27" spans="2:17" s="27" customFormat="1" ht="24" customHeight="1" x14ac:dyDescent="0.25">
      <c r="B27" s="29" t="s">
        <v>18</v>
      </c>
      <c r="C27" s="30" t="s">
        <v>19</v>
      </c>
      <c r="D27" s="31">
        <f t="shared" si="4"/>
        <v>227835</v>
      </c>
      <c r="E27" s="31">
        <v>0</v>
      </c>
      <c r="F27" s="31">
        <v>45</v>
      </c>
      <c r="G27" s="31">
        <v>196626</v>
      </c>
      <c r="H27" s="31">
        <v>31164</v>
      </c>
      <c r="I27" s="64">
        <v>0</v>
      </c>
      <c r="J27" s="26"/>
      <c r="K27" s="94"/>
      <c r="O27" s="22"/>
    </row>
    <row r="28" spans="2:17" s="27" customFormat="1" ht="24" customHeight="1" thickBot="1" x14ac:dyDescent="0.3">
      <c r="B28" s="29" t="s">
        <v>20</v>
      </c>
      <c r="C28" s="30" t="s">
        <v>21</v>
      </c>
      <c r="D28" s="31">
        <f t="shared" si="4"/>
        <v>37388</v>
      </c>
      <c r="E28" s="31">
        <v>0</v>
      </c>
      <c r="F28" s="31">
        <v>8</v>
      </c>
      <c r="G28" s="31">
        <v>34873</v>
      </c>
      <c r="H28" s="31">
        <v>2507</v>
      </c>
      <c r="I28" s="64">
        <v>0</v>
      </c>
      <c r="J28" s="26"/>
      <c r="K28" s="94"/>
      <c r="O28" s="22"/>
    </row>
    <row r="29" spans="2:17" s="27" customFormat="1" ht="24" customHeight="1" thickBot="1" x14ac:dyDescent="0.3">
      <c r="B29" s="32" t="s">
        <v>22</v>
      </c>
      <c r="C29" s="33" t="s">
        <v>79</v>
      </c>
      <c r="D29" s="34">
        <f t="shared" si="4"/>
        <v>365</v>
      </c>
      <c r="E29" s="34">
        <v>0</v>
      </c>
      <c r="F29" s="34">
        <v>16</v>
      </c>
      <c r="G29" s="34">
        <v>349</v>
      </c>
      <c r="H29" s="34">
        <v>0</v>
      </c>
      <c r="I29" s="65">
        <v>0</v>
      </c>
      <c r="J29" s="62"/>
      <c r="K29" s="94"/>
      <c r="O29" s="22"/>
    </row>
    <row r="30" spans="2:17" s="27" customFormat="1" ht="24" customHeight="1" thickBot="1" x14ac:dyDescent="0.3">
      <c r="B30" s="32" t="s">
        <v>23</v>
      </c>
      <c r="C30" s="33" t="s">
        <v>26</v>
      </c>
      <c r="D30" s="34">
        <f t="shared" si="4"/>
        <v>8252099</v>
      </c>
      <c r="E30" s="34">
        <v>0</v>
      </c>
      <c r="F30" s="34">
        <v>8179058</v>
      </c>
      <c r="G30" s="34">
        <v>70571</v>
      </c>
      <c r="H30" s="34">
        <v>2470</v>
      </c>
      <c r="I30" s="65">
        <v>0</v>
      </c>
      <c r="J30" s="62"/>
      <c r="K30" s="94"/>
      <c r="O30" s="22"/>
    </row>
    <row r="31" spans="2:17" s="27" customFormat="1" ht="6.75" customHeight="1" x14ac:dyDescent="0.25">
      <c r="B31" s="102"/>
      <c r="C31" s="103"/>
      <c r="D31" s="104"/>
      <c r="E31" s="104"/>
      <c r="F31" s="104"/>
      <c r="G31" s="104"/>
      <c r="H31" s="104"/>
      <c r="I31" s="104"/>
      <c r="J31" s="62"/>
      <c r="K31" s="94"/>
      <c r="O31" s="22"/>
    </row>
    <row r="32" spans="2:17" ht="15" thickBot="1" x14ac:dyDescent="0.25">
      <c r="B32" s="6"/>
      <c r="C32" s="6"/>
      <c r="D32" s="7"/>
      <c r="E32" s="8"/>
      <c r="F32" s="8"/>
      <c r="G32" s="8"/>
      <c r="H32" s="6"/>
      <c r="I32" s="9" t="s">
        <v>1</v>
      </c>
      <c r="J32" s="10"/>
    </row>
    <row r="33" spans="2:15" ht="15.95" customHeight="1" x14ac:dyDescent="0.2">
      <c r="B33" s="11"/>
      <c r="C33" s="12"/>
      <c r="D33" s="111" t="s">
        <v>83</v>
      </c>
      <c r="E33" s="86" t="s">
        <v>2</v>
      </c>
      <c r="F33" s="87"/>
      <c r="G33" s="87"/>
      <c r="H33" s="87"/>
      <c r="I33" s="88"/>
      <c r="J33" s="89"/>
      <c r="K33" s="60"/>
    </row>
    <row r="34" spans="2:15" ht="15.95" customHeight="1" x14ac:dyDescent="0.2">
      <c r="B34" s="13"/>
      <c r="C34" s="14"/>
      <c r="D34" s="112"/>
      <c r="E34" s="105" t="s">
        <v>3</v>
      </c>
      <c r="F34" s="105" t="s">
        <v>4</v>
      </c>
      <c r="G34" s="105" t="s">
        <v>5</v>
      </c>
      <c r="H34" s="105" t="s">
        <v>6</v>
      </c>
      <c r="I34" s="108" t="s">
        <v>7</v>
      </c>
      <c r="J34" s="89"/>
      <c r="K34" s="60"/>
    </row>
    <row r="35" spans="2:15" ht="15.95" customHeight="1" x14ac:dyDescent="0.2">
      <c r="B35" s="13" t="s">
        <v>8</v>
      </c>
      <c r="C35" s="14" t="s">
        <v>9</v>
      </c>
      <c r="D35" s="112"/>
      <c r="E35" s="106"/>
      <c r="F35" s="106"/>
      <c r="G35" s="106" t="s">
        <v>10</v>
      </c>
      <c r="H35" s="106" t="s">
        <v>6</v>
      </c>
      <c r="I35" s="109" t="s">
        <v>6</v>
      </c>
      <c r="J35" s="89"/>
      <c r="K35" s="60"/>
    </row>
    <row r="36" spans="2:15" ht="15.95" customHeight="1" x14ac:dyDescent="0.2">
      <c r="B36" s="13" t="s">
        <v>11</v>
      </c>
      <c r="C36" s="14" t="s">
        <v>11</v>
      </c>
      <c r="D36" s="112"/>
      <c r="E36" s="106"/>
      <c r="F36" s="106"/>
      <c r="G36" s="106" t="s">
        <v>12</v>
      </c>
      <c r="H36" s="106"/>
      <c r="I36" s="109"/>
      <c r="J36" s="89"/>
      <c r="K36" s="60"/>
    </row>
    <row r="37" spans="2:15" ht="24" customHeight="1" x14ac:dyDescent="0.2">
      <c r="B37" s="15" t="s">
        <v>11</v>
      </c>
      <c r="C37" s="16" t="s">
        <v>11</v>
      </c>
      <c r="D37" s="113"/>
      <c r="E37" s="107"/>
      <c r="F37" s="107"/>
      <c r="G37" s="107" t="s">
        <v>13</v>
      </c>
      <c r="H37" s="107"/>
      <c r="I37" s="110"/>
      <c r="J37" s="89"/>
      <c r="K37" s="90"/>
    </row>
    <row r="38" spans="2:15" s="19" customFormat="1" thickBot="1" x14ac:dyDescent="0.3">
      <c r="B38" s="17">
        <v>1</v>
      </c>
      <c r="C38" s="18">
        <v>2</v>
      </c>
      <c r="D38" s="18">
        <v>3</v>
      </c>
      <c r="E38" s="18">
        <v>4</v>
      </c>
      <c r="F38" s="18">
        <v>5</v>
      </c>
      <c r="G38" s="18">
        <v>6</v>
      </c>
      <c r="H38" s="72">
        <v>7</v>
      </c>
      <c r="I38" s="91">
        <v>8</v>
      </c>
      <c r="J38" s="92"/>
      <c r="K38" s="93"/>
    </row>
    <row r="39" spans="2:15" ht="22.5" customHeight="1" thickBot="1" x14ac:dyDescent="0.25">
      <c r="B39" s="20" t="s">
        <v>24</v>
      </c>
      <c r="C39" s="21" t="s">
        <v>28</v>
      </c>
      <c r="D39" s="95">
        <f t="shared" ref="D39:D64" si="8">SUM(E39:G39)+I39+H39</f>
        <v>11510148</v>
      </c>
      <c r="E39" s="58">
        <f t="shared" ref="E39" si="9">SUM(E40:E52)</f>
        <v>78830</v>
      </c>
      <c r="F39" s="58">
        <f t="shared" ref="F39:H39" si="10">SUM(F40:F52)</f>
        <v>395221</v>
      </c>
      <c r="G39" s="58">
        <f t="shared" si="10"/>
        <v>10617887</v>
      </c>
      <c r="H39" s="58">
        <f t="shared" si="10"/>
        <v>360700</v>
      </c>
      <c r="I39" s="71">
        <f t="shared" ref="I39" si="11">SUM(I40:I52)</f>
        <v>57510</v>
      </c>
      <c r="J39" s="68"/>
      <c r="K39" s="94"/>
      <c r="O39" s="22"/>
    </row>
    <row r="40" spans="2:15" s="27" customFormat="1" ht="22.5" customHeight="1" x14ac:dyDescent="0.25">
      <c r="B40" s="23" t="s">
        <v>25</v>
      </c>
      <c r="C40" s="24" t="s">
        <v>30</v>
      </c>
      <c r="D40" s="25">
        <f t="shared" si="8"/>
        <v>211537</v>
      </c>
      <c r="E40" s="25">
        <v>0</v>
      </c>
      <c r="F40" s="25">
        <v>6192</v>
      </c>
      <c r="G40" s="25">
        <v>201645</v>
      </c>
      <c r="H40" s="25">
        <v>3700</v>
      </c>
      <c r="I40" s="63">
        <v>0</v>
      </c>
      <c r="J40" s="26"/>
      <c r="K40" s="94"/>
      <c r="O40" s="22"/>
    </row>
    <row r="41" spans="2:15" s="27" customFormat="1" ht="22.5" customHeight="1" x14ac:dyDescent="0.25">
      <c r="B41" s="23" t="s">
        <v>27</v>
      </c>
      <c r="C41" s="24" t="s">
        <v>32</v>
      </c>
      <c r="D41" s="25">
        <f t="shared" si="8"/>
        <v>304548</v>
      </c>
      <c r="E41" s="25">
        <v>0</v>
      </c>
      <c r="F41" s="25">
        <v>7862</v>
      </c>
      <c r="G41" s="25">
        <v>289555</v>
      </c>
      <c r="H41" s="25">
        <v>7131</v>
      </c>
      <c r="I41" s="63">
        <v>0</v>
      </c>
      <c r="J41" s="26"/>
      <c r="K41" s="94"/>
      <c r="O41" s="22"/>
    </row>
    <row r="42" spans="2:15" s="27" customFormat="1" ht="22.5" customHeight="1" x14ac:dyDescent="0.25">
      <c r="B42" s="29" t="s">
        <v>29</v>
      </c>
      <c r="C42" s="30" t="s">
        <v>34</v>
      </c>
      <c r="D42" s="31">
        <f t="shared" si="8"/>
        <v>349001</v>
      </c>
      <c r="E42" s="31">
        <v>0</v>
      </c>
      <c r="F42" s="31">
        <v>2382</v>
      </c>
      <c r="G42" s="31">
        <v>315005</v>
      </c>
      <c r="H42" s="31">
        <v>27232</v>
      </c>
      <c r="I42" s="64">
        <v>4382</v>
      </c>
      <c r="J42" s="26"/>
      <c r="K42" s="94"/>
      <c r="O42" s="22"/>
    </row>
    <row r="43" spans="2:15" s="27" customFormat="1" ht="22.5" customHeight="1" x14ac:dyDescent="0.25">
      <c r="B43" s="29" t="s">
        <v>31</v>
      </c>
      <c r="C43" s="30" t="s">
        <v>36</v>
      </c>
      <c r="D43" s="31">
        <f t="shared" si="8"/>
        <v>2235584</v>
      </c>
      <c r="E43" s="31">
        <v>0</v>
      </c>
      <c r="F43" s="31">
        <v>64394</v>
      </c>
      <c r="G43" s="31">
        <v>2110544</v>
      </c>
      <c r="H43" s="31">
        <v>42576</v>
      </c>
      <c r="I43" s="64">
        <v>18070</v>
      </c>
      <c r="J43" s="26"/>
      <c r="K43" s="94"/>
      <c r="O43" s="22"/>
    </row>
    <row r="44" spans="2:15" s="27" customFormat="1" ht="22.5" customHeight="1" x14ac:dyDescent="0.25">
      <c r="B44" s="35" t="s">
        <v>33</v>
      </c>
      <c r="C44" s="36" t="s">
        <v>38</v>
      </c>
      <c r="D44" s="37">
        <f t="shared" si="8"/>
        <v>6191531</v>
      </c>
      <c r="E44" s="37">
        <v>0</v>
      </c>
      <c r="F44" s="37">
        <v>238309</v>
      </c>
      <c r="G44" s="37">
        <v>5865764</v>
      </c>
      <c r="H44" s="37">
        <v>79209</v>
      </c>
      <c r="I44" s="66">
        <v>8249</v>
      </c>
      <c r="J44" s="26"/>
      <c r="K44" s="94"/>
      <c r="O44" s="22"/>
    </row>
    <row r="45" spans="2:15" s="27" customFormat="1" ht="22.5" customHeight="1" x14ac:dyDescent="0.25">
      <c r="B45" s="29" t="s">
        <v>35</v>
      </c>
      <c r="C45" s="30" t="s">
        <v>40</v>
      </c>
      <c r="D45" s="31">
        <f t="shared" si="8"/>
        <v>1529549</v>
      </c>
      <c r="E45" s="31">
        <v>0</v>
      </c>
      <c r="F45" s="31">
        <v>59300</v>
      </c>
      <c r="G45" s="31">
        <v>1389309</v>
      </c>
      <c r="H45" s="31">
        <v>68775</v>
      </c>
      <c r="I45" s="64">
        <v>12165</v>
      </c>
      <c r="J45" s="26"/>
      <c r="K45" s="94"/>
      <c r="O45" s="22"/>
    </row>
    <row r="46" spans="2:15" s="27" customFormat="1" ht="22.5" customHeight="1" x14ac:dyDescent="0.25">
      <c r="B46" s="35" t="s">
        <v>37</v>
      </c>
      <c r="C46" s="36" t="s">
        <v>42</v>
      </c>
      <c r="D46" s="37">
        <f t="shared" si="8"/>
        <v>237117</v>
      </c>
      <c r="E46" s="37">
        <v>0</v>
      </c>
      <c r="F46" s="37">
        <v>11463</v>
      </c>
      <c r="G46" s="37">
        <v>215535</v>
      </c>
      <c r="H46" s="37">
        <v>10119</v>
      </c>
      <c r="I46" s="66">
        <v>0</v>
      </c>
      <c r="J46" s="26"/>
      <c r="K46" s="94"/>
      <c r="O46" s="22"/>
    </row>
    <row r="47" spans="2:15" s="27" customFormat="1" ht="22.5" customHeight="1" x14ac:dyDescent="0.25">
      <c r="B47" s="29" t="s">
        <v>39</v>
      </c>
      <c r="C47" s="30" t="s">
        <v>44</v>
      </c>
      <c r="D47" s="31">
        <f t="shared" si="8"/>
        <v>246547</v>
      </c>
      <c r="E47" s="31">
        <v>25650</v>
      </c>
      <c r="F47" s="31">
        <v>4461</v>
      </c>
      <c r="G47" s="31">
        <v>147485</v>
      </c>
      <c r="H47" s="31">
        <v>65744</v>
      </c>
      <c r="I47" s="64">
        <v>3207</v>
      </c>
      <c r="J47" s="26"/>
      <c r="K47" s="94"/>
      <c r="O47" s="22"/>
    </row>
    <row r="48" spans="2:15" s="27" customFormat="1" ht="22.5" customHeight="1" x14ac:dyDescent="0.25">
      <c r="B48" s="23" t="s">
        <v>41</v>
      </c>
      <c r="C48" s="24" t="s">
        <v>46</v>
      </c>
      <c r="D48" s="96">
        <f t="shared" si="8"/>
        <v>48235</v>
      </c>
      <c r="E48" s="25">
        <v>16455</v>
      </c>
      <c r="F48" s="25">
        <v>0</v>
      </c>
      <c r="G48" s="25">
        <v>0</v>
      </c>
      <c r="H48" s="25">
        <v>31780</v>
      </c>
      <c r="I48" s="63">
        <v>0</v>
      </c>
      <c r="J48" s="26"/>
      <c r="K48" s="94"/>
      <c r="O48" s="22"/>
    </row>
    <row r="49" spans="2:26" s="27" customFormat="1" ht="22.5" customHeight="1" x14ac:dyDescent="0.25">
      <c r="B49" s="23" t="s">
        <v>43</v>
      </c>
      <c r="C49" s="24" t="s">
        <v>48</v>
      </c>
      <c r="D49" s="96">
        <f t="shared" si="8"/>
        <v>275</v>
      </c>
      <c r="E49" s="25">
        <v>0</v>
      </c>
      <c r="F49" s="25">
        <v>0</v>
      </c>
      <c r="G49" s="25">
        <v>275</v>
      </c>
      <c r="H49" s="25">
        <v>0</v>
      </c>
      <c r="I49" s="63">
        <v>0</v>
      </c>
      <c r="J49" s="26"/>
      <c r="K49" s="94"/>
      <c r="O49" s="22"/>
    </row>
    <row r="50" spans="2:26" s="27" customFormat="1" ht="22.5" customHeight="1" x14ac:dyDescent="0.25">
      <c r="B50" s="29" t="s">
        <v>45</v>
      </c>
      <c r="C50" s="30" t="s">
        <v>50</v>
      </c>
      <c r="D50" s="97">
        <f t="shared" si="8"/>
        <v>14650</v>
      </c>
      <c r="E50" s="31">
        <v>14650</v>
      </c>
      <c r="F50" s="31">
        <v>0</v>
      </c>
      <c r="G50" s="31">
        <v>0</v>
      </c>
      <c r="H50" s="31">
        <v>0</v>
      </c>
      <c r="I50" s="64">
        <v>0</v>
      </c>
      <c r="J50" s="26"/>
      <c r="K50" s="94"/>
      <c r="O50" s="22"/>
    </row>
    <row r="51" spans="2:26" s="27" customFormat="1" ht="22.5" customHeight="1" x14ac:dyDescent="0.25">
      <c r="B51" s="23" t="s">
        <v>47</v>
      </c>
      <c r="C51" s="24" t="s">
        <v>52</v>
      </c>
      <c r="D51" s="96">
        <f t="shared" si="8"/>
        <v>7676</v>
      </c>
      <c r="E51" s="25">
        <v>0</v>
      </c>
      <c r="F51" s="25">
        <v>10</v>
      </c>
      <c r="G51" s="25">
        <v>7460</v>
      </c>
      <c r="H51" s="25">
        <v>206</v>
      </c>
      <c r="I51" s="63">
        <v>0</v>
      </c>
      <c r="J51" s="26"/>
      <c r="K51" s="94"/>
      <c r="O51" s="22"/>
    </row>
    <row r="52" spans="2:26" s="27" customFormat="1" ht="22.5" customHeight="1" thickBot="1" x14ac:dyDescent="0.3">
      <c r="B52" s="38" t="s">
        <v>49</v>
      </c>
      <c r="C52" s="39" t="s">
        <v>54</v>
      </c>
      <c r="D52" s="98">
        <f t="shared" si="8"/>
        <v>133898</v>
      </c>
      <c r="E52" s="40">
        <v>22075</v>
      </c>
      <c r="F52" s="40">
        <v>848</v>
      </c>
      <c r="G52" s="40">
        <v>75310</v>
      </c>
      <c r="H52" s="40">
        <v>24228</v>
      </c>
      <c r="I52" s="67">
        <v>11437</v>
      </c>
      <c r="J52" s="26"/>
      <c r="K52" s="94"/>
      <c r="L52" s="41"/>
      <c r="M52" s="41"/>
      <c r="N52" s="41"/>
      <c r="O52" s="22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2:26" ht="22.5" customHeight="1" thickBot="1" x14ac:dyDescent="0.25">
      <c r="B53" s="20" t="s">
        <v>51</v>
      </c>
      <c r="C53" s="21" t="s">
        <v>56</v>
      </c>
      <c r="D53" s="95">
        <f t="shared" si="8"/>
        <v>112778</v>
      </c>
      <c r="E53" s="58">
        <f t="shared" ref="E53" si="12">SUM(E54:E56)</f>
        <v>108621</v>
      </c>
      <c r="F53" s="58">
        <f t="shared" ref="F53:H53" si="13">SUM(F54:F56)</f>
        <v>217</v>
      </c>
      <c r="G53" s="58">
        <f t="shared" si="13"/>
        <v>0</v>
      </c>
      <c r="H53" s="58">
        <f t="shared" si="13"/>
        <v>3940</v>
      </c>
      <c r="I53" s="71">
        <f t="shared" ref="I53" si="14">SUM(I54:I56)</f>
        <v>0</v>
      </c>
      <c r="J53" s="68"/>
      <c r="K53" s="94"/>
      <c r="O53" s="22"/>
    </row>
    <row r="54" spans="2:26" s="50" customFormat="1" ht="22.5" customHeight="1" x14ac:dyDescent="0.25">
      <c r="B54" s="29" t="s">
        <v>53</v>
      </c>
      <c r="C54" s="30" t="s">
        <v>58</v>
      </c>
      <c r="D54" s="31">
        <f t="shared" si="8"/>
        <v>110821</v>
      </c>
      <c r="E54" s="31">
        <v>106881</v>
      </c>
      <c r="F54" s="31">
        <v>0</v>
      </c>
      <c r="G54" s="31">
        <v>0</v>
      </c>
      <c r="H54" s="31">
        <v>3940</v>
      </c>
      <c r="I54" s="64">
        <v>0</v>
      </c>
      <c r="J54" s="26"/>
      <c r="K54" s="94"/>
      <c r="L54" s="19"/>
      <c r="O54" s="22"/>
    </row>
    <row r="55" spans="2:26" s="50" customFormat="1" ht="22.5" customHeight="1" x14ac:dyDescent="0.25">
      <c r="B55" s="23" t="s">
        <v>55</v>
      </c>
      <c r="C55" s="24" t="s">
        <v>60</v>
      </c>
      <c r="D55" s="96">
        <f t="shared" si="8"/>
        <v>1902</v>
      </c>
      <c r="E55" s="25">
        <v>1740</v>
      </c>
      <c r="F55" s="25">
        <v>162</v>
      </c>
      <c r="G55" s="25">
        <v>0</v>
      </c>
      <c r="H55" s="25">
        <v>0</v>
      </c>
      <c r="I55" s="63">
        <v>0</v>
      </c>
      <c r="J55" s="26"/>
      <c r="K55" s="94"/>
      <c r="L55" s="19"/>
      <c r="O55" s="22"/>
    </row>
    <row r="56" spans="2:26" s="50" customFormat="1" ht="22.5" customHeight="1" thickBot="1" x14ac:dyDescent="0.3">
      <c r="B56" s="23" t="s">
        <v>57</v>
      </c>
      <c r="C56" s="24" t="s">
        <v>62</v>
      </c>
      <c r="D56" s="96">
        <f t="shared" si="8"/>
        <v>55</v>
      </c>
      <c r="E56" s="25">
        <v>0</v>
      </c>
      <c r="F56" s="25">
        <v>55</v>
      </c>
      <c r="G56" s="25">
        <v>0</v>
      </c>
      <c r="H56" s="25">
        <v>0</v>
      </c>
      <c r="I56" s="63">
        <v>0</v>
      </c>
      <c r="J56" s="26"/>
      <c r="K56" s="94"/>
      <c r="L56" s="19"/>
      <c r="O56" s="22"/>
    </row>
    <row r="57" spans="2:26" ht="22.5" customHeight="1" thickBot="1" x14ac:dyDescent="0.25">
      <c r="B57" s="20" t="s">
        <v>59</v>
      </c>
      <c r="C57" s="21" t="s">
        <v>64</v>
      </c>
      <c r="D57" s="95">
        <f t="shared" si="8"/>
        <v>74647</v>
      </c>
      <c r="E57" s="58">
        <f t="shared" ref="E57" si="15">SUM(E58:E62)</f>
        <v>1800</v>
      </c>
      <c r="F57" s="58">
        <f t="shared" ref="F57:H57" si="16">SUM(F58:F62)</f>
        <v>148</v>
      </c>
      <c r="G57" s="58">
        <f t="shared" si="16"/>
        <v>16209</v>
      </c>
      <c r="H57" s="58">
        <f t="shared" si="16"/>
        <v>56490</v>
      </c>
      <c r="I57" s="71">
        <f t="shared" ref="I57" si="17">SUM(I58:I62)</f>
        <v>0</v>
      </c>
      <c r="J57" s="68"/>
      <c r="K57" s="94"/>
      <c r="O57" s="22"/>
    </row>
    <row r="58" spans="2:26" ht="22.5" customHeight="1" x14ac:dyDescent="0.2">
      <c r="B58" s="51" t="s">
        <v>61</v>
      </c>
      <c r="C58" s="52" t="s">
        <v>66</v>
      </c>
      <c r="D58" s="99">
        <f t="shared" si="8"/>
        <v>7441</v>
      </c>
      <c r="E58" s="53">
        <v>0</v>
      </c>
      <c r="F58" s="53">
        <v>3</v>
      </c>
      <c r="G58" s="53">
        <v>7213</v>
      </c>
      <c r="H58" s="53">
        <v>225</v>
      </c>
      <c r="I58" s="69">
        <v>0</v>
      </c>
      <c r="J58" s="54"/>
      <c r="K58" s="94"/>
      <c r="O58" s="22"/>
    </row>
    <row r="59" spans="2:26" ht="22.5" customHeight="1" x14ac:dyDescent="0.2">
      <c r="B59" s="51" t="s">
        <v>63</v>
      </c>
      <c r="C59" s="52" t="s">
        <v>68</v>
      </c>
      <c r="D59" s="99">
        <f t="shared" si="8"/>
        <v>500</v>
      </c>
      <c r="E59" s="53">
        <v>0</v>
      </c>
      <c r="F59" s="53">
        <v>0</v>
      </c>
      <c r="G59" s="53">
        <v>500</v>
      </c>
      <c r="H59" s="53">
        <v>0</v>
      </c>
      <c r="I59" s="69">
        <v>0</v>
      </c>
      <c r="J59" s="54"/>
      <c r="K59" s="94"/>
      <c r="O59" s="22"/>
    </row>
    <row r="60" spans="2:26" ht="22.5" customHeight="1" x14ac:dyDescent="0.2">
      <c r="B60" s="51" t="s">
        <v>65</v>
      </c>
      <c r="C60" s="52" t="s">
        <v>70</v>
      </c>
      <c r="D60" s="99">
        <f t="shared" si="8"/>
        <v>1200</v>
      </c>
      <c r="E60" s="53">
        <v>1200</v>
      </c>
      <c r="F60" s="53">
        <v>0</v>
      </c>
      <c r="G60" s="53">
        <v>0</v>
      </c>
      <c r="H60" s="53">
        <v>0</v>
      </c>
      <c r="I60" s="69">
        <v>0</v>
      </c>
      <c r="J60" s="54"/>
      <c r="K60" s="94"/>
      <c r="O60" s="22"/>
    </row>
    <row r="61" spans="2:26" ht="22.5" customHeight="1" x14ac:dyDescent="0.2">
      <c r="B61" s="51" t="s">
        <v>67</v>
      </c>
      <c r="C61" s="52" t="s">
        <v>72</v>
      </c>
      <c r="D61" s="99">
        <f t="shared" si="8"/>
        <v>600</v>
      </c>
      <c r="E61" s="53">
        <v>600</v>
      </c>
      <c r="F61" s="53">
        <v>0</v>
      </c>
      <c r="G61" s="53">
        <v>0</v>
      </c>
      <c r="H61" s="53">
        <v>0</v>
      </c>
      <c r="I61" s="69">
        <v>0</v>
      </c>
      <c r="J61" s="54"/>
      <c r="K61" s="94"/>
      <c r="O61" s="22"/>
    </row>
    <row r="62" spans="2:26" ht="22.5" customHeight="1" thickBot="1" x14ac:dyDescent="0.25">
      <c r="B62" s="55" t="s">
        <v>69</v>
      </c>
      <c r="C62" s="56" t="s">
        <v>74</v>
      </c>
      <c r="D62" s="100">
        <f t="shared" si="8"/>
        <v>64906</v>
      </c>
      <c r="E62" s="57">
        <v>0</v>
      </c>
      <c r="F62" s="57">
        <v>145</v>
      </c>
      <c r="G62" s="57">
        <v>8496</v>
      </c>
      <c r="H62" s="57">
        <v>56265</v>
      </c>
      <c r="I62" s="70">
        <v>0</v>
      </c>
      <c r="J62" s="54"/>
      <c r="K62" s="94"/>
      <c r="O62" s="22"/>
    </row>
    <row r="63" spans="2:26" ht="22.5" customHeight="1" thickBot="1" x14ac:dyDescent="0.25">
      <c r="B63" s="20" t="s">
        <v>71</v>
      </c>
      <c r="C63" s="21" t="s">
        <v>75</v>
      </c>
      <c r="D63" s="95">
        <f t="shared" si="8"/>
        <v>73093</v>
      </c>
      <c r="E63" s="58">
        <v>0</v>
      </c>
      <c r="F63" s="58">
        <v>20954</v>
      </c>
      <c r="G63" s="58">
        <v>52139</v>
      </c>
      <c r="H63" s="58">
        <v>0</v>
      </c>
      <c r="I63" s="71">
        <v>0</v>
      </c>
      <c r="J63" s="68"/>
      <c r="K63" s="94"/>
      <c r="O63" s="22"/>
    </row>
    <row r="64" spans="2:26" ht="22.5" customHeight="1" thickBot="1" x14ac:dyDescent="0.25">
      <c r="B64" s="32" t="s">
        <v>73</v>
      </c>
      <c r="C64" s="33" t="s">
        <v>76</v>
      </c>
      <c r="D64" s="80">
        <f t="shared" si="8"/>
        <v>20467592</v>
      </c>
      <c r="E64" s="34">
        <f>E25+E30+E39+E53+E57+E63+E29</f>
        <v>189901</v>
      </c>
      <c r="F64" s="34">
        <f>F25+F30+F39+F53+F57+F63+F29</f>
        <v>8595776</v>
      </c>
      <c r="G64" s="34">
        <f>G25+G30+G39+G53+G57+G63+G29</f>
        <v>11150353</v>
      </c>
      <c r="H64" s="34">
        <f>H25+H30+H39+H53+H57+H63+H29</f>
        <v>471671</v>
      </c>
      <c r="I64" s="65">
        <f>I25+I30+I39+I53+I57+I63+I29</f>
        <v>59891</v>
      </c>
      <c r="J64" s="62"/>
      <c r="K64" s="94"/>
      <c r="O64" s="22"/>
    </row>
    <row r="65" spans="2:17" s="27" customFormat="1" ht="2.25" customHeight="1" x14ac:dyDescent="0.2">
      <c r="B65" s="42"/>
      <c r="C65" s="43"/>
      <c r="D65" s="44"/>
      <c r="E65" s="45"/>
      <c r="F65" s="45"/>
      <c r="G65" s="45"/>
      <c r="H65" s="45"/>
      <c r="I65" s="45"/>
      <c r="J65" s="46"/>
      <c r="K65" s="94"/>
      <c r="O65" s="22"/>
    </row>
    <row r="66" spans="2:17" s="27" customFormat="1" ht="15.75" thickBot="1" x14ac:dyDescent="0.25">
      <c r="B66" s="47"/>
      <c r="C66" s="48"/>
      <c r="D66" s="7"/>
      <c r="E66" s="45"/>
      <c r="F66" s="45"/>
      <c r="G66" s="45"/>
      <c r="H66" s="45"/>
      <c r="I66" s="9" t="s">
        <v>1</v>
      </c>
      <c r="J66" s="49"/>
      <c r="K66" s="94"/>
      <c r="O66" s="22"/>
    </row>
    <row r="67" spans="2:17" s="27" customFormat="1" ht="15.75" customHeight="1" x14ac:dyDescent="0.2">
      <c r="B67" s="11"/>
      <c r="C67" s="12"/>
      <c r="D67" s="111" t="s">
        <v>83</v>
      </c>
      <c r="E67" s="86" t="s">
        <v>2</v>
      </c>
      <c r="F67" s="87"/>
      <c r="G67" s="87"/>
      <c r="H67" s="87"/>
      <c r="I67" s="88"/>
      <c r="J67" s="89"/>
      <c r="K67" s="94"/>
      <c r="L67" s="1"/>
      <c r="O67" s="22"/>
    </row>
    <row r="68" spans="2:17" s="27" customFormat="1" ht="15.75" customHeight="1" x14ac:dyDescent="0.2">
      <c r="B68" s="13"/>
      <c r="C68" s="14"/>
      <c r="D68" s="112"/>
      <c r="E68" s="105" t="s">
        <v>3</v>
      </c>
      <c r="F68" s="105" t="s">
        <v>4</v>
      </c>
      <c r="G68" s="105" t="s">
        <v>5</v>
      </c>
      <c r="H68" s="105" t="s">
        <v>6</v>
      </c>
      <c r="I68" s="108" t="s">
        <v>7</v>
      </c>
      <c r="J68" s="89"/>
      <c r="K68" s="94"/>
      <c r="L68" s="1"/>
      <c r="O68" s="22"/>
    </row>
    <row r="69" spans="2:17" s="27" customFormat="1" ht="15.75" customHeight="1" x14ac:dyDescent="0.2">
      <c r="B69" s="13" t="s">
        <v>8</v>
      </c>
      <c r="C69" s="14" t="s">
        <v>9</v>
      </c>
      <c r="D69" s="112"/>
      <c r="E69" s="106"/>
      <c r="F69" s="106"/>
      <c r="G69" s="106" t="s">
        <v>10</v>
      </c>
      <c r="H69" s="106" t="s">
        <v>6</v>
      </c>
      <c r="I69" s="109" t="s">
        <v>6</v>
      </c>
      <c r="J69" s="89"/>
      <c r="K69" s="94"/>
      <c r="L69" s="1"/>
      <c r="O69" s="22"/>
    </row>
    <row r="70" spans="2:17" s="27" customFormat="1" ht="15.75" customHeight="1" x14ac:dyDescent="0.2">
      <c r="B70" s="13" t="s">
        <v>11</v>
      </c>
      <c r="C70" s="14" t="s">
        <v>11</v>
      </c>
      <c r="D70" s="112"/>
      <c r="E70" s="106"/>
      <c r="F70" s="106"/>
      <c r="G70" s="106" t="s">
        <v>12</v>
      </c>
      <c r="H70" s="106"/>
      <c r="I70" s="109"/>
      <c r="J70" s="89"/>
      <c r="K70" s="94"/>
      <c r="L70" s="1"/>
      <c r="O70" s="22"/>
    </row>
    <row r="71" spans="2:17" s="27" customFormat="1" ht="24.75" customHeight="1" x14ac:dyDescent="0.2">
      <c r="B71" s="15" t="s">
        <v>11</v>
      </c>
      <c r="C71" s="16" t="s">
        <v>11</v>
      </c>
      <c r="D71" s="113"/>
      <c r="E71" s="107"/>
      <c r="F71" s="107"/>
      <c r="G71" s="107" t="s">
        <v>13</v>
      </c>
      <c r="H71" s="107"/>
      <c r="I71" s="110"/>
      <c r="J71" s="89"/>
      <c r="K71" s="94"/>
      <c r="L71" s="1"/>
      <c r="O71" s="22"/>
    </row>
    <row r="72" spans="2:17" s="50" customFormat="1" ht="15.75" thickBot="1" x14ac:dyDescent="0.3">
      <c r="B72" s="17">
        <v>1</v>
      </c>
      <c r="C72" s="18">
        <v>2</v>
      </c>
      <c r="D72" s="18">
        <v>3</v>
      </c>
      <c r="E72" s="18">
        <v>4</v>
      </c>
      <c r="F72" s="18">
        <v>5</v>
      </c>
      <c r="G72" s="18">
        <v>6</v>
      </c>
      <c r="H72" s="72">
        <v>7</v>
      </c>
      <c r="I72" s="91">
        <v>8</v>
      </c>
      <c r="J72" s="92"/>
      <c r="K72" s="94"/>
      <c r="L72" s="19"/>
      <c r="O72" s="22"/>
    </row>
    <row r="73" spans="2:17" s="27" customFormat="1" ht="22.5" customHeight="1" thickBot="1" x14ac:dyDescent="0.3">
      <c r="B73" s="74" t="s">
        <v>90</v>
      </c>
      <c r="C73" s="75"/>
      <c r="D73" s="75"/>
      <c r="E73" s="75"/>
      <c r="F73" s="75"/>
      <c r="G73" s="75"/>
      <c r="H73" s="75"/>
      <c r="I73" s="76"/>
      <c r="J73" s="26"/>
      <c r="K73" s="79"/>
      <c r="O73" s="22"/>
    </row>
    <row r="74" spans="2:17" s="27" customFormat="1" ht="22.5" customHeight="1" thickBot="1" x14ac:dyDescent="0.3">
      <c r="B74" s="20" t="s">
        <v>14</v>
      </c>
      <c r="C74" s="21" t="s">
        <v>15</v>
      </c>
      <c r="D74" s="58">
        <f>D75</f>
        <v>6989</v>
      </c>
      <c r="E74" s="58">
        <f t="shared" ref="E74:I74" si="18">E75</f>
        <v>250</v>
      </c>
      <c r="F74" s="58">
        <f t="shared" si="18"/>
        <v>1135</v>
      </c>
      <c r="G74" s="58">
        <f t="shared" si="18"/>
        <v>5369</v>
      </c>
      <c r="H74" s="58">
        <f t="shared" si="18"/>
        <v>235</v>
      </c>
      <c r="I74" s="71">
        <f t="shared" si="18"/>
        <v>0</v>
      </c>
      <c r="J74" s="68"/>
      <c r="K74" s="79"/>
      <c r="O74" s="22"/>
      <c r="Q74" s="28"/>
    </row>
    <row r="75" spans="2:17" s="27" customFormat="1" ht="22.5" customHeight="1" thickBot="1" x14ac:dyDescent="0.3">
      <c r="B75" s="23" t="s">
        <v>16</v>
      </c>
      <c r="C75" s="24" t="s">
        <v>77</v>
      </c>
      <c r="D75" s="25">
        <f>SUM(E75:G75)+I75+H75</f>
        <v>6989</v>
      </c>
      <c r="E75" s="25">
        <v>250</v>
      </c>
      <c r="F75" s="25">
        <v>1135</v>
      </c>
      <c r="G75" s="25">
        <v>5369</v>
      </c>
      <c r="H75" s="25">
        <v>235</v>
      </c>
      <c r="I75" s="63">
        <v>0</v>
      </c>
      <c r="J75" s="26"/>
      <c r="K75" s="79"/>
      <c r="O75" s="22"/>
      <c r="Q75" s="28"/>
    </row>
    <row r="76" spans="2:17" s="27" customFormat="1" ht="22.5" customHeight="1" thickBot="1" x14ac:dyDescent="0.3">
      <c r="B76" s="20" t="s">
        <v>18</v>
      </c>
      <c r="C76" s="21" t="s">
        <v>91</v>
      </c>
      <c r="D76" s="58">
        <f t="shared" ref="D76:I76" si="19">D77</f>
        <v>156893</v>
      </c>
      <c r="E76" s="58">
        <f t="shared" si="19"/>
        <v>156893</v>
      </c>
      <c r="F76" s="58">
        <f t="shared" si="19"/>
        <v>0</v>
      </c>
      <c r="G76" s="58">
        <f t="shared" si="19"/>
        <v>0</v>
      </c>
      <c r="H76" s="58">
        <f t="shared" si="19"/>
        <v>0</v>
      </c>
      <c r="I76" s="71">
        <f t="shared" si="19"/>
        <v>0</v>
      </c>
      <c r="J76" s="68"/>
      <c r="K76" s="79"/>
      <c r="O76" s="22"/>
      <c r="Q76" s="28"/>
    </row>
    <row r="77" spans="2:17" s="27" customFormat="1" ht="22.5" customHeight="1" thickBot="1" x14ac:dyDescent="0.3">
      <c r="B77" s="23" t="s">
        <v>20</v>
      </c>
      <c r="C77" s="24" t="s">
        <v>92</v>
      </c>
      <c r="D77" s="25">
        <f>SUM(E77:G77)+I77+H77</f>
        <v>156893</v>
      </c>
      <c r="E77" s="25">
        <v>156893</v>
      </c>
      <c r="F77" s="25">
        <v>0</v>
      </c>
      <c r="G77" s="25">
        <v>0</v>
      </c>
      <c r="H77" s="25">
        <v>0</v>
      </c>
      <c r="I77" s="63">
        <v>0</v>
      </c>
      <c r="J77" s="26"/>
      <c r="K77" s="79"/>
      <c r="O77" s="22"/>
      <c r="Q77" s="28"/>
    </row>
    <row r="78" spans="2:17" s="27" customFormat="1" ht="22.5" customHeight="1" thickBot="1" x14ac:dyDescent="0.3">
      <c r="B78" s="20" t="s">
        <v>22</v>
      </c>
      <c r="C78" s="21" t="s">
        <v>93</v>
      </c>
      <c r="D78" s="58">
        <f t="shared" ref="D78:I78" si="20">SUM(D79:D79)</f>
        <v>220</v>
      </c>
      <c r="E78" s="58">
        <f t="shared" si="20"/>
        <v>220</v>
      </c>
      <c r="F78" s="58">
        <f t="shared" si="20"/>
        <v>0</v>
      </c>
      <c r="G78" s="58">
        <f t="shared" si="20"/>
        <v>0</v>
      </c>
      <c r="H78" s="58">
        <f t="shared" si="20"/>
        <v>0</v>
      </c>
      <c r="I78" s="71">
        <f t="shared" si="20"/>
        <v>0</v>
      </c>
      <c r="J78" s="68"/>
      <c r="K78" s="79"/>
      <c r="O78" s="22"/>
      <c r="Q78" s="28"/>
    </row>
    <row r="79" spans="2:17" s="27" customFormat="1" ht="22.5" customHeight="1" thickBot="1" x14ac:dyDescent="0.3">
      <c r="B79" s="29" t="s">
        <v>23</v>
      </c>
      <c r="C79" s="30" t="s">
        <v>94</v>
      </c>
      <c r="D79" s="31">
        <f>SUM(E79:G79)+I79+H79</f>
        <v>220</v>
      </c>
      <c r="E79" s="31">
        <v>220</v>
      </c>
      <c r="F79" s="31">
        <v>0</v>
      </c>
      <c r="G79" s="31">
        <v>0</v>
      </c>
      <c r="H79" s="31">
        <v>0</v>
      </c>
      <c r="I79" s="64">
        <v>0</v>
      </c>
      <c r="J79" s="26"/>
      <c r="K79" s="79"/>
      <c r="O79" s="22"/>
    </row>
    <row r="80" spans="2:17" s="27" customFormat="1" ht="22.5" customHeight="1" thickBot="1" x14ac:dyDescent="0.3">
      <c r="B80" s="20" t="s">
        <v>24</v>
      </c>
      <c r="C80" s="21" t="s">
        <v>56</v>
      </c>
      <c r="D80" s="58">
        <f t="shared" ref="D80:I80" si="21">D81</f>
        <v>430</v>
      </c>
      <c r="E80" s="58">
        <f t="shared" si="21"/>
        <v>430</v>
      </c>
      <c r="F80" s="58">
        <f t="shared" si="21"/>
        <v>0</v>
      </c>
      <c r="G80" s="58">
        <f t="shared" si="21"/>
        <v>0</v>
      </c>
      <c r="H80" s="58">
        <f t="shared" si="21"/>
        <v>0</v>
      </c>
      <c r="I80" s="71">
        <f t="shared" si="21"/>
        <v>0</v>
      </c>
      <c r="J80" s="68"/>
      <c r="K80" s="79"/>
      <c r="O80" s="22"/>
      <c r="Q80" s="28"/>
    </row>
    <row r="81" spans="2:17" s="27" customFormat="1" ht="22.5" customHeight="1" thickBot="1" x14ac:dyDescent="0.3">
      <c r="B81" s="23" t="s">
        <v>25</v>
      </c>
      <c r="C81" s="24" t="s">
        <v>62</v>
      </c>
      <c r="D81" s="25">
        <f>SUM(E81:G81)+I81+H81</f>
        <v>430</v>
      </c>
      <c r="E81" s="25">
        <v>430</v>
      </c>
      <c r="F81" s="25">
        <v>0</v>
      </c>
      <c r="G81" s="25">
        <v>0</v>
      </c>
      <c r="H81" s="25">
        <v>0</v>
      </c>
      <c r="I81" s="63">
        <v>0</v>
      </c>
      <c r="J81" s="26"/>
      <c r="K81" s="79"/>
      <c r="O81" s="22"/>
      <c r="Q81" s="28"/>
    </row>
    <row r="82" spans="2:17" s="27" customFormat="1" ht="22.5" customHeight="1" thickBot="1" x14ac:dyDescent="0.3">
      <c r="B82" s="20" t="s">
        <v>27</v>
      </c>
      <c r="C82" s="21" t="s">
        <v>95</v>
      </c>
      <c r="D82" s="58">
        <f t="shared" ref="D82:I82" si="22">SUM(D83:D84)</f>
        <v>16294</v>
      </c>
      <c r="E82" s="58">
        <f t="shared" si="22"/>
        <v>15007</v>
      </c>
      <c r="F82" s="58">
        <f t="shared" si="22"/>
        <v>0</v>
      </c>
      <c r="G82" s="58">
        <f t="shared" si="22"/>
        <v>0</v>
      </c>
      <c r="H82" s="58">
        <f t="shared" si="22"/>
        <v>1287</v>
      </c>
      <c r="I82" s="71">
        <f t="shared" si="22"/>
        <v>0</v>
      </c>
      <c r="J82" s="68"/>
      <c r="K82" s="79"/>
      <c r="O82" s="22"/>
      <c r="Q82" s="28"/>
    </row>
    <row r="83" spans="2:17" s="27" customFormat="1" ht="22.5" customHeight="1" x14ac:dyDescent="0.25">
      <c r="B83" s="23" t="s">
        <v>29</v>
      </c>
      <c r="C83" s="24" t="s">
        <v>96</v>
      </c>
      <c r="D83" s="25">
        <f>SUM(E83:G83)+I83+H83</f>
        <v>1100</v>
      </c>
      <c r="E83" s="25">
        <v>1100</v>
      </c>
      <c r="F83" s="25">
        <v>0</v>
      </c>
      <c r="G83" s="25">
        <v>0</v>
      </c>
      <c r="H83" s="25">
        <v>0</v>
      </c>
      <c r="I83" s="63">
        <v>0</v>
      </c>
      <c r="J83" s="26"/>
      <c r="K83" s="79"/>
      <c r="O83" s="22"/>
      <c r="Q83" s="28"/>
    </row>
    <row r="84" spans="2:17" s="27" customFormat="1" ht="22.5" customHeight="1" thickBot="1" x14ac:dyDescent="0.3">
      <c r="B84" s="29" t="s">
        <v>31</v>
      </c>
      <c r="C84" s="30" t="s">
        <v>97</v>
      </c>
      <c r="D84" s="31">
        <f>SUM(E84:G84)+I84+H84</f>
        <v>15194</v>
      </c>
      <c r="E84" s="31">
        <v>13907</v>
      </c>
      <c r="F84" s="31">
        <v>0</v>
      </c>
      <c r="G84" s="31">
        <v>0</v>
      </c>
      <c r="H84" s="31">
        <v>1287</v>
      </c>
      <c r="I84" s="64">
        <v>0</v>
      </c>
      <c r="J84" s="26"/>
      <c r="K84" s="79"/>
      <c r="O84" s="22"/>
    </row>
    <row r="85" spans="2:17" ht="21.75" customHeight="1" thickBot="1" x14ac:dyDescent="0.25">
      <c r="B85" s="32" t="s">
        <v>33</v>
      </c>
      <c r="C85" s="33" t="s">
        <v>98</v>
      </c>
      <c r="D85" s="80">
        <f t="shared" ref="D85:I85" si="23">D82+D80+D78+D76+D74</f>
        <v>180826</v>
      </c>
      <c r="E85" s="34">
        <f t="shared" si="23"/>
        <v>172800</v>
      </c>
      <c r="F85" s="34">
        <f t="shared" si="23"/>
        <v>1135</v>
      </c>
      <c r="G85" s="34">
        <f t="shared" si="23"/>
        <v>5369</v>
      </c>
      <c r="H85" s="34">
        <f t="shared" si="23"/>
        <v>1522</v>
      </c>
      <c r="I85" s="65">
        <f t="shared" si="23"/>
        <v>0</v>
      </c>
      <c r="J85" s="62"/>
      <c r="K85" s="79"/>
      <c r="O85" s="22"/>
    </row>
    <row r="86" spans="2:17" x14ac:dyDescent="0.2">
      <c r="K86" s="101"/>
    </row>
    <row r="87" spans="2:17" x14ac:dyDescent="0.2">
      <c r="K87" s="101"/>
    </row>
    <row r="88" spans="2:17" x14ac:dyDescent="0.2">
      <c r="K88" s="101"/>
    </row>
  </sheetData>
  <mergeCells count="18">
    <mergeCell ref="E34:E37"/>
    <mergeCell ref="F34:F37"/>
    <mergeCell ref="G34:G37"/>
    <mergeCell ref="H34:H37"/>
    <mergeCell ref="I8:I11"/>
    <mergeCell ref="D67:D71"/>
    <mergeCell ref="E68:E71"/>
    <mergeCell ref="F68:F71"/>
    <mergeCell ref="G68:G71"/>
    <mergeCell ref="H68:H71"/>
    <mergeCell ref="I68:I71"/>
    <mergeCell ref="D7:D11"/>
    <mergeCell ref="E8:E11"/>
    <mergeCell ref="F8:F11"/>
    <mergeCell ref="G8:G11"/>
    <mergeCell ref="H8:H11"/>
    <mergeCell ref="I34:I37"/>
    <mergeCell ref="D33:D37"/>
  </mergeCells>
  <printOptions horizontalCentered="1"/>
  <pageMargins left="0.19685039370078741" right="0.19685039370078741" top="0.28999999999999998" bottom="0.34" header="0.28999999999999998" footer="0.17"/>
  <pageSetup paperSize="9" scale="80" orientation="landscape" r:id="rId1"/>
  <headerFooter alignWithMargins="0">
    <oddFooter>&amp;C&amp;P</oddFooter>
  </headerFooter>
  <rowBreaks count="2" manualBreakCount="2">
    <brk id="31" max="10" man="1"/>
    <brk id="6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BP</vt:lpstr>
      <vt:lpstr>BP!Obszar_wydruku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Niemirowski Ireneusz</dc:creator>
  <cp:lastModifiedBy>Jakubiak Magdalena</cp:lastModifiedBy>
  <cp:lastPrinted>2019-12-02T12:18:28Z</cp:lastPrinted>
  <dcterms:created xsi:type="dcterms:W3CDTF">2016-10-10T12:38:19Z</dcterms:created>
  <dcterms:modified xsi:type="dcterms:W3CDTF">2019-12-05T15:59:13Z</dcterms:modified>
</cp:coreProperties>
</file>