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EE972B6A-7976-4BE2-AFCE-CBFAFDC04F3A}" xr6:coauthVersionLast="47" xr6:coauthVersionMax="47" xr10:uidLastSave="{00000000-0000-0000-0000-000000000000}"/>
  <bookViews>
    <workbookView xWindow="-19320" yWindow="-120" windowWidth="19440" windowHeight="15000" xr2:uid="{7E9B8641-2F12-42EA-AAF7-FF9C4C6C9F26}"/>
  </bookViews>
  <sheets>
    <sheet name="Świętokrzy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C16" i="1"/>
  <c r="D16" i="1" s="1"/>
  <c r="E16" i="1" s="1"/>
  <c r="F16" i="1" s="1"/>
  <c r="G16" i="1" s="1"/>
  <c r="D15" i="1"/>
  <c r="E15" i="1" s="1"/>
  <c r="F15" i="1" s="1"/>
  <c r="G15" i="1" s="1"/>
  <c r="C15" i="1"/>
  <c r="D14" i="1"/>
  <c r="E14" i="1" s="1"/>
  <c r="F14" i="1" s="1"/>
  <c r="G14" i="1" s="1"/>
  <c r="C14" i="1"/>
  <c r="D13" i="1"/>
  <c r="E13" i="1" s="1"/>
  <c r="F13" i="1" s="1"/>
  <c r="G13" i="1" s="1"/>
  <c r="C13" i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C8" i="1"/>
  <c r="D8" i="1" s="1"/>
  <c r="E8" i="1" s="1"/>
  <c r="F8" i="1" s="1"/>
  <c r="G8" i="1" s="1"/>
  <c r="D7" i="1"/>
  <c r="E7" i="1" s="1"/>
  <c r="C7" i="1"/>
  <c r="C21" i="1" s="1"/>
  <c r="F7" i="1" l="1"/>
  <c r="E21" i="1"/>
  <c r="D21" i="1"/>
  <c r="F21" i="1" l="1"/>
  <c r="G7" i="1"/>
  <c r="G21" i="1" s="1"/>
</calcChain>
</file>

<file path=xl/sharedStrings.xml><?xml version="1.0" encoding="utf-8"?>
<sst xmlns="http://schemas.openxmlformats.org/spreadsheetml/2006/main" count="26" uniqueCount="26">
  <si>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</si>
  <si>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</si>
  <si>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</si>
  <si>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</si>
  <si>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</si>
  <si>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</si>
  <si>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</si>
  <si>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</si>
  <si>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 zł</t>
  </si>
  <si>
    <t>WYSOKOŚĆ DOTACJI DLA POWIATÓW W WOJEWÓDZTWIE ŚWIĘTOKRZYSKIM NA ROK 2025</t>
  </si>
  <si>
    <t>Województwo Świętokrzyskie</t>
  </si>
  <si>
    <t xml:space="preserve">buski                         </t>
  </si>
  <si>
    <t xml:space="preserve">jędrzejowski                  </t>
  </si>
  <si>
    <t xml:space="preserve">kazimierski                   </t>
  </si>
  <si>
    <t xml:space="preserve">kielecki                      </t>
  </si>
  <si>
    <t xml:space="preserve">konecki                       </t>
  </si>
  <si>
    <t xml:space="preserve">opatowski                     </t>
  </si>
  <si>
    <t xml:space="preserve">ostrowiecki                   </t>
  </si>
  <si>
    <t xml:space="preserve">pińczowski                    </t>
  </si>
  <si>
    <t xml:space="preserve">sandomierski                  </t>
  </si>
  <si>
    <t xml:space="preserve">skarżyski                     </t>
  </si>
  <si>
    <t xml:space="preserve">starachowicki                 </t>
  </si>
  <si>
    <t xml:space="preserve">staszowski                    </t>
  </si>
  <si>
    <t xml:space="preserve">włoszczowski                  </t>
  </si>
  <si>
    <t xml:space="preserve">miasto na prawach powiatu Kielce                     </t>
  </si>
  <si>
    <t>Razem świętokrzyskie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</si>
</sst>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2" fillId="0" borderId="0" xfId="0" applyFont="1" applyAlignment="1">
      <alignment horizontal="center"/>
    </xf>
    <xf numFmtId="3" fontId="0" fillId="0" borderId="4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24"/>
  <sheetViews>
    <sheetView tabSelected="1" workbookViewId="0">
      <selection sqref="A1:G1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x14ac:dyDescent="0.25">
      <c r="A1" s="20" t="s">
        <v>9</v>
      </c>
      <c r="B1" s="20"/>
      <c r="C1" s="20"/>
      <c r="D1" s="20"/>
      <c r="E1" s="20"/>
      <c r="F1" s="20"/>
      <c r="G1" s="20"/>
    </row>
    <row r="3" spans="1:7" x14ac:dyDescent="0.25">
      <c r="G3" s="12" t="s">
        <v>8</v>
      </c>
    </row>
    <row r="4" spans="1:7" ht="15" hidden="1" customHeight="1" x14ac:dyDescent="0.25">
      <c r="A4" s="13"/>
      <c r="B4" s="14"/>
      <c r="C4" s="14">
        <v>25000</v>
      </c>
      <c r="D4" s="14"/>
      <c r="E4" s="14"/>
      <c r="F4" s="1">
        <v>6104</v>
      </c>
      <c r="G4" s="14">
        <v>12</v>
      </c>
    </row>
    <row r="5" spans="1:7" ht="49.5" customHeight="1" x14ac:dyDescent="0.25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17.25" customHeight="1" x14ac:dyDescent="0.25">
      <c r="A6" s="15" t="s">
        <v>10</v>
      </c>
      <c r="B6" s="5"/>
      <c r="C6" s="5"/>
      <c r="D6" s="5"/>
      <c r="E6" s="5"/>
      <c r="F6" s="5"/>
      <c r="G6" s="5"/>
    </row>
    <row r="7" spans="1:7" x14ac:dyDescent="0.25">
      <c r="A7" s="10" t="s">
        <v>11</v>
      </c>
      <c r="B7" s="7">
        <v>67817</v>
      </c>
      <c r="C7" s="8">
        <f>ROUNDDOWN(B7/$C$4,1)</f>
        <v>2.7</v>
      </c>
      <c r="D7" s="6">
        <f>IF(C7&lt;2,2,IF(C7&gt;35,35,C7))</f>
        <v>2.7</v>
      </c>
      <c r="E7" s="6">
        <f>ROUND(D7,0)</f>
        <v>3</v>
      </c>
      <c r="F7" s="9">
        <f>E7*$F$4</f>
        <v>18312</v>
      </c>
      <c r="G7" s="9">
        <f>F7*$G$4</f>
        <v>219744</v>
      </c>
    </row>
    <row r="8" spans="1:7" x14ac:dyDescent="0.25">
      <c r="A8" s="22" t="s">
        <v>12</v>
      </c>
      <c r="B8" s="7">
        <v>81057</v>
      </c>
      <c r="C8" s="23">
        <f t="shared" ref="C8:C20" si="0">ROUNDDOWN(B8/$C$4,1)</f>
        <v>3.2</v>
      </c>
      <c r="D8" s="24">
        <f t="shared" ref="D8:D20" si="1">IF(C8&lt;2,2,IF(C8&gt;35,35,C8))</f>
        <v>3.2</v>
      </c>
      <c r="E8" s="24">
        <f t="shared" ref="E8:E20" si="2">ROUND(D8,0)</f>
        <v>3</v>
      </c>
      <c r="F8" s="25">
        <f t="shared" ref="F8:F20" si="3">E8*$F$4</f>
        <v>18312</v>
      </c>
      <c r="G8" s="25">
        <f t="shared" ref="G8:G20" si="4">F8*$G$4</f>
        <v>219744</v>
      </c>
    </row>
    <row r="9" spans="1:7" x14ac:dyDescent="0.25">
      <c r="A9" s="10" t="s">
        <v>13</v>
      </c>
      <c r="B9" s="7">
        <v>31693</v>
      </c>
      <c r="C9" s="8">
        <f t="shared" si="0"/>
        <v>1.2</v>
      </c>
      <c r="D9" s="6">
        <f t="shared" si="1"/>
        <v>2</v>
      </c>
      <c r="E9" s="6">
        <f t="shared" si="2"/>
        <v>2</v>
      </c>
      <c r="F9" s="9">
        <f t="shared" si="3"/>
        <v>12208</v>
      </c>
      <c r="G9" s="9">
        <f t="shared" si="4"/>
        <v>146496</v>
      </c>
    </row>
    <row r="10" spans="1:7" x14ac:dyDescent="0.25">
      <c r="A10" s="10" t="s">
        <v>14</v>
      </c>
      <c r="B10" s="7">
        <v>211764</v>
      </c>
      <c r="C10" s="8">
        <f t="shared" si="0"/>
        <v>8.4</v>
      </c>
      <c r="D10" s="6">
        <f t="shared" si="1"/>
        <v>8.4</v>
      </c>
      <c r="E10" s="6">
        <f t="shared" si="2"/>
        <v>8</v>
      </c>
      <c r="F10" s="9">
        <f t="shared" si="3"/>
        <v>48832</v>
      </c>
      <c r="G10" s="9">
        <f t="shared" si="4"/>
        <v>585984</v>
      </c>
    </row>
    <row r="11" spans="1:7" x14ac:dyDescent="0.25">
      <c r="A11" s="10" t="s">
        <v>15</v>
      </c>
      <c r="B11" s="7">
        <v>73741</v>
      </c>
      <c r="C11" s="8">
        <f t="shared" si="0"/>
        <v>2.9</v>
      </c>
      <c r="D11" s="6">
        <f t="shared" si="1"/>
        <v>2.9</v>
      </c>
      <c r="E11" s="6">
        <f t="shared" si="2"/>
        <v>3</v>
      </c>
      <c r="F11" s="9">
        <f t="shared" si="3"/>
        <v>18312</v>
      </c>
      <c r="G11" s="9">
        <f t="shared" si="4"/>
        <v>219744</v>
      </c>
    </row>
    <row r="12" spans="1:7" x14ac:dyDescent="0.25">
      <c r="A12" s="10" t="s">
        <v>16</v>
      </c>
      <c r="B12" s="7">
        <v>48394</v>
      </c>
      <c r="C12" s="8">
        <f t="shared" si="0"/>
        <v>1.9</v>
      </c>
      <c r="D12" s="6">
        <f t="shared" si="1"/>
        <v>2</v>
      </c>
      <c r="E12" s="6">
        <f t="shared" si="2"/>
        <v>2</v>
      </c>
      <c r="F12" s="9">
        <f t="shared" si="3"/>
        <v>12208</v>
      </c>
      <c r="G12" s="9">
        <f t="shared" si="4"/>
        <v>146496</v>
      </c>
    </row>
    <row r="13" spans="1:7" x14ac:dyDescent="0.25">
      <c r="A13" s="22" t="s">
        <v>17</v>
      </c>
      <c r="B13" s="7">
        <v>100058</v>
      </c>
      <c r="C13" s="23">
        <f t="shared" si="0"/>
        <v>4</v>
      </c>
      <c r="D13" s="24">
        <f t="shared" si="1"/>
        <v>4</v>
      </c>
      <c r="E13" s="24">
        <f t="shared" si="2"/>
        <v>4</v>
      </c>
      <c r="F13" s="25">
        <f t="shared" si="3"/>
        <v>24416</v>
      </c>
      <c r="G13" s="25">
        <f t="shared" si="4"/>
        <v>292992</v>
      </c>
    </row>
    <row r="14" spans="1:7" x14ac:dyDescent="0.25">
      <c r="A14" s="10" t="s">
        <v>18</v>
      </c>
      <c r="B14" s="7">
        <v>36739</v>
      </c>
      <c r="C14" s="8">
        <f t="shared" si="0"/>
        <v>1.4</v>
      </c>
      <c r="D14" s="6">
        <f t="shared" si="1"/>
        <v>2</v>
      </c>
      <c r="E14" s="6">
        <f t="shared" si="2"/>
        <v>2</v>
      </c>
      <c r="F14" s="9">
        <f t="shared" si="3"/>
        <v>12208</v>
      </c>
      <c r="G14" s="9">
        <f t="shared" si="4"/>
        <v>146496</v>
      </c>
    </row>
    <row r="15" spans="1:7" x14ac:dyDescent="0.25">
      <c r="A15" s="10" t="s">
        <v>19</v>
      </c>
      <c r="B15" s="7">
        <v>71824</v>
      </c>
      <c r="C15" s="8">
        <f t="shared" si="0"/>
        <v>2.8</v>
      </c>
      <c r="D15" s="6">
        <f t="shared" si="1"/>
        <v>2.8</v>
      </c>
      <c r="E15" s="6">
        <f t="shared" si="2"/>
        <v>3</v>
      </c>
      <c r="F15" s="9">
        <f t="shared" si="3"/>
        <v>18312</v>
      </c>
      <c r="G15" s="9">
        <f t="shared" si="4"/>
        <v>219744</v>
      </c>
    </row>
    <row r="16" spans="1:7" x14ac:dyDescent="0.25">
      <c r="A16" s="10" t="s">
        <v>20</v>
      </c>
      <c r="B16" s="7">
        <v>68103</v>
      </c>
      <c r="C16" s="8">
        <f t="shared" si="0"/>
        <v>2.7</v>
      </c>
      <c r="D16" s="6">
        <f t="shared" si="1"/>
        <v>2.7</v>
      </c>
      <c r="E16" s="6">
        <f t="shared" si="2"/>
        <v>3</v>
      </c>
      <c r="F16" s="9">
        <f t="shared" si="3"/>
        <v>18312</v>
      </c>
      <c r="G16" s="9">
        <f t="shared" si="4"/>
        <v>219744</v>
      </c>
    </row>
    <row r="17" spans="1:7" x14ac:dyDescent="0.25">
      <c r="A17" s="10" t="s">
        <v>21</v>
      </c>
      <c r="B17" s="7">
        <v>83634</v>
      </c>
      <c r="C17" s="8">
        <f t="shared" si="0"/>
        <v>3.3</v>
      </c>
      <c r="D17" s="6">
        <f t="shared" si="1"/>
        <v>3.3</v>
      </c>
      <c r="E17" s="6">
        <f t="shared" si="2"/>
        <v>3</v>
      </c>
      <c r="F17" s="9">
        <f t="shared" si="3"/>
        <v>18312</v>
      </c>
      <c r="G17" s="9">
        <f t="shared" si="4"/>
        <v>219744</v>
      </c>
    </row>
    <row r="18" spans="1:7" x14ac:dyDescent="0.25">
      <c r="A18" s="10" t="s">
        <v>22</v>
      </c>
      <c r="B18" s="7">
        <v>68448</v>
      </c>
      <c r="C18" s="8">
        <f t="shared" si="0"/>
        <v>2.7</v>
      </c>
      <c r="D18" s="6">
        <f t="shared" si="1"/>
        <v>2.7</v>
      </c>
      <c r="E18" s="6">
        <f t="shared" si="2"/>
        <v>3</v>
      </c>
      <c r="F18" s="9">
        <f t="shared" si="3"/>
        <v>18312</v>
      </c>
      <c r="G18" s="9">
        <f t="shared" si="4"/>
        <v>219744</v>
      </c>
    </row>
    <row r="19" spans="1:7" x14ac:dyDescent="0.25">
      <c r="A19" s="10" t="s">
        <v>23</v>
      </c>
      <c r="B19" s="7">
        <v>42932</v>
      </c>
      <c r="C19" s="8">
        <f t="shared" si="0"/>
        <v>1.7</v>
      </c>
      <c r="D19" s="6">
        <f t="shared" si="1"/>
        <v>2</v>
      </c>
      <c r="E19" s="6">
        <f t="shared" si="2"/>
        <v>2</v>
      </c>
      <c r="F19" s="9">
        <f t="shared" si="3"/>
        <v>12208</v>
      </c>
      <c r="G19" s="9">
        <f t="shared" si="4"/>
        <v>146496</v>
      </c>
    </row>
    <row r="20" spans="1:7" ht="24" x14ac:dyDescent="0.25">
      <c r="A20" s="10" t="s">
        <v>24</v>
      </c>
      <c r="B20" s="7">
        <v>182295</v>
      </c>
      <c r="C20" s="8">
        <f t="shared" si="0"/>
        <v>7.2</v>
      </c>
      <c r="D20" s="6">
        <f t="shared" si="1"/>
        <v>7.2</v>
      </c>
      <c r="E20" s="6">
        <f t="shared" si="2"/>
        <v>7</v>
      </c>
      <c r="F20" s="9">
        <f t="shared" si="3"/>
        <v>42728</v>
      </c>
      <c r="G20" s="9">
        <f t="shared" si="4"/>
        <v>512736</v>
      </c>
    </row>
    <row r="21" spans="1:7" x14ac:dyDescent="0.25">
      <c r="A21" s="16" t="s">
        <v>25</v>
      </c>
      <c r="B21" s="17">
        <f>SUM(B7:B20)</f>
        <v>1168499</v>
      </c>
      <c r="C21" s="17">
        <f t="shared" ref="C21:G21" si="5">SUM(C7:C20)</f>
        <v>46.1</v>
      </c>
      <c r="D21" s="17">
        <f t="shared" si="5"/>
        <v>47.900000000000006</v>
      </c>
      <c r="E21" s="17">
        <f t="shared" si="5"/>
        <v>48</v>
      </c>
      <c r="F21" s="17">
        <f t="shared" si="5"/>
        <v>292992</v>
      </c>
      <c r="G21" s="17">
        <f t="shared" si="5"/>
        <v>3515904</v>
      </c>
    </row>
    <row r="22" spans="1:7" x14ac:dyDescent="0.25">
      <c r="B22" s="21"/>
    </row>
    <row r="23" spans="1:7" ht="15.75" customHeight="1" x14ac:dyDescent="0.25">
      <c r="A23" s="18" t="s">
        <v>7</v>
      </c>
      <c r="B23" s="19"/>
      <c r="C23" s="19"/>
      <c r="D23" s="19"/>
      <c r="E23" s="19"/>
      <c r="F23" s="19"/>
      <c r="G23" s="19"/>
    </row>
    <row r="24" spans="1:7" x14ac:dyDescent="0.25">
      <c r="A24" s="11"/>
    </row>
  </sheetData>
  <mergeCells count="2">
    <mergeCell ref="A1:G1"/>
    <mergeCell ref="A23:G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Świętokrzyskie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2024-09-10T07:45:24Z</dcterms:modified>
</cp:coreProperties>
</file>