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C:\Users\cezary.mazur\Desktop\!!!!!! USŁUGI LEŚNE 2022\!!!!!! POSTĘPOWANIE POWTÓRZONE NA PAKIETY III, V i VI\"/>
    </mc:Choice>
  </mc:AlternateContent>
  <xr:revisionPtr revIDLastSave="0" documentId="13_ncr:1_{ADF654A3-25CE-44DE-AECE-DA34BFC946A9}" xr6:coauthVersionLast="47" xr6:coauthVersionMax="47" xr10:uidLastSave="{00000000-0000-0000-0000-000000000000}"/>
  <bookViews>
    <workbookView xWindow="1395" yWindow="105" windowWidth="18315" windowHeight="15405" xr2:uid="{00000000-000D-0000-FFFF-FFFF00000000}"/>
  </bookViews>
  <sheets>
    <sheet name="ZUL" sheetId="4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6" i="4" l="1"/>
  <c r="K84" i="4"/>
  <c r="J84" i="4"/>
  <c r="K83" i="4"/>
  <c r="J83" i="4"/>
  <c r="K82" i="4"/>
  <c r="J82" i="4"/>
  <c r="K81" i="4"/>
  <c r="J81" i="4"/>
  <c r="K80" i="4"/>
  <c r="J80" i="4"/>
  <c r="K76" i="4"/>
  <c r="J76" i="4"/>
  <c r="K75" i="4"/>
  <c r="J75" i="4"/>
  <c r="K74" i="4"/>
  <c r="J74" i="4"/>
  <c r="K73" i="4"/>
  <c r="J73" i="4"/>
  <c r="K72" i="4"/>
  <c r="J72" i="4"/>
  <c r="K71" i="4"/>
  <c r="J71" i="4"/>
  <c r="K70" i="4"/>
  <c r="J70" i="4"/>
  <c r="K69" i="4"/>
  <c r="J69" i="4"/>
  <c r="K68" i="4"/>
  <c r="J68" i="4"/>
  <c r="K67" i="4"/>
  <c r="J67" i="4"/>
  <c r="K66" i="4"/>
  <c r="J66" i="4"/>
  <c r="K65" i="4"/>
  <c r="J65" i="4"/>
  <c r="K64" i="4"/>
  <c r="J64" i="4"/>
  <c r="K63" i="4"/>
  <c r="J63" i="4"/>
  <c r="K62" i="4"/>
  <c r="J62" i="4"/>
  <c r="K61" i="4"/>
  <c r="J61" i="4"/>
  <c r="K60" i="4"/>
  <c r="J60" i="4"/>
  <c r="K59" i="4"/>
  <c r="J59" i="4"/>
  <c r="K58" i="4"/>
  <c r="J58" i="4"/>
  <c r="K57" i="4"/>
  <c r="J57" i="4"/>
  <c r="K56" i="4"/>
  <c r="J56" i="4"/>
  <c r="K53" i="4"/>
  <c r="E87" i="4" s="1"/>
  <c r="J53" i="4"/>
  <c r="K47" i="4"/>
  <c r="J47" i="4"/>
  <c r="K41" i="4"/>
  <c r="J41" i="4"/>
  <c r="K35" i="4"/>
  <c r="J35" i="4"/>
  <c r="K29" i="4"/>
  <c r="J29" i="4"/>
</calcChain>
</file>

<file path=xl/sharedStrings.xml><?xml version="1.0" encoding="utf-8"?>
<sst xmlns="http://schemas.openxmlformats.org/spreadsheetml/2006/main" count="211" uniqueCount="119">
  <si>
    <t>Nr poz.
w STWPL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</si>
  <si>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</si>
  <si>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</si>
  <si>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</si>
  <si>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</si>
  <si>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</si>
  <si>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</si>
  <si>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</si>
  <si>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</si>
  <si>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</si>
  <si>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>HA</t>
  </si>
  <si>
    <t>KMTR</t>
  </si>
  <si>
    <t>118, 13, 158, 164, 166, 168, 170, 172, 181, 185, 210, 306, 337, 342, 427</t>
  </si>
  <si>
    <t>GODZ MH8</t>
  </si>
  <si>
    <t>Prace godzinowe ciągnikowe (8% VAT)</t>
  </si>
  <si>
    <t>H</t>
  </si>
  <si>
    <t>Cena łączna netto w PLN</t>
  </si>
  <si>
    <t>Cena łączna brutto w PLN</t>
  </si>
  <si>
    <t>____________________________, dnia ______________</t>
  </si>
  <si>
    <t>(Nazwa i adres wykonawcy)</t>
  </si>
  <si>
    <t>Skarb Państwa</t>
  </si>
  <si>
    <t>Państwowe Gospodarstwo Leśne Lasy Państwowe</t>
  </si>
  <si>
    <t>Nadleśnictwo Koszęcin</t>
  </si>
  <si>
    <t>(podpis)</t>
  </si>
  <si>
    <t>Dokument musi być złożony pod rygorem nieważności w formie elektronicznej, o której mowa w art. 78(1) KC (tj. podpisany kwalifikowanym podpisem elektronicznym)</t>
  </si>
  <si>
    <t>KOSZTORYS OFERTOWY</t>
  </si>
  <si>
    <t xml:space="preserve">ul. Sobieskiego 1, 42-286 Koszęcin                 </t>
  </si>
  <si>
    <t>Odpowiadając na ogłoszenie o przetargu nieograniczonym na „Wykonywanie usług z zakresu gospodarki leśnej na terenie Nadleśnictwa Koszęcin w roku 2022 – leśnictwa: Kalety, Dyrdy, Zielona'' składamy niniejszym ofertę na pakiet VIII tego zamówienia i oferujemy następujące ceny jednostkowe za usługi wchodzące w skład tej części zamówienia:</t>
  </si>
  <si>
    <t>1. Cięcia zupełne - rębne (rębnie I)</t>
  </si>
  <si>
    <t xml:space="preserve">  2</t>
  </si>
  <si>
    <t>CWD-D</t>
  </si>
  <si>
    <t>Całkowity wyrób drewna technologią dowolną</t>
  </si>
  <si>
    <t>M3</t>
  </si>
  <si>
    <t>3. Trzebieże późne i cięcia sanitarno–selekcyjne</t>
  </si>
  <si>
    <t>4. Trzebieże wczesne i czyszczenia późne z pozyskaniem masy</t>
  </si>
  <si>
    <t>5. Cięcia przygodne i pozostałe</t>
  </si>
  <si>
    <t>6. Podwóz drewna</t>
  </si>
  <si>
    <t>8</t>
  </si>
  <si>
    <t>PODWOZ-D3</t>
  </si>
  <si>
    <t>Podwóz drewna pow. 1000 m</t>
  </si>
  <si>
    <t xml:space="preserve"> 51</t>
  </si>
  <si>
    <t>WYK-TAL40</t>
  </si>
  <si>
    <t>Zdarcie pokrywy na talerzach 40 cm x 40 cm</t>
  </si>
  <si>
    <t>TSZT</t>
  </si>
  <si>
    <t xml:space="preserve"> 91</t>
  </si>
  <si>
    <t>SADZ 1K</t>
  </si>
  <si>
    <t>Sadzenie 1-latek pod kostur</t>
  </si>
  <si>
    <t xml:space="preserve"> 92</t>
  </si>
  <si>
    <t>SADZ-1M</t>
  </si>
  <si>
    <t>Sadzenie 1-latek w jamkę</t>
  </si>
  <si>
    <t xml:space="preserve"> 93</t>
  </si>
  <si>
    <t>SADZ-JAMK</t>
  </si>
  <si>
    <t>Sadzenie wielolatek w jamkę</t>
  </si>
  <si>
    <t xml:space="preserve"> 96</t>
  </si>
  <si>
    <t>SADZ-BRYŁ</t>
  </si>
  <si>
    <t>Sadzenie sadzonek z zakrytym systemem korzeniowym</t>
  </si>
  <si>
    <t>101</t>
  </si>
  <si>
    <t>SIEW-RCP</t>
  </si>
  <si>
    <t>Siew ciągły, przerywany lub kupkowy</t>
  </si>
  <si>
    <t>103</t>
  </si>
  <si>
    <t>DOW-SADZ</t>
  </si>
  <si>
    <t>Dowóz sadzonek</t>
  </si>
  <si>
    <t>107</t>
  </si>
  <si>
    <t>KOSZ-CHN</t>
  </si>
  <si>
    <t>Wykaszanie chwastów w uprawach oraz usuwanie nalotów w uprawach pochodnych</t>
  </si>
  <si>
    <t>113</t>
  </si>
  <si>
    <t>CW-W</t>
  </si>
  <si>
    <t>Czyszczenia wczesne</t>
  </si>
  <si>
    <t>116</t>
  </si>
  <si>
    <t>CP-W</t>
  </si>
  <si>
    <t>Czyszczenia póżne</t>
  </si>
  <si>
    <t>134</t>
  </si>
  <si>
    <t>PUŁ-RYJ</t>
  </si>
  <si>
    <t>Wykładanie pułapek na ryjkowce - dołki chwytne, wałki itp.</t>
  </si>
  <si>
    <t>SZT</t>
  </si>
  <si>
    <t>137</t>
  </si>
  <si>
    <t>SZUK-OWAD</t>
  </si>
  <si>
    <t>Próbne poszukiwania owadów w ściółce</t>
  </si>
  <si>
    <t>142</t>
  </si>
  <si>
    <t>GRODZ-SN</t>
  </si>
  <si>
    <t>Grodzenie upraw przed zwierzyną siatką</t>
  </si>
  <si>
    <t>HM</t>
  </si>
  <si>
    <t>144</t>
  </si>
  <si>
    <t>GRODZ-SR</t>
  </si>
  <si>
    <t>Grodzenie upraw przed zwierzyną siatką rozbiórkową</t>
  </si>
  <si>
    <t>147</t>
  </si>
  <si>
    <t>GRODZ-DEM</t>
  </si>
  <si>
    <t>Demontaż (likwidacja) ogrodzeń</t>
  </si>
  <si>
    <t>148</t>
  </si>
  <si>
    <t>K GRODZEŃ</t>
  </si>
  <si>
    <t>Naprawa (konserwacja) ogrodzeń upraw leśnych</t>
  </si>
  <si>
    <t>155</t>
  </si>
  <si>
    <t>NAPR-BUD</t>
  </si>
  <si>
    <t>Naprawa starych budek lęgowych i schronów dla nietoperzy</t>
  </si>
  <si>
    <t>156</t>
  </si>
  <si>
    <t>CZYSZ-BUD</t>
  </si>
  <si>
    <t>Czyszczenie budek lęgowych i schronów dla nietoperzy</t>
  </si>
  <si>
    <t>179</t>
  </si>
  <si>
    <t>ODN-PASC</t>
  </si>
  <si>
    <t>Odchwaszczanie, odnawianie pasów przeciwpożarowych</t>
  </si>
  <si>
    <t>182</t>
  </si>
  <si>
    <t>DOZ DOG</t>
  </si>
  <si>
    <t>Prace wykonywane ręcznie przy dogaszaniu i dozorowaniu pożarzysk</t>
  </si>
  <si>
    <t>309</t>
  </si>
  <si>
    <t>N-ZSGDNSO</t>
  </si>
  <si>
    <t>Zbiór szyszek z gospodarczych drzewostanów nasiennych sosnowych</t>
  </si>
  <si>
    <t>KG</t>
  </si>
  <si>
    <t xml:space="preserve"> 11, 117, 157, 161, 163, 165, 167, 169, 171, 180, 183, 209, 307, 336, 340, 343, 428</t>
  </si>
  <si>
    <t>GODZ RH8</t>
  </si>
  <si>
    <t>Prace godzinowe ręczne (8% VAT)</t>
  </si>
  <si>
    <t>174, 184, 222, 444, 447, 450, 453, 456, 458, 460, 462, 464, 477</t>
  </si>
  <si>
    <t>GODZ RH23</t>
  </si>
  <si>
    <t>Prace godzinowe ręczne (23% VAT)</t>
  </si>
  <si>
    <t>119, 173, 187, 308, 338, 341, 344, 429</t>
  </si>
  <si>
    <t>GODZ RU8</t>
  </si>
  <si>
    <t>Prace godzinowe ręczne z urządzeniem (8% VAT)</t>
  </si>
  <si>
    <t>175, 186, 223, 345, 446, 449, 452, 455, 457, 459, 461, 463, 466, 475</t>
  </si>
  <si>
    <t>GODZ MH23</t>
  </si>
  <si>
    <t>Prace godzinowe ciągnikowe (23% VAT)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</si>
</sst>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,\ ###,##0.00"/>
  </numFmts>
  <fonts count="13" x14ac:knownFonts="1">
    <font>
      <sz val="10"/>
      <color rgb="FF000000"/>
      <name val="Arial"/>
    </font>
    <font>
      <sz val="9"/>
      <color rgb="FF333333"/>
      <name val="Arial"/>
    </font>
    <font>
      <sz val="8"/>
      <color rgb="FF333333"/>
      <name val="Arial"/>
    </font>
    <font>
      <sz val="12"/>
      <color rgb="FF333333"/>
      <name val="Arial"/>
    </font>
    <font>
      <b/>
      <sz val="14"/>
      <color rgb="FF333333"/>
      <name val="Arial"/>
    </font>
    <font>
      <b/>
      <sz val="14"/>
      <color rgb="FFFF0000"/>
      <name val="Arial"/>
    </font>
    <font>
      <b/>
      <sz val="12"/>
      <color rgb="FF333333"/>
      <name val="Arial"/>
    </font>
    <font>
      <sz val="12"/>
      <color rgb="FF333333"/>
      <name val="Arial"/>
      <family val="2"/>
      <charset val="238"/>
    </font>
    <font>
      <sz val="9"/>
      <color rgb="FF333333"/>
      <name val="Arial"/>
      <family val="2"/>
      <charset val="238"/>
    </font>
    <font>
      <b/>
      <sz val="8"/>
      <color rgb="FF333333"/>
      <name val="Arial"/>
      <family val="2"/>
      <charset val="238"/>
    </font>
    <font>
      <sz val="8"/>
      <color rgb="FF333333"/>
      <name val="Arial"/>
      <family val="2"/>
      <charset val="238"/>
    </font>
    <font>
      <b/>
      <sz val="10"/>
      <color rgb="FF333333"/>
      <name val="Arial"/>
      <family val="2"/>
      <charset val="238"/>
    </font>
    <font>
      <i/>
      <sz val="10"/>
      <color rgb="FF333333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</fills>
  <borders count="4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2" borderId="0" xfId="0" applyFont="1" applyFill="1" applyAlignment="1">
      <alignment horizontal="left"/>
    </xf>
    <xf numFmtId="49" fontId="6" fillId="2" borderId="0" xfId="0" applyNumberFormat="1" applyFont="1" applyFill="1" applyAlignment="1">
      <alignment horizontal="left" vertical="center"/>
    </xf>
    <xf numFmtId="49" fontId="4" fillId="2" borderId="0" xfId="0" applyNumberFormat="1" applyFont="1" applyFill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49" fontId="3" fillId="2" borderId="0" xfId="0" applyNumberFormat="1" applyFont="1" applyFill="1" applyAlignment="1">
      <alignment horizontal="left" vertical="center"/>
    </xf>
    <xf numFmtId="49" fontId="2" fillId="2" borderId="0" xfId="0" applyNumberFormat="1" applyFont="1" applyFill="1" applyAlignment="1">
      <alignment horizontal="center" vertical="top"/>
    </xf>
    <xf numFmtId="49" fontId="5" fillId="2" borderId="0" xfId="0" applyNumberFormat="1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 wrapText="1"/>
    </xf>
    <xf numFmtId="49" fontId="7" fillId="2" borderId="0" xfId="0" applyNumberFormat="1" applyFont="1" applyFill="1" applyAlignment="1">
      <alignment horizontal="left" vertical="center"/>
    </xf>
    <xf numFmtId="0" fontId="8" fillId="2" borderId="0" xfId="0" applyFont="1" applyFill="1" applyAlignment="1">
      <alignment horizontal="left"/>
    </xf>
    <xf numFmtId="0" fontId="9" fillId="3" borderId="1" xfId="0" applyFont="1" applyFill="1" applyBorder="1" applyAlignment="1">
      <alignment horizontal="center" vertical="center" wrapText="1"/>
    </xf>
    <xf numFmtId="49" fontId="9" fillId="3" borderId="1" xfId="0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/>
    </xf>
    <xf numFmtId="49" fontId="10" fillId="2" borderId="1" xfId="0" applyNumberFormat="1" applyFont="1" applyFill="1" applyBorder="1" applyAlignment="1">
      <alignment horizontal="left" vertical="center" wrapText="1"/>
    </xf>
    <xf numFmtId="39" fontId="8" fillId="2" borderId="1" xfId="0" applyNumberFormat="1" applyFont="1" applyFill="1" applyBorder="1" applyAlignment="1">
      <alignment horizontal="right" vertical="center"/>
    </xf>
    <xf numFmtId="4" fontId="8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2" fontId="8" fillId="2" borderId="1" xfId="0" applyNumberFormat="1" applyFont="1" applyFill="1" applyBorder="1" applyAlignment="1">
      <alignment horizontal="right" vertical="center"/>
    </xf>
    <xf numFmtId="2" fontId="8" fillId="2" borderId="1" xfId="0" applyNumberFormat="1" applyFont="1" applyFill="1" applyBorder="1" applyAlignment="1">
      <alignment horizontal="right"/>
    </xf>
    <xf numFmtId="0" fontId="8" fillId="2" borderId="1" xfId="0" applyFont="1" applyFill="1" applyBorder="1" applyAlignment="1">
      <alignment horizontal="right" vertical="center"/>
    </xf>
    <xf numFmtId="49" fontId="9" fillId="3" borderId="1" xfId="0" applyNumberFormat="1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left" vertical="center"/>
    </xf>
    <xf numFmtId="164" fontId="8" fillId="2" borderId="1" xfId="0" applyNumberFormat="1" applyFont="1" applyFill="1" applyBorder="1" applyAlignment="1">
      <alignment horizontal="center" vertical="center"/>
    </xf>
    <xf numFmtId="39" fontId="8" fillId="2" borderId="1" xfId="0" applyNumberFormat="1" applyFont="1" applyFill="1" applyBorder="1" applyAlignment="1">
      <alignment horizontal="center" vertical="center"/>
    </xf>
    <xf numFmtId="2" fontId="8" fillId="2" borderId="1" xfId="0" applyNumberFormat="1" applyFont="1" applyFill="1" applyBorder="1" applyAlignment="1">
      <alignment horizontal="center" vertical="center"/>
    </xf>
    <xf numFmtId="49" fontId="11" fillId="3" borderId="1" xfId="0" applyNumberFormat="1" applyFont="1" applyFill="1" applyBorder="1" applyAlignment="1">
      <alignment horizontal="right" vertical="center"/>
    </xf>
    <xf numFmtId="39" fontId="11" fillId="2" borderId="1" xfId="0" applyNumberFormat="1" applyFont="1" applyFill="1" applyBorder="1" applyAlignment="1">
      <alignment horizontal="right" vertical="center"/>
    </xf>
    <xf numFmtId="49" fontId="12" fillId="2" borderId="3" xfId="0" applyNumberFormat="1" applyFont="1" applyFill="1" applyBorder="1" applyAlignment="1">
      <alignment horizontal="center" vertical="center"/>
    </xf>
    <xf numFmtId="0" fontId="8" fillId="2" borderId="0" xfId="0" applyFont="1" applyFill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K92"/>
  <sheetViews>
    <sheetView tabSelected="1" topLeftCell="A82" workbookViewId="0">
      <selection activeCell="A84" sqref="A84:XFD84"/>
    </sheetView>
  </sheetViews>
  <sheetFormatPr defaultRowHeight="12.75" x14ac:dyDescent="0.2"/>
  <cols>
    <col min="1" max="1" width="0.140625" customWidth="1"/>
    <col min="2" max="2" width="8.5703125" customWidth="1"/>
    <col min="3" max="3" width="11.140625" customWidth="1"/>
    <col min="4" max="4" width="51.85546875" customWidth="1"/>
    <col min="5" max="5" width="5.85546875" customWidth="1"/>
    <col min="6" max="7" width="10.7109375" customWidth="1"/>
    <col min="8" max="8" width="11.7109375" customWidth="1"/>
    <col min="9" max="9" width="7.85546875" customWidth="1"/>
    <col min="10" max="11" width="10.7109375" customWidth="1"/>
    <col min="12" max="12" width="0.85546875" customWidth="1"/>
    <col min="13" max="13" width="4.7109375" customWidth="1"/>
    <col min="15" max="15" width="10.42578125" bestFit="1" customWidth="1"/>
  </cols>
  <sheetData>
    <row r="1" spans="2:11" s="1" customFormat="1" ht="26.65" customHeight="1" x14ac:dyDescent="0.2"/>
    <row r="2" spans="2:11" s="1" customFormat="1" ht="2.65" customHeight="1" x14ac:dyDescent="0.2">
      <c r="B2" s="4"/>
      <c r="C2" s="4"/>
    </row>
    <row r="3" spans="2:11" s="1" customFormat="1" ht="29.85" customHeight="1" x14ac:dyDescent="0.2"/>
    <row r="4" spans="2:11" s="1" customFormat="1" ht="2.65" customHeight="1" x14ac:dyDescent="0.2">
      <c r="B4" s="4"/>
      <c r="C4" s="4"/>
    </row>
    <row r="5" spans="2:11" s="1" customFormat="1" ht="19.7" customHeight="1" x14ac:dyDescent="0.2"/>
    <row r="6" spans="2:11" s="1" customFormat="1" ht="10.7" customHeight="1" x14ac:dyDescent="0.2">
      <c r="F6" s="5" t="s">
        <v>18</v>
      </c>
      <c r="G6" s="5"/>
      <c r="H6" s="5"/>
      <c r="I6" s="5"/>
      <c r="J6" s="5"/>
      <c r="K6" s="5"/>
    </row>
    <row r="7" spans="2:11" s="1" customFormat="1" ht="2.65" customHeight="1" x14ac:dyDescent="0.2">
      <c r="B7" s="4"/>
      <c r="C7" s="4"/>
      <c r="F7" s="5"/>
      <c r="G7" s="5"/>
      <c r="H7" s="5"/>
      <c r="I7" s="5"/>
      <c r="J7" s="5"/>
      <c r="K7" s="5"/>
    </row>
    <row r="8" spans="2:11" s="1" customFormat="1" ht="3.2" customHeight="1" x14ac:dyDescent="0.2">
      <c r="F8" s="5"/>
      <c r="G8" s="5"/>
      <c r="H8" s="5"/>
      <c r="I8" s="5"/>
      <c r="J8" s="5"/>
      <c r="K8" s="5"/>
    </row>
    <row r="9" spans="2:11" s="1" customFormat="1" ht="3.75" customHeight="1" x14ac:dyDescent="0.2">
      <c r="B9" s="6" t="s">
        <v>19</v>
      </c>
      <c r="C9" s="6"/>
      <c r="F9" s="5"/>
      <c r="G9" s="5"/>
      <c r="H9" s="5"/>
      <c r="I9" s="5"/>
      <c r="J9" s="5"/>
      <c r="K9" s="5"/>
    </row>
    <row r="10" spans="2:11" s="1" customFormat="1" ht="15.95" customHeight="1" x14ac:dyDescent="0.2">
      <c r="B10" s="6"/>
      <c r="C10" s="6"/>
    </row>
    <row r="11" spans="2:11" s="1" customFormat="1" ht="48.6" customHeight="1" x14ac:dyDescent="0.2"/>
    <row r="12" spans="2:11" s="1" customFormat="1" ht="24" customHeight="1" x14ac:dyDescent="0.2">
      <c r="D12" s="3" t="s">
        <v>25</v>
      </c>
      <c r="E12" s="3"/>
    </row>
    <row r="13" spans="2:11" s="1" customFormat="1" ht="24" customHeight="1" x14ac:dyDescent="0.2">
      <c r="D13" s="7"/>
      <c r="E13" s="7"/>
    </row>
    <row r="14" spans="2:11" s="1" customFormat="1" ht="33" customHeight="1" x14ac:dyDescent="0.2"/>
    <row r="15" spans="2:11" s="1" customFormat="1" ht="20.85" customHeight="1" x14ac:dyDescent="0.2">
      <c r="B15" s="2" t="s">
        <v>20</v>
      </c>
    </row>
    <row r="16" spans="2:11" s="1" customFormat="1" ht="3.2" customHeight="1" x14ac:dyDescent="0.2"/>
    <row r="17" spans="2:11" s="1" customFormat="1" ht="20.85" customHeight="1" x14ac:dyDescent="0.2">
      <c r="B17" s="2" t="s">
        <v>21</v>
      </c>
    </row>
    <row r="18" spans="2:11" s="1" customFormat="1" ht="3.75" customHeight="1" x14ac:dyDescent="0.2"/>
    <row r="19" spans="2:11" s="1" customFormat="1" ht="20.85" customHeight="1" x14ac:dyDescent="0.2">
      <c r="B19" s="2" t="s">
        <v>22</v>
      </c>
    </row>
    <row r="20" spans="2:11" s="1" customFormat="1" ht="2.65" customHeight="1" x14ac:dyDescent="0.2"/>
    <row r="21" spans="2:11" s="1" customFormat="1" ht="20.85" customHeight="1" x14ac:dyDescent="0.2">
      <c r="B21" s="2" t="s">
        <v>26</v>
      </c>
    </row>
    <row r="22" spans="2:11" s="1" customFormat="1" ht="59.65" customHeight="1" x14ac:dyDescent="0.2"/>
    <row r="23" spans="2:11" s="1" customFormat="1" ht="50.1" customHeight="1" x14ac:dyDescent="0.2">
      <c r="B23" s="8" t="s">
        <v>27</v>
      </c>
      <c r="C23" s="8"/>
      <c r="D23" s="8"/>
      <c r="E23" s="8"/>
      <c r="F23" s="8"/>
      <c r="G23" s="8"/>
      <c r="H23" s="8"/>
      <c r="I23" s="8"/>
      <c r="J23" s="8"/>
    </row>
    <row r="24" spans="2:11" s="1" customFormat="1" ht="52.35" customHeight="1" x14ac:dyDescent="0.2"/>
    <row r="25" spans="2:11" s="1" customFormat="1" ht="13.35" customHeight="1" x14ac:dyDescent="0.2"/>
    <row r="26" spans="2:11" ht="15" x14ac:dyDescent="0.2">
      <c r="B26" s="9" t="s">
        <v>28</v>
      </c>
      <c r="C26" s="9"/>
      <c r="D26" s="9"/>
      <c r="E26" s="10"/>
      <c r="F26" s="10"/>
      <c r="G26" s="10"/>
      <c r="H26" s="10"/>
      <c r="I26" s="10"/>
      <c r="J26" s="10"/>
      <c r="K26" s="10"/>
    </row>
    <row r="27" spans="2:11" x14ac:dyDescent="0.2">
      <c r="B27" s="10"/>
      <c r="C27" s="10"/>
      <c r="D27" s="10"/>
      <c r="E27" s="10"/>
      <c r="F27" s="10"/>
      <c r="G27" s="10"/>
      <c r="H27" s="10"/>
      <c r="I27" s="10"/>
      <c r="J27" s="10"/>
      <c r="K27" s="10"/>
    </row>
    <row r="28" spans="2:11" ht="56.25" x14ac:dyDescent="0.2">
      <c r="B28" s="11" t="s">
        <v>0</v>
      </c>
      <c r="C28" s="12" t="s">
        <v>1</v>
      </c>
      <c r="D28" s="12" t="s">
        <v>2</v>
      </c>
      <c r="E28" s="12" t="s">
        <v>3</v>
      </c>
      <c r="F28" s="12" t="s">
        <v>4</v>
      </c>
      <c r="G28" s="12" t="s">
        <v>5</v>
      </c>
      <c r="H28" s="11" t="s">
        <v>6</v>
      </c>
      <c r="I28" s="12" t="s">
        <v>7</v>
      </c>
      <c r="J28" s="12" t="s">
        <v>8</v>
      </c>
      <c r="K28" s="11" t="s">
        <v>9</v>
      </c>
    </row>
    <row r="29" spans="2:11" x14ac:dyDescent="0.2">
      <c r="B29" s="13" t="s">
        <v>29</v>
      </c>
      <c r="C29" s="13" t="s">
        <v>30</v>
      </c>
      <c r="D29" s="14" t="s">
        <v>31</v>
      </c>
      <c r="E29" s="13" t="s">
        <v>32</v>
      </c>
      <c r="F29" s="15">
        <v>3215</v>
      </c>
      <c r="G29" s="15"/>
      <c r="H29" s="16"/>
      <c r="I29" s="17">
        <v>8</v>
      </c>
      <c r="J29" s="16">
        <f>ROUND(H29*0.08,2)</f>
        <v>0</v>
      </c>
      <c r="K29" s="16">
        <f>ROUND(H29*1.08,2)</f>
        <v>0</v>
      </c>
    </row>
    <row r="30" spans="2:11" x14ac:dyDescent="0.2">
      <c r="B30" s="10"/>
      <c r="C30" s="10"/>
      <c r="D30" s="10"/>
      <c r="E30" s="10"/>
      <c r="F30" s="10"/>
      <c r="G30" s="10"/>
      <c r="H30" s="10"/>
      <c r="I30" s="10"/>
      <c r="J30" s="10"/>
      <c r="K30" s="10"/>
    </row>
    <row r="31" spans="2:11" x14ac:dyDescent="0.2">
      <c r="B31" s="10"/>
      <c r="C31" s="10"/>
      <c r="D31" s="10"/>
      <c r="E31" s="10"/>
      <c r="F31" s="10"/>
      <c r="G31" s="10"/>
      <c r="H31" s="10"/>
      <c r="I31" s="10"/>
      <c r="J31" s="10"/>
      <c r="K31" s="10"/>
    </row>
    <row r="32" spans="2:11" ht="15" x14ac:dyDescent="0.2">
      <c r="B32" s="9" t="s">
        <v>33</v>
      </c>
      <c r="C32" s="9"/>
      <c r="D32" s="9"/>
      <c r="E32" s="10"/>
      <c r="F32" s="10"/>
      <c r="G32" s="10"/>
      <c r="H32" s="10"/>
      <c r="I32" s="10"/>
      <c r="J32" s="10"/>
      <c r="K32" s="10"/>
    </row>
    <row r="33" spans="2:11" x14ac:dyDescent="0.2">
      <c r="B33" s="10"/>
      <c r="C33" s="10"/>
      <c r="D33" s="10"/>
      <c r="E33" s="10"/>
      <c r="F33" s="10"/>
      <c r="G33" s="10"/>
      <c r="H33" s="10"/>
      <c r="I33" s="10"/>
      <c r="J33" s="10"/>
      <c r="K33" s="10"/>
    </row>
    <row r="34" spans="2:11" ht="56.25" x14ac:dyDescent="0.2">
      <c r="B34" s="11" t="s">
        <v>0</v>
      </c>
      <c r="C34" s="12" t="s">
        <v>1</v>
      </c>
      <c r="D34" s="12" t="s">
        <v>2</v>
      </c>
      <c r="E34" s="12" t="s">
        <v>3</v>
      </c>
      <c r="F34" s="12" t="s">
        <v>4</v>
      </c>
      <c r="G34" s="12" t="s">
        <v>5</v>
      </c>
      <c r="H34" s="11" t="s">
        <v>6</v>
      </c>
      <c r="I34" s="12" t="s">
        <v>7</v>
      </c>
      <c r="J34" s="12" t="s">
        <v>8</v>
      </c>
      <c r="K34" s="11" t="s">
        <v>9</v>
      </c>
    </row>
    <row r="35" spans="2:11" x14ac:dyDescent="0.2">
      <c r="B35" s="13" t="s">
        <v>29</v>
      </c>
      <c r="C35" s="13" t="s">
        <v>30</v>
      </c>
      <c r="D35" s="14" t="s">
        <v>31</v>
      </c>
      <c r="E35" s="13" t="s">
        <v>32</v>
      </c>
      <c r="F35" s="15">
        <v>2480</v>
      </c>
      <c r="G35" s="15"/>
      <c r="H35" s="16"/>
      <c r="I35" s="17">
        <v>8</v>
      </c>
      <c r="J35" s="16">
        <f>ROUND(H35*0.08,2)</f>
        <v>0</v>
      </c>
      <c r="K35" s="16">
        <f>ROUND(H35*1.08,2)</f>
        <v>0</v>
      </c>
    </row>
    <row r="36" spans="2:11" x14ac:dyDescent="0.2">
      <c r="B36" s="10"/>
      <c r="C36" s="10"/>
      <c r="D36" s="10"/>
      <c r="E36" s="10"/>
      <c r="F36" s="10"/>
      <c r="G36" s="10"/>
      <c r="H36" s="10"/>
      <c r="I36" s="10"/>
      <c r="J36" s="10"/>
      <c r="K36" s="10"/>
    </row>
    <row r="37" spans="2:11" x14ac:dyDescent="0.2">
      <c r="B37" s="10"/>
      <c r="C37" s="10"/>
      <c r="D37" s="10"/>
      <c r="E37" s="10"/>
      <c r="F37" s="10"/>
      <c r="G37" s="10"/>
      <c r="H37" s="10"/>
      <c r="I37" s="10"/>
      <c r="J37" s="10"/>
      <c r="K37" s="10"/>
    </row>
    <row r="38" spans="2:11" ht="15" x14ac:dyDescent="0.2">
      <c r="B38" s="9" t="s">
        <v>34</v>
      </c>
      <c r="C38" s="9"/>
      <c r="D38" s="9"/>
      <c r="E38" s="10"/>
      <c r="F38" s="10"/>
      <c r="G38" s="10"/>
      <c r="H38" s="10"/>
      <c r="I38" s="10"/>
      <c r="J38" s="10"/>
      <c r="K38" s="10"/>
    </row>
    <row r="39" spans="2:11" x14ac:dyDescent="0.2">
      <c r="B39" s="10"/>
      <c r="C39" s="10"/>
      <c r="D39" s="10"/>
      <c r="E39" s="10"/>
      <c r="F39" s="10"/>
      <c r="G39" s="10"/>
      <c r="H39" s="10"/>
      <c r="I39" s="10"/>
      <c r="J39" s="10"/>
      <c r="K39" s="10"/>
    </row>
    <row r="40" spans="2:11" ht="56.25" x14ac:dyDescent="0.2">
      <c r="B40" s="11" t="s">
        <v>0</v>
      </c>
      <c r="C40" s="12" t="s">
        <v>1</v>
      </c>
      <c r="D40" s="12" t="s">
        <v>2</v>
      </c>
      <c r="E40" s="12" t="s">
        <v>3</v>
      </c>
      <c r="F40" s="12" t="s">
        <v>4</v>
      </c>
      <c r="G40" s="12" t="s">
        <v>5</v>
      </c>
      <c r="H40" s="11" t="s">
        <v>6</v>
      </c>
      <c r="I40" s="12" t="s">
        <v>7</v>
      </c>
      <c r="J40" s="12" t="s">
        <v>8</v>
      </c>
      <c r="K40" s="11" t="s">
        <v>9</v>
      </c>
    </row>
    <row r="41" spans="2:11" x14ac:dyDescent="0.2">
      <c r="B41" s="13" t="s">
        <v>29</v>
      </c>
      <c r="C41" s="13" t="s">
        <v>30</v>
      </c>
      <c r="D41" s="14" t="s">
        <v>31</v>
      </c>
      <c r="E41" s="13" t="s">
        <v>32</v>
      </c>
      <c r="F41" s="15">
        <v>1840</v>
      </c>
      <c r="G41" s="15"/>
      <c r="H41" s="16"/>
      <c r="I41" s="17">
        <v>8</v>
      </c>
      <c r="J41" s="16">
        <f>ROUND(H41*0.08,2)</f>
        <v>0</v>
      </c>
      <c r="K41" s="16">
        <f>ROUND(H41*1.08,2)</f>
        <v>0</v>
      </c>
    </row>
    <row r="42" spans="2:11" x14ac:dyDescent="0.2">
      <c r="B42" s="10"/>
      <c r="C42" s="10"/>
      <c r="D42" s="10"/>
      <c r="E42" s="10"/>
      <c r="F42" s="10"/>
      <c r="G42" s="10"/>
      <c r="H42" s="10"/>
      <c r="I42" s="10"/>
      <c r="J42" s="10"/>
      <c r="K42" s="10"/>
    </row>
    <row r="43" spans="2:11" x14ac:dyDescent="0.2">
      <c r="B43" s="10"/>
      <c r="C43" s="10"/>
      <c r="D43" s="10"/>
      <c r="E43" s="10"/>
      <c r="F43" s="10"/>
      <c r="G43" s="10"/>
      <c r="H43" s="10"/>
      <c r="I43" s="10"/>
      <c r="J43" s="10"/>
      <c r="K43" s="10"/>
    </row>
    <row r="44" spans="2:11" ht="15" x14ac:dyDescent="0.2">
      <c r="B44" s="9" t="s">
        <v>35</v>
      </c>
      <c r="C44" s="9"/>
      <c r="D44" s="9"/>
      <c r="E44" s="10"/>
      <c r="F44" s="10"/>
      <c r="G44" s="10"/>
      <c r="H44" s="10"/>
      <c r="I44" s="10"/>
      <c r="J44" s="10"/>
      <c r="K44" s="10"/>
    </row>
    <row r="45" spans="2:11" x14ac:dyDescent="0.2">
      <c r="B45" s="10"/>
      <c r="C45" s="10"/>
      <c r="D45" s="10"/>
      <c r="E45" s="10"/>
      <c r="F45" s="10"/>
      <c r="G45" s="10"/>
      <c r="H45" s="10"/>
      <c r="I45" s="10"/>
      <c r="J45" s="10"/>
      <c r="K45" s="10"/>
    </row>
    <row r="46" spans="2:11" ht="56.25" x14ac:dyDescent="0.2">
      <c r="B46" s="11" t="s">
        <v>0</v>
      </c>
      <c r="C46" s="12" t="s">
        <v>1</v>
      </c>
      <c r="D46" s="12" t="s">
        <v>2</v>
      </c>
      <c r="E46" s="12" t="s">
        <v>3</v>
      </c>
      <c r="F46" s="12" t="s">
        <v>4</v>
      </c>
      <c r="G46" s="12" t="s">
        <v>5</v>
      </c>
      <c r="H46" s="11" t="s">
        <v>6</v>
      </c>
      <c r="I46" s="12" t="s">
        <v>7</v>
      </c>
      <c r="J46" s="12" t="s">
        <v>8</v>
      </c>
      <c r="K46" s="11" t="s">
        <v>9</v>
      </c>
    </row>
    <row r="47" spans="2:11" x14ac:dyDescent="0.2">
      <c r="B47" s="13" t="s">
        <v>29</v>
      </c>
      <c r="C47" s="13" t="s">
        <v>30</v>
      </c>
      <c r="D47" s="14" t="s">
        <v>31</v>
      </c>
      <c r="E47" s="13" t="s">
        <v>32</v>
      </c>
      <c r="F47" s="15">
        <v>487</v>
      </c>
      <c r="G47" s="15"/>
      <c r="H47" s="16"/>
      <c r="I47" s="17">
        <v>8</v>
      </c>
      <c r="J47" s="16">
        <f>ROUND(H47*0.08,2)</f>
        <v>0</v>
      </c>
      <c r="K47" s="16">
        <f>ROUND(H47*1.08,2)</f>
        <v>0</v>
      </c>
    </row>
    <row r="48" spans="2:11" x14ac:dyDescent="0.2">
      <c r="B48" s="10"/>
      <c r="C48" s="10"/>
      <c r="D48" s="10"/>
      <c r="E48" s="10"/>
      <c r="F48" s="10"/>
      <c r="G48" s="10"/>
      <c r="H48" s="10"/>
      <c r="I48" s="10"/>
      <c r="J48" s="10"/>
      <c r="K48" s="10"/>
    </row>
    <row r="49" spans="2:11" x14ac:dyDescent="0.2">
      <c r="B49" s="10"/>
      <c r="C49" s="10"/>
      <c r="D49" s="10"/>
      <c r="E49" s="10"/>
      <c r="F49" s="10"/>
      <c r="G49" s="10"/>
      <c r="H49" s="10"/>
      <c r="I49" s="10"/>
      <c r="J49" s="10"/>
      <c r="K49" s="10"/>
    </row>
    <row r="50" spans="2:11" ht="15" x14ac:dyDescent="0.2">
      <c r="B50" s="9" t="s">
        <v>36</v>
      </c>
      <c r="C50" s="9"/>
      <c r="D50" s="9"/>
      <c r="E50" s="18"/>
      <c r="F50" s="18"/>
      <c r="G50" s="18"/>
      <c r="H50" s="18"/>
      <c r="I50" s="18"/>
      <c r="J50" s="18"/>
      <c r="K50" s="18"/>
    </row>
    <row r="51" spans="2:11" x14ac:dyDescent="0.2">
      <c r="B51" s="10"/>
      <c r="C51" s="10"/>
      <c r="D51" s="10"/>
      <c r="E51" s="18"/>
      <c r="F51" s="18"/>
      <c r="G51" s="18"/>
      <c r="H51" s="18"/>
      <c r="I51" s="18"/>
      <c r="J51" s="18"/>
      <c r="K51" s="18"/>
    </row>
    <row r="52" spans="2:11" ht="56.25" x14ac:dyDescent="0.2">
      <c r="B52" s="11" t="s">
        <v>0</v>
      </c>
      <c r="C52" s="12" t="s">
        <v>1</v>
      </c>
      <c r="D52" s="12" t="s">
        <v>2</v>
      </c>
      <c r="E52" s="12" t="s">
        <v>3</v>
      </c>
      <c r="F52" s="12" t="s">
        <v>4</v>
      </c>
      <c r="G52" s="12" t="s">
        <v>5</v>
      </c>
      <c r="H52" s="11" t="s">
        <v>6</v>
      </c>
      <c r="I52" s="12" t="s">
        <v>7</v>
      </c>
      <c r="J52" s="12" t="s">
        <v>8</v>
      </c>
      <c r="K52" s="11" t="s">
        <v>9</v>
      </c>
    </row>
    <row r="53" spans="2:11" x14ac:dyDescent="0.2">
      <c r="B53" s="13" t="s">
        <v>37</v>
      </c>
      <c r="C53" s="13" t="s">
        <v>38</v>
      </c>
      <c r="D53" s="14" t="s">
        <v>39</v>
      </c>
      <c r="E53" s="13" t="s">
        <v>32</v>
      </c>
      <c r="F53" s="16">
        <v>7</v>
      </c>
      <c r="G53" s="16"/>
      <c r="H53" s="16"/>
      <c r="I53" s="17">
        <v>8</v>
      </c>
      <c r="J53" s="16">
        <f>ROUND(H53*0.08,2)</f>
        <v>0</v>
      </c>
      <c r="K53" s="16">
        <f>ROUND(H53*1.08,2)</f>
        <v>0</v>
      </c>
    </row>
    <row r="54" spans="2:11" x14ac:dyDescent="0.2">
      <c r="B54" s="10"/>
      <c r="C54" s="10"/>
      <c r="D54" s="10"/>
      <c r="E54" s="10"/>
      <c r="F54" s="10"/>
      <c r="G54" s="10"/>
      <c r="H54" s="10"/>
      <c r="I54" s="10"/>
      <c r="J54" s="10"/>
      <c r="K54" s="10"/>
    </row>
    <row r="55" spans="2:11" ht="56.25" x14ac:dyDescent="0.2">
      <c r="B55" s="11" t="s">
        <v>0</v>
      </c>
      <c r="C55" s="12" t="s">
        <v>1</v>
      </c>
      <c r="D55" s="12" t="s">
        <v>2</v>
      </c>
      <c r="E55" s="12" t="s">
        <v>3</v>
      </c>
      <c r="F55" s="12" t="s">
        <v>4</v>
      </c>
      <c r="G55" s="12" t="s">
        <v>5</v>
      </c>
      <c r="H55" s="11" t="s">
        <v>6</v>
      </c>
      <c r="I55" s="12" t="s">
        <v>7</v>
      </c>
      <c r="J55" s="12" t="s">
        <v>8</v>
      </c>
      <c r="K55" s="11" t="s">
        <v>9</v>
      </c>
    </row>
    <row r="56" spans="2:11" x14ac:dyDescent="0.2">
      <c r="B56" s="13" t="s">
        <v>40</v>
      </c>
      <c r="C56" s="13" t="s">
        <v>41</v>
      </c>
      <c r="D56" s="14" t="s">
        <v>42</v>
      </c>
      <c r="E56" s="13" t="s">
        <v>43</v>
      </c>
      <c r="F56" s="15">
        <v>0.4</v>
      </c>
      <c r="G56" s="15"/>
      <c r="H56" s="19"/>
      <c r="I56" s="17">
        <v>8</v>
      </c>
      <c r="J56" s="20">
        <f>ROUND(K56-H56,2)</f>
        <v>0</v>
      </c>
      <c r="K56" s="20">
        <f>ROUND(H56*1.08,2)</f>
        <v>0</v>
      </c>
    </row>
    <row r="57" spans="2:11" x14ac:dyDescent="0.2">
      <c r="B57" s="13" t="s">
        <v>44</v>
      </c>
      <c r="C57" s="13" t="s">
        <v>45</v>
      </c>
      <c r="D57" s="14" t="s">
        <v>46</v>
      </c>
      <c r="E57" s="13" t="s">
        <v>43</v>
      </c>
      <c r="F57" s="15">
        <v>47.5</v>
      </c>
      <c r="G57" s="15"/>
      <c r="H57" s="21"/>
      <c r="I57" s="17">
        <v>8</v>
      </c>
      <c r="J57" s="20">
        <f t="shared" ref="J57:J64" si="0">ROUND(K57-H57,2)</f>
        <v>0</v>
      </c>
      <c r="K57" s="20">
        <f t="shared" ref="K57:K76" si="1">ROUND(H57*1.08,2)</f>
        <v>0</v>
      </c>
    </row>
    <row r="58" spans="2:11" x14ac:dyDescent="0.2">
      <c r="B58" s="13" t="s">
        <v>47</v>
      </c>
      <c r="C58" s="13" t="s">
        <v>48</v>
      </c>
      <c r="D58" s="14" t="s">
        <v>49</v>
      </c>
      <c r="E58" s="13" t="s">
        <v>43</v>
      </c>
      <c r="F58" s="15">
        <v>13.1</v>
      </c>
      <c r="G58" s="15"/>
      <c r="H58" s="21"/>
      <c r="I58" s="17">
        <v>8</v>
      </c>
      <c r="J58" s="20">
        <f t="shared" si="0"/>
        <v>0</v>
      </c>
      <c r="K58" s="20">
        <f t="shared" si="1"/>
        <v>0</v>
      </c>
    </row>
    <row r="59" spans="2:11" x14ac:dyDescent="0.2">
      <c r="B59" s="13" t="s">
        <v>50</v>
      </c>
      <c r="C59" s="13" t="s">
        <v>51</v>
      </c>
      <c r="D59" s="14" t="s">
        <v>52</v>
      </c>
      <c r="E59" s="13" t="s">
        <v>43</v>
      </c>
      <c r="F59" s="15">
        <v>1.7</v>
      </c>
      <c r="G59" s="15"/>
      <c r="H59" s="21"/>
      <c r="I59" s="17">
        <v>8</v>
      </c>
      <c r="J59" s="20">
        <f t="shared" si="0"/>
        <v>0</v>
      </c>
      <c r="K59" s="20">
        <f t="shared" si="1"/>
        <v>0</v>
      </c>
    </row>
    <row r="60" spans="2:11" x14ac:dyDescent="0.2">
      <c r="B60" s="13" t="s">
        <v>53</v>
      </c>
      <c r="C60" s="13" t="s">
        <v>54</v>
      </c>
      <c r="D60" s="14" t="s">
        <v>55</v>
      </c>
      <c r="E60" s="13" t="s">
        <v>43</v>
      </c>
      <c r="F60" s="15">
        <v>2.2999999999999998</v>
      </c>
      <c r="G60" s="15"/>
      <c r="H60" s="21"/>
      <c r="I60" s="17">
        <v>8</v>
      </c>
      <c r="J60" s="20">
        <f t="shared" si="0"/>
        <v>0</v>
      </c>
      <c r="K60" s="20">
        <f t="shared" si="1"/>
        <v>0</v>
      </c>
    </row>
    <row r="61" spans="2:11" x14ac:dyDescent="0.2">
      <c r="B61" s="13" t="s">
        <v>56</v>
      </c>
      <c r="C61" s="13" t="s">
        <v>57</v>
      </c>
      <c r="D61" s="14" t="s">
        <v>58</v>
      </c>
      <c r="E61" s="13" t="s">
        <v>11</v>
      </c>
      <c r="F61" s="15">
        <v>15.2</v>
      </c>
      <c r="G61" s="15"/>
      <c r="H61" s="21"/>
      <c r="I61" s="17">
        <v>8</v>
      </c>
      <c r="J61" s="20">
        <f t="shared" si="0"/>
        <v>0</v>
      </c>
      <c r="K61" s="20">
        <f t="shared" si="1"/>
        <v>0</v>
      </c>
    </row>
    <row r="62" spans="2:11" x14ac:dyDescent="0.2">
      <c r="B62" s="13" t="s">
        <v>59</v>
      </c>
      <c r="C62" s="13" t="s">
        <v>60</v>
      </c>
      <c r="D62" s="14" t="s">
        <v>61</v>
      </c>
      <c r="E62" s="13" t="s">
        <v>43</v>
      </c>
      <c r="F62" s="15">
        <v>64.599999999999994</v>
      </c>
      <c r="G62" s="15"/>
      <c r="H62" s="21"/>
      <c r="I62" s="17">
        <v>8</v>
      </c>
      <c r="J62" s="20">
        <f t="shared" si="0"/>
        <v>0</v>
      </c>
      <c r="K62" s="20">
        <f t="shared" si="1"/>
        <v>0</v>
      </c>
    </row>
    <row r="63" spans="2:11" ht="22.5" x14ac:dyDescent="0.2">
      <c r="B63" s="13" t="s">
        <v>62</v>
      </c>
      <c r="C63" s="13" t="s">
        <v>63</v>
      </c>
      <c r="D63" s="14" t="s">
        <v>64</v>
      </c>
      <c r="E63" s="13" t="s">
        <v>10</v>
      </c>
      <c r="F63" s="15">
        <v>26.3</v>
      </c>
      <c r="G63" s="15"/>
      <c r="H63" s="21"/>
      <c r="I63" s="17">
        <v>8</v>
      </c>
      <c r="J63" s="20">
        <f t="shared" si="0"/>
        <v>0</v>
      </c>
      <c r="K63" s="20">
        <f t="shared" si="1"/>
        <v>0</v>
      </c>
    </row>
    <row r="64" spans="2:11" x14ac:dyDescent="0.2">
      <c r="B64" s="13" t="s">
        <v>65</v>
      </c>
      <c r="C64" s="13" t="s">
        <v>66</v>
      </c>
      <c r="D64" s="14" t="s">
        <v>67</v>
      </c>
      <c r="E64" s="13" t="s">
        <v>10</v>
      </c>
      <c r="F64" s="15">
        <v>11.32</v>
      </c>
      <c r="G64" s="15"/>
      <c r="H64" s="21"/>
      <c r="I64" s="17">
        <v>8</v>
      </c>
      <c r="J64" s="20">
        <f t="shared" si="0"/>
        <v>0</v>
      </c>
      <c r="K64" s="20">
        <f t="shared" si="1"/>
        <v>0</v>
      </c>
    </row>
    <row r="65" spans="2:11" x14ac:dyDescent="0.2">
      <c r="B65" s="13" t="s">
        <v>68</v>
      </c>
      <c r="C65" s="13" t="s">
        <v>69</v>
      </c>
      <c r="D65" s="14" t="s">
        <v>70</v>
      </c>
      <c r="E65" s="13" t="s">
        <v>10</v>
      </c>
      <c r="F65" s="15">
        <v>9.4</v>
      </c>
      <c r="G65" s="15"/>
      <c r="H65" s="21"/>
      <c r="I65" s="17">
        <v>8</v>
      </c>
      <c r="J65" s="20">
        <f>ROUND(K65-H65,2)</f>
        <v>0</v>
      </c>
      <c r="K65" s="20">
        <f t="shared" si="1"/>
        <v>0</v>
      </c>
    </row>
    <row r="66" spans="2:11" x14ac:dyDescent="0.2">
      <c r="B66" s="13" t="s">
        <v>71</v>
      </c>
      <c r="C66" s="13" t="s">
        <v>72</v>
      </c>
      <c r="D66" s="14" t="s">
        <v>73</v>
      </c>
      <c r="E66" s="13" t="s">
        <v>74</v>
      </c>
      <c r="F66" s="15">
        <v>48</v>
      </c>
      <c r="G66" s="15"/>
      <c r="H66" s="21"/>
      <c r="I66" s="17">
        <v>8</v>
      </c>
      <c r="J66" s="21">
        <f>ROUND(H66*0.08,2)</f>
        <v>0</v>
      </c>
      <c r="K66" s="20">
        <f t="shared" si="1"/>
        <v>0</v>
      </c>
    </row>
    <row r="67" spans="2:11" x14ac:dyDescent="0.2">
      <c r="B67" s="13" t="s">
        <v>75</v>
      </c>
      <c r="C67" s="13" t="s">
        <v>76</v>
      </c>
      <c r="D67" s="14" t="s">
        <v>77</v>
      </c>
      <c r="E67" s="13" t="s">
        <v>74</v>
      </c>
      <c r="F67" s="15">
        <v>7</v>
      </c>
      <c r="G67" s="15"/>
      <c r="H67" s="21"/>
      <c r="I67" s="17">
        <v>8</v>
      </c>
      <c r="J67" s="21">
        <f>ROUND(H67*0.08,2)</f>
        <v>0</v>
      </c>
      <c r="K67" s="20">
        <f t="shared" si="1"/>
        <v>0</v>
      </c>
    </row>
    <row r="68" spans="2:11" x14ac:dyDescent="0.2">
      <c r="B68" s="13" t="s">
        <v>78</v>
      </c>
      <c r="C68" s="13" t="s">
        <v>79</v>
      </c>
      <c r="D68" s="14" t="s">
        <v>80</v>
      </c>
      <c r="E68" s="13" t="s">
        <v>81</v>
      </c>
      <c r="F68" s="15">
        <v>10.5</v>
      </c>
      <c r="G68" s="15"/>
      <c r="H68" s="21"/>
      <c r="I68" s="17">
        <v>23</v>
      </c>
      <c r="J68" s="19">
        <f>ROUND(H68*0.23,2)</f>
        <v>0</v>
      </c>
      <c r="K68" s="20">
        <f>ROUND(H68*1.23,2)</f>
        <v>0</v>
      </c>
    </row>
    <row r="69" spans="2:11" x14ac:dyDescent="0.2">
      <c r="B69" s="13" t="s">
        <v>82</v>
      </c>
      <c r="C69" s="13" t="s">
        <v>83</v>
      </c>
      <c r="D69" s="14" t="s">
        <v>84</v>
      </c>
      <c r="E69" s="13" t="s">
        <v>81</v>
      </c>
      <c r="F69" s="15">
        <v>7.4</v>
      </c>
      <c r="G69" s="15"/>
      <c r="H69" s="21"/>
      <c r="I69" s="17">
        <v>23</v>
      </c>
      <c r="J69" s="19">
        <f>ROUND(H69*0.23,2)</f>
        <v>0</v>
      </c>
      <c r="K69" s="20">
        <f t="shared" ref="K69:K71" si="2">ROUND(H69*1.23,2)</f>
        <v>0</v>
      </c>
    </row>
    <row r="70" spans="2:11" x14ac:dyDescent="0.2">
      <c r="B70" s="13" t="s">
        <v>85</v>
      </c>
      <c r="C70" s="13" t="s">
        <v>86</v>
      </c>
      <c r="D70" s="14" t="s">
        <v>87</v>
      </c>
      <c r="E70" s="13" t="s">
        <v>81</v>
      </c>
      <c r="F70" s="15">
        <v>34.64</v>
      </c>
      <c r="G70" s="15"/>
      <c r="H70" s="21"/>
      <c r="I70" s="17">
        <v>23</v>
      </c>
      <c r="J70" s="19">
        <f>ROUND(H70*0.23,2)</f>
        <v>0</v>
      </c>
      <c r="K70" s="20">
        <f t="shared" si="2"/>
        <v>0</v>
      </c>
    </row>
    <row r="71" spans="2:11" x14ac:dyDescent="0.2">
      <c r="B71" s="13" t="s">
        <v>88</v>
      </c>
      <c r="C71" s="13" t="s">
        <v>89</v>
      </c>
      <c r="D71" s="14" t="s">
        <v>90</v>
      </c>
      <c r="E71" s="13" t="s">
        <v>15</v>
      </c>
      <c r="F71" s="15">
        <v>120</v>
      </c>
      <c r="G71" s="15"/>
      <c r="H71" s="21"/>
      <c r="I71" s="17">
        <v>23</v>
      </c>
      <c r="J71" s="19">
        <f>ROUND(H71*0.23,2)</f>
        <v>0</v>
      </c>
      <c r="K71" s="20">
        <f t="shared" si="2"/>
        <v>0</v>
      </c>
    </row>
    <row r="72" spans="2:11" x14ac:dyDescent="0.2">
      <c r="B72" s="13" t="s">
        <v>91</v>
      </c>
      <c r="C72" s="13" t="s">
        <v>92</v>
      </c>
      <c r="D72" s="14" t="s">
        <v>93</v>
      </c>
      <c r="E72" s="13" t="s">
        <v>74</v>
      </c>
      <c r="F72" s="15">
        <v>55</v>
      </c>
      <c r="G72" s="15"/>
      <c r="H72" s="21"/>
      <c r="I72" s="17">
        <v>8</v>
      </c>
      <c r="J72" s="19">
        <f>ROUND(H72*0.08,2)</f>
        <v>0</v>
      </c>
      <c r="K72" s="20">
        <f t="shared" si="1"/>
        <v>0</v>
      </c>
    </row>
    <row r="73" spans="2:11" x14ac:dyDescent="0.2">
      <c r="B73" s="13" t="s">
        <v>94</v>
      </c>
      <c r="C73" s="13" t="s">
        <v>95</v>
      </c>
      <c r="D73" s="14" t="s">
        <v>96</v>
      </c>
      <c r="E73" s="13" t="s">
        <v>74</v>
      </c>
      <c r="F73" s="15">
        <v>255</v>
      </c>
      <c r="G73" s="15"/>
      <c r="H73" s="21"/>
      <c r="I73" s="17">
        <v>8</v>
      </c>
      <c r="J73" s="19">
        <f t="shared" ref="J73:J76" si="3">ROUND(H73*0.08,2)</f>
        <v>0</v>
      </c>
      <c r="K73" s="20">
        <f t="shared" si="1"/>
        <v>0</v>
      </c>
    </row>
    <row r="74" spans="2:11" x14ac:dyDescent="0.2">
      <c r="B74" s="13" t="s">
        <v>97</v>
      </c>
      <c r="C74" s="13" t="s">
        <v>98</v>
      </c>
      <c r="D74" s="14" t="s">
        <v>99</v>
      </c>
      <c r="E74" s="13" t="s">
        <v>11</v>
      </c>
      <c r="F74" s="15">
        <v>0.35</v>
      </c>
      <c r="G74" s="15"/>
      <c r="H74" s="21"/>
      <c r="I74" s="17">
        <v>8</v>
      </c>
      <c r="J74" s="19">
        <f t="shared" si="3"/>
        <v>0</v>
      </c>
      <c r="K74" s="20">
        <f t="shared" si="1"/>
        <v>0</v>
      </c>
    </row>
    <row r="75" spans="2:11" ht="22.5" x14ac:dyDescent="0.2">
      <c r="B75" s="13" t="s">
        <v>100</v>
      </c>
      <c r="C75" s="13" t="s">
        <v>101</v>
      </c>
      <c r="D75" s="14" t="s">
        <v>102</v>
      </c>
      <c r="E75" s="13" t="s">
        <v>15</v>
      </c>
      <c r="F75" s="15">
        <v>5</v>
      </c>
      <c r="G75" s="15"/>
      <c r="H75" s="21"/>
      <c r="I75" s="17">
        <v>8</v>
      </c>
      <c r="J75" s="19">
        <f t="shared" si="3"/>
        <v>0</v>
      </c>
      <c r="K75" s="20">
        <f t="shared" si="1"/>
        <v>0</v>
      </c>
    </row>
    <row r="76" spans="2:11" ht="22.5" x14ac:dyDescent="0.2">
      <c r="B76" s="13" t="s">
        <v>103</v>
      </c>
      <c r="C76" s="13" t="s">
        <v>104</v>
      </c>
      <c r="D76" s="14" t="s">
        <v>105</v>
      </c>
      <c r="E76" s="13" t="s">
        <v>106</v>
      </c>
      <c r="F76" s="15">
        <v>400</v>
      </c>
      <c r="G76" s="15"/>
      <c r="H76" s="21"/>
      <c r="I76" s="17">
        <v>8</v>
      </c>
      <c r="J76" s="19">
        <f t="shared" si="3"/>
        <v>0</v>
      </c>
      <c r="K76" s="20">
        <f t="shared" si="1"/>
        <v>0</v>
      </c>
    </row>
    <row r="77" spans="2:11" x14ac:dyDescent="0.2">
      <c r="B77" s="10"/>
      <c r="C77" s="10"/>
      <c r="D77" s="10"/>
      <c r="E77" s="10"/>
      <c r="F77" s="10"/>
      <c r="G77" s="10"/>
      <c r="H77" s="10"/>
      <c r="I77" s="10"/>
      <c r="J77" s="10"/>
      <c r="K77" s="10"/>
    </row>
    <row r="78" spans="2:11" x14ac:dyDescent="0.2">
      <c r="B78" s="10"/>
      <c r="C78" s="10"/>
      <c r="D78" s="10"/>
      <c r="E78" s="10"/>
      <c r="F78" s="10"/>
      <c r="G78" s="10"/>
      <c r="H78" s="10"/>
      <c r="I78" s="10"/>
      <c r="J78" s="10"/>
      <c r="K78" s="10"/>
    </row>
    <row r="79" spans="2:11" ht="56.25" x14ac:dyDescent="0.2">
      <c r="B79" s="11" t="s">
        <v>0</v>
      </c>
      <c r="C79" s="12" t="s">
        <v>1</v>
      </c>
      <c r="D79" s="22" t="s">
        <v>2</v>
      </c>
      <c r="E79" s="12" t="s">
        <v>3</v>
      </c>
      <c r="F79" s="22" t="s">
        <v>4</v>
      </c>
      <c r="G79" s="12" t="s">
        <v>5</v>
      </c>
      <c r="H79" s="11" t="s">
        <v>6</v>
      </c>
      <c r="I79" s="12" t="s">
        <v>7</v>
      </c>
      <c r="J79" s="12" t="s">
        <v>8</v>
      </c>
      <c r="K79" s="11" t="s">
        <v>9</v>
      </c>
    </row>
    <row r="80" spans="2:11" ht="108" x14ac:dyDescent="0.2">
      <c r="B80" s="23" t="s">
        <v>107</v>
      </c>
      <c r="C80" s="13" t="s">
        <v>108</v>
      </c>
      <c r="D80" s="24" t="s">
        <v>109</v>
      </c>
      <c r="E80" s="13" t="s">
        <v>15</v>
      </c>
      <c r="F80" s="25">
        <v>435.9</v>
      </c>
      <c r="G80" s="26"/>
      <c r="H80" s="26"/>
      <c r="I80" s="17">
        <v>8</v>
      </c>
      <c r="J80" s="27">
        <f>ROUND(K80-H80,2)</f>
        <v>0</v>
      </c>
      <c r="K80" s="27">
        <f>ROUND(H80*1.08,2)</f>
        <v>0</v>
      </c>
    </row>
    <row r="81" spans="2:11" ht="84" x14ac:dyDescent="0.2">
      <c r="B81" s="23" t="s">
        <v>110</v>
      </c>
      <c r="C81" s="13" t="s">
        <v>111</v>
      </c>
      <c r="D81" s="24" t="s">
        <v>112</v>
      </c>
      <c r="E81" s="13" t="s">
        <v>15</v>
      </c>
      <c r="F81" s="25">
        <v>8</v>
      </c>
      <c r="G81" s="26"/>
      <c r="H81" s="26"/>
      <c r="I81" s="17">
        <v>23</v>
      </c>
      <c r="J81" s="27">
        <f t="shared" ref="J81:J84" si="4">ROUND(K81-H81,2)</f>
        <v>0</v>
      </c>
      <c r="K81" s="27">
        <f>ROUND(H81*1.23,2)</f>
        <v>0</v>
      </c>
    </row>
    <row r="82" spans="2:11" ht="48" x14ac:dyDescent="0.2">
      <c r="B82" s="23" t="s">
        <v>113</v>
      </c>
      <c r="C82" s="13" t="s">
        <v>114</v>
      </c>
      <c r="D82" s="24" t="s">
        <v>115</v>
      </c>
      <c r="E82" s="13" t="s">
        <v>15</v>
      </c>
      <c r="F82" s="25">
        <v>6</v>
      </c>
      <c r="G82" s="26"/>
      <c r="H82" s="26"/>
      <c r="I82" s="17">
        <v>8</v>
      </c>
      <c r="J82" s="27">
        <f t="shared" si="4"/>
        <v>0</v>
      </c>
      <c r="K82" s="27">
        <f t="shared" ref="K82:K83" si="5">ROUND(H82*1.08,2)</f>
        <v>0</v>
      </c>
    </row>
    <row r="83" spans="2:11" ht="96" x14ac:dyDescent="0.2">
      <c r="B83" s="23" t="s">
        <v>12</v>
      </c>
      <c r="C83" s="13" t="s">
        <v>13</v>
      </c>
      <c r="D83" s="24" t="s">
        <v>14</v>
      </c>
      <c r="E83" s="13" t="s">
        <v>15</v>
      </c>
      <c r="F83" s="25">
        <v>46.5</v>
      </c>
      <c r="G83" s="26"/>
      <c r="H83" s="26"/>
      <c r="I83" s="17">
        <v>8</v>
      </c>
      <c r="J83" s="27">
        <f t="shared" si="4"/>
        <v>0</v>
      </c>
      <c r="K83" s="27">
        <f t="shared" si="5"/>
        <v>0</v>
      </c>
    </row>
    <row r="84" spans="2:11" ht="91.5" customHeight="1" x14ac:dyDescent="0.2">
      <c r="B84" s="23" t="s">
        <v>116</v>
      </c>
      <c r="C84" s="13" t="s">
        <v>117</v>
      </c>
      <c r="D84" s="24" t="s">
        <v>118</v>
      </c>
      <c r="E84" s="13" t="s">
        <v>15</v>
      </c>
      <c r="F84" s="25">
        <v>5</v>
      </c>
      <c r="G84" s="26"/>
      <c r="H84" s="26"/>
      <c r="I84" s="17">
        <v>23</v>
      </c>
      <c r="J84" s="27">
        <f t="shared" si="4"/>
        <v>0</v>
      </c>
      <c r="K84" s="27">
        <f>ROUND(H84*1.23,2)</f>
        <v>0</v>
      </c>
    </row>
    <row r="85" spans="2:11" x14ac:dyDescent="0.2">
      <c r="B85" s="10"/>
      <c r="C85" s="10"/>
      <c r="D85" s="10"/>
      <c r="E85" s="10"/>
      <c r="F85" s="10"/>
      <c r="G85" s="10"/>
      <c r="H85" s="10"/>
      <c r="I85" s="10"/>
      <c r="J85" s="10"/>
      <c r="K85" s="10"/>
    </row>
    <row r="86" spans="2:11" x14ac:dyDescent="0.2">
      <c r="B86" s="28" t="s">
        <v>16</v>
      </c>
      <c r="C86" s="28"/>
      <c r="D86" s="28"/>
      <c r="E86" s="29">
        <f>SUM(H29,H35,H41,H47,H56:H76,H80:H84,+H53)</f>
        <v>0</v>
      </c>
      <c r="F86" s="29"/>
      <c r="G86" s="29"/>
      <c r="H86" s="29"/>
      <c r="I86" s="29"/>
      <c r="J86" s="29"/>
      <c r="K86" s="29"/>
    </row>
    <row r="87" spans="2:11" x14ac:dyDescent="0.2">
      <c r="B87" s="28" t="s">
        <v>17</v>
      </c>
      <c r="C87" s="28"/>
      <c r="D87" s="28"/>
      <c r="E87" s="29">
        <f>SUM(K29,K35,K41,K47,K56:K76,K80:K84,+K53)</f>
        <v>0</v>
      </c>
      <c r="F87" s="29"/>
      <c r="G87" s="29"/>
      <c r="H87" s="29"/>
      <c r="I87" s="29"/>
      <c r="J87" s="29"/>
      <c r="K87" s="29"/>
    </row>
    <row r="88" spans="2:11" ht="63" customHeight="1" x14ac:dyDescent="0.2">
      <c r="B88" s="10"/>
      <c r="C88" s="10"/>
      <c r="D88" s="10"/>
      <c r="E88" s="10"/>
      <c r="F88" s="10"/>
      <c r="G88" s="10"/>
      <c r="H88" s="10"/>
      <c r="I88" s="10"/>
      <c r="J88" s="10"/>
      <c r="K88" s="10"/>
    </row>
    <row r="89" spans="2:11" ht="27.75" customHeight="1" x14ac:dyDescent="0.2">
      <c r="B89" s="10"/>
      <c r="C89" s="10"/>
      <c r="D89" s="10"/>
      <c r="E89" s="10"/>
      <c r="F89" s="10"/>
      <c r="G89" s="10"/>
      <c r="H89" s="30" t="s">
        <v>23</v>
      </c>
      <c r="I89" s="30"/>
      <c r="J89" s="10"/>
      <c r="K89" s="10"/>
    </row>
    <row r="90" spans="2:11" ht="50.25" customHeight="1" x14ac:dyDescent="0.2">
      <c r="B90" s="10"/>
      <c r="C90" s="10"/>
      <c r="D90" s="10"/>
      <c r="E90" s="10"/>
      <c r="F90" s="10"/>
      <c r="G90" s="10"/>
      <c r="H90" s="10"/>
      <c r="I90" s="10"/>
      <c r="J90" s="10"/>
      <c r="K90" s="10"/>
    </row>
    <row r="91" spans="2:11" x14ac:dyDescent="0.2">
      <c r="B91" s="31" t="s">
        <v>24</v>
      </c>
      <c r="C91" s="31"/>
      <c r="D91" s="31"/>
      <c r="E91" s="31"/>
      <c r="F91" s="31"/>
      <c r="G91" s="31"/>
      <c r="H91" s="31"/>
      <c r="I91" s="31"/>
      <c r="J91" s="31"/>
      <c r="K91" s="31"/>
    </row>
    <row r="92" spans="2:11" x14ac:dyDescent="0.2">
      <c r="B92" s="10"/>
      <c r="C92" s="10"/>
      <c r="D92" s="10"/>
      <c r="E92" s="10"/>
      <c r="F92" s="10"/>
      <c r="G92" s="10"/>
      <c r="H92" s="10"/>
      <c r="I92" s="10"/>
      <c r="J92" s="10"/>
      <c r="K92" s="10"/>
    </row>
  </sheetData>
  <mergeCells count="19">
    <mergeCell ref="H89:I89"/>
    <mergeCell ref="B91:K91"/>
    <mergeCell ref="B44:D44"/>
    <mergeCell ref="B50:D50"/>
    <mergeCell ref="B86:D86"/>
    <mergeCell ref="E86:K86"/>
    <mergeCell ref="B87:D87"/>
    <mergeCell ref="E87:K87"/>
    <mergeCell ref="D13:E13"/>
    <mergeCell ref="B23:J23"/>
    <mergeCell ref="B26:D26"/>
    <mergeCell ref="B32:D32"/>
    <mergeCell ref="B38:D38"/>
    <mergeCell ref="D12:E12"/>
    <mergeCell ref="B2:C2"/>
    <mergeCell ref="B4:C4"/>
    <mergeCell ref="F6:K9"/>
    <mergeCell ref="B7:C7"/>
    <mergeCell ref="B9:C10"/>
  </mergeCells>
  <pageMargins left="0.7" right="0.7" top="0.75" bottom="0.75" header="0.3" footer="0.3"/>
  <pageSetup paperSize="9" scale="8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ZUL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Nadleśnictwo Koszęcin</dc:title>
  <dc:creator>marta.aniol@katowice.lasy.gov.pl</dc:creator>
  <cp:lastModifiedBy>Cezary Mazur</cp:lastModifiedBy>
  <cp:lastPrinted>2021-11-10T12:20:52Z</cp:lastPrinted>
  <dcterms:created xsi:type="dcterms:W3CDTF">2021-11-04T10:15:23Z</dcterms:created>
  <dcterms:modified xsi:type="dcterms:W3CDTF">2022-03-02T07:53:03Z</dcterms:modified>
</cp:coreProperties>
</file>