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60" yWindow="696" windowWidth="14028" windowHeight="11388"/>
  </bookViews>
  <sheets>
    <sheet name="2022" sheetId="10" r:id="rId1"/>
  </sheets>
  <definedNames>
    <definedName name="_xlnm.Print_Area" localSheetId="0">'2022'!$A$2:$G$68</definedName>
  </definedNames>
  <calcPr calcId="145621"/>
</workbook>
</file>

<file path=xl/calcChain.xml><?xml version="1.0" encoding="utf-8"?>
<calcChain xmlns="http://schemas.openxmlformats.org/spreadsheetml/2006/main">
  <c r="G42" i="10" l="1"/>
  <c r="G31" i="10"/>
  <c r="E31" i="10"/>
  <c r="E20" i="10"/>
  <c r="G8" i="10"/>
  <c r="E8" i="10"/>
  <c r="F8" i="10"/>
  <c r="G57" i="10" l="1"/>
  <c r="F42" i="10"/>
  <c r="E42" i="10"/>
  <c r="E57" i="10" l="1"/>
  <c r="F57" i="10"/>
  <c r="G20" i="10"/>
  <c r="F20" i="10"/>
  <c r="F31" i="10"/>
  <c r="E66" i="10"/>
  <c r="F66" i="10" l="1"/>
  <c r="G66" i="10"/>
</calcChain>
</file>

<file path=xl/sharedStrings.xml><?xml version="1.0" encoding="utf-8"?>
<sst xmlns="http://schemas.openxmlformats.org/spreadsheetml/2006/main" count="121" uniqueCount="82">
  <si>
    <t>I.</t>
  </si>
  <si>
    <t>1.</t>
  </si>
  <si>
    <t>Transfery na rzecz ludności</t>
  </si>
  <si>
    <t>2.</t>
  </si>
  <si>
    <t>2.1</t>
  </si>
  <si>
    <t xml:space="preserve">           - koszty poboru składki </t>
  </si>
  <si>
    <t>3.</t>
  </si>
  <si>
    <t xml:space="preserve">Stan funduszu na początek roku </t>
  </si>
  <si>
    <t xml:space="preserve">  Środki pieniężne</t>
  </si>
  <si>
    <t>4.</t>
  </si>
  <si>
    <t xml:space="preserve">  Należności </t>
  </si>
  <si>
    <t>II.</t>
  </si>
  <si>
    <t>Przychody</t>
  </si>
  <si>
    <t>III.</t>
  </si>
  <si>
    <t>IV.</t>
  </si>
  <si>
    <t>Stan funduszu na koniec roku (I+II-III)</t>
  </si>
  <si>
    <t xml:space="preserve">      - w tym: z tytułu udzielonych pożyczek</t>
  </si>
  <si>
    <t>3.1</t>
  </si>
  <si>
    <t xml:space="preserve">Koszty realizacji zadań </t>
  </si>
  <si>
    <t>Inne zmniejszenia</t>
  </si>
  <si>
    <t>Koszty własne</t>
  </si>
  <si>
    <t xml:space="preserve">  - pozostałe, z tego:</t>
  </si>
  <si>
    <t xml:space="preserve">           - umorzenia należności</t>
  </si>
  <si>
    <t>Koszty inwestycyjne</t>
  </si>
  <si>
    <t xml:space="preserve"> z tego:</t>
  </si>
  <si>
    <t xml:space="preserve">  Zobowiązania, z tego:</t>
  </si>
  <si>
    <t xml:space="preserve">Składki i opłaty </t>
  </si>
  <si>
    <t>Pozostałe przychody, w tym:</t>
  </si>
  <si>
    <t xml:space="preserve">  z tego:</t>
  </si>
  <si>
    <t xml:space="preserve">  pozostałe</t>
  </si>
  <si>
    <t xml:space="preserve">  Zobowiązania, z tego: </t>
  </si>
  <si>
    <t>Odpis aktualizujący należności</t>
  </si>
  <si>
    <t>Inne zwiększenia</t>
  </si>
  <si>
    <t xml:space="preserve">  - wpłaty do budżetu państwa</t>
  </si>
  <si>
    <t>Część B  -  Plan finansowy w ukladzie memorialowym</t>
  </si>
  <si>
    <t>Wyszczególnienie</t>
  </si>
  <si>
    <t>Wykonanie</t>
  </si>
  <si>
    <t>Plan wg ustawy budżetowej</t>
  </si>
  <si>
    <t>1.1</t>
  </si>
  <si>
    <t>4.1</t>
  </si>
  <si>
    <t>Część A. Zadania wynikające z ustawy tworzącej państwowy fundusz celowy</t>
  </si>
  <si>
    <t>Lp.</t>
  </si>
  <si>
    <t>tys. zł</t>
  </si>
  <si>
    <t>1.2</t>
  </si>
  <si>
    <t>Wolne środki finansowe przekazane w zarządzanie lub depozyt u Ministra Finansów</t>
  </si>
  <si>
    <t>- terminowe</t>
  </si>
  <si>
    <t>- overnight</t>
  </si>
  <si>
    <t>Część E  -  Dane uzupelniające</t>
  </si>
  <si>
    <t>Środki otrzymne z Funduszu Przeciwdziałania  COVID-19</t>
  </si>
  <si>
    <t>5.</t>
  </si>
  <si>
    <t>6.</t>
  </si>
  <si>
    <t>2.1.1</t>
  </si>
  <si>
    <t>2.1.2</t>
  </si>
  <si>
    <t>2.1.3</t>
  </si>
  <si>
    <t>2.1.4</t>
  </si>
  <si>
    <t>z tytulu kredytu</t>
  </si>
  <si>
    <t>3.1.1</t>
  </si>
  <si>
    <t xml:space="preserve"> w tym: od jednostek sektora finansów                                                                                                                                                                       publicznych</t>
  </si>
  <si>
    <t xml:space="preserve"> w tym: wymagalne</t>
  </si>
  <si>
    <t>3.2</t>
  </si>
  <si>
    <t xml:space="preserve">pozostałe </t>
  </si>
  <si>
    <t>3.2.1</t>
  </si>
  <si>
    <t xml:space="preserve">   w tym: wymagalne</t>
  </si>
  <si>
    <t>Dotacje z budżetu państwa, z tego:</t>
  </si>
  <si>
    <t>dla państwowego funduszu celowego</t>
  </si>
  <si>
    <t xml:space="preserve">   odsetki </t>
  </si>
  <si>
    <t xml:space="preserve">  inne</t>
  </si>
  <si>
    <t xml:space="preserve">  inne przychody </t>
  </si>
  <si>
    <t>2.1.3.1</t>
  </si>
  <si>
    <t xml:space="preserve"> pozostałe, z tego:</t>
  </si>
  <si>
    <t xml:space="preserve">  - koszty poboru składki</t>
  </si>
  <si>
    <t xml:space="preserve">  - inne</t>
  </si>
  <si>
    <t xml:space="preserve">   umorzenie należności</t>
  </si>
  <si>
    <t>2.1.3.2</t>
  </si>
  <si>
    <t>koszty zadań przeciwdziałania COVID-19 i ich rozliczenia</t>
  </si>
  <si>
    <t>Przelewy redystrybucyjne, z tego na:</t>
  </si>
  <si>
    <t xml:space="preserve">  -różne przelewy</t>
  </si>
  <si>
    <t xml:space="preserve">           - wpłaty do budżetu państwa</t>
  </si>
  <si>
    <t xml:space="preserve">           - różne przelewy</t>
  </si>
  <si>
    <t>Koszty zadań przeciwdziałania COVID-19 i ich rozliczenia</t>
  </si>
  <si>
    <t xml:space="preserve">w tym:  z tytułu udzielonych pożyczek </t>
  </si>
  <si>
    <t>Plan i wykonanie planu finansowego Funduszu Gwarantowanych Świadczeń Pracowniczych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</si>
</sst>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#,##0.00_ ;\-#,##0.00\ 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9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9"/>
      <color theme="1"/>
      <name val="Cambria"/>
      <family val="1"/>
      <charset val="238"/>
    </font>
    <font>
      <sz val="9"/>
      <color rgb="FFFF0000"/>
      <name val="Cambria"/>
      <family val="1"/>
      <charset val="238"/>
      <scheme val="major"/>
    </font>
    <font>
      <sz val="9"/>
      <name val="Cambria"/>
      <family val="1"/>
      <charset val="238"/>
    </font>
    <font>
      <sz val="9"/>
      <name val="Arial CE"/>
      <charset val="238"/>
    </font>
    <font>
      <b/>
      <sz val="9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19" xfId="0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3" fontId="6" fillId="0" borderId="23" xfId="0" applyNumberFormat="1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 wrapText="1"/>
    </xf>
    <xf numFmtId="3" fontId="6" fillId="0" borderId="24" xfId="0" applyNumberFormat="1" applyFont="1" applyBorder="1" applyAlignment="1">
      <alignment horizontal="right" vertical="center" wrapText="1"/>
    </xf>
    <xf numFmtId="0" fontId="6" fillId="0" borderId="30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3" fontId="6" fillId="0" borderId="29" xfId="0" applyNumberFormat="1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3" fontId="6" fillId="0" borderId="32" xfId="0" applyNumberFormat="1" applyFont="1" applyBorder="1" applyAlignment="1">
      <alignment horizontal="righ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65" fontId="3" fillId="0" borderId="0" xfId="3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31" xfId="0" applyNumberFormat="1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5" fillId="0" borderId="45" xfId="0" applyNumberFormat="1" applyFont="1" applyFill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3" fontId="6" fillId="0" borderId="24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3" fontId="6" fillId="0" borderId="46" xfId="0" applyNumberFormat="1" applyFont="1" applyFill="1" applyBorder="1" applyAlignment="1">
      <alignment horizontal="right" vertical="center"/>
    </xf>
    <xf numFmtId="3" fontId="6" fillId="0" borderId="46" xfId="0" applyNumberFormat="1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right" vertical="center"/>
    </xf>
    <xf numFmtId="0" fontId="6" fillId="0" borderId="4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4" fontId="6" fillId="0" borderId="41" xfId="1" applyFont="1" applyBorder="1" applyAlignment="1">
      <alignment horizontal="left" vertical="center"/>
    </xf>
    <xf numFmtId="44" fontId="6" fillId="0" borderId="17" xfId="1" applyFont="1" applyBorder="1" applyAlignment="1">
      <alignment horizontal="left" vertical="center"/>
    </xf>
    <xf numFmtId="44" fontId="6" fillId="0" borderId="18" xfId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6" fillId="0" borderId="43" xfId="0" applyFont="1" applyBorder="1" applyAlignment="1">
      <alignment horizontal="left" vertical="center"/>
    </xf>
    <xf numFmtId="0" fontId="9" fillId="0" borderId="8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4">
    <cellStyle name="Dziesiętny" xfId="3" builtinId="3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8"/>
  <sheetViews>
    <sheetView tabSelected="1" zoomScale="120" zoomScaleNormal="12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G1"/>
    </sheetView>
  </sheetViews>
  <sheetFormatPr defaultColWidth="9.109375" defaultRowHeight="12" x14ac:dyDescent="0.25"/>
  <cols>
    <col min="1" max="1" width="5.44140625" style="1" customWidth="1"/>
    <col min="2" max="2" width="9.109375" style="1"/>
    <col min="3" max="3" width="11" style="1" customWidth="1"/>
    <col min="4" max="4" width="14" style="1" customWidth="1"/>
    <col min="5" max="5" width="16.77734375" style="1" customWidth="1"/>
    <col min="6" max="6" width="15.5546875" style="1" customWidth="1"/>
    <col min="7" max="7" width="16.77734375" style="1" customWidth="1"/>
    <col min="8" max="8" width="17" style="1" customWidth="1"/>
    <col min="9" max="9" width="13" style="1" customWidth="1"/>
    <col min="10" max="10" width="9.33203125" style="1" customWidth="1"/>
    <col min="11" max="16384" width="9.109375" style="1"/>
  </cols>
  <sheetData>
    <row r="1" spans="1:12" x14ac:dyDescent="0.25">
      <c r="A1" s="142" t="s">
        <v>81</v>
      </c>
      <c r="B1" s="142"/>
      <c r="C1" s="142"/>
      <c r="D1" s="142"/>
      <c r="E1" s="142"/>
      <c r="F1" s="142"/>
      <c r="G1" s="142"/>
    </row>
    <row r="2" spans="1:12" ht="12" customHeight="1" thickBot="1" x14ac:dyDescent="0.3">
      <c r="A2" s="124"/>
      <c r="B2" s="125"/>
      <c r="C2" s="7"/>
      <c r="D2" s="126"/>
      <c r="E2" s="127"/>
      <c r="F2" s="127"/>
      <c r="G2" s="127"/>
      <c r="L2" s="3"/>
    </row>
    <row r="3" spans="1:12" ht="17.25" customHeight="1" thickBot="1" x14ac:dyDescent="0.3">
      <c r="A3" s="128" t="s">
        <v>41</v>
      </c>
      <c r="B3" s="128" t="s">
        <v>35</v>
      </c>
      <c r="C3" s="130"/>
      <c r="D3" s="131"/>
      <c r="E3" s="11">
        <v>2021</v>
      </c>
      <c r="F3" s="118">
        <v>2022</v>
      </c>
      <c r="G3" s="120"/>
      <c r="L3" s="3"/>
    </row>
    <row r="4" spans="1:12" ht="48.75" customHeight="1" thickBot="1" x14ac:dyDescent="0.3">
      <c r="A4" s="129"/>
      <c r="B4" s="129"/>
      <c r="C4" s="132"/>
      <c r="D4" s="133"/>
      <c r="E4" s="30" t="s">
        <v>36</v>
      </c>
      <c r="F4" s="10" t="s">
        <v>37</v>
      </c>
      <c r="G4" s="30" t="s">
        <v>36</v>
      </c>
      <c r="L4" s="3"/>
    </row>
    <row r="5" spans="1:12" ht="12" customHeight="1" thickBot="1" x14ac:dyDescent="0.3">
      <c r="A5" s="13"/>
      <c r="B5" s="118"/>
      <c r="C5" s="119"/>
      <c r="D5" s="120"/>
      <c r="E5" s="118" t="s">
        <v>42</v>
      </c>
      <c r="F5" s="119"/>
      <c r="G5" s="120"/>
      <c r="L5" s="3"/>
    </row>
    <row r="6" spans="1:12" ht="13.5" customHeight="1" thickBot="1" x14ac:dyDescent="0.3">
      <c r="A6" s="12">
        <v>1</v>
      </c>
      <c r="B6" s="118">
        <v>2</v>
      </c>
      <c r="C6" s="119"/>
      <c r="D6" s="120"/>
      <c r="E6" s="12">
        <v>3</v>
      </c>
      <c r="F6" s="35">
        <v>4</v>
      </c>
      <c r="G6" s="39">
        <v>5</v>
      </c>
    </row>
    <row r="7" spans="1:12" ht="20.100000000000001" customHeight="1" thickBot="1" x14ac:dyDescent="0.3">
      <c r="A7" s="90" t="s">
        <v>40</v>
      </c>
      <c r="B7" s="91"/>
      <c r="C7" s="91"/>
      <c r="D7" s="91"/>
      <c r="E7" s="91"/>
      <c r="F7" s="91"/>
      <c r="G7" s="91"/>
    </row>
    <row r="8" spans="1:12" ht="12" customHeight="1" thickBot="1" x14ac:dyDescent="0.3">
      <c r="A8" s="121"/>
      <c r="B8" s="122"/>
      <c r="C8" s="122"/>
      <c r="D8" s="123"/>
      <c r="E8" s="26">
        <f>E9+E10+E16+E17+E18</f>
        <v>4106273</v>
      </c>
      <c r="F8" s="26">
        <f>F9+F10+F16+F17+F18</f>
        <v>243246</v>
      </c>
      <c r="G8" s="26">
        <f>G9+G10+G16+G17+G18</f>
        <v>174082</v>
      </c>
      <c r="J8" s="53"/>
      <c r="K8" s="52"/>
      <c r="L8" s="52"/>
    </row>
    <row r="9" spans="1:12" ht="12" customHeight="1" x14ac:dyDescent="0.25">
      <c r="A9" s="14" t="s">
        <v>1</v>
      </c>
      <c r="B9" s="134" t="s">
        <v>2</v>
      </c>
      <c r="C9" s="94"/>
      <c r="D9" s="95"/>
      <c r="E9" s="15">
        <v>1245</v>
      </c>
      <c r="F9" s="16">
        <v>5000</v>
      </c>
      <c r="G9" s="15">
        <v>34</v>
      </c>
      <c r="J9" s="53"/>
      <c r="K9" s="52"/>
      <c r="L9" s="52"/>
    </row>
    <row r="10" spans="1:12" ht="12" customHeight="1" x14ac:dyDescent="0.25">
      <c r="A10" s="18" t="s">
        <v>3</v>
      </c>
      <c r="B10" s="106" t="s">
        <v>20</v>
      </c>
      <c r="C10" s="83"/>
      <c r="D10" s="84"/>
      <c r="E10" s="19">
        <v>101484</v>
      </c>
      <c r="F10" s="19">
        <v>138101</v>
      </c>
      <c r="G10" s="19">
        <v>129181</v>
      </c>
      <c r="J10" s="53"/>
      <c r="K10" s="52"/>
      <c r="L10" s="52"/>
    </row>
    <row r="11" spans="1:12" ht="12" customHeight="1" x14ac:dyDescent="0.25">
      <c r="A11" s="18" t="s">
        <v>4</v>
      </c>
      <c r="B11" s="106" t="s">
        <v>21</v>
      </c>
      <c r="C11" s="83"/>
      <c r="D11" s="84"/>
      <c r="E11" s="19">
        <v>101484</v>
      </c>
      <c r="F11" s="19">
        <v>138101</v>
      </c>
      <c r="G11" s="19">
        <v>129181</v>
      </c>
      <c r="J11" s="53"/>
      <c r="K11" s="52"/>
      <c r="L11" s="52"/>
    </row>
    <row r="12" spans="1:12" ht="12" customHeight="1" x14ac:dyDescent="0.25">
      <c r="A12" s="18" t="s">
        <v>51</v>
      </c>
      <c r="B12" s="106" t="s">
        <v>5</v>
      </c>
      <c r="C12" s="83"/>
      <c r="D12" s="84"/>
      <c r="E12" s="20">
        <v>2439</v>
      </c>
      <c r="F12" s="21">
        <v>2526</v>
      </c>
      <c r="G12" s="20">
        <v>2805</v>
      </c>
      <c r="J12" s="53"/>
      <c r="K12" s="52"/>
      <c r="L12" s="52"/>
    </row>
    <row r="13" spans="1:12" ht="12" customHeight="1" x14ac:dyDescent="0.25">
      <c r="A13" s="18" t="s">
        <v>52</v>
      </c>
      <c r="B13" s="106" t="s">
        <v>22</v>
      </c>
      <c r="C13" s="83"/>
      <c r="D13" s="84"/>
      <c r="E13" s="20">
        <v>71194</v>
      </c>
      <c r="F13" s="21">
        <v>100000</v>
      </c>
      <c r="G13" s="20">
        <v>94252</v>
      </c>
      <c r="J13" s="53"/>
      <c r="K13" s="52"/>
      <c r="L13" s="52"/>
    </row>
    <row r="14" spans="1:12" ht="12" customHeight="1" x14ac:dyDescent="0.25">
      <c r="A14" s="18" t="s">
        <v>53</v>
      </c>
      <c r="B14" s="106" t="s">
        <v>77</v>
      </c>
      <c r="C14" s="83"/>
      <c r="D14" s="84"/>
      <c r="E14" s="20">
        <v>4022</v>
      </c>
      <c r="F14" s="20">
        <v>5826</v>
      </c>
      <c r="G14" s="20">
        <v>7137</v>
      </c>
      <c r="J14" s="53"/>
      <c r="K14" s="52"/>
      <c r="L14" s="52"/>
    </row>
    <row r="15" spans="1:12" ht="12" customHeight="1" x14ac:dyDescent="0.25">
      <c r="A15" s="18" t="s">
        <v>54</v>
      </c>
      <c r="B15" s="106" t="s">
        <v>78</v>
      </c>
      <c r="C15" s="83"/>
      <c r="D15" s="84"/>
      <c r="E15" s="20">
        <v>23828</v>
      </c>
      <c r="F15" s="20">
        <v>29749</v>
      </c>
      <c r="G15" s="20">
        <v>24987</v>
      </c>
      <c r="I15" s="4"/>
      <c r="J15" s="53"/>
      <c r="K15" s="52"/>
      <c r="L15" s="52"/>
    </row>
    <row r="16" spans="1:12" ht="12" customHeight="1" x14ac:dyDescent="0.25">
      <c r="A16" s="18" t="s">
        <v>6</v>
      </c>
      <c r="B16" s="106" t="s">
        <v>23</v>
      </c>
      <c r="C16" s="83"/>
      <c r="D16" s="84"/>
      <c r="E16" s="20">
        <v>0</v>
      </c>
      <c r="F16" s="21">
        <v>145</v>
      </c>
      <c r="G16" s="20">
        <v>55</v>
      </c>
      <c r="J16" s="53"/>
      <c r="K16" s="52"/>
      <c r="L16" s="52"/>
    </row>
    <row r="17" spans="1:15" ht="21.75" customHeight="1" x14ac:dyDescent="0.25">
      <c r="A17" s="31" t="s">
        <v>9</v>
      </c>
      <c r="B17" s="135" t="s">
        <v>79</v>
      </c>
      <c r="C17" s="96"/>
      <c r="D17" s="97"/>
      <c r="E17" s="32">
        <v>4003001</v>
      </c>
      <c r="F17" s="33">
        <v>100000</v>
      </c>
      <c r="G17" s="32">
        <v>31234</v>
      </c>
      <c r="I17" s="2"/>
      <c r="J17" s="53"/>
      <c r="K17" s="52"/>
      <c r="L17" s="52"/>
    </row>
    <row r="18" spans="1:15" ht="24.75" customHeight="1" thickBot="1" x14ac:dyDescent="0.3">
      <c r="A18" s="18" t="s">
        <v>49</v>
      </c>
      <c r="B18" s="137" t="s">
        <v>19</v>
      </c>
      <c r="C18" s="137"/>
      <c r="D18" s="137"/>
      <c r="E18" s="20">
        <v>543</v>
      </c>
      <c r="F18" s="21"/>
      <c r="G18" s="20">
        <v>13578</v>
      </c>
    </row>
    <row r="19" spans="1:15" ht="20.100000000000001" customHeight="1" thickBot="1" x14ac:dyDescent="0.3">
      <c r="A19" s="121" t="s">
        <v>34</v>
      </c>
      <c r="B19" s="141"/>
      <c r="C19" s="141"/>
      <c r="D19" s="141"/>
      <c r="E19" s="141"/>
      <c r="F19" s="141"/>
      <c r="G19" s="141"/>
    </row>
    <row r="20" spans="1:15" ht="12.6" thickBot="1" x14ac:dyDescent="0.3">
      <c r="A20" s="59" t="s">
        <v>0</v>
      </c>
      <c r="B20" s="90" t="s">
        <v>7</v>
      </c>
      <c r="C20" s="91"/>
      <c r="D20" s="92"/>
      <c r="E20" s="8">
        <f>E22+E23-E26</f>
        <v>5916742</v>
      </c>
      <c r="F20" s="8">
        <f>F22+F23-F26</f>
        <v>6713983</v>
      </c>
      <c r="G20" s="8">
        <f>G22+G23-G26</f>
        <v>3329078</v>
      </c>
      <c r="H20" s="54"/>
      <c r="I20" s="54"/>
      <c r="J20" s="54"/>
      <c r="K20" s="55"/>
      <c r="L20" s="55"/>
      <c r="M20" s="55"/>
      <c r="N20" s="3"/>
      <c r="O20" s="3"/>
    </row>
    <row r="21" spans="1:15" x14ac:dyDescent="0.25">
      <c r="A21" s="60"/>
      <c r="B21" s="108" t="s">
        <v>24</v>
      </c>
      <c r="C21" s="109"/>
      <c r="D21" s="110"/>
      <c r="E21" s="17"/>
      <c r="F21" s="23"/>
      <c r="G21" s="34"/>
      <c r="H21" s="54"/>
      <c r="I21" s="54"/>
      <c r="J21" s="54"/>
      <c r="K21" s="55"/>
      <c r="L21" s="55"/>
      <c r="M21" s="55"/>
      <c r="N21" s="3"/>
      <c r="O21" s="3"/>
    </row>
    <row r="22" spans="1:15" x14ac:dyDescent="0.25">
      <c r="A22" s="61" t="s">
        <v>1</v>
      </c>
      <c r="B22" s="82" t="s">
        <v>8</v>
      </c>
      <c r="C22" s="83"/>
      <c r="D22" s="84"/>
      <c r="E22" s="20">
        <v>5726091</v>
      </c>
      <c r="F22" s="24">
        <v>6108566</v>
      </c>
      <c r="G22" s="20">
        <v>2957639</v>
      </c>
      <c r="H22" s="54"/>
      <c r="I22" s="54"/>
      <c r="J22" s="54"/>
      <c r="K22" s="55"/>
      <c r="L22" s="55"/>
      <c r="M22" s="55"/>
      <c r="N22" s="3"/>
      <c r="O22" s="3"/>
    </row>
    <row r="23" spans="1:15" x14ac:dyDescent="0.25">
      <c r="A23" s="61" t="s">
        <v>3</v>
      </c>
      <c r="B23" s="82" t="s">
        <v>10</v>
      </c>
      <c r="C23" s="83"/>
      <c r="D23" s="84"/>
      <c r="E23" s="20">
        <v>832370</v>
      </c>
      <c r="F23" s="24">
        <v>879576</v>
      </c>
      <c r="G23" s="20">
        <v>779792</v>
      </c>
      <c r="H23" s="54"/>
      <c r="I23" s="54"/>
      <c r="J23" s="54"/>
      <c r="K23" s="55"/>
      <c r="L23" s="55"/>
      <c r="M23" s="55"/>
      <c r="N23" s="3"/>
      <c r="O23" s="3"/>
    </row>
    <row r="24" spans="1:15" ht="10.5" customHeight="1" x14ac:dyDescent="0.25">
      <c r="A24" s="61" t="s">
        <v>4</v>
      </c>
      <c r="B24" s="82" t="s">
        <v>80</v>
      </c>
      <c r="C24" s="83"/>
      <c r="D24" s="84"/>
      <c r="E24" s="20">
        <v>830332</v>
      </c>
      <c r="F24" s="24">
        <v>877538</v>
      </c>
      <c r="G24" s="20">
        <v>759002</v>
      </c>
      <c r="H24" s="54"/>
      <c r="I24" s="54"/>
      <c r="J24" s="54"/>
      <c r="K24" s="55"/>
      <c r="L24" s="55"/>
      <c r="M24" s="55"/>
      <c r="N24" s="3"/>
      <c r="O24" s="3"/>
    </row>
    <row r="25" spans="1:15" ht="21.75" customHeight="1" x14ac:dyDescent="0.25">
      <c r="A25" s="61" t="s">
        <v>51</v>
      </c>
      <c r="B25" s="136" t="s">
        <v>57</v>
      </c>
      <c r="C25" s="96"/>
      <c r="D25" s="97"/>
      <c r="E25" s="20"/>
      <c r="F25" s="24"/>
      <c r="G25" s="20"/>
      <c r="H25" s="54"/>
      <c r="I25" s="54"/>
      <c r="J25" s="54"/>
      <c r="K25" s="55"/>
      <c r="L25" s="55"/>
      <c r="M25" s="55"/>
      <c r="N25" s="3"/>
      <c r="O25" s="3"/>
    </row>
    <row r="26" spans="1:15" ht="11.25" customHeight="1" x14ac:dyDescent="0.25">
      <c r="A26" s="61" t="s">
        <v>6</v>
      </c>
      <c r="B26" s="82" t="s">
        <v>25</v>
      </c>
      <c r="C26" s="83"/>
      <c r="D26" s="84"/>
      <c r="E26" s="20">
        <v>641719</v>
      </c>
      <c r="F26" s="21">
        <v>274159</v>
      </c>
      <c r="G26" s="20">
        <v>408353</v>
      </c>
      <c r="H26" s="54"/>
      <c r="I26" s="54"/>
      <c r="J26" s="54"/>
      <c r="K26" s="55"/>
      <c r="L26" s="55"/>
      <c r="M26" s="55"/>
      <c r="N26" s="3"/>
      <c r="O26" s="3"/>
    </row>
    <row r="27" spans="1:15" ht="11.25" customHeight="1" x14ac:dyDescent="0.25">
      <c r="A27" s="40" t="s">
        <v>17</v>
      </c>
      <c r="B27" s="64" t="s">
        <v>55</v>
      </c>
      <c r="C27" s="36"/>
      <c r="D27" s="37"/>
      <c r="E27" s="32"/>
      <c r="F27" s="33"/>
      <c r="G27" s="32"/>
      <c r="H27" s="54"/>
      <c r="I27" s="54"/>
      <c r="J27" s="54"/>
      <c r="K27" s="55"/>
      <c r="L27" s="55"/>
      <c r="M27" s="55"/>
      <c r="N27" s="3"/>
      <c r="O27" s="3"/>
    </row>
    <row r="28" spans="1:15" ht="11.25" customHeight="1" x14ac:dyDescent="0.25">
      <c r="A28" s="40" t="s">
        <v>56</v>
      </c>
      <c r="B28" s="64" t="s">
        <v>58</v>
      </c>
      <c r="C28" s="36"/>
      <c r="D28" s="37"/>
      <c r="E28" s="32"/>
      <c r="F28" s="33"/>
      <c r="G28" s="32"/>
      <c r="H28" s="54"/>
      <c r="I28" s="54"/>
      <c r="J28" s="54"/>
      <c r="K28" s="55"/>
      <c r="L28" s="55"/>
      <c r="M28" s="55"/>
      <c r="N28" s="3"/>
      <c r="O28" s="3"/>
    </row>
    <row r="29" spans="1:15" ht="11.25" customHeight="1" x14ac:dyDescent="0.25">
      <c r="A29" s="40" t="s">
        <v>59</v>
      </c>
      <c r="B29" s="64" t="s">
        <v>60</v>
      </c>
      <c r="C29" s="36"/>
      <c r="D29" s="37"/>
      <c r="E29" s="33">
        <v>641719</v>
      </c>
      <c r="F29" s="33">
        <v>274159</v>
      </c>
      <c r="G29" s="32">
        <v>408353</v>
      </c>
      <c r="H29" s="54"/>
      <c r="I29" s="54"/>
      <c r="J29" s="54"/>
      <c r="K29" s="55"/>
      <c r="L29" s="55"/>
      <c r="M29" s="55"/>
      <c r="N29" s="3"/>
      <c r="O29" s="3"/>
    </row>
    <row r="30" spans="1:15" ht="11.25" customHeight="1" thickBot="1" x14ac:dyDescent="0.3">
      <c r="A30" s="25" t="s">
        <v>61</v>
      </c>
      <c r="B30" s="104" t="s">
        <v>62</v>
      </c>
      <c r="C30" s="102"/>
      <c r="D30" s="103"/>
      <c r="E30" s="22"/>
      <c r="F30" s="22"/>
      <c r="G30" s="22"/>
      <c r="H30" s="54"/>
      <c r="I30" s="54"/>
      <c r="J30" s="54"/>
      <c r="K30" s="55"/>
      <c r="L30" s="55"/>
      <c r="M30" s="55"/>
      <c r="N30" s="3"/>
      <c r="O30" s="3"/>
    </row>
    <row r="31" spans="1:15" ht="12.6" thickBot="1" x14ac:dyDescent="0.3">
      <c r="A31" s="80" t="s">
        <v>11</v>
      </c>
      <c r="B31" s="90" t="s">
        <v>12</v>
      </c>
      <c r="C31" s="91"/>
      <c r="D31" s="91"/>
      <c r="E31" s="9">
        <f>E34+E35+E41+E39+E40</f>
        <v>1564861</v>
      </c>
      <c r="F31" s="9">
        <f>F34+F35+F41+F39+F40</f>
        <v>550220</v>
      </c>
      <c r="G31" s="9">
        <f>G34+G35+G41+G39+G40-1</f>
        <v>375932</v>
      </c>
      <c r="H31" s="54"/>
      <c r="I31" s="54"/>
      <c r="J31" s="54"/>
      <c r="K31" s="55"/>
      <c r="L31" s="55"/>
      <c r="M31" s="55"/>
      <c r="N31" s="3"/>
      <c r="O31" s="3"/>
    </row>
    <row r="32" spans="1:15" customFormat="1" ht="13.2" x14ac:dyDescent="0.25">
      <c r="A32" s="79" t="s">
        <v>1</v>
      </c>
      <c r="B32" s="139" t="s">
        <v>63</v>
      </c>
      <c r="C32" s="140"/>
      <c r="D32" s="140"/>
      <c r="E32" s="45"/>
      <c r="F32" s="46"/>
      <c r="G32" s="46"/>
      <c r="H32" s="54"/>
      <c r="I32" s="54"/>
      <c r="J32" s="54"/>
      <c r="K32" s="55"/>
      <c r="L32" s="55"/>
      <c r="M32" s="55"/>
      <c r="N32" s="56"/>
      <c r="O32" s="56"/>
    </row>
    <row r="33" spans="1:15" x14ac:dyDescent="0.25">
      <c r="A33" s="62" t="s">
        <v>38</v>
      </c>
      <c r="B33" s="115" t="s">
        <v>64</v>
      </c>
      <c r="C33" s="116"/>
      <c r="D33" s="117"/>
      <c r="E33" s="44"/>
      <c r="F33" s="44"/>
      <c r="G33" s="44"/>
      <c r="H33" s="54"/>
      <c r="I33" s="54"/>
      <c r="J33" s="54"/>
      <c r="K33" s="55"/>
      <c r="L33" s="55"/>
      <c r="M33" s="55"/>
      <c r="N33" s="3"/>
      <c r="O33" s="3"/>
    </row>
    <row r="34" spans="1:15" ht="13.5" customHeight="1" x14ac:dyDescent="0.25">
      <c r="A34" s="63" t="s">
        <v>3</v>
      </c>
      <c r="B34" s="138" t="s">
        <v>26</v>
      </c>
      <c r="C34" s="99"/>
      <c r="D34" s="100"/>
      <c r="E34" s="42">
        <v>487863</v>
      </c>
      <c r="F34" s="43">
        <v>505277</v>
      </c>
      <c r="G34" s="42">
        <v>560973</v>
      </c>
      <c r="H34" s="54"/>
      <c r="I34" s="54"/>
      <c r="J34" s="54"/>
      <c r="K34" s="55"/>
      <c r="L34" s="55"/>
      <c r="M34" s="55"/>
      <c r="N34" s="3"/>
      <c r="O34" s="3"/>
    </row>
    <row r="35" spans="1:15" ht="11.25" customHeight="1" x14ac:dyDescent="0.25">
      <c r="A35" s="61" t="s">
        <v>6</v>
      </c>
      <c r="B35" s="82" t="s">
        <v>27</v>
      </c>
      <c r="C35" s="83"/>
      <c r="D35" s="84"/>
      <c r="E35" s="20">
        <v>504126</v>
      </c>
      <c r="F35" s="20">
        <v>44943</v>
      </c>
      <c r="G35" s="20">
        <v>103878</v>
      </c>
      <c r="H35" s="54"/>
      <c r="I35" s="54"/>
      <c r="J35" s="54"/>
      <c r="K35" s="55"/>
      <c r="L35" s="55"/>
      <c r="M35" s="55"/>
      <c r="N35" s="3"/>
      <c r="O35" s="3"/>
    </row>
    <row r="36" spans="1:15" ht="12" customHeight="1" x14ac:dyDescent="0.25">
      <c r="A36" s="61" t="s">
        <v>17</v>
      </c>
      <c r="B36" s="136" t="s">
        <v>65</v>
      </c>
      <c r="C36" s="85"/>
      <c r="D36" s="86"/>
      <c r="E36" s="20">
        <v>46947</v>
      </c>
      <c r="F36" s="24">
        <v>43503</v>
      </c>
      <c r="G36" s="20">
        <v>180719</v>
      </c>
      <c r="H36" s="54"/>
      <c r="I36" s="54"/>
      <c r="J36" s="54"/>
      <c r="K36" s="55"/>
      <c r="L36" s="55"/>
      <c r="M36" s="55"/>
      <c r="N36" s="3"/>
      <c r="O36" s="3"/>
    </row>
    <row r="37" spans="1:15" ht="11.25" customHeight="1" x14ac:dyDescent="0.25">
      <c r="A37" s="61" t="s">
        <v>59</v>
      </c>
      <c r="B37" s="82" t="s">
        <v>66</v>
      </c>
      <c r="C37" s="83"/>
      <c r="D37" s="84"/>
      <c r="E37" s="20">
        <v>457180</v>
      </c>
      <c r="F37" s="24">
        <v>1440</v>
      </c>
      <c r="G37" s="20">
        <v>-76841</v>
      </c>
      <c r="H37" s="54"/>
      <c r="I37" s="54"/>
      <c r="J37" s="54"/>
      <c r="K37" s="55"/>
      <c r="L37" s="55"/>
      <c r="M37" s="55"/>
      <c r="N37" s="3"/>
      <c r="O37" s="3"/>
    </row>
    <row r="38" spans="1:15" ht="11.25" customHeight="1" x14ac:dyDescent="0.25">
      <c r="A38" s="61" t="s">
        <v>61</v>
      </c>
      <c r="B38" s="82" t="s">
        <v>67</v>
      </c>
      <c r="C38" s="83"/>
      <c r="D38" s="84"/>
      <c r="E38" s="20">
        <v>457180</v>
      </c>
      <c r="F38" s="24">
        <v>1440</v>
      </c>
      <c r="G38" s="20">
        <v>-76841</v>
      </c>
      <c r="H38" s="54"/>
      <c r="I38" s="54"/>
      <c r="J38" s="54"/>
      <c r="K38" s="55"/>
      <c r="L38" s="55"/>
      <c r="M38" s="55"/>
      <c r="N38" s="3"/>
      <c r="O38" s="3"/>
    </row>
    <row r="39" spans="1:15" ht="21.75" customHeight="1" x14ac:dyDescent="0.25">
      <c r="A39" s="61" t="s">
        <v>9</v>
      </c>
      <c r="B39" s="136" t="s">
        <v>48</v>
      </c>
      <c r="C39" s="96"/>
      <c r="D39" s="97"/>
      <c r="E39" s="20">
        <v>3550000</v>
      </c>
      <c r="F39" s="24"/>
      <c r="G39" s="20"/>
      <c r="H39" s="54"/>
      <c r="I39" s="54"/>
      <c r="J39" s="54"/>
      <c r="K39" s="55"/>
      <c r="L39" s="55"/>
      <c r="M39" s="55"/>
      <c r="N39" s="3"/>
      <c r="O39" s="3"/>
    </row>
    <row r="40" spans="1:15" ht="11.25" customHeight="1" x14ac:dyDescent="0.25">
      <c r="A40" s="40" t="s">
        <v>49</v>
      </c>
      <c r="B40" s="64" t="s">
        <v>32</v>
      </c>
      <c r="C40" s="36"/>
      <c r="D40" s="37"/>
      <c r="E40" s="32">
        <v>-2977128</v>
      </c>
      <c r="F40" s="38"/>
      <c r="G40" s="32">
        <v>-288918</v>
      </c>
      <c r="H40" s="54"/>
      <c r="I40" s="54"/>
      <c r="J40" s="54"/>
      <c r="K40" s="55"/>
      <c r="L40" s="55"/>
      <c r="M40" s="55"/>
      <c r="N40" s="3"/>
      <c r="O40" s="3"/>
    </row>
    <row r="41" spans="1:15" ht="11.25" customHeight="1" thickBot="1" x14ac:dyDescent="0.3">
      <c r="A41" s="61" t="s">
        <v>50</v>
      </c>
      <c r="B41" s="65" t="s">
        <v>31</v>
      </c>
      <c r="C41" s="47"/>
      <c r="D41" s="48"/>
      <c r="E41" s="20">
        <v>0</v>
      </c>
      <c r="F41" s="24"/>
      <c r="G41" s="20"/>
      <c r="H41" s="54"/>
      <c r="I41" s="54"/>
      <c r="J41" s="54"/>
      <c r="K41" s="55"/>
      <c r="L41" s="55"/>
      <c r="M41" s="55"/>
      <c r="N41" s="3"/>
      <c r="O41" s="3"/>
    </row>
    <row r="42" spans="1:15" ht="14.25" customHeight="1" thickBot="1" x14ac:dyDescent="0.3">
      <c r="A42" s="41" t="s">
        <v>13</v>
      </c>
      <c r="B42" s="111" t="s">
        <v>18</v>
      </c>
      <c r="C42" s="112"/>
      <c r="D42" s="113"/>
      <c r="E42" s="70">
        <f>E43+E45+E52+E53+E55+E56-1</f>
        <v>4152524</v>
      </c>
      <c r="F42" s="70">
        <f>F43+F45+F52+F53+F55+F56</f>
        <v>243246</v>
      </c>
      <c r="G42" s="70">
        <f>G43+G45+G52+G53+G55+G56+1</f>
        <v>211158</v>
      </c>
      <c r="H42" s="54"/>
      <c r="I42" s="54"/>
      <c r="J42" s="54"/>
      <c r="K42" s="57"/>
      <c r="L42" s="57"/>
      <c r="M42" s="57"/>
      <c r="N42" s="3"/>
      <c r="O42" s="3"/>
    </row>
    <row r="43" spans="1:15" ht="10.5" customHeight="1" x14ac:dyDescent="0.25">
      <c r="A43" s="76" t="s">
        <v>1</v>
      </c>
      <c r="B43" s="51" t="s">
        <v>2</v>
      </c>
      <c r="C43" s="73"/>
      <c r="D43" s="73"/>
      <c r="E43" s="15">
        <v>1245</v>
      </c>
      <c r="F43" s="16">
        <v>5000</v>
      </c>
      <c r="G43" s="15">
        <v>34</v>
      </c>
      <c r="H43" s="54"/>
      <c r="I43" s="54"/>
      <c r="J43" s="54"/>
      <c r="K43" s="57"/>
      <c r="L43" s="57"/>
      <c r="M43" s="57"/>
      <c r="N43" s="3"/>
      <c r="O43" s="3"/>
    </row>
    <row r="44" spans="1:15" ht="10.5" customHeight="1" x14ac:dyDescent="0.25">
      <c r="A44" s="77" t="s">
        <v>38</v>
      </c>
      <c r="B44" s="50" t="s">
        <v>2</v>
      </c>
      <c r="C44" s="71"/>
      <c r="D44" s="71"/>
      <c r="E44" s="72">
        <v>1245</v>
      </c>
      <c r="F44" s="21">
        <v>5000</v>
      </c>
      <c r="G44" s="72">
        <v>34</v>
      </c>
      <c r="H44" s="54"/>
      <c r="I44" s="54"/>
      <c r="J44" s="54"/>
      <c r="K44" s="57"/>
      <c r="L44" s="57"/>
      <c r="M44" s="57"/>
      <c r="N44" s="3"/>
      <c r="O44" s="3"/>
    </row>
    <row r="45" spans="1:15" ht="14.25" customHeight="1" x14ac:dyDescent="0.25">
      <c r="A45" s="77" t="s">
        <v>3</v>
      </c>
      <c r="B45" s="84" t="s">
        <v>20</v>
      </c>
      <c r="C45" s="114"/>
      <c r="D45" s="114"/>
      <c r="E45" s="72">
        <v>4080656</v>
      </c>
      <c r="F45" s="72">
        <v>208352</v>
      </c>
      <c r="G45" s="72">
        <v>135428</v>
      </c>
      <c r="H45" s="54"/>
      <c r="I45" s="54"/>
      <c r="J45" s="54"/>
      <c r="K45" s="57"/>
      <c r="L45" s="57"/>
      <c r="M45" s="57"/>
      <c r="N45" s="3"/>
      <c r="O45" s="3"/>
    </row>
    <row r="46" spans="1:15" ht="10.5" customHeight="1" x14ac:dyDescent="0.25">
      <c r="A46" s="77" t="s">
        <v>4</v>
      </c>
      <c r="B46" s="83" t="s">
        <v>69</v>
      </c>
      <c r="C46" s="83"/>
      <c r="D46" s="84"/>
      <c r="E46" s="19">
        <v>4080656</v>
      </c>
      <c r="F46" s="19">
        <v>208352</v>
      </c>
      <c r="G46" s="19">
        <v>135428</v>
      </c>
      <c r="H46" s="54"/>
      <c r="I46" s="54"/>
      <c r="J46" s="54"/>
      <c r="K46" s="3"/>
      <c r="L46" s="3"/>
      <c r="M46" s="107"/>
      <c r="N46" s="107"/>
      <c r="O46" s="107"/>
    </row>
    <row r="47" spans="1:15" ht="10.5" customHeight="1" x14ac:dyDescent="0.25">
      <c r="A47" s="77" t="s">
        <v>51</v>
      </c>
      <c r="B47" s="83" t="s">
        <v>70</v>
      </c>
      <c r="C47" s="83"/>
      <c r="D47" s="84"/>
      <c r="E47" s="20">
        <v>2439</v>
      </c>
      <c r="F47" s="21">
        <v>2526</v>
      </c>
      <c r="G47" s="20">
        <v>2805</v>
      </c>
      <c r="H47" s="54"/>
      <c r="I47" s="54"/>
      <c r="J47" s="54"/>
      <c r="K47" s="3"/>
      <c r="L47" s="3"/>
      <c r="M47" s="3"/>
      <c r="N47" s="3"/>
      <c r="O47" s="3"/>
    </row>
    <row r="48" spans="1:15" ht="10.5" customHeight="1" x14ac:dyDescent="0.25">
      <c r="A48" s="77" t="s">
        <v>52</v>
      </c>
      <c r="B48" s="83" t="s">
        <v>33</v>
      </c>
      <c r="C48" s="83"/>
      <c r="D48" s="84"/>
      <c r="E48" s="20">
        <v>4022</v>
      </c>
      <c r="F48" s="20">
        <v>5826</v>
      </c>
      <c r="G48" s="20">
        <v>7137</v>
      </c>
      <c r="H48" s="54"/>
      <c r="I48" s="54"/>
      <c r="J48" s="54"/>
      <c r="K48" s="3"/>
      <c r="L48" s="3"/>
      <c r="M48" s="3"/>
      <c r="N48" s="3"/>
      <c r="O48" s="3"/>
    </row>
    <row r="49" spans="1:15" ht="10.5" customHeight="1" x14ac:dyDescent="0.25">
      <c r="A49" s="77" t="s">
        <v>53</v>
      </c>
      <c r="B49" s="49" t="s">
        <v>71</v>
      </c>
      <c r="C49" s="49"/>
      <c r="D49" s="50"/>
      <c r="E49" s="20">
        <v>4074195</v>
      </c>
      <c r="F49" s="20">
        <v>200000</v>
      </c>
      <c r="G49" s="20">
        <v>125486</v>
      </c>
      <c r="H49" s="54"/>
      <c r="I49" s="54"/>
      <c r="J49" s="54"/>
      <c r="K49" s="3"/>
      <c r="L49" s="3"/>
      <c r="M49" s="3"/>
      <c r="N49" s="3"/>
      <c r="O49" s="3"/>
    </row>
    <row r="50" spans="1:15" ht="10.5" customHeight="1" x14ac:dyDescent="0.25">
      <c r="A50" s="77" t="s">
        <v>68</v>
      </c>
      <c r="B50" s="49" t="s">
        <v>72</v>
      </c>
      <c r="C50" s="49"/>
      <c r="D50" s="50"/>
      <c r="E50" s="20">
        <v>71194</v>
      </c>
      <c r="F50" s="20">
        <v>100000</v>
      </c>
      <c r="G50" s="20">
        <v>94252</v>
      </c>
      <c r="H50" s="54"/>
      <c r="I50" s="54"/>
      <c r="J50" s="54"/>
      <c r="K50" s="3"/>
      <c r="L50" s="3"/>
      <c r="M50" s="3"/>
      <c r="N50" s="3"/>
      <c r="O50" s="3"/>
    </row>
    <row r="51" spans="1:15" ht="19.5" customHeight="1" x14ac:dyDescent="0.25">
      <c r="A51" s="77" t="s">
        <v>73</v>
      </c>
      <c r="B51" s="85" t="s">
        <v>74</v>
      </c>
      <c r="C51" s="96"/>
      <c r="D51" s="97"/>
      <c r="E51" s="20">
        <v>4003001</v>
      </c>
      <c r="F51" s="20">
        <v>100000</v>
      </c>
      <c r="G51" s="20">
        <v>31234</v>
      </c>
      <c r="H51" s="54"/>
      <c r="I51" s="54"/>
      <c r="J51" s="54"/>
      <c r="K51" s="3"/>
      <c r="L51" s="3"/>
      <c r="M51" s="3"/>
      <c r="N51" s="3"/>
      <c r="O51" s="3"/>
    </row>
    <row r="52" spans="1:15" ht="11.25" customHeight="1" x14ac:dyDescent="0.25">
      <c r="A52" s="77" t="s">
        <v>6</v>
      </c>
      <c r="B52" s="83" t="s">
        <v>23</v>
      </c>
      <c r="C52" s="83"/>
      <c r="D52" s="84"/>
      <c r="E52" s="20">
        <v>0</v>
      </c>
      <c r="F52" s="21">
        <v>145</v>
      </c>
      <c r="G52" s="20">
        <v>55</v>
      </c>
      <c r="H52" s="54"/>
      <c r="I52" s="54"/>
      <c r="J52" s="54"/>
      <c r="K52" s="3"/>
      <c r="L52" s="3"/>
      <c r="M52" s="3"/>
      <c r="N52" s="3"/>
      <c r="O52" s="3"/>
    </row>
    <row r="53" spans="1:15" ht="11.25" customHeight="1" x14ac:dyDescent="0.25">
      <c r="A53" s="77">
        <v>4</v>
      </c>
      <c r="B53" s="85" t="s">
        <v>75</v>
      </c>
      <c r="C53" s="96"/>
      <c r="D53" s="97"/>
      <c r="E53" s="20">
        <v>23828</v>
      </c>
      <c r="F53" s="21">
        <v>29749</v>
      </c>
      <c r="G53" s="20">
        <v>24987</v>
      </c>
      <c r="H53" s="54"/>
      <c r="I53" s="54"/>
      <c r="J53" s="54"/>
      <c r="K53" s="3"/>
      <c r="L53" s="3"/>
      <c r="M53" s="3"/>
      <c r="N53" s="3"/>
      <c r="O53" s="3"/>
    </row>
    <row r="54" spans="1:15" ht="11.25" customHeight="1" x14ac:dyDescent="0.25">
      <c r="A54" s="77" t="s">
        <v>39</v>
      </c>
      <c r="B54" s="85" t="s">
        <v>76</v>
      </c>
      <c r="C54" s="96"/>
      <c r="D54" s="97"/>
      <c r="E54" s="20">
        <v>23828</v>
      </c>
      <c r="F54" s="21">
        <v>29749</v>
      </c>
      <c r="G54" s="20">
        <v>24987</v>
      </c>
      <c r="H54" s="54"/>
      <c r="I54" s="54"/>
      <c r="J54" s="54"/>
      <c r="K54" s="3"/>
      <c r="L54" s="3"/>
      <c r="M54" s="3"/>
      <c r="N54" s="3"/>
      <c r="O54" s="3"/>
    </row>
    <row r="55" spans="1:15" ht="11.25" customHeight="1" x14ac:dyDescent="0.25">
      <c r="A55" s="77" t="s">
        <v>49</v>
      </c>
      <c r="B55" s="85" t="s">
        <v>31</v>
      </c>
      <c r="C55" s="85"/>
      <c r="D55" s="86"/>
      <c r="E55" s="20">
        <v>46253</v>
      </c>
      <c r="F55" s="21"/>
      <c r="G55" s="20">
        <v>37075</v>
      </c>
      <c r="H55" s="54"/>
      <c r="I55" s="54"/>
      <c r="J55" s="54"/>
      <c r="K55" s="3"/>
      <c r="L55" s="3"/>
      <c r="M55" s="3"/>
      <c r="N55" s="3"/>
      <c r="O55" s="3"/>
    </row>
    <row r="56" spans="1:15" ht="11.25" customHeight="1" thickBot="1" x14ac:dyDescent="0.3">
      <c r="A56" s="78" t="s">
        <v>50</v>
      </c>
      <c r="B56" s="87" t="s">
        <v>19</v>
      </c>
      <c r="C56" s="88"/>
      <c r="D56" s="89"/>
      <c r="E56" s="74">
        <v>543</v>
      </c>
      <c r="F56" s="75"/>
      <c r="G56" s="74">
        <v>13578</v>
      </c>
      <c r="H56" s="54"/>
      <c r="I56" s="54"/>
      <c r="J56" s="54"/>
      <c r="K56" s="3"/>
      <c r="L56" s="3"/>
      <c r="M56" s="3"/>
      <c r="N56" s="3"/>
      <c r="O56" s="3"/>
    </row>
    <row r="57" spans="1:15" ht="12.6" thickBot="1" x14ac:dyDescent="0.3">
      <c r="A57" s="59" t="s">
        <v>14</v>
      </c>
      <c r="B57" s="90" t="s">
        <v>15</v>
      </c>
      <c r="C57" s="91"/>
      <c r="D57" s="92"/>
      <c r="E57" s="8">
        <f t="shared" ref="E57" si="0">+E59+E60-E62</f>
        <v>3329078</v>
      </c>
      <c r="F57" s="8">
        <f>+F59+F60-F62</f>
        <v>7020957</v>
      </c>
      <c r="G57" s="8">
        <f>+G59+G60-G62-1</f>
        <v>3493853</v>
      </c>
      <c r="H57" s="54"/>
      <c r="I57" s="54"/>
      <c r="J57" s="54"/>
      <c r="K57" s="3"/>
      <c r="L57" s="3"/>
      <c r="M57" s="3"/>
      <c r="N57" s="3"/>
      <c r="O57" s="3"/>
    </row>
    <row r="58" spans="1:15" ht="10.5" customHeight="1" x14ac:dyDescent="0.25">
      <c r="A58" s="60"/>
      <c r="B58" s="93" t="s">
        <v>28</v>
      </c>
      <c r="C58" s="94"/>
      <c r="D58" s="95"/>
      <c r="E58" s="17"/>
      <c r="F58" s="17"/>
      <c r="G58" s="34"/>
      <c r="H58" s="54"/>
      <c r="I58" s="54"/>
      <c r="J58" s="54"/>
      <c r="K58" s="3"/>
      <c r="L58" s="3"/>
      <c r="M58" s="3"/>
      <c r="N58" s="3"/>
      <c r="O58" s="3"/>
    </row>
    <row r="59" spans="1:15" x14ac:dyDescent="0.25">
      <c r="A59" s="61" t="s">
        <v>1</v>
      </c>
      <c r="B59" s="82" t="s">
        <v>8</v>
      </c>
      <c r="C59" s="83"/>
      <c r="D59" s="84"/>
      <c r="E59" s="20">
        <v>2957639</v>
      </c>
      <c r="F59" s="20">
        <v>6234727</v>
      </c>
      <c r="G59" s="20">
        <v>2755513</v>
      </c>
      <c r="H59" s="54"/>
      <c r="I59" s="54"/>
      <c r="J59" s="54"/>
      <c r="K59" s="58"/>
      <c r="L59" s="58"/>
      <c r="M59" s="58"/>
      <c r="N59" s="3"/>
      <c r="O59" s="3"/>
    </row>
    <row r="60" spans="1:15" ht="12" customHeight="1" x14ac:dyDescent="0.25">
      <c r="A60" s="61" t="s">
        <v>3</v>
      </c>
      <c r="B60" s="82" t="s">
        <v>10</v>
      </c>
      <c r="C60" s="83"/>
      <c r="D60" s="84"/>
      <c r="E60" s="20">
        <v>779792</v>
      </c>
      <c r="F60" s="20">
        <v>911389</v>
      </c>
      <c r="G60" s="20">
        <v>831319</v>
      </c>
      <c r="H60" s="54"/>
      <c r="I60" s="54"/>
      <c r="J60" s="54"/>
      <c r="K60" s="3"/>
      <c r="L60" s="3"/>
      <c r="M60" s="3"/>
      <c r="N60" s="3"/>
      <c r="O60" s="3"/>
    </row>
    <row r="61" spans="1:15" ht="10.5" customHeight="1" x14ac:dyDescent="0.25">
      <c r="A61" s="61" t="s">
        <v>4</v>
      </c>
      <c r="B61" s="82" t="s">
        <v>16</v>
      </c>
      <c r="C61" s="83"/>
      <c r="D61" s="84"/>
      <c r="E61" s="20">
        <v>759002</v>
      </c>
      <c r="F61" s="20">
        <v>909351</v>
      </c>
      <c r="G61" s="81">
        <v>697880</v>
      </c>
      <c r="H61" s="54"/>
      <c r="I61" s="54"/>
      <c r="J61" s="54"/>
      <c r="K61" s="3"/>
      <c r="L61" s="3"/>
      <c r="M61" s="3"/>
      <c r="N61" s="3"/>
      <c r="O61" s="3"/>
    </row>
    <row r="62" spans="1:15" ht="11.25" customHeight="1" x14ac:dyDescent="0.25">
      <c r="A62" s="61" t="s">
        <v>6</v>
      </c>
      <c r="B62" s="82" t="s">
        <v>30</v>
      </c>
      <c r="C62" s="83"/>
      <c r="D62" s="84"/>
      <c r="E62" s="20">
        <v>408353</v>
      </c>
      <c r="F62" s="20">
        <v>125159</v>
      </c>
      <c r="G62" s="20">
        <v>92978</v>
      </c>
      <c r="H62" s="54"/>
      <c r="I62" s="54"/>
      <c r="J62" s="54"/>
      <c r="K62" s="3"/>
      <c r="L62" s="3"/>
      <c r="M62" s="3"/>
      <c r="N62" s="3"/>
      <c r="O62" s="3"/>
    </row>
    <row r="63" spans="1:15" ht="14.25" customHeight="1" thickBot="1" x14ac:dyDescent="0.3">
      <c r="A63" s="25" t="s">
        <v>17</v>
      </c>
      <c r="B63" s="104" t="s">
        <v>29</v>
      </c>
      <c r="C63" s="102"/>
      <c r="D63" s="103"/>
      <c r="E63" s="22">
        <v>408353</v>
      </c>
      <c r="F63" s="66">
        <v>125159</v>
      </c>
      <c r="G63" s="66">
        <v>92978</v>
      </c>
      <c r="H63" s="54"/>
      <c r="I63" s="54"/>
      <c r="J63" s="54"/>
      <c r="K63" s="3"/>
      <c r="L63" s="3"/>
      <c r="M63" s="3"/>
      <c r="N63" s="3"/>
      <c r="O63" s="3"/>
    </row>
    <row r="64" spans="1:15" ht="9" customHeight="1" thickBot="1" x14ac:dyDescent="0.3">
      <c r="A64" s="5"/>
      <c r="B64" s="6"/>
      <c r="C64" s="6"/>
      <c r="D64" s="6"/>
      <c r="E64" s="6"/>
      <c r="F64" s="6"/>
      <c r="G64" s="6"/>
      <c r="H64" s="54"/>
      <c r="I64" s="54"/>
      <c r="J64" s="54"/>
      <c r="K64" s="3"/>
      <c r="L64" s="3"/>
      <c r="M64" s="3"/>
      <c r="N64" s="3"/>
      <c r="O64" s="3"/>
    </row>
    <row r="65" spans="1:15" ht="20.100000000000001" customHeight="1" thickBot="1" x14ac:dyDescent="0.3">
      <c r="A65" s="90" t="s">
        <v>47</v>
      </c>
      <c r="B65" s="91"/>
      <c r="C65" s="91"/>
      <c r="D65" s="91"/>
      <c r="E65" s="91"/>
      <c r="F65" s="91"/>
      <c r="G65" s="91"/>
      <c r="H65" s="54"/>
      <c r="I65" s="54"/>
      <c r="J65" s="54"/>
      <c r="K65" s="3"/>
      <c r="L65" s="3"/>
      <c r="M65" s="3"/>
      <c r="N65" s="3"/>
      <c r="O65" s="3"/>
    </row>
    <row r="66" spans="1:15" ht="24" customHeight="1" thickBot="1" x14ac:dyDescent="0.3">
      <c r="A66" s="68" t="s">
        <v>1</v>
      </c>
      <c r="B66" s="105" t="s">
        <v>44</v>
      </c>
      <c r="C66" s="105"/>
      <c r="D66" s="105"/>
      <c r="E66" s="69">
        <f t="shared" ref="E66" si="1">SUM(E67:E68)</f>
        <v>2469906</v>
      </c>
      <c r="F66" s="69">
        <f t="shared" ref="F66:G66" si="2">SUM(F67:F68)</f>
        <v>5950000</v>
      </c>
      <c r="G66" s="69">
        <f t="shared" si="2"/>
        <v>2749608</v>
      </c>
      <c r="H66" s="54"/>
      <c r="I66" s="54"/>
      <c r="J66" s="54"/>
      <c r="K66" s="3"/>
      <c r="L66" s="3"/>
      <c r="M66" s="3"/>
      <c r="N66" s="3"/>
      <c r="O66" s="3"/>
    </row>
    <row r="67" spans="1:15" x14ac:dyDescent="0.25">
      <c r="A67" s="29" t="s">
        <v>38</v>
      </c>
      <c r="B67" s="98" t="s">
        <v>46</v>
      </c>
      <c r="C67" s="99"/>
      <c r="D67" s="100"/>
      <c r="E67" s="67">
        <v>337906</v>
      </c>
      <c r="F67" s="67">
        <v>50000</v>
      </c>
      <c r="G67" s="67">
        <v>17808</v>
      </c>
      <c r="H67" s="54"/>
      <c r="I67" s="54"/>
      <c r="J67" s="54"/>
      <c r="K67" s="3"/>
      <c r="L67" s="3"/>
      <c r="M67" s="3"/>
      <c r="N67" s="3"/>
      <c r="O67" s="3"/>
    </row>
    <row r="68" spans="1:15" ht="13.5" customHeight="1" thickBot="1" x14ac:dyDescent="0.3">
      <c r="A68" s="27" t="s">
        <v>43</v>
      </c>
      <c r="B68" s="101" t="s">
        <v>45</v>
      </c>
      <c r="C68" s="102"/>
      <c r="D68" s="103"/>
      <c r="E68" s="28">
        <v>2132000</v>
      </c>
      <c r="F68" s="28">
        <v>5900000</v>
      </c>
      <c r="G68" s="28">
        <v>2731800</v>
      </c>
      <c r="H68" s="54"/>
      <c r="I68" s="54"/>
      <c r="J68" s="54"/>
      <c r="K68" s="3"/>
      <c r="L68" s="3"/>
      <c r="M68" s="3"/>
      <c r="N68" s="3"/>
      <c r="O68" s="3"/>
    </row>
  </sheetData>
  <mergeCells count="62">
    <mergeCell ref="A1:G1"/>
    <mergeCell ref="B51:D51"/>
    <mergeCell ref="B54:D54"/>
    <mergeCell ref="B9:D9"/>
    <mergeCell ref="B17:D17"/>
    <mergeCell ref="B39:D39"/>
    <mergeCell ref="B26:D26"/>
    <mergeCell ref="B30:D30"/>
    <mergeCell ref="B18:D18"/>
    <mergeCell ref="B34:D34"/>
    <mergeCell ref="B35:D35"/>
    <mergeCell ref="B36:D36"/>
    <mergeCell ref="B25:D25"/>
    <mergeCell ref="B32:D32"/>
    <mergeCell ref="B31:D31"/>
    <mergeCell ref="A19:G19"/>
    <mergeCell ref="B10:D10"/>
    <mergeCell ref="B5:D5"/>
    <mergeCell ref="B6:D6"/>
    <mergeCell ref="A8:D8"/>
    <mergeCell ref="A2:B2"/>
    <mergeCell ref="D2:G2"/>
    <mergeCell ref="A3:A4"/>
    <mergeCell ref="B3:D4"/>
    <mergeCell ref="F3:G3"/>
    <mergeCell ref="E5:G5"/>
    <mergeCell ref="B11:D11"/>
    <mergeCell ref="B12:D12"/>
    <mergeCell ref="B13:D13"/>
    <mergeCell ref="B14:D14"/>
    <mergeCell ref="B15:D15"/>
    <mergeCell ref="B16:D16"/>
    <mergeCell ref="A7:G7"/>
    <mergeCell ref="M46:O46"/>
    <mergeCell ref="B47:D47"/>
    <mergeCell ref="B48:D48"/>
    <mergeCell ref="B20:D20"/>
    <mergeCell ref="B21:D21"/>
    <mergeCell ref="B22:D22"/>
    <mergeCell ref="B23:D23"/>
    <mergeCell ref="B24:D24"/>
    <mergeCell ref="B37:D37"/>
    <mergeCell ref="B38:D38"/>
    <mergeCell ref="B42:D42"/>
    <mergeCell ref="B45:D45"/>
    <mergeCell ref="B46:D46"/>
    <mergeCell ref="B33:D33"/>
    <mergeCell ref="B67:D67"/>
    <mergeCell ref="B68:D68"/>
    <mergeCell ref="B62:D62"/>
    <mergeCell ref="B63:D63"/>
    <mergeCell ref="A65:G65"/>
    <mergeCell ref="B66:D66"/>
    <mergeCell ref="B61:D61"/>
    <mergeCell ref="B52:D52"/>
    <mergeCell ref="B55:D55"/>
    <mergeCell ref="B56:D56"/>
    <mergeCell ref="B57:D57"/>
    <mergeCell ref="B58:D58"/>
    <mergeCell ref="B59:D59"/>
    <mergeCell ref="B53:D53"/>
    <mergeCell ref="B60:D60"/>
  </mergeCells>
  <printOptions horizontalCentered="1"/>
  <pageMargins left="0.56000000000000005" right="0.31" top="0.33" bottom="0.54" header="0.17" footer="0.2"/>
  <pageSetup paperSize="9" scale="86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2022</vt:lpstr>
      <vt:lpstr>'2022'!Obszar_wydruku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Jasińska-Bolesta</dc:creator>
  <cp:lastModifiedBy>Agnieszka Wróblewska</cp:lastModifiedBy>
  <cp:lastPrinted>2023-04-12T12:31:45Z</cp:lastPrinted>
  <dcterms:created xsi:type="dcterms:W3CDTF">2011-04-18T11:37:39Z</dcterms:created>
  <dcterms:modified xsi:type="dcterms:W3CDTF">2023-04-18T08:10:38Z</dcterms:modified>
</cp:coreProperties>
</file>