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rozycka\Desktop\"/>
    </mc:Choice>
  </mc:AlternateContent>
  <bookViews>
    <workbookView xWindow="0" yWindow="0" windowWidth="28800" windowHeight="13725"/>
  </bookViews>
  <sheets>
    <sheet name="2021_szczegoly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6" l="1"/>
  <c r="I55" i="6"/>
  <c r="I54" i="6"/>
  <c r="I50" i="6"/>
  <c r="I49" i="6"/>
  <c r="I43" i="6"/>
  <c r="I42" i="6"/>
  <c r="I38" i="6"/>
  <c r="I34" i="6"/>
  <c r="I31" i="6"/>
  <c r="I26" i="6" l="1"/>
  <c r="I24" i="6"/>
  <c r="I21" i="6"/>
  <c r="I15" i="6"/>
  <c r="I10" i="6"/>
  <c r="I4" i="6"/>
  <c r="P55" i="6"/>
  <c r="P54" i="6"/>
  <c r="P50" i="6"/>
  <c r="P49" i="6"/>
  <c r="P43" i="6"/>
  <c r="P42" i="6"/>
  <c r="P38" i="6"/>
  <c r="P34" i="6"/>
  <c r="P31" i="6"/>
  <c r="P26" i="6"/>
  <c r="P24" i="6"/>
  <c r="P21" i="6"/>
  <c r="P15" i="6"/>
  <c r="P10" i="6"/>
  <c r="P4" i="6"/>
  <c r="E65" i="6" l="1"/>
  <c r="E64" i="6"/>
  <c r="E63" i="6"/>
  <c r="E61" i="6"/>
  <c r="C56" i="6"/>
  <c r="D66" i="6"/>
  <c r="D65" i="6"/>
  <c r="D64" i="6"/>
  <c r="D63" i="6"/>
  <c r="D61" i="6"/>
  <c r="L55" i="6"/>
  <c r="O55" i="6" s="1"/>
  <c r="L5" i="6"/>
  <c r="O4" i="6" s="1"/>
  <c r="L6" i="6"/>
  <c r="L7" i="6"/>
  <c r="L8" i="6"/>
  <c r="L9" i="6"/>
  <c r="L10" i="6"/>
  <c r="L11" i="6"/>
  <c r="O10" i="6" s="1"/>
  <c r="L12" i="6"/>
  <c r="L13" i="6"/>
  <c r="L14" i="6"/>
  <c r="L15" i="6"/>
  <c r="L16" i="6"/>
  <c r="O15" i="6" s="1"/>
  <c r="L17" i="6"/>
  <c r="L18" i="6"/>
  <c r="L19" i="6"/>
  <c r="L20" i="6"/>
  <c r="L21" i="6"/>
  <c r="L22" i="6"/>
  <c r="L23" i="6"/>
  <c r="E67" i="6" s="1"/>
  <c r="L24" i="6"/>
  <c r="L25" i="6"/>
  <c r="O24" i="6" s="1"/>
  <c r="L26" i="6"/>
  <c r="L27" i="6"/>
  <c r="O26" i="6" s="1"/>
  <c r="L28" i="6"/>
  <c r="L29" i="6"/>
  <c r="L30" i="6"/>
  <c r="L31" i="6"/>
  <c r="L32" i="6"/>
  <c r="O31" i="6" s="1"/>
  <c r="L33" i="6"/>
  <c r="L34" i="6"/>
  <c r="L35" i="6"/>
  <c r="O34" i="6" s="1"/>
  <c r="L36" i="6"/>
  <c r="L37" i="6"/>
  <c r="L38" i="6"/>
  <c r="L39" i="6"/>
  <c r="O38" i="6" s="1"/>
  <c r="L40" i="6"/>
  <c r="L41" i="6"/>
  <c r="L42" i="6"/>
  <c r="O42" i="6" s="1"/>
  <c r="L43" i="6"/>
  <c r="L44" i="6"/>
  <c r="O43" i="6" s="1"/>
  <c r="L45" i="6"/>
  <c r="L46" i="6"/>
  <c r="L47" i="6"/>
  <c r="L48" i="6"/>
  <c r="L49" i="6"/>
  <c r="O49" i="6" s="1"/>
  <c r="L50" i="6"/>
  <c r="L51" i="6"/>
  <c r="O50" i="6" s="1"/>
  <c r="L52" i="6"/>
  <c r="L53" i="6"/>
  <c r="L54" i="6"/>
  <c r="O54" i="6" s="1"/>
  <c r="L4" i="6"/>
  <c r="E5" i="6"/>
  <c r="E6" i="6"/>
  <c r="E7" i="6"/>
  <c r="E8" i="6"/>
  <c r="E9" i="6"/>
  <c r="E10" i="6"/>
  <c r="E11" i="6"/>
  <c r="E12" i="6"/>
  <c r="E13" i="6"/>
  <c r="E14" i="6"/>
  <c r="E15" i="6"/>
  <c r="E16" i="6"/>
  <c r="H15" i="6" s="1"/>
  <c r="E17" i="6"/>
  <c r="E18" i="6"/>
  <c r="E19" i="6"/>
  <c r="E20" i="6"/>
  <c r="E21" i="6"/>
  <c r="E22" i="6"/>
  <c r="E23" i="6"/>
  <c r="E24" i="6"/>
  <c r="E25" i="6"/>
  <c r="E26" i="6"/>
  <c r="E27" i="6"/>
  <c r="H26" i="6" s="1"/>
  <c r="E28" i="6"/>
  <c r="E29" i="6"/>
  <c r="E30" i="6"/>
  <c r="E31" i="6"/>
  <c r="E32" i="6"/>
  <c r="H31" i="6" s="1"/>
  <c r="E33" i="6"/>
  <c r="E34" i="6"/>
  <c r="E35" i="6"/>
  <c r="H34" i="6" s="1"/>
  <c r="E36" i="6"/>
  <c r="E37" i="6"/>
  <c r="E38" i="6"/>
  <c r="E39" i="6"/>
  <c r="H38" i="6" s="1"/>
  <c r="E40" i="6"/>
  <c r="E41" i="6"/>
  <c r="E42" i="6"/>
  <c r="E43" i="6"/>
  <c r="E44" i="6"/>
  <c r="H43" i="6" s="1"/>
  <c r="E45" i="6"/>
  <c r="E46" i="6"/>
  <c r="E47" i="6"/>
  <c r="E48" i="6"/>
  <c r="E49" i="6"/>
  <c r="E50" i="6"/>
  <c r="E51" i="6"/>
  <c r="H50" i="6" s="1"/>
  <c r="E52" i="6"/>
  <c r="E53" i="6"/>
  <c r="E54" i="6"/>
  <c r="E55" i="6"/>
  <c r="H55" i="6" s="1"/>
  <c r="E4" i="6"/>
  <c r="N56" i="6"/>
  <c r="M56" i="6"/>
  <c r="K56" i="6"/>
  <c r="J56" i="6"/>
  <c r="G56" i="6"/>
  <c r="F56" i="6"/>
  <c r="D56" i="6"/>
  <c r="O21" i="6" l="1"/>
  <c r="O56" i="6" s="1"/>
  <c r="D62" i="6"/>
  <c r="H4" i="6"/>
  <c r="E56" i="6"/>
  <c r="C57" i="6" s="1"/>
  <c r="L56" i="6"/>
  <c r="J57" i="6" s="1"/>
  <c r="E62" i="6"/>
  <c r="E68" i="6" s="1"/>
  <c r="D68" i="6"/>
  <c r="E70" i="6" s="1"/>
</calcChain>
</file>

<file path=xl/sharedStrings.xml><?xml version="1.0" encoding="utf-8"?>
<sst xmlns="http://schemas.openxmlformats.org/spreadsheetml/2006/main" count="99" uniqueCount="48">
  <si>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</si>
  <si>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</si>
  <si>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</si>
  <si>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</si>
  <si>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</si>
  <si>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</si>
  <si>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</si>
  <si>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PODLASKIE</t>
  </si>
  <si>
    <t>ŚLĄSKIE</t>
  </si>
  <si>
    <t>ŚWIĘTOKRZYSKIE</t>
  </si>
  <si>
    <t>WIELKOPOLSKIE</t>
  </si>
  <si>
    <t>ZACHODNIOPOMORSKIE</t>
  </si>
  <si>
    <t>DOLNOŚLĄSKIE</t>
  </si>
  <si>
    <t>Przedszkole</t>
  </si>
  <si>
    <t>Szkoła podstawowa</t>
  </si>
  <si>
    <t>Liceum ogólnokształcące</t>
  </si>
  <si>
    <t>Technikum</t>
  </si>
  <si>
    <t>Szkoła specjalna przysposabiająca do pracy</t>
  </si>
  <si>
    <t>Branżowa szkoła I stopnia</t>
  </si>
  <si>
    <t>PODKARPACKIE</t>
  </si>
  <si>
    <t>WARMIŃSKO-MAZURSKIE</t>
  </si>
  <si>
    <t>Szkoła podstawowa - 1 Etap</t>
  </si>
  <si>
    <t>Szkoła podstawowa - 2 Etap</t>
  </si>
  <si>
    <t>Szkoła ponadpodstawowa</t>
  </si>
  <si>
    <t>Wychowanie przedszkolne</t>
  </si>
  <si>
    <t>Ogólnokształcąca szkoła muzyczna I stopnia</t>
  </si>
  <si>
    <t>Województwo</t>
  </si>
  <si>
    <t>Specyfika szkoły - specjalna</t>
  </si>
  <si>
    <t>Specyfika szkoły - brak specyfiki</t>
  </si>
  <si>
    <t>Dane na dzień 30.09.2021 wg stanu bazy SIO na dzień 31.03.2022</t>
  </si>
  <si>
    <t>Rodzaj szkoły</t>
  </si>
  <si>
    <t>przedszkola</t>
  </si>
  <si>
    <t>szkoły podstawowe</t>
  </si>
  <si>
    <t>Specjalne</t>
  </si>
  <si>
    <t>technikum</t>
  </si>
  <si>
    <t>Masowe</t>
  </si>
  <si>
    <t>Szkoła podstawowa -1 i 2 etap razem</t>
  </si>
  <si>
    <t>liceum ogólnokształcące</t>
  </si>
  <si>
    <t>ogólnokształcąca szkoła muzyczna I stopnia</t>
  </si>
  <si>
    <t>branżowa szk. I st.</t>
  </si>
  <si>
    <t>szkoła specjalna przyposabiająca do pracy</t>
  </si>
  <si>
    <t>Uczniowie romscy w podziale na typy szkół i województwa 2021 r.</t>
  </si>
  <si>
    <t>razem w województwie</t>
  </si>
  <si>
    <t>% wszystkich zgłoszonych do SIO</t>
  </si>
  <si>
    <t>L. ucz. romskich 2021</t>
  </si>
  <si>
    <t xml:space="preserve">łącznie ucz. </t>
  </si>
  <si>
    <t>razem uczniów romskich w szk. spec. i masowych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</si>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</sst>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30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0" fillId="3" borderId="31" xfId="0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0" xfId="0" applyFill="1"/>
    <xf numFmtId="0" fontId="5" fillId="5" borderId="4" xfId="0" applyNumberFormat="1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right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/>
    </xf>
    <xf numFmtId="0" fontId="5" fillId="5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tabSelected="1" workbookViewId="0">
      <selection activeCell="G67" sqref="G67"/>
    </sheetView>
  </sheetViews>
  <sheetFormatPr defaultRowHeight="15" x14ac:dyDescent="0.25"/>
  <cols>
    <col min="1" max="1" width="16" style="43" customWidth="1"/>
    <col min="2" max="2" width="32.85546875" style="43" customWidth="1"/>
    <col min="3" max="3" width="12.28515625" customWidth="1"/>
    <col min="4" max="4" width="12.140625" customWidth="1"/>
    <col min="5" max="5" width="10.42578125" customWidth="1"/>
    <col min="6" max="6" width="9.7109375" customWidth="1"/>
    <col min="7" max="7" width="10.42578125" customWidth="1"/>
    <col min="8" max="8" width="8.85546875" customWidth="1"/>
    <col min="9" max="9" width="12.42578125" customWidth="1"/>
    <col min="10" max="10" width="13.28515625" customWidth="1"/>
    <col min="11" max="11" width="11" customWidth="1"/>
    <col min="12" max="12" width="11.85546875" customWidth="1"/>
    <col min="13" max="13" width="10.42578125" customWidth="1"/>
    <col min="14" max="14" width="10" customWidth="1"/>
    <col min="15" max="15" width="10.28515625" customWidth="1"/>
    <col min="16" max="16" width="9.140625" style="58"/>
  </cols>
  <sheetData>
    <row r="1" spans="1:16" ht="19.5" thickBot="1" x14ac:dyDescent="0.3">
      <c r="C1" s="73" t="s">
        <v>41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1"/>
    </row>
    <row r="2" spans="1:16" ht="35.25" customHeight="1" x14ac:dyDescent="0.25">
      <c r="A2" s="81" t="s">
        <v>29</v>
      </c>
      <c r="B2" s="81"/>
      <c r="C2" s="89" t="s">
        <v>27</v>
      </c>
      <c r="D2" s="90"/>
      <c r="E2" s="90"/>
      <c r="F2" s="90"/>
      <c r="G2" s="90"/>
      <c r="H2" s="90"/>
      <c r="I2" s="91"/>
      <c r="J2" s="71" t="s">
        <v>28</v>
      </c>
      <c r="K2" s="72"/>
      <c r="L2" s="72"/>
      <c r="M2" s="72"/>
      <c r="N2" s="72"/>
      <c r="O2" s="72"/>
      <c r="P2" s="79" t="s">
        <v>46</v>
      </c>
    </row>
    <row r="3" spans="1:16" ht="75.75" thickBot="1" x14ac:dyDescent="0.3">
      <c r="A3" s="20" t="s">
        <v>26</v>
      </c>
      <c r="B3" s="22" t="s">
        <v>30</v>
      </c>
      <c r="C3" s="5" t="s">
        <v>21</v>
      </c>
      <c r="D3" s="2" t="s">
        <v>22</v>
      </c>
      <c r="E3" s="2" t="s">
        <v>36</v>
      </c>
      <c r="F3" s="2" t="s">
        <v>23</v>
      </c>
      <c r="G3" s="2" t="s">
        <v>24</v>
      </c>
      <c r="H3" s="2" t="s">
        <v>42</v>
      </c>
      <c r="I3" s="6" t="s">
        <v>43</v>
      </c>
      <c r="J3" s="21" t="s">
        <v>21</v>
      </c>
      <c r="K3" s="20" t="s">
        <v>22</v>
      </c>
      <c r="L3" s="20" t="s">
        <v>36</v>
      </c>
      <c r="M3" s="20" t="s">
        <v>23</v>
      </c>
      <c r="N3" s="22" t="s">
        <v>24</v>
      </c>
      <c r="O3" s="22" t="s">
        <v>42</v>
      </c>
      <c r="P3" s="80"/>
    </row>
    <row r="4" spans="1:16" ht="18.75" customHeight="1" x14ac:dyDescent="0.25">
      <c r="A4" s="67" t="s">
        <v>12</v>
      </c>
      <c r="B4" s="45" t="s">
        <v>13</v>
      </c>
      <c r="C4" s="17">
        <v>0</v>
      </c>
      <c r="D4" s="18">
        <v>0</v>
      </c>
      <c r="E4" s="18">
        <f>SUM(C4:D4)</f>
        <v>0</v>
      </c>
      <c r="F4" s="18">
        <v>0</v>
      </c>
      <c r="G4" s="18">
        <v>0</v>
      </c>
      <c r="H4" s="63">
        <f>E5+F8+F9</f>
        <v>44</v>
      </c>
      <c r="I4" s="82">
        <f>H4*100/P4</f>
        <v>11.640211640211641</v>
      </c>
      <c r="J4" s="23">
        <v>0</v>
      </c>
      <c r="K4" s="24">
        <v>0</v>
      </c>
      <c r="L4" s="24">
        <f>SUM(J4:K4)</f>
        <v>0</v>
      </c>
      <c r="M4" s="24">
        <v>0</v>
      </c>
      <c r="N4" s="34">
        <v>8</v>
      </c>
      <c r="O4" s="74">
        <f>L5+M6+M7+N4+N5</f>
        <v>334</v>
      </c>
      <c r="P4" s="60">
        <f>H4+O4</f>
        <v>378</v>
      </c>
    </row>
    <row r="5" spans="1:16" x14ac:dyDescent="0.25">
      <c r="A5" s="68"/>
      <c r="B5" s="46" t="s">
        <v>14</v>
      </c>
      <c r="C5" s="7">
        <v>12</v>
      </c>
      <c r="D5" s="8">
        <v>23</v>
      </c>
      <c r="E5" s="8">
        <f t="shared" ref="E5:E55" si="0">SUM(C5:D5)</f>
        <v>35</v>
      </c>
      <c r="F5" s="18">
        <v>0</v>
      </c>
      <c r="G5" s="18">
        <v>0</v>
      </c>
      <c r="H5" s="63"/>
      <c r="I5" s="82"/>
      <c r="J5" s="9">
        <v>131</v>
      </c>
      <c r="K5" s="4">
        <v>178</v>
      </c>
      <c r="L5" s="4">
        <f t="shared" ref="L5:L54" si="1">SUM(J5:K5)</f>
        <v>309</v>
      </c>
      <c r="M5" s="18">
        <v>0</v>
      </c>
      <c r="N5" s="13">
        <v>14</v>
      </c>
      <c r="O5" s="76"/>
      <c r="P5" s="62"/>
    </row>
    <row r="6" spans="1:16" x14ac:dyDescent="0.25">
      <c r="A6" s="68"/>
      <c r="B6" s="46" t="s">
        <v>15</v>
      </c>
      <c r="C6" s="17">
        <v>0</v>
      </c>
      <c r="D6" s="18">
        <v>0</v>
      </c>
      <c r="E6" s="18">
        <f t="shared" si="0"/>
        <v>0</v>
      </c>
      <c r="F6" s="18">
        <v>0</v>
      </c>
      <c r="G6" s="18">
        <v>0</v>
      </c>
      <c r="H6" s="63"/>
      <c r="I6" s="82"/>
      <c r="J6" s="17">
        <v>0</v>
      </c>
      <c r="K6" s="18">
        <v>0</v>
      </c>
      <c r="L6" s="18">
        <f t="shared" si="1"/>
        <v>0</v>
      </c>
      <c r="M6" s="4">
        <v>1</v>
      </c>
      <c r="N6" s="19">
        <v>0</v>
      </c>
      <c r="O6" s="76"/>
      <c r="P6" s="62"/>
    </row>
    <row r="7" spans="1:16" x14ac:dyDescent="0.25">
      <c r="A7" s="68"/>
      <c r="B7" s="46" t="s">
        <v>16</v>
      </c>
      <c r="C7" s="17">
        <v>0</v>
      </c>
      <c r="D7" s="18">
        <v>0</v>
      </c>
      <c r="E7" s="18">
        <f t="shared" si="0"/>
        <v>0</v>
      </c>
      <c r="F7" s="18">
        <v>0</v>
      </c>
      <c r="G7" s="18">
        <v>0</v>
      </c>
      <c r="H7" s="63"/>
      <c r="I7" s="82"/>
      <c r="J7" s="17">
        <v>0</v>
      </c>
      <c r="K7" s="18">
        <v>0</v>
      </c>
      <c r="L7" s="18">
        <f t="shared" si="1"/>
        <v>0</v>
      </c>
      <c r="M7" s="4">
        <v>2</v>
      </c>
      <c r="N7" s="19">
        <v>0</v>
      </c>
      <c r="O7" s="76"/>
      <c r="P7" s="62"/>
    </row>
    <row r="8" spans="1:16" ht="30" x14ac:dyDescent="0.25">
      <c r="A8" s="68"/>
      <c r="B8" s="46" t="s">
        <v>17</v>
      </c>
      <c r="C8" s="17">
        <v>0</v>
      </c>
      <c r="D8" s="18">
        <v>0</v>
      </c>
      <c r="E8" s="18">
        <f t="shared" si="0"/>
        <v>0</v>
      </c>
      <c r="F8" s="8">
        <v>4</v>
      </c>
      <c r="G8" s="18">
        <v>0</v>
      </c>
      <c r="H8" s="63"/>
      <c r="I8" s="82"/>
      <c r="J8" s="17">
        <v>0</v>
      </c>
      <c r="K8" s="18">
        <v>0</v>
      </c>
      <c r="L8" s="18">
        <f t="shared" si="1"/>
        <v>0</v>
      </c>
      <c r="M8" s="18">
        <v>0</v>
      </c>
      <c r="N8" s="19">
        <v>0</v>
      </c>
      <c r="O8" s="76"/>
      <c r="P8" s="62"/>
    </row>
    <row r="9" spans="1:16" ht="15.75" thickBot="1" x14ac:dyDescent="0.3">
      <c r="A9" s="69"/>
      <c r="B9" s="47" t="s">
        <v>18</v>
      </c>
      <c r="C9" s="17">
        <v>0</v>
      </c>
      <c r="D9" s="18">
        <v>0</v>
      </c>
      <c r="E9" s="18">
        <f t="shared" si="0"/>
        <v>0</v>
      </c>
      <c r="F9" s="8">
        <v>5</v>
      </c>
      <c r="G9" s="18">
        <v>0</v>
      </c>
      <c r="H9" s="63"/>
      <c r="I9" s="82"/>
      <c r="J9" s="25">
        <v>0</v>
      </c>
      <c r="K9" s="26">
        <v>0</v>
      </c>
      <c r="L9" s="26">
        <f t="shared" si="1"/>
        <v>0</v>
      </c>
      <c r="M9" s="26">
        <v>0</v>
      </c>
      <c r="N9" s="27">
        <v>0</v>
      </c>
      <c r="O9" s="75"/>
      <c r="P9" s="61"/>
    </row>
    <row r="10" spans="1:16" ht="18.75" customHeight="1" x14ac:dyDescent="0.25">
      <c r="A10" s="67" t="s">
        <v>0</v>
      </c>
      <c r="B10" s="45" t="s">
        <v>13</v>
      </c>
      <c r="C10" s="17">
        <v>0</v>
      </c>
      <c r="D10" s="18">
        <v>0</v>
      </c>
      <c r="E10" s="18">
        <f t="shared" si="0"/>
        <v>0</v>
      </c>
      <c r="F10" s="18">
        <v>0</v>
      </c>
      <c r="G10" s="18">
        <v>0</v>
      </c>
      <c r="H10" s="63">
        <v>0</v>
      </c>
      <c r="I10" s="83">
        <f>H10*100/P10</f>
        <v>0</v>
      </c>
      <c r="J10" s="23">
        <v>0</v>
      </c>
      <c r="K10" s="24">
        <v>0</v>
      </c>
      <c r="L10" s="24">
        <f t="shared" si="1"/>
        <v>0</v>
      </c>
      <c r="M10" s="24">
        <v>0</v>
      </c>
      <c r="N10" s="34">
        <v>2</v>
      </c>
      <c r="O10" s="74">
        <f>L11+M12+M13+M14+N10+N11</f>
        <v>48</v>
      </c>
      <c r="P10" s="60">
        <f>H10+O10</f>
        <v>48</v>
      </c>
    </row>
    <row r="11" spans="1:16" x14ac:dyDescent="0.25">
      <c r="A11" s="68"/>
      <c r="B11" s="46" t="s">
        <v>14</v>
      </c>
      <c r="C11" s="17">
        <v>0</v>
      </c>
      <c r="D11" s="18">
        <v>0</v>
      </c>
      <c r="E11" s="18">
        <f t="shared" si="0"/>
        <v>0</v>
      </c>
      <c r="F11" s="18">
        <v>0</v>
      </c>
      <c r="G11" s="18">
        <v>0</v>
      </c>
      <c r="H11" s="63"/>
      <c r="I11" s="83"/>
      <c r="J11" s="9">
        <v>11</v>
      </c>
      <c r="K11" s="4">
        <v>29</v>
      </c>
      <c r="L11" s="4">
        <f t="shared" si="1"/>
        <v>40</v>
      </c>
      <c r="M11" s="18">
        <v>0</v>
      </c>
      <c r="N11" s="13">
        <v>1</v>
      </c>
      <c r="O11" s="76"/>
      <c r="P11" s="62"/>
    </row>
    <row r="12" spans="1:16" x14ac:dyDescent="0.25">
      <c r="A12" s="68"/>
      <c r="B12" s="46" t="s">
        <v>15</v>
      </c>
      <c r="C12" s="17">
        <v>0</v>
      </c>
      <c r="D12" s="18">
        <v>0</v>
      </c>
      <c r="E12" s="18">
        <f t="shared" si="0"/>
        <v>0</v>
      </c>
      <c r="F12" s="18">
        <v>0</v>
      </c>
      <c r="G12" s="18">
        <v>0</v>
      </c>
      <c r="H12" s="63"/>
      <c r="I12" s="83"/>
      <c r="J12" s="17">
        <v>0</v>
      </c>
      <c r="K12" s="18">
        <v>0</v>
      </c>
      <c r="L12" s="18">
        <f t="shared" si="1"/>
        <v>0</v>
      </c>
      <c r="M12" s="4">
        <v>2</v>
      </c>
      <c r="N12" s="19">
        <v>0</v>
      </c>
      <c r="O12" s="76"/>
      <c r="P12" s="62"/>
    </row>
    <row r="13" spans="1:16" x14ac:dyDescent="0.25">
      <c r="A13" s="68"/>
      <c r="B13" s="46" t="s">
        <v>16</v>
      </c>
      <c r="C13" s="17">
        <v>0</v>
      </c>
      <c r="D13" s="18">
        <v>0</v>
      </c>
      <c r="E13" s="18">
        <f t="shared" si="0"/>
        <v>0</v>
      </c>
      <c r="F13" s="18">
        <v>0</v>
      </c>
      <c r="G13" s="18">
        <v>0</v>
      </c>
      <c r="H13" s="63"/>
      <c r="I13" s="83"/>
      <c r="J13" s="17">
        <v>0</v>
      </c>
      <c r="K13" s="18">
        <v>0</v>
      </c>
      <c r="L13" s="18">
        <f t="shared" si="1"/>
        <v>0</v>
      </c>
      <c r="M13" s="4">
        <v>1</v>
      </c>
      <c r="N13" s="19">
        <v>0</v>
      </c>
      <c r="O13" s="76"/>
      <c r="P13" s="62"/>
    </row>
    <row r="14" spans="1:16" ht="15.75" thickBot="1" x14ac:dyDescent="0.3">
      <c r="A14" s="69"/>
      <c r="B14" s="47" t="s">
        <v>18</v>
      </c>
      <c r="C14" s="17">
        <v>0</v>
      </c>
      <c r="D14" s="18">
        <v>0</v>
      </c>
      <c r="E14" s="18">
        <f t="shared" si="0"/>
        <v>0</v>
      </c>
      <c r="F14" s="18">
        <v>0</v>
      </c>
      <c r="G14" s="18">
        <v>0</v>
      </c>
      <c r="H14" s="63"/>
      <c r="I14" s="83"/>
      <c r="J14" s="25">
        <v>0</v>
      </c>
      <c r="K14" s="26">
        <v>0</v>
      </c>
      <c r="L14" s="26">
        <f t="shared" si="1"/>
        <v>0</v>
      </c>
      <c r="M14" s="35">
        <v>2</v>
      </c>
      <c r="N14" s="27">
        <v>0</v>
      </c>
      <c r="O14" s="75"/>
      <c r="P14" s="61"/>
    </row>
    <row r="15" spans="1:16" ht="18.75" customHeight="1" x14ac:dyDescent="0.25">
      <c r="A15" s="67" t="s">
        <v>1</v>
      </c>
      <c r="B15" s="45" t="s">
        <v>13</v>
      </c>
      <c r="C15" s="17">
        <v>0</v>
      </c>
      <c r="D15" s="18">
        <v>0</v>
      </c>
      <c r="E15" s="18">
        <f t="shared" si="0"/>
        <v>0</v>
      </c>
      <c r="F15" s="18">
        <v>0</v>
      </c>
      <c r="G15" s="18">
        <v>0</v>
      </c>
      <c r="H15" s="63">
        <f>E16+F19</f>
        <v>9</v>
      </c>
      <c r="I15" s="82">
        <f>H15*100/P15</f>
        <v>6.9767441860465116</v>
      </c>
      <c r="J15" s="23">
        <v>0</v>
      </c>
      <c r="K15" s="24">
        <v>0</v>
      </c>
      <c r="L15" s="24">
        <f t="shared" si="1"/>
        <v>0</v>
      </c>
      <c r="M15" s="24">
        <v>0</v>
      </c>
      <c r="N15" s="34">
        <v>1</v>
      </c>
      <c r="O15" s="74">
        <f>L16+M17+M18+M20+N15+N16</f>
        <v>120</v>
      </c>
      <c r="P15" s="60">
        <f>H15+O15</f>
        <v>129</v>
      </c>
    </row>
    <row r="16" spans="1:16" x14ac:dyDescent="0.25">
      <c r="A16" s="68"/>
      <c r="B16" s="46" t="s">
        <v>14</v>
      </c>
      <c r="C16" s="7">
        <v>1</v>
      </c>
      <c r="D16" s="8">
        <v>7</v>
      </c>
      <c r="E16" s="8">
        <f t="shared" si="0"/>
        <v>8</v>
      </c>
      <c r="F16" s="18">
        <v>0</v>
      </c>
      <c r="G16" s="18">
        <v>0</v>
      </c>
      <c r="H16" s="63"/>
      <c r="I16" s="82"/>
      <c r="J16" s="9">
        <v>45</v>
      </c>
      <c r="K16" s="4">
        <v>59</v>
      </c>
      <c r="L16" s="4">
        <f t="shared" si="1"/>
        <v>104</v>
      </c>
      <c r="M16" s="18">
        <v>0</v>
      </c>
      <c r="N16" s="13">
        <v>5</v>
      </c>
      <c r="O16" s="76"/>
      <c r="P16" s="62"/>
    </row>
    <row r="17" spans="1:20" x14ac:dyDescent="0.25">
      <c r="A17" s="68"/>
      <c r="B17" s="46" t="s">
        <v>15</v>
      </c>
      <c r="C17" s="17">
        <v>0</v>
      </c>
      <c r="D17" s="18">
        <v>0</v>
      </c>
      <c r="E17" s="18">
        <f t="shared" si="0"/>
        <v>0</v>
      </c>
      <c r="F17" s="18">
        <v>0</v>
      </c>
      <c r="G17" s="18">
        <v>0</v>
      </c>
      <c r="H17" s="63"/>
      <c r="I17" s="82"/>
      <c r="J17" s="17">
        <v>0</v>
      </c>
      <c r="K17" s="18">
        <v>0</v>
      </c>
      <c r="L17" s="18">
        <f t="shared" si="1"/>
        <v>0</v>
      </c>
      <c r="M17" s="4">
        <v>2</v>
      </c>
      <c r="N17" s="19">
        <v>0</v>
      </c>
      <c r="O17" s="76"/>
      <c r="P17" s="62"/>
    </row>
    <row r="18" spans="1:20" x14ac:dyDescent="0.25">
      <c r="A18" s="68"/>
      <c r="B18" s="46" t="s">
        <v>16</v>
      </c>
      <c r="C18" s="17">
        <v>0</v>
      </c>
      <c r="D18" s="18">
        <v>0</v>
      </c>
      <c r="E18" s="18">
        <f t="shared" si="0"/>
        <v>0</v>
      </c>
      <c r="F18" s="18">
        <v>0</v>
      </c>
      <c r="G18" s="18">
        <v>0</v>
      </c>
      <c r="H18" s="63"/>
      <c r="I18" s="82"/>
      <c r="J18" s="17">
        <v>0</v>
      </c>
      <c r="K18" s="18">
        <v>0</v>
      </c>
      <c r="L18" s="18">
        <f t="shared" si="1"/>
        <v>0</v>
      </c>
      <c r="M18" s="4">
        <v>4</v>
      </c>
      <c r="N18" s="19">
        <v>0</v>
      </c>
      <c r="O18" s="76"/>
      <c r="P18" s="62"/>
    </row>
    <row r="19" spans="1:20" ht="30" x14ac:dyDescent="0.25">
      <c r="A19" s="68"/>
      <c r="B19" s="46" t="s">
        <v>17</v>
      </c>
      <c r="C19" s="17">
        <v>0</v>
      </c>
      <c r="D19" s="18">
        <v>0</v>
      </c>
      <c r="E19" s="18">
        <f t="shared" si="0"/>
        <v>0</v>
      </c>
      <c r="F19" s="8">
        <v>1</v>
      </c>
      <c r="G19" s="18">
        <v>0</v>
      </c>
      <c r="H19" s="63"/>
      <c r="I19" s="82"/>
      <c r="J19" s="17">
        <v>0</v>
      </c>
      <c r="K19" s="18">
        <v>0</v>
      </c>
      <c r="L19" s="18">
        <f t="shared" si="1"/>
        <v>0</v>
      </c>
      <c r="M19" s="18">
        <v>0</v>
      </c>
      <c r="N19" s="19">
        <v>0</v>
      </c>
      <c r="O19" s="76"/>
      <c r="P19" s="62"/>
    </row>
    <row r="20" spans="1:20" ht="15.75" thickBot="1" x14ac:dyDescent="0.3">
      <c r="A20" s="69"/>
      <c r="B20" s="47" t="s">
        <v>18</v>
      </c>
      <c r="C20" s="17">
        <v>0</v>
      </c>
      <c r="D20" s="18">
        <v>0</v>
      </c>
      <c r="E20" s="18">
        <f t="shared" si="0"/>
        <v>0</v>
      </c>
      <c r="F20" s="18">
        <v>0</v>
      </c>
      <c r="G20" s="18">
        <v>0</v>
      </c>
      <c r="H20" s="63"/>
      <c r="I20" s="82"/>
      <c r="J20" s="25">
        <v>0</v>
      </c>
      <c r="K20" s="26">
        <v>0</v>
      </c>
      <c r="L20" s="26">
        <f t="shared" si="1"/>
        <v>0</v>
      </c>
      <c r="M20" s="35">
        <v>4</v>
      </c>
      <c r="N20" s="27">
        <v>0</v>
      </c>
      <c r="O20" s="75"/>
      <c r="P20" s="61"/>
      <c r="Q20" s="55"/>
      <c r="R20" s="55"/>
      <c r="S20" s="55"/>
      <c r="T20" s="55"/>
    </row>
    <row r="21" spans="1:20" ht="18.75" customHeight="1" x14ac:dyDescent="0.25">
      <c r="A21" s="67" t="s">
        <v>2</v>
      </c>
      <c r="B21" s="45" t="s">
        <v>14</v>
      </c>
      <c r="C21" s="17">
        <v>0</v>
      </c>
      <c r="D21" s="18">
        <v>0</v>
      </c>
      <c r="E21" s="18">
        <f t="shared" si="0"/>
        <v>0</v>
      </c>
      <c r="F21" s="18">
        <v>0</v>
      </c>
      <c r="G21" s="18">
        <v>0</v>
      </c>
      <c r="H21" s="63">
        <v>0</v>
      </c>
      <c r="I21" s="83">
        <f>H21*100/P21</f>
        <v>0</v>
      </c>
      <c r="J21" s="36">
        <v>8</v>
      </c>
      <c r="K21" s="37">
        <v>18</v>
      </c>
      <c r="L21" s="37">
        <f t="shared" si="1"/>
        <v>26</v>
      </c>
      <c r="M21" s="24">
        <v>0</v>
      </c>
      <c r="N21" s="34">
        <v>1</v>
      </c>
      <c r="O21" s="74">
        <f>L21+L23+M22+N21</f>
        <v>31</v>
      </c>
      <c r="P21" s="60">
        <f>H21+O21</f>
        <v>31</v>
      </c>
      <c r="Q21" s="55"/>
      <c r="R21" s="55"/>
      <c r="S21" s="55"/>
      <c r="T21" s="55"/>
    </row>
    <row r="22" spans="1:20" x14ac:dyDescent="0.25">
      <c r="A22" s="68"/>
      <c r="B22" s="46" t="s">
        <v>16</v>
      </c>
      <c r="C22" s="17">
        <v>0</v>
      </c>
      <c r="D22" s="18">
        <v>0</v>
      </c>
      <c r="E22" s="18">
        <f t="shared" si="0"/>
        <v>0</v>
      </c>
      <c r="F22" s="18">
        <v>0</v>
      </c>
      <c r="G22" s="18">
        <v>0</v>
      </c>
      <c r="H22" s="63"/>
      <c r="I22" s="83"/>
      <c r="J22" s="17">
        <v>0</v>
      </c>
      <c r="K22" s="18">
        <v>0</v>
      </c>
      <c r="L22" s="18">
        <f t="shared" si="1"/>
        <v>0</v>
      </c>
      <c r="M22" s="4">
        <v>1</v>
      </c>
      <c r="N22" s="19">
        <v>0</v>
      </c>
      <c r="O22" s="76"/>
      <c r="P22" s="62"/>
      <c r="Q22" s="55"/>
      <c r="R22" s="55"/>
      <c r="S22" s="55"/>
      <c r="T22" s="55"/>
    </row>
    <row r="23" spans="1:20" ht="30.75" thickBot="1" x14ac:dyDescent="0.3">
      <c r="A23" s="69"/>
      <c r="B23" s="47" t="s">
        <v>25</v>
      </c>
      <c r="C23" s="17">
        <v>0</v>
      </c>
      <c r="D23" s="18">
        <v>0</v>
      </c>
      <c r="E23" s="18">
        <f t="shared" si="0"/>
        <v>0</v>
      </c>
      <c r="F23" s="18">
        <v>0</v>
      </c>
      <c r="G23" s="18">
        <v>0</v>
      </c>
      <c r="H23" s="63"/>
      <c r="I23" s="83"/>
      <c r="J23" s="38">
        <v>3</v>
      </c>
      <c r="K23" s="26">
        <v>0</v>
      </c>
      <c r="L23" s="35">
        <f t="shared" si="1"/>
        <v>3</v>
      </c>
      <c r="M23" s="26">
        <v>0</v>
      </c>
      <c r="N23" s="27">
        <v>0</v>
      </c>
      <c r="O23" s="75"/>
      <c r="P23" s="61"/>
      <c r="Q23" s="55"/>
      <c r="R23" s="55"/>
      <c r="S23" s="55"/>
      <c r="T23" s="55"/>
    </row>
    <row r="24" spans="1:20" ht="18.75" customHeight="1" x14ac:dyDescent="0.25">
      <c r="A24" s="67" t="s">
        <v>3</v>
      </c>
      <c r="B24" s="45" t="s">
        <v>13</v>
      </c>
      <c r="C24" s="17">
        <v>0</v>
      </c>
      <c r="D24" s="18">
        <v>0</v>
      </c>
      <c r="E24" s="18">
        <f t="shared" si="0"/>
        <v>0</v>
      </c>
      <c r="F24" s="18">
        <v>0</v>
      </c>
      <c r="G24" s="18">
        <v>0</v>
      </c>
      <c r="H24" s="63">
        <v>0</v>
      </c>
      <c r="I24" s="83">
        <f>H24*100/P24</f>
        <v>0</v>
      </c>
      <c r="J24" s="23">
        <v>0</v>
      </c>
      <c r="K24" s="24">
        <v>0</v>
      </c>
      <c r="L24" s="24">
        <f t="shared" si="1"/>
        <v>0</v>
      </c>
      <c r="M24" s="24">
        <v>0</v>
      </c>
      <c r="N24" s="34">
        <v>1</v>
      </c>
      <c r="O24" s="74">
        <f>L25+N24+N25</f>
        <v>16</v>
      </c>
      <c r="P24" s="60">
        <f>H24+O24</f>
        <v>16</v>
      </c>
      <c r="Q24" s="55"/>
      <c r="R24" s="55"/>
      <c r="S24" s="55"/>
      <c r="T24" s="55"/>
    </row>
    <row r="25" spans="1:20" ht="15.75" thickBot="1" x14ac:dyDescent="0.3">
      <c r="A25" s="69"/>
      <c r="B25" s="47" t="s">
        <v>14</v>
      </c>
      <c r="C25" s="17">
        <v>0</v>
      </c>
      <c r="D25" s="18">
        <v>0</v>
      </c>
      <c r="E25" s="18">
        <f t="shared" si="0"/>
        <v>0</v>
      </c>
      <c r="F25" s="18">
        <v>0</v>
      </c>
      <c r="G25" s="18">
        <v>0</v>
      </c>
      <c r="H25" s="63"/>
      <c r="I25" s="83"/>
      <c r="J25" s="38">
        <v>5</v>
      </c>
      <c r="K25" s="35">
        <v>8</v>
      </c>
      <c r="L25" s="35">
        <f t="shared" si="1"/>
        <v>13</v>
      </c>
      <c r="M25" s="26">
        <v>0</v>
      </c>
      <c r="N25" s="39">
        <v>2</v>
      </c>
      <c r="O25" s="75"/>
      <c r="P25" s="61"/>
      <c r="Q25" s="55"/>
      <c r="R25" s="55"/>
      <c r="S25" s="55"/>
      <c r="T25" s="55"/>
    </row>
    <row r="26" spans="1:20" ht="18.75" customHeight="1" x14ac:dyDescent="0.25">
      <c r="A26" s="67" t="s">
        <v>4</v>
      </c>
      <c r="B26" s="45" t="s">
        <v>13</v>
      </c>
      <c r="C26" s="17">
        <v>0</v>
      </c>
      <c r="D26" s="18">
        <v>0</v>
      </c>
      <c r="E26" s="18">
        <f t="shared" si="0"/>
        <v>0</v>
      </c>
      <c r="F26" s="18">
        <v>0</v>
      </c>
      <c r="G26" s="18">
        <v>0</v>
      </c>
      <c r="H26" s="63">
        <f>E27+F30</f>
        <v>10</v>
      </c>
      <c r="I26" s="82">
        <f>H26*100/P26</f>
        <v>1.8181818181818181</v>
      </c>
      <c r="J26" s="23">
        <v>0</v>
      </c>
      <c r="K26" s="24">
        <v>0</v>
      </c>
      <c r="L26" s="24">
        <f t="shared" si="1"/>
        <v>0</v>
      </c>
      <c r="M26" s="24">
        <v>0</v>
      </c>
      <c r="N26" s="34">
        <v>26</v>
      </c>
      <c r="O26" s="74">
        <f>L27+M28+M29+M30+N26+N27</f>
        <v>540</v>
      </c>
      <c r="P26" s="60">
        <f>H26+O26</f>
        <v>550</v>
      </c>
      <c r="Q26" s="55"/>
      <c r="R26" s="55"/>
      <c r="S26" s="55"/>
      <c r="T26" s="55"/>
    </row>
    <row r="27" spans="1:20" x14ac:dyDescent="0.25">
      <c r="A27" s="68"/>
      <c r="B27" s="46" t="s">
        <v>14</v>
      </c>
      <c r="C27" s="7">
        <v>3</v>
      </c>
      <c r="D27" s="8">
        <v>5</v>
      </c>
      <c r="E27" s="8">
        <f t="shared" si="0"/>
        <v>8</v>
      </c>
      <c r="F27" s="18">
        <v>0</v>
      </c>
      <c r="G27" s="18">
        <v>0</v>
      </c>
      <c r="H27" s="63"/>
      <c r="I27" s="82"/>
      <c r="J27" s="9">
        <v>170</v>
      </c>
      <c r="K27" s="4">
        <v>269</v>
      </c>
      <c r="L27" s="4">
        <f t="shared" si="1"/>
        <v>439</v>
      </c>
      <c r="M27" s="18">
        <v>0</v>
      </c>
      <c r="N27" s="13">
        <v>58</v>
      </c>
      <c r="O27" s="76"/>
      <c r="P27" s="62"/>
      <c r="Q27" s="55"/>
      <c r="R27" s="55"/>
      <c r="S27" s="55"/>
      <c r="T27" s="55"/>
    </row>
    <row r="28" spans="1:20" x14ac:dyDescent="0.25">
      <c r="A28" s="68"/>
      <c r="B28" s="46" t="s">
        <v>15</v>
      </c>
      <c r="C28" s="17">
        <v>0</v>
      </c>
      <c r="D28" s="18">
        <v>0</v>
      </c>
      <c r="E28" s="18">
        <f t="shared" si="0"/>
        <v>0</v>
      </c>
      <c r="F28" s="18">
        <v>0</v>
      </c>
      <c r="G28" s="18">
        <v>0</v>
      </c>
      <c r="H28" s="63"/>
      <c r="I28" s="82"/>
      <c r="J28" s="17">
        <v>0</v>
      </c>
      <c r="K28" s="18">
        <v>0</v>
      </c>
      <c r="L28" s="18">
        <f t="shared" si="1"/>
        <v>0</v>
      </c>
      <c r="M28" s="4">
        <v>2</v>
      </c>
      <c r="N28" s="19">
        <v>0</v>
      </c>
      <c r="O28" s="76"/>
      <c r="P28" s="62"/>
      <c r="Q28" s="55"/>
      <c r="R28" s="55"/>
      <c r="S28" s="55"/>
      <c r="T28" s="55"/>
    </row>
    <row r="29" spans="1:20" x14ac:dyDescent="0.25">
      <c r="A29" s="68"/>
      <c r="B29" s="46" t="s">
        <v>16</v>
      </c>
      <c r="C29" s="17">
        <v>0</v>
      </c>
      <c r="D29" s="18">
        <v>0</v>
      </c>
      <c r="E29" s="18">
        <f t="shared" si="0"/>
        <v>0</v>
      </c>
      <c r="F29" s="18">
        <v>0</v>
      </c>
      <c r="G29" s="18">
        <v>0</v>
      </c>
      <c r="H29" s="63"/>
      <c r="I29" s="82"/>
      <c r="J29" s="17">
        <v>0</v>
      </c>
      <c r="K29" s="18">
        <v>0</v>
      </c>
      <c r="L29" s="18">
        <f t="shared" si="1"/>
        <v>0</v>
      </c>
      <c r="M29" s="4">
        <v>3</v>
      </c>
      <c r="N29" s="19">
        <v>0</v>
      </c>
      <c r="O29" s="76"/>
      <c r="P29" s="62"/>
      <c r="Q29" s="55"/>
      <c r="R29" s="55"/>
      <c r="S29" s="55"/>
      <c r="T29" s="55"/>
    </row>
    <row r="30" spans="1:20" ht="15.75" thickBot="1" x14ac:dyDescent="0.3">
      <c r="A30" s="69"/>
      <c r="B30" s="47" t="s">
        <v>18</v>
      </c>
      <c r="C30" s="17">
        <v>0</v>
      </c>
      <c r="D30" s="18">
        <v>0</v>
      </c>
      <c r="E30" s="18">
        <f t="shared" si="0"/>
        <v>0</v>
      </c>
      <c r="F30" s="8">
        <v>2</v>
      </c>
      <c r="G30" s="18">
        <v>0</v>
      </c>
      <c r="H30" s="63"/>
      <c r="I30" s="82"/>
      <c r="J30" s="25">
        <v>0</v>
      </c>
      <c r="K30" s="26">
        <v>0</v>
      </c>
      <c r="L30" s="26">
        <f t="shared" si="1"/>
        <v>0</v>
      </c>
      <c r="M30" s="35">
        <v>12</v>
      </c>
      <c r="N30" s="27">
        <v>0</v>
      </c>
      <c r="O30" s="75"/>
      <c r="P30" s="61"/>
      <c r="Q30" s="55"/>
      <c r="R30" s="55"/>
      <c r="S30" s="55"/>
      <c r="T30" s="55"/>
    </row>
    <row r="31" spans="1:20" ht="18.75" customHeight="1" x14ac:dyDescent="0.25">
      <c r="A31" s="67" t="s">
        <v>5</v>
      </c>
      <c r="B31" s="45" t="s">
        <v>13</v>
      </c>
      <c r="C31" s="17">
        <v>0</v>
      </c>
      <c r="D31" s="18">
        <v>0</v>
      </c>
      <c r="E31" s="18">
        <f t="shared" si="0"/>
        <v>0</v>
      </c>
      <c r="F31" s="18">
        <v>0</v>
      </c>
      <c r="G31" s="8">
        <v>1</v>
      </c>
      <c r="H31" s="63">
        <f>E32+G31+G33</f>
        <v>4</v>
      </c>
      <c r="I31" s="82">
        <f>H31*100/P31</f>
        <v>8.3333333333333339</v>
      </c>
      <c r="J31" s="23">
        <v>0</v>
      </c>
      <c r="K31" s="24">
        <v>0</v>
      </c>
      <c r="L31" s="24">
        <f t="shared" si="1"/>
        <v>0</v>
      </c>
      <c r="M31" s="24">
        <v>0</v>
      </c>
      <c r="N31" s="34">
        <v>1</v>
      </c>
      <c r="O31" s="74">
        <f>L32+M33+N31</f>
        <v>44</v>
      </c>
      <c r="P31" s="60">
        <f>H31+O31</f>
        <v>48</v>
      </c>
      <c r="Q31" s="55"/>
      <c r="R31" s="55"/>
      <c r="S31" s="55"/>
      <c r="T31" s="55"/>
    </row>
    <row r="32" spans="1:20" x14ac:dyDescent="0.25">
      <c r="A32" s="68"/>
      <c r="B32" s="46" t="s">
        <v>14</v>
      </c>
      <c r="C32" s="7">
        <v>1</v>
      </c>
      <c r="D32" s="8">
        <v>2</v>
      </c>
      <c r="E32" s="8">
        <f t="shared" si="0"/>
        <v>3</v>
      </c>
      <c r="F32" s="18">
        <v>0</v>
      </c>
      <c r="G32" s="18">
        <v>0</v>
      </c>
      <c r="H32" s="63"/>
      <c r="I32" s="82"/>
      <c r="J32" s="9">
        <v>17</v>
      </c>
      <c r="K32" s="4">
        <v>25</v>
      </c>
      <c r="L32" s="4">
        <f t="shared" si="1"/>
        <v>42</v>
      </c>
      <c r="M32" s="18">
        <v>0</v>
      </c>
      <c r="N32" s="19">
        <v>0</v>
      </c>
      <c r="O32" s="76"/>
      <c r="P32" s="62"/>
      <c r="Q32" s="55"/>
      <c r="R32" s="55"/>
      <c r="S32" s="55"/>
      <c r="T32" s="55"/>
    </row>
    <row r="33" spans="1:20" ht="15.75" thickBot="1" x14ac:dyDescent="0.3">
      <c r="A33" s="69"/>
      <c r="B33" s="47" t="s">
        <v>15</v>
      </c>
      <c r="C33" s="17">
        <v>0</v>
      </c>
      <c r="D33" s="18">
        <v>0</v>
      </c>
      <c r="E33" s="18">
        <f t="shared" si="0"/>
        <v>0</v>
      </c>
      <c r="F33" s="18">
        <v>0</v>
      </c>
      <c r="G33" s="18">
        <v>0</v>
      </c>
      <c r="H33" s="63"/>
      <c r="I33" s="82"/>
      <c r="J33" s="25">
        <v>0</v>
      </c>
      <c r="K33" s="26">
        <v>0</v>
      </c>
      <c r="L33" s="26">
        <f t="shared" si="1"/>
        <v>0</v>
      </c>
      <c r="M33" s="35">
        <v>1</v>
      </c>
      <c r="N33" s="27">
        <v>0</v>
      </c>
      <c r="O33" s="75"/>
      <c r="P33" s="61"/>
      <c r="Q33" s="55"/>
      <c r="R33" s="55"/>
      <c r="S33" s="55"/>
      <c r="T33" s="55"/>
    </row>
    <row r="34" spans="1:20" ht="18.75" customHeight="1" x14ac:dyDescent="0.25">
      <c r="A34" s="67" t="s">
        <v>6</v>
      </c>
      <c r="B34" s="45" t="s">
        <v>13</v>
      </c>
      <c r="C34" s="17">
        <v>0</v>
      </c>
      <c r="D34" s="18">
        <v>0</v>
      </c>
      <c r="E34" s="18">
        <f t="shared" si="0"/>
        <v>0</v>
      </c>
      <c r="F34" s="18">
        <v>0</v>
      </c>
      <c r="G34" s="8">
        <v>1</v>
      </c>
      <c r="H34" s="63">
        <f>E35+F36+F37+G34</f>
        <v>36</v>
      </c>
      <c r="I34" s="82">
        <f>H34*100/P34</f>
        <v>23.841059602649008</v>
      </c>
      <c r="J34" s="23">
        <v>0</v>
      </c>
      <c r="K34" s="24">
        <v>0</v>
      </c>
      <c r="L34" s="24">
        <f t="shared" si="1"/>
        <v>0</v>
      </c>
      <c r="M34" s="24">
        <v>0</v>
      </c>
      <c r="N34" s="34">
        <v>1</v>
      </c>
      <c r="O34" s="74">
        <f>L35+N34</f>
        <v>115</v>
      </c>
      <c r="P34" s="60">
        <f>H34+O34</f>
        <v>151</v>
      </c>
      <c r="Q34" s="55"/>
      <c r="R34" s="55"/>
      <c r="S34" s="55"/>
      <c r="T34" s="55"/>
    </row>
    <row r="35" spans="1:20" x14ac:dyDescent="0.25">
      <c r="A35" s="68"/>
      <c r="B35" s="46" t="s">
        <v>14</v>
      </c>
      <c r="C35" s="7">
        <v>11</v>
      </c>
      <c r="D35" s="8">
        <v>17</v>
      </c>
      <c r="E35" s="8">
        <f t="shared" si="0"/>
        <v>28</v>
      </c>
      <c r="F35" s="18">
        <v>0</v>
      </c>
      <c r="G35" s="18">
        <v>0</v>
      </c>
      <c r="H35" s="63"/>
      <c r="I35" s="82"/>
      <c r="J35" s="9">
        <v>44</v>
      </c>
      <c r="K35" s="4">
        <v>70</v>
      </c>
      <c r="L35" s="4">
        <f t="shared" si="1"/>
        <v>114</v>
      </c>
      <c r="M35" s="18">
        <v>0</v>
      </c>
      <c r="N35" s="19">
        <v>0</v>
      </c>
      <c r="O35" s="76"/>
      <c r="P35" s="62"/>
      <c r="Q35" s="55"/>
      <c r="R35" s="55"/>
      <c r="S35" s="55"/>
      <c r="T35" s="55"/>
    </row>
    <row r="36" spans="1:20" ht="30" x14ac:dyDescent="0.25">
      <c r="A36" s="68"/>
      <c r="B36" s="46" t="s">
        <v>17</v>
      </c>
      <c r="C36" s="17">
        <v>0</v>
      </c>
      <c r="D36" s="18">
        <v>0</v>
      </c>
      <c r="E36" s="18">
        <f t="shared" si="0"/>
        <v>0</v>
      </c>
      <c r="F36" s="8">
        <v>5</v>
      </c>
      <c r="G36" s="18">
        <v>0</v>
      </c>
      <c r="H36" s="63"/>
      <c r="I36" s="82"/>
      <c r="J36" s="17">
        <v>0</v>
      </c>
      <c r="K36" s="18">
        <v>0</v>
      </c>
      <c r="L36" s="18">
        <f t="shared" si="1"/>
        <v>0</v>
      </c>
      <c r="M36" s="18">
        <v>0</v>
      </c>
      <c r="N36" s="19">
        <v>0</v>
      </c>
      <c r="O36" s="76"/>
      <c r="P36" s="62"/>
      <c r="Q36" s="55"/>
      <c r="R36" s="55"/>
      <c r="S36" s="55"/>
      <c r="T36" s="55"/>
    </row>
    <row r="37" spans="1:20" ht="15.75" thickBot="1" x14ac:dyDescent="0.3">
      <c r="A37" s="69"/>
      <c r="B37" s="47" t="s">
        <v>18</v>
      </c>
      <c r="C37" s="17">
        <v>0</v>
      </c>
      <c r="D37" s="18">
        <v>0</v>
      </c>
      <c r="E37" s="18">
        <f t="shared" si="0"/>
        <v>0</v>
      </c>
      <c r="F37" s="8">
        <v>2</v>
      </c>
      <c r="G37" s="18">
        <v>0</v>
      </c>
      <c r="H37" s="63"/>
      <c r="I37" s="82"/>
      <c r="J37" s="25">
        <v>0</v>
      </c>
      <c r="K37" s="26">
        <v>0</v>
      </c>
      <c r="L37" s="26">
        <f t="shared" si="1"/>
        <v>0</v>
      </c>
      <c r="M37" s="26">
        <v>0</v>
      </c>
      <c r="N37" s="27">
        <v>0</v>
      </c>
      <c r="O37" s="75"/>
      <c r="P37" s="61"/>
      <c r="Q37" s="55"/>
      <c r="R37" s="55"/>
      <c r="S37" s="55"/>
      <c r="T37" s="55"/>
    </row>
    <row r="38" spans="1:20" ht="18.75" customHeight="1" x14ac:dyDescent="0.25">
      <c r="A38" s="67" t="s">
        <v>19</v>
      </c>
      <c r="B38" s="45" t="s">
        <v>13</v>
      </c>
      <c r="C38" s="17">
        <v>0</v>
      </c>
      <c r="D38" s="18">
        <v>0</v>
      </c>
      <c r="E38" s="18">
        <f t="shared" si="0"/>
        <v>0</v>
      </c>
      <c r="F38" s="18">
        <v>0</v>
      </c>
      <c r="G38" s="18">
        <v>0</v>
      </c>
      <c r="H38" s="63">
        <f>E39</f>
        <v>1</v>
      </c>
      <c r="I38" s="82">
        <f>H38*100/P38</f>
        <v>1.4285714285714286</v>
      </c>
      <c r="J38" s="23">
        <v>0</v>
      </c>
      <c r="K38" s="24">
        <v>0</v>
      </c>
      <c r="L38" s="24">
        <f t="shared" si="1"/>
        <v>0</v>
      </c>
      <c r="M38" s="24">
        <v>0</v>
      </c>
      <c r="N38" s="34">
        <v>2</v>
      </c>
      <c r="O38" s="74">
        <f>L39+M40+M41+N38</f>
        <v>69</v>
      </c>
      <c r="P38" s="60">
        <f>H38+O38</f>
        <v>70</v>
      </c>
      <c r="Q38" s="55"/>
      <c r="R38" s="55"/>
      <c r="S38" s="55"/>
      <c r="T38" s="55"/>
    </row>
    <row r="39" spans="1:20" x14ac:dyDescent="0.25">
      <c r="A39" s="68"/>
      <c r="B39" s="46" t="s">
        <v>14</v>
      </c>
      <c r="C39" s="17">
        <v>0</v>
      </c>
      <c r="D39" s="8">
        <v>1</v>
      </c>
      <c r="E39" s="8">
        <f t="shared" si="0"/>
        <v>1</v>
      </c>
      <c r="F39" s="18">
        <v>0</v>
      </c>
      <c r="G39" s="18">
        <v>0</v>
      </c>
      <c r="H39" s="63"/>
      <c r="I39" s="82"/>
      <c r="J39" s="9">
        <v>23</v>
      </c>
      <c r="K39" s="4">
        <v>36</v>
      </c>
      <c r="L39" s="4">
        <f t="shared" si="1"/>
        <v>59</v>
      </c>
      <c r="M39" s="18">
        <v>0</v>
      </c>
      <c r="N39" s="19">
        <v>0</v>
      </c>
      <c r="O39" s="76"/>
      <c r="P39" s="62"/>
      <c r="Q39" s="55"/>
      <c r="R39" s="55"/>
      <c r="S39" s="55"/>
      <c r="T39" s="55"/>
    </row>
    <row r="40" spans="1:20" x14ac:dyDescent="0.25">
      <c r="A40" s="68"/>
      <c r="B40" s="46" t="s">
        <v>16</v>
      </c>
      <c r="C40" s="17">
        <v>0</v>
      </c>
      <c r="D40" s="18">
        <v>0</v>
      </c>
      <c r="E40" s="18">
        <f t="shared" si="0"/>
        <v>0</v>
      </c>
      <c r="F40" s="18">
        <v>0</v>
      </c>
      <c r="G40" s="18">
        <v>0</v>
      </c>
      <c r="H40" s="63"/>
      <c r="I40" s="82"/>
      <c r="J40" s="17">
        <v>0</v>
      </c>
      <c r="K40" s="18">
        <v>0</v>
      </c>
      <c r="L40" s="18">
        <f t="shared" si="1"/>
        <v>0</v>
      </c>
      <c r="M40" s="4">
        <v>4</v>
      </c>
      <c r="N40" s="19">
        <v>0</v>
      </c>
      <c r="O40" s="76"/>
      <c r="P40" s="62"/>
    </row>
    <row r="41" spans="1:20" ht="15.75" thickBot="1" x14ac:dyDescent="0.3">
      <c r="A41" s="69"/>
      <c r="B41" s="47" t="s">
        <v>18</v>
      </c>
      <c r="C41" s="17">
        <v>0</v>
      </c>
      <c r="D41" s="18">
        <v>0</v>
      </c>
      <c r="E41" s="18">
        <f t="shared" si="0"/>
        <v>0</v>
      </c>
      <c r="F41" s="18">
        <v>0</v>
      </c>
      <c r="G41" s="18">
        <v>0</v>
      </c>
      <c r="H41" s="63"/>
      <c r="I41" s="82"/>
      <c r="J41" s="25">
        <v>0</v>
      </c>
      <c r="K41" s="26">
        <v>0</v>
      </c>
      <c r="L41" s="26">
        <f t="shared" si="1"/>
        <v>0</v>
      </c>
      <c r="M41" s="35">
        <v>4</v>
      </c>
      <c r="N41" s="27">
        <v>0</v>
      </c>
      <c r="O41" s="75"/>
      <c r="P41" s="61"/>
    </row>
    <row r="42" spans="1:20" ht="19.5" thickBot="1" x14ac:dyDescent="0.3">
      <c r="A42" s="44" t="s">
        <v>7</v>
      </c>
      <c r="B42" s="48" t="s">
        <v>14</v>
      </c>
      <c r="C42" s="17">
        <v>0</v>
      </c>
      <c r="D42" s="18">
        <v>0</v>
      </c>
      <c r="E42" s="18">
        <f t="shared" si="0"/>
        <v>0</v>
      </c>
      <c r="F42" s="18">
        <v>0</v>
      </c>
      <c r="G42" s="18">
        <v>0</v>
      </c>
      <c r="H42" s="52">
        <v>0</v>
      </c>
      <c r="I42" s="56">
        <f>H42*100/P42</f>
        <v>0</v>
      </c>
      <c r="J42" s="40">
        <v>5</v>
      </c>
      <c r="K42" s="41">
        <v>13</v>
      </c>
      <c r="L42" s="41">
        <f t="shared" si="1"/>
        <v>18</v>
      </c>
      <c r="M42" s="30">
        <v>0</v>
      </c>
      <c r="N42" s="31">
        <v>0</v>
      </c>
      <c r="O42" s="53">
        <f>L42</f>
        <v>18</v>
      </c>
      <c r="P42" s="54">
        <f>H42+O42</f>
        <v>18</v>
      </c>
    </row>
    <row r="43" spans="1:20" ht="18.75" customHeight="1" x14ac:dyDescent="0.25">
      <c r="A43" s="67" t="s">
        <v>8</v>
      </c>
      <c r="B43" s="45" t="s">
        <v>13</v>
      </c>
      <c r="C43" s="17">
        <v>0</v>
      </c>
      <c r="D43" s="18">
        <v>0</v>
      </c>
      <c r="E43" s="18">
        <f t="shared" si="0"/>
        <v>0</v>
      </c>
      <c r="F43" s="18">
        <v>0</v>
      </c>
      <c r="G43" s="8">
        <v>2</v>
      </c>
      <c r="H43" s="63">
        <f>E44+F45+F47+F48+G43</f>
        <v>43</v>
      </c>
      <c r="I43" s="82">
        <f>H43*100/P43</f>
        <v>12.181303116147308</v>
      </c>
      <c r="J43" s="23">
        <v>0</v>
      </c>
      <c r="K43" s="24">
        <v>0</v>
      </c>
      <c r="L43" s="24">
        <f t="shared" si="1"/>
        <v>0</v>
      </c>
      <c r="M43" s="24">
        <v>0</v>
      </c>
      <c r="N43" s="34">
        <v>22</v>
      </c>
      <c r="O43" s="74">
        <f>L44+M45+M46+M48+N43+N44</f>
        <v>310</v>
      </c>
      <c r="P43" s="60">
        <f>H43+O43</f>
        <v>353</v>
      </c>
    </row>
    <row r="44" spans="1:20" x14ac:dyDescent="0.25">
      <c r="A44" s="68"/>
      <c r="B44" s="46" t="s">
        <v>14</v>
      </c>
      <c r="C44" s="7">
        <v>10</v>
      </c>
      <c r="D44" s="8">
        <v>27</v>
      </c>
      <c r="E44" s="8">
        <f t="shared" si="0"/>
        <v>37</v>
      </c>
      <c r="F44" s="18">
        <v>0</v>
      </c>
      <c r="G44" s="18">
        <v>0</v>
      </c>
      <c r="H44" s="63"/>
      <c r="I44" s="82"/>
      <c r="J44" s="9">
        <v>111</v>
      </c>
      <c r="K44" s="4">
        <v>151</v>
      </c>
      <c r="L44" s="4">
        <f t="shared" si="1"/>
        <v>262</v>
      </c>
      <c r="M44" s="18">
        <v>0</v>
      </c>
      <c r="N44" s="13">
        <v>11</v>
      </c>
      <c r="O44" s="76"/>
      <c r="P44" s="62"/>
    </row>
    <row r="45" spans="1:20" x14ac:dyDescent="0.25">
      <c r="A45" s="68"/>
      <c r="B45" s="46" t="s">
        <v>15</v>
      </c>
      <c r="C45" s="17">
        <v>0</v>
      </c>
      <c r="D45" s="18">
        <v>0</v>
      </c>
      <c r="E45" s="18">
        <f t="shared" si="0"/>
        <v>0</v>
      </c>
      <c r="F45" s="8">
        <v>1</v>
      </c>
      <c r="G45" s="18">
        <v>0</v>
      </c>
      <c r="H45" s="63"/>
      <c r="I45" s="82"/>
      <c r="J45" s="17">
        <v>0</v>
      </c>
      <c r="K45" s="18">
        <v>0</v>
      </c>
      <c r="L45" s="18">
        <f t="shared" si="1"/>
        <v>0</v>
      </c>
      <c r="M45" s="4">
        <v>3</v>
      </c>
      <c r="N45" s="19">
        <v>0</v>
      </c>
      <c r="O45" s="76"/>
      <c r="P45" s="62"/>
    </row>
    <row r="46" spans="1:20" x14ac:dyDescent="0.25">
      <c r="A46" s="68"/>
      <c r="B46" s="46" t="s">
        <v>16</v>
      </c>
      <c r="C46" s="17">
        <v>0</v>
      </c>
      <c r="D46" s="18">
        <v>0</v>
      </c>
      <c r="E46" s="18">
        <f t="shared" si="0"/>
        <v>0</v>
      </c>
      <c r="F46" s="18">
        <v>0</v>
      </c>
      <c r="G46" s="18">
        <v>0</v>
      </c>
      <c r="H46" s="63"/>
      <c r="I46" s="82"/>
      <c r="J46" s="17">
        <v>0</v>
      </c>
      <c r="K46" s="18">
        <v>0</v>
      </c>
      <c r="L46" s="18">
        <f t="shared" si="1"/>
        <v>0</v>
      </c>
      <c r="M46" s="4">
        <v>7</v>
      </c>
      <c r="N46" s="19">
        <v>0</v>
      </c>
      <c r="O46" s="76"/>
      <c r="P46" s="62"/>
    </row>
    <row r="47" spans="1:20" ht="30" x14ac:dyDescent="0.25">
      <c r="A47" s="68"/>
      <c r="B47" s="46" t="s">
        <v>17</v>
      </c>
      <c r="C47" s="17">
        <v>0</v>
      </c>
      <c r="D47" s="18">
        <v>0</v>
      </c>
      <c r="E47" s="18">
        <f t="shared" si="0"/>
        <v>0</v>
      </c>
      <c r="F47" s="8">
        <v>2</v>
      </c>
      <c r="G47" s="18">
        <v>0</v>
      </c>
      <c r="H47" s="63"/>
      <c r="I47" s="82"/>
      <c r="J47" s="17">
        <v>0</v>
      </c>
      <c r="K47" s="18">
        <v>0</v>
      </c>
      <c r="L47" s="18">
        <f t="shared" si="1"/>
        <v>0</v>
      </c>
      <c r="M47" s="18">
        <v>0</v>
      </c>
      <c r="N47" s="19">
        <v>0</v>
      </c>
      <c r="O47" s="76"/>
      <c r="P47" s="62"/>
    </row>
    <row r="48" spans="1:20" ht="15.75" thickBot="1" x14ac:dyDescent="0.3">
      <c r="A48" s="69"/>
      <c r="B48" s="47" t="s">
        <v>18</v>
      </c>
      <c r="C48" s="17">
        <v>0</v>
      </c>
      <c r="D48" s="18">
        <v>0</v>
      </c>
      <c r="E48" s="18">
        <f t="shared" si="0"/>
        <v>0</v>
      </c>
      <c r="F48" s="8">
        <v>1</v>
      </c>
      <c r="G48" s="18">
        <v>0</v>
      </c>
      <c r="H48" s="63"/>
      <c r="I48" s="82"/>
      <c r="J48" s="25">
        <v>0</v>
      </c>
      <c r="K48" s="26">
        <v>0</v>
      </c>
      <c r="L48" s="26">
        <f t="shared" si="1"/>
        <v>0</v>
      </c>
      <c r="M48" s="35">
        <v>5</v>
      </c>
      <c r="N48" s="27">
        <v>0</v>
      </c>
      <c r="O48" s="75"/>
      <c r="P48" s="61"/>
    </row>
    <row r="49" spans="1:16" ht="30.75" thickBot="1" x14ac:dyDescent="0.3">
      <c r="A49" s="44" t="s">
        <v>9</v>
      </c>
      <c r="B49" s="48" t="s">
        <v>14</v>
      </c>
      <c r="C49" s="17">
        <v>0</v>
      </c>
      <c r="D49" s="18">
        <v>0</v>
      </c>
      <c r="E49" s="18">
        <f t="shared" si="0"/>
        <v>0</v>
      </c>
      <c r="F49" s="18">
        <v>0</v>
      </c>
      <c r="G49" s="18">
        <v>0</v>
      </c>
      <c r="H49" s="52">
        <v>0</v>
      </c>
      <c r="I49" s="56">
        <f>H49*100/P49</f>
        <v>0</v>
      </c>
      <c r="J49" s="29">
        <v>0</v>
      </c>
      <c r="K49" s="41">
        <v>3</v>
      </c>
      <c r="L49" s="41">
        <f t="shared" si="1"/>
        <v>3</v>
      </c>
      <c r="M49" s="30">
        <v>0</v>
      </c>
      <c r="N49" s="31">
        <v>0</v>
      </c>
      <c r="O49" s="53">
        <f>L49</f>
        <v>3</v>
      </c>
      <c r="P49" s="54">
        <f>H49+O49</f>
        <v>3</v>
      </c>
    </row>
    <row r="50" spans="1:16" ht="18.75" customHeight="1" x14ac:dyDescent="0.25">
      <c r="A50" s="67" t="s">
        <v>20</v>
      </c>
      <c r="B50" s="45" t="s">
        <v>13</v>
      </c>
      <c r="C50" s="17">
        <v>0</v>
      </c>
      <c r="D50" s="18">
        <v>0</v>
      </c>
      <c r="E50" s="18">
        <f t="shared" si="0"/>
        <v>0</v>
      </c>
      <c r="F50" s="18">
        <v>0</v>
      </c>
      <c r="G50" s="8">
        <v>1</v>
      </c>
      <c r="H50" s="63">
        <f>E51+G50</f>
        <v>4</v>
      </c>
      <c r="I50" s="82">
        <f>H50*100/P50</f>
        <v>6.666666666666667</v>
      </c>
      <c r="J50" s="23">
        <v>0</v>
      </c>
      <c r="K50" s="24">
        <v>0</v>
      </c>
      <c r="L50" s="24">
        <f t="shared" si="1"/>
        <v>0</v>
      </c>
      <c r="M50" s="24">
        <v>0</v>
      </c>
      <c r="N50" s="34">
        <v>1</v>
      </c>
      <c r="O50" s="74">
        <f>L51+M52+M53+N50+N51</f>
        <v>56</v>
      </c>
      <c r="P50" s="60">
        <f>H50+O50</f>
        <v>60</v>
      </c>
    </row>
    <row r="51" spans="1:16" x14ac:dyDescent="0.25">
      <c r="A51" s="68"/>
      <c r="B51" s="46" t="s">
        <v>14</v>
      </c>
      <c r="C51" s="17">
        <v>0</v>
      </c>
      <c r="D51" s="8">
        <v>3</v>
      </c>
      <c r="E51" s="8">
        <f t="shared" si="0"/>
        <v>3</v>
      </c>
      <c r="F51" s="18">
        <v>0</v>
      </c>
      <c r="G51" s="18">
        <v>0</v>
      </c>
      <c r="H51" s="63"/>
      <c r="I51" s="82"/>
      <c r="J51" s="9">
        <v>23</v>
      </c>
      <c r="K51" s="4">
        <v>28</v>
      </c>
      <c r="L51" s="4">
        <f t="shared" si="1"/>
        <v>51</v>
      </c>
      <c r="M51" s="18">
        <v>0</v>
      </c>
      <c r="N51" s="13">
        <v>1</v>
      </c>
      <c r="O51" s="76"/>
      <c r="P51" s="62"/>
    </row>
    <row r="52" spans="1:16" x14ac:dyDescent="0.25">
      <c r="A52" s="68"/>
      <c r="B52" s="46" t="s">
        <v>16</v>
      </c>
      <c r="C52" s="17">
        <v>0</v>
      </c>
      <c r="D52" s="18">
        <v>0</v>
      </c>
      <c r="E52" s="18">
        <f t="shared" si="0"/>
        <v>0</v>
      </c>
      <c r="F52" s="18">
        <v>0</v>
      </c>
      <c r="G52" s="18">
        <v>0</v>
      </c>
      <c r="H52" s="63"/>
      <c r="I52" s="82"/>
      <c r="J52" s="17">
        <v>0</v>
      </c>
      <c r="K52" s="18">
        <v>0</v>
      </c>
      <c r="L52" s="18">
        <f t="shared" si="1"/>
        <v>0</v>
      </c>
      <c r="M52" s="4">
        <v>2</v>
      </c>
      <c r="N52" s="19">
        <v>0</v>
      </c>
      <c r="O52" s="76"/>
      <c r="P52" s="62"/>
    </row>
    <row r="53" spans="1:16" ht="15.75" thickBot="1" x14ac:dyDescent="0.3">
      <c r="A53" s="69"/>
      <c r="B53" s="47" t="s">
        <v>18</v>
      </c>
      <c r="C53" s="17">
        <v>0</v>
      </c>
      <c r="D53" s="18">
        <v>0</v>
      </c>
      <c r="E53" s="18">
        <f t="shared" si="0"/>
        <v>0</v>
      </c>
      <c r="F53" s="18">
        <v>0</v>
      </c>
      <c r="G53" s="18">
        <v>0</v>
      </c>
      <c r="H53" s="63"/>
      <c r="I53" s="82"/>
      <c r="J53" s="25">
        <v>0</v>
      </c>
      <c r="K53" s="26">
        <v>0</v>
      </c>
      <c r="L53" s="26">
        <f t="shared" si="1"/>
        <v>0</v>
      </c>
      <c r="M53" s="35">
        <v>1</v>
      </c>
      <c r="N53" s="27">
        <v>0</v>
      </c>
      <c r="O53" s="75"/>
      <c r="P53" s="61"/>
    </row>
    <row r="54" spans="1:16" ht="19.5" thickBot="1" x14ac:dyDescent="0.3">
      <c r="A54" s="44" t="s">
        <v>10</v>
      </c>
      <c r="B54" s="48" t="s">
        <v>14</v>
      </c>
      <c r="C54" s="17">
        <v>0</v>
      </c>
      <c r="D54" s="18">
        <v>0</v>
      </c>
      <c r="E54" s="18">
        <f t="shared" si="0"/>
        <v>0</v>
      </c>
      <c r="F54" s="18">
        <v>0</v>
      </c>
      <c r="G54" s="18">
        <v>0</v>
      </c>
      <c r="H54" s="52">
        <v>0</v>
      </c>
      <c r="I54" s="56">
        <f>H54*100/P54</f>
        <v>0</v>
      </c>
      <c r="J54" s="40">
        <v>23</v>
      </c>
      <c r="K54" s="41">
        <v>20</v>
      </c>
      <c r="L54" s="41">
        <f t="shared" si="1"/>
        <v>43</v>
      </c>
      <c r="M54" s="30">
        <v>0</v>
      </c>
      <c r="N54" s="42">
        <v>2</v>
      </c>
      <c r="O54" s="53">
        <f>L54+N54</f>
        <v>45</v>
      </c>
      <c r="P54" s="54">
        <f>H54+O54</f>
        <v>45</v>
      </c>
    </row>
    <row r="55" spans="1:16" ht="30.75" thickBot="1" x14ac:dyDescent="0.3">
      <c r="A55" s="44" t="s">
        <v>11</v>
      </c>
      <c r="B55" s="48" t="s">
        <v>14</v>
      </c>
      <c r="C55" s="7">
        <v>1</v>
      </c>
      <c r="D55" s="18">
        <v>0</v>
      </c>
      <c r="E55" s="8">
        <f t="shared" si="0"/>
        <v>1</v>
      </c>
      <c r="F55" s="18">
        <v>0</v>
      </c>
      <c r="G55" s="18">
        <v>0</v>
      </c>
      <c r="H55" s="52">
        <f>E55</f>
        <v>1</v>
      </c>
      <c r="I55" s="57">
        <f>H55*100/P55</f>
        <v>1.7241379310344827</v>
      </c>
      <c r="J55" s="40">
        <v>21</v>
      </c>
      <c r="K55" s="41">
        <v>33</v>
      </c>
      <c r="L55" s="41">
        <f>SUM(J55:K55)</f>
        <v>54</v>
      </c>
      <c r="M55" s="30">
        <v>0</v>
      </c>
      <c r="N55" s="42">
        <v>3</v>
      </c>
      <c r="O55" s="53">
        <f>L55+N55</f>
        <v>57</v>
      </c>
      <c r="P55" s="54">
        <f>H55+O55</f>
        <v>58</v>
      </c>
    </row>
    <row r="56" spans="1:16" x14ac:dyDescent="0.25">
      <c r="C56" s="11">
        <f>SUM(C4:C55)</f>
        <v>39</v>
      </c>
      <c r="D56" s="3">
        <f>SUM(D4:D55)</f>
        <v>85</v>
      </c>
      <c r="E56" s="3">
        <f>SUM(E4:E55)</f>
        <v>124</v>
      </c>
      <c r="F56" s="3">
        <f>SUM(F4:F55)</f>
        <v>23</v>
      </c>
      <c r="G56" s="3">
        <f>SUM(G4:G55)</f>
        <v>5</v>
      </c>
      <c r="H56" s="92"/>
      <c r="I56" s="93"/>
      <c r="J56" s="32">
        <f t="shared" ref="J56:O56" si="2">SUM(J4:J55)</f>
        <v>640</v>
      </c>
      <c r="K56" s="28">
        <f t="shared" si="2"/>
        <v>940</v>
      </c>
      <c r="L56" s="28">
        <f t="shared" si="2"/>
        <v>1580</v>
      </c>
      <c r="M56" s="28">
        <f t="shared" si="2"/>
        <v>63</v>
      </c>
      <c r="N56" s="33">
        <f t="shared" si="2"/>
        <v>163</v>
      </c>
      <c r="O56" s="33">
        <f t="shared" si="2"/>
        <v>1806</v>
      </c>
      <c r="P56" s="77"/>
    </row>
    <row r="57" spans="1:16" ht="15.75" thickBot="1" x14ac:dyDescent="0.3">
      <c r="C57" s="84">
        <f>E56+F56+G56</f>
        <v>152</v>
      </c>
      <c r="D57" s="85"/>
      <c r="E57" s="85"/>
      <c r="F57" s="85"/>
      <c r="G57" s="85"/>
      <c r="H57" s="94"/>
      <c r="I57" s="95"/>
      <c r="J57" s="87">
        <f>L56+M56+N56</f>
        <v>1806</v>
      </c>
      <c r="K57" s="88"/>
      <c r="L57" s="88"/>
      <c r="M57" s="88"/>
      <c r="N57" s="88"/>
      <c r="O57" s="88"/>
      <c r="P57" s="78"/>
    </row>
    <row r="58" spans="1:16" x14ac:dyDescent="0.25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6" ht="30" customHeight="1" x14ac:dyDescent="0.25">
      <c r="D59" s="86" t="s">
        <v>44</v>
      </c>
      <c r="E59" s="86"/>
    </row>
    <row r="60" spans="1:16" x14ac:dyDescent="0.25">
      <c r="C60" s="10"/>
      <c r="D60" s="12" t="s">
        <v>33</v>
      </c>
      <c r="E60" s="28" t="s">
        <v>35</v>
      </c>
      <c r="F60" s="14"/>
    </row>
    <row r="61" spans="1:16" x14ac:dyDescent="0.25">
      <c r="B61" s="64" t="s">
        <v>31</v>
      </c>
      <c r="C61" s="64"/>
      <c r="D61" s="8">
        <f>G31+G34+G43+G50</f>
        <v>5</v>
      </c>
      <c r="E61" s="4">
        <f>N4+N5+N10+N11+N15+N16+N21+N24+N25+N26+N27+N31+N34+N38+N43+N44+N50+N51+N54+N55</f>
        <v>163</v>
      </c>
      <c r="F61" s="15"/>
    </row>
    <row r="62" spans="1:16" x14ac:dyDescent="0.25">
      <c r="B62" s="64" t="s">
        <v>32</v>
      </c>
      <c r="C62" s="64"/>
      <c r="D62" s="8">
        <f>E5+E16+E27+E32+E35+E39+E44+E51+E55</f>
        <v>124</v>
      </c>
      <c r="E62" s="4">
        <f>L5+L11+L16+L21+L25+L27+L32+L35+L39+L42+L44+L49+L51+L54+L55</f>
        <v>1577</v>
      </c>
      <c r="F62" s="15"/>
    </row>
    <row r="63" spans="1:16" x14ac:dyDescent="0.25">
      <c r="B63" s="64" t="s">
        <v>37</v>
      </c>
      <c r="C63" s="64"/>
      <c r="D63" s="8">
        <f>F45</f>
        <v>1</v>
      </c>
      <c r="E63" s="4">
        <f>M6+M12+M16+M17+M28+M33+M45</f>
        <v>11</v>
      </c>
      <c r="F63" s="15"/>
    </row>
    <row r="64" spans="1:16" x14ac:dyDescent="0.25">
      <c r="B64" s="65" t="s">
        <v>34</v>
      </c>
      <c r="C64" s="66"/>
      <c r="D64" s="8">
        <f>F7+F13+F18+F22+F29+F40+F46+F52</f>
        <v>0</v>
      </c>
      <c r="E64" s="4">
        <f>M7+M13+M18+M22+M29+M40+M46+M52</f>
        <v>24</v>
      </c>
      <c r="F64" s="15"/>
    </row>
    <row r="65" spans="2:6" x14ac:dyDescent="0.25">
      <c r="B65" s="65" t="s">
        <v>39</v>
      </c>
      <c r="C65" s="66"/>
      <c r="D65" s="8">
        <f>F9+F14+F20+F30+F37+F41+F48+F53</f>
        <v>10</v>
      </c>
      <c r="E65" s="4">
        <f>M14+M20+M30+M41+M48+M53</f>
        <v>28</v>
      </c>
      <c r="F65" s="15"/>
    </row>
    <row r="66" spans="2:6" x14ac:dyDescent="0.25">
      <c r="B66" s="64" t="s">
        <v>40</v>
      </c>
      <c r="C66" s="64"/>
      <c r="D66" s="8">
        <f>F8+F19+F36+F47</f>
        <v>12</v>
      </c>
      <c r="E66" s="4">
        <v>0</v>
      </c>
      <c r="F66" s="15"/>
    </row>
    <row r="67" spans="2:6" x14ac:dyDescent="0.25">
      <c r="B67" s="70" t="s">
        <v>38</v>
      </c>
      <c r="C67" s="70"/>
      <c r="D67" s="16">
        <v>0</v>
      </c>
      <c r="E67" s="4">
        <f>L23</f>
        <v>3</v>
      </c>
      <c r="F67" s="15"/>
    </row>
    <row r="68" spans="2:6" x14ac:dyDescent="0.25">
      <c r="D68" s="3">
        <f>SUM(D61:D66)</f>
        <v>152</v>
      </c>
      <c r="E68" s="3">
        <f>SUM(E61:E67)</f>
        <v>1806</v>
      </c>
      <c r="F68" s="14"/>
    </row>
    <row r="69" spans="2:6" x14ac:dyDescent="0.25">
      <c r="C69" s="51" t="s">
        <v>47</v>
      </c>
      <c r="D69" s="59">
        <f>D68*100/E70</f>
        <v>7.7630234933605724</v>
      </c>
    </row>
    <row r="70" spans="2:6" x14ac:dyDescent="0.25">
      <c r="D70" s="50" t="s">
        <v>45</v>
      </c>
      <c r="E70" s="49">
        <f>D68+E68</f>
        <v>1958</v>
      </c>
    </row>
  </sheetData>
  <mergeCells count="72">
    <mergeCell ref="I43:I48"/>
    <mergeCell ref="I50:I53"/>
    <mergeCell ref="C2:I2"/>
    <mergeCell ref="H56:I57"/>
    <mergeCell ref="I21:I23"/>
    <mergeCell ref="I24:I25"/>
    <mergeCell ref="I26:I30"/>
    <mergeCell ref="I31:I33"/>
    <mergeCell ref="I34:I37"/>
    <mergeCell ref="I38:I41"/>
    <mergeCell ref="C1:O1"/>
    <mergeCell ref="O26:O30"/>
    <mergeCell ref="O31:O33"/>
    <mergeCell ref="O34:O37"/>
    <mergeCell ref="O38:O41"/>
    <mergeCell ref="J57:O57"/>
    <mergeCell ref="O4:O9"/>
    <mergeCell ref="O10:O14"/>
    <mergeCell ref="O15:O20"/>
    <mergeCell ref="O21:O23"/>
    <mergeCell ref="O24:O25"/>
    <mergeCell ref="O50:O53"/>
    <mergeCell ref="O43:O48"/>
    <mergeCell ref="B67:C67"/>
    <mergeCell ref="H4:H9"/>
    <mergeCell ref="H10:H14"/>
    <mergeCell ref="H15:H20"/>
    <mergeCell ref="H21:H23"/>
    <mergeCell ref="H24:H25"/>
    <mergeCell ref="H26:H30"/>
    <mergeCell ref="H31:H33"/>
    <mergeCell ref="H34:H37"/>
    <mergeCell ref="H38:H41"/>
    <mergeCell ref="H43:H48"/>
    <mergeCell ref="H50:H53"/>
    <mergeCell ref="D59:E59"/>
    <mergeCell ref="A43:A48"/>
    <mergeCell ref="A50:A53"/>
    <mergeCell ref="C57:G57"/>
    <mergeCell ref="B66:C66"/>
    <mergeCell ref="A21:A23"/>
    <mergeCell ref="A24:A25"/>
    <mergeCell ref="A26:A30"/>
    <mergeCell ref="A31:A33"/>
    <mergeCell ref="A34:A37"/>
    <mergeCell ref="A38:A41"/>
    <mergeCell ref="B61:C61"/>
    <mergeCell ref="B62:C62"/>
    <mergeCell ref="B63:C63"/>
    <mergeCell ref="B64:C64"/>
    <mergeCell ref="B65:C65"/>
    <mergeCell ref="A2:B2"/>
    <mergeCell ref="A4:A9"/>
    <mergeCell ref="A10:A14"/>
    <mergeCell ref="A15:A20"/>
    <mergeCell ref="J2:O2"/>
    <mergeCell ref="I4:I9"/>
    <mergeCell ref="I10:I14"/>
    <mergeCell ref="I15:I20"/>
    <mergeCell ref="P2:P3"/>
    <mergeCell ref="P4:P9"/>
    <mergeCell ref="P10:P14"/>
    <mergeCell ref="P15:P20"/>
    <mergeCell ref="P21:P23"/>
    <mergeCell ref="P43:P48"/>
    <mergeCell ref="P50:P53"/>
    <mergeCell ref="P56:P57"/>
    <mergeCell ref="P24:P25"/>
    <mergeCell ref="P26:P30"/>
    <mergeCell ref="P31:P33"/>
    <mergeCell ref="P34:P37"/>
    <mergeCell ref="P38:P41"/>
  </mergeCells>
  <pageMargins left="0.7" right="0.7" top="0.75" bottom="0.75" header="0.3" footer="0.3"/>
  <pageSetup paperSize="8" scale="81" fitToHeight="0" orientation="landscape" r:id="rId1"/>
  <ignoredErrors>
    <ignoredError sqref="L4 L5:L29 L30:L48 L49:L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2021_szczegoly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Milewska Małgorzata</dc:creator>
  <cp:lastModifiedBy>Milewska Małgorzata</cp:lastModifiedBy>
  <cp:lastPrinted>2022-08-03T08:03:57Z</cp:lastPrinted>
  <dcterms:created xsi:type="dcterms:W3CDTF">2022-03-25T08:37:04Z</dcterms:created>
  <dcterms:modified xsi:type="dcterms:W3CDTF">2022-08-08T12:26:44Z</dcterms:modified>
</cp:coreProperties>
</file>