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56" i="1" l="1"/>
  <c r="J56" i="1"/>
  <c r="I56" i="1"/>
  <c r="G56" i="1"/>
  <c r="F56" i="1"/>
  <c r="E56" i="1"/>
  <c r="J54" i="1"/>
  <c r="J53" i="1"/>
  <c r="I23" i="1"/>
  <c r="K5" i="1"/>
  <c r="K4" i="1"/>
  <c r="J4" i="1"/>
  <c r="I4" i="1"/>
  <c r="K23" i="1"/>
  <c r="J23" i="1"/>
  <c r="G23" i="1"/>
  <c r="F23" i="1"/>
  <c r="E23" i="1"/>
  <c r="J21" i="1"/>
  <c r="J16" i="1"/>
  <c r="J14" i="1"/>
  <c r="J12" i="1"/>
  <c r="J5" i="1" l="1"/>
  <c r="J6" i="1"/>
  <c r="J7" i="1"/>
  <c r="J11" i="1" l="1"/>
  <c r="J10" i="1"/>
  <c r="G143" i="1"/>
  <c r="F143" i="1"/>
  <c r="E143" i="1"/>
  <c r="J57" i="1"/>
  <c r="I57" i="1"/>
  <c r="G57" i="1"/>
  <c r="F57" i="1"/>
  <c r="E57" i="1"/>
  <c r="E49" i="1"/>
  <c r="F49" i="1"/>
  <c r="G49" i="1"/>
  <c r="I49" i="1"/>
  <c r="J49" i="1"/>
  <c r="K4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J8" i="1"/>
  <c r="J9" i="1"/>
  <c r="J13" i="1"/>
  <c r="J15" i="1"/>
  <c r="J17" i="1"/>
  <c r="J18" i="1"/>
  <c r="J19" i="1"/>
  <c r="J20" i="1"/>
  <c r="J22" i="1"/>
  <c r="K54" i="1"/>
  <c r="K57" i="1" s="1"/>
  <c r="K55" i="1"/>
  <c r="K53" i="1"/>
  <c r="I54" i="1"/>
  <c r="I53" i="1"/>
  <c r="I2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27" i="1"/>
  <c r="K143" i="1"/>
</calcChain>
</file>

<file path=xl/sharedStrings.xml><?xml version="1.0" encoding="utf-8"?>
<sst xmlns="http://schemas.openxmlformats.org/spreadsheetml/2006/main" count="313" uniqueCount="227">
  <si>
    <t>Numer projektu</t>
  </si>
  <si>
    <t>Nazwa projektu</t>
  </si>
  <si>
    <t>Instytucja</t>
  </si>
  <si>
    <t>Ossolińskie świadectwa niepodległej kultury polskiej</t>
  </si>
  <si>
    <t>Zakład Narodowy im. Ossolińskich</t>
  </si>
  <si>
    <t>#100 Wolność</t>
  </si>
  <si>
    <t>Muzeum II Wojny Światowej w Gdańsku</t>
  </si>
  <si>
    <t>Wystawa „Wojsko Polskie w obiektywie Henryka Poddębskiego” w wersji mobilnej</t>
  </si>
  <si>
    <t>Historia Polski w dramacie</t>
  </si>
  <si>
    <t>Teatr Dzieci Zagłębia im. Jana Dormana w Będzinie</t>
  </si>
  <si>
    <t>Cudze chwalicie, swego nie znacie – Stulecie Niepodległości w Teatrze Dormana</t>
  </si>
  <si>
    <t>Wystawa „Co po Cybisie?”</t>
  </si>
  <si>
    <t>Zachęta – Narodowa Galeria Sztuki</t>
  </si>
  <si>
    <t>Organizacja wystawy czasowej „Tożsamość polska”  w Muzeum Plakatu w Wilanowie, oddział Muzeum Narodowego w Warszawie Galeria Format B1 i Galeria Format B2</t>
  </si>
  <si>
    <t>Muzeum Plakatu w Wilanowie, oddział Muzeum Narodowego w Warszawie</t>
  </si>
  <si>
    <t>Zawsze Wierni Polsce!</t>
  </si>
  <si>
    <t>Muzeum Stutthof</t>
  </si>
  <si>
    <t>Filharmonia Zielonogórska</t>
  </si>
  <si>
    <t>Ogólnopolski konkurs filmowy – „Zabytkomania – droga do wolności”</t>
  </si>
  <si>
    <t>Narodowy Instytut Dziedzictwa</t>
  </si>
  <si>
    <t>Filmy „Szlakiem miejsc niezwykłych – Pomniki historii” wraz z publikacją  „Pomniki Historii”</t>
  </si>
  <si>
    <t>Narodowy Instytut Architektury i Urbanistyki</t>
  </si>
  <si>
    <t>Infrastruktura Niepodległości: Architektura polskich powiatowych projektów modernizacyjnych cz. 1</t>
  </si>
  <si>
    <t>Na drodze do Niepodległej. Ojcowie Wolności – Jan Paweł II i Stefan Wyszyński.</t>
  </si>
  <si>
    <t>Muzeum Jana Pawła II I Prymasa Wyszyńskiego w Warszawie</t>
  </si>
  <si>
    <t>Cykl koncertów „ NIEPODLEGŁA”</t>
  </si>
  <si>
    <t>Wiatr od morza. W sto lat później</t>
  </si>
  <si>
    <t>Wilno i Wileńszczyzna w obrazach fotograficznych Jana Bułhaka</t>
  </si>
  <si>
    <t>Filharmonia Pomorska im. I. J. Paderewskiego</t>
  </si>
  <si>
    <t>Pieśni Paderewskiego w 100. rocznicę odzyskania Niepodległości</t>
  </si>
  <si>
    <t>Centrum Paderewskiego w Kąśnej Dolnej</t>
  </si>
  <si>
    <t>Ignacy Jan Paderewski. Muzyka mojego domu</t>
  </si>
  <si>
    <t>Paderewski Superbohater</t>
  </si>
  <si>
    <t>Ośrodek „Pamięć i Przyszłość”</t>
  </si>
  <si>
    <t>Być Polakiem w Breslau – aplikacja mobilna</t>
  </si>
  <si>
    <t>Wystawa obrazów Symchy Trachtera – z Paryża do Niepodległej</t>
  </si>
  <si>
    <t>Związani historią. Stosunki polsko – żydowskie na ziemiach polskich. etap I</t>
  </si>
  <si>
    <t>Teatr Wybrzeże</t>
  </si>
  <si>
    <t>Ruscy</t>
  </si>
  <si>
    <t>Muzeum Narodowe w Gdańsku</t>
  </si>
  <si>
    <t>Przestrzenie (Nie)Podległe</t>
  </si>
  <si>
    <t>Narodowy Stary Teatr im. Heleny Modrzejewskiej w Krakowie</t>
  </si>
  <si>
    <t>Muzeum Pałacu Króla Jana III w Wilanowie</t>
  </si>
  <si>
    <t>Cykl koncertów pt. „Podróż z Paderewskim ku wolności” oraz wydawnictwo</t>
  </si>
  <si>
    <t>Wiedza niepodległa</t>
  </si>
  <si>
    <t>Muzeum Narodowe w Krakowie</t>
  </si>
  <si>
    <t>Wyspiański nieznany. Sztuka książki Stanisława Wyspiańskiego</t>
  </si>
  <si>
    <t>Jan Hrynkowski i pokolenie niepodległości. Opowieść - etap 1</t>
  </si>
  <si>
    <t>Centrum Rzeźby Polskiej w Orońsku</t>
  </si>
  <si>
    <t>Polskie artystki rzeźbiarki i polscy rzeźbiarze tworzący zagranicą</t>
  </si>
  <si>
    <t>Polska Orkiestra Sinfonia Iuventus</t>
  </si>
  <si>
    <t>Sinfonia Iuventus dla Niepodległej. Koncert z okazji 100-lecia odzyskania przez Polskę niepodległości</t>
  </si>
  <si>
    <t>Muzeum Narodowe w Kielcach</t>
  </si>
  <si>
    <t>Strażnicy dziedzictwa Niepodległej</t>
  </si>
  <si>
    <t>Polak Potrafi. Polska niepodległość a historie lokalne</t>
  </si>
  <si>
    <t>Instytut Solidarności i Męstwa im. Witolda Pileckiego</t>
  </si>
  <si>
    <t>Wystawa czasowa „Gdynia – Tel Awiw”. Etap 2</t>
  </si>
  <si>
    <t>Muzeum Historii Żydów Polskich POLIN</t>
  </si>
  <si>
    <t>Muzeum Narodowe w Warszawie</t>
  </si>
  <si>
    <t>Wystawa, której nie było… 
Ignacy Łopieński (1865-1944) – odnowiciel sztuki graficznej</t>
  </si>
  <si>
    <t>Polska Opera Królewska</t>
  </si>
  <si>
    <t>Powrót do źródeł</t>
  </si>
  <si>
    <t>Polska Kronika Tańca</t>
  </si>
  <si>
    <t>Instytut Muzyki i Tańca</t>
  </si>
  <si>
    <t>Niepodległa.kom – 100 lat polskiego komiksu</t>
  </si>
  <si>
    <t>EC1 Łódź - Miasto Kultury" w Łodzi</t>
  </si>
  <si>
    <t>Orkiestra Kameralna Polskiego Radia Amadeus</t>
  </si>
  <si>
    <t>Mieczysław Wajnberg – symfonie kameralne</t>
  </si>
  <si>
    <t xml:space="preserve">Narodowe Muzeum Techniki </t>
  </si>
  <si>
    <t>Ocalić od zapomnienia - archiwum audiowizualne ludzi i obiektów techniki w Polsce</t>
  </si>
  <si>
    <t>Wynalazcy, odkrywcy, przemysłowcy – historia polskich innowacji</t>
  </si>
  <si>
    <t>Ignacy Jan Paderewski – gwiazda Niepodległej (etap I)</t>
  </si>
  <si>
    <t>Polskie Wydawnictwo Muzyczne</t>
  </si>
  <si>
    <t>Państwowy Zespół Ludowy Pieśni i Tańca „Mazowsze” im. T. Sygietyńskiego</t>
  </si>
  <si>
    <t>Stąd nasz ród</t>
  </si>
  <si>
    <t xml:space="preserve">Narodowy Instytut Fryderyka Chopina </t>
  </si>
  <si>
    <t xml:space="preserve">Pieśń i opera polska w XIX wieku. Program edukacyjny w ramach obchodów Roku Stanisława Moniuszki </t>
  </si>
  <si>
    <t>Teatr Polski im. Arnolda Szyfmana w Warszawie</t>
  </si>
  <si>
    <t>Premiera „Dziadów” Adama Mickiewicza w reżyserii Janusza Wiśniewskiego</t>
  </si>
  <si>
    <t>Teatr Żydowski im. Estery Rachel i Idy Kamińskich – Centrum Kultury Jidysz w Warszawie</t>
  </si>
  <si>
    <t xml:space="preserve">Premiera spektaklu „Pułk Lekkokonny Starozakonny” </t>
  </si>
  <si>
    <t>Prapremiera spektaklu muzycznego „Żydzi i Niepodległa”</t>
  </si>
  <si>
    <t>Album policmajstra – wydanie drukiem publikacji</t>
  </si>
  <si>
    <t>Państwowy Instytut Wydawniczy</t>
  </si>
  <si>
    <t>Straszny dwór” 2018 – książka prof. Jacka Kowalskiego 2. etap pracy wydawniczej</t>
  </si>
  <si>
    <t>Narodowe Centrum Kultury</t>
  </si>
  <si>
    <t>Polacy o niepodległości</t>
  </si>
  <si>
    <t>Polska 2119 – Kapsuła czasu</t>
  </si>
  <si>
    <t>Biblioteka Narodowa</t>
  </si>
  <si>
    <t>Myśl Niepodległa. Czy Polacy wybić się mogą na niepodległość?</t>
  </si>
  <si>
    <t>Pierwsze/Najstarsze. Fundamenty Niepodległości</t>
  </si>
  <si>
    <t>Muzeum Łazienki Królewskie w Warszawie</t>
  </si>
  <si>
    <t>Blask orderów w 100-lecie odzyskania niepodległości – etap III</t>
  </si>
  <si>
    <t xml:space="preserve">Naczelna Dyrekcja Archiwów Państwowych </t>
  </si>
  <si>
    <t>Archiwa Rodzinne Niepodległej</t>
  </si>
  <si>
    <t>Europejskie Centrum Muzyki Krzysztofa Pendereckiego</t>
  </si>
  <si>
    <t xml:space="preserve">Święto Niepodległości  - Święto Polskiej Muzyki, cykl koncertów w Europejskim Centrum Muzyki Krzysztofa Pendereckiego </t>
  </si>
  <si>
    <t>Muzeum Józefa Piłsudskiego w Sulejówku</t>
  </si>
  <si>
    <t>Muzeum na stulecia – komponent wystawienniczy</t>
  </si>
  <si>
    <t>Studio Miniatur Filmowych w Warszawie</t>
  </si>
  <si>
    <t xml:space="preserve">Historie „małych ojczyzn” </t>
  </si>
  <si>
    <t>Ośrodek Praktyk Teatralnych „Gardzienice”</t>
  </si>
  <si>
    <t>Realizacja sceniczna „Wyzwolenia” Stanisława Wyspiańskiego, z muzyką Zygmunta Koniecznego, w reżyserii Włodzimierza Staniewskiego, na 100-lecie odzyskania Niepodległości</t>
  </si>
  <si>
    <t>Filharmonia im. Mieczysława Karłowicza w Szczecinie</t>
  </si>
  <si>
    <t>Jesteśmy w domu</t>
  </si>
  <si>
    <t>Grandioso Polonia</t>
  </si>
  <si>
    <t>Centrum Polsko-Rosyjskiego Dialogu i Porozumienia</t>
  </si>
  <si>
    <t>Niepodległość 2.0 – młodzi liderzy o niepodległości</t>
  </si>
  <si>
    <t>Muzeum Literatury im. Adama Mickiewicza w Warszawie</t>
  </si>
  <si>
    <t>Wystawa - Punkt widzenia. Honor. Natura. Sztuka. O relacjach między sztuką i poezją polską i japońska w XIX i XX wieku</t>
  </si>
  <si>
    <t>Muzeum Lubelskie w Lublinie</t>
  </si>
  <si>
    <t>Generacja: niepodległa</t>
  </si>
  <si>
    <t>Lublin – Wschód Niepodległej</t>
  </si>
  <si>
    <t>Muzeum Historii Polski</t>
  </si>
  <si>
    <t xml:space="preserve">Projekt edukacyjny „Drogi do niepodległości” </t>
  </si>
  <si>
    <t>XIII Przystanek Niepodległość</t>
  </si>
  <si>
    <t>Muzeum Śląskie w Katowicach</t>
  </si>
  <si>
    <t>Niezapomniane. Kobiety w czasie powstań i plebiscytu na Górnym Śląsku</t>
  </si>
  <si>
    <t xml:space="preserve">Ośrodek "Pogranicze - sztuk, kultur , narodów" w Sejnach  </t>
  </si>
  <si>
    <t>Rodzinna historia niepodległych Sejn</t>
  </si>
  <si>
    <t xml:space="preserve">Dom polski. Sto lat – wystawa i program towarzyszący </t>
  </si>
  <si>
    <t xml:space="preserve">Zakład Narodowy im. Ossolińskich </t>
  </si>
  <si>
    <t>Muzeum Getta Warszawskiego</t>
  </si>
  <si>
    <t>Armia Krajowa wobec tragedii polskich Żydów</t>
  </si>
  <si>
    <t>Interaktywna Mapa Getta Warszawskiego</t>
  </si>
  <si>
    <t xml:space="preserve">100 zabytków na 100-lecie kontaktów dyplomatycznych </t>
  </si>
  <si>
    <t>Pozycja w rankingu</t>
  </si>
  <si>
    <t>RANKING PROJEKTÓW SCHEMAT 1A NABÓR 2018-2019</t>
  </si>
  <si>
    <t xml:space="preserve">Punktacja </t>
  </si>
  <si>
    <t>SUMA</t>
  </si>
  <si>
    <t>Centrum Sztuki Współczesnej Zamek Ujazdowski</t>
  </si>
  <si>
    <t>Czekając na kolejne nadejście</t>
  </si>
  <si>
    <t>Filharmonia Narodowa</t>
  </si>
  <si>
    <t>błąd formalny</t>
  </si>
  <si>
    <t>Instytut Książki</t>
  </si>
  <si>
    <t>Teka „Niepodległej”</t>
  </si>
  <si>
    <t>Muzeum Sztuki w Łodzi</t>
  </si>
  <si>
    <t>Awangarda konstruktorem Niepodległej. Wydanie publikacji</t>
  </si>
  <si>
    <t>Skarby polskiej muzyki chóralnej</t>
  </si>
  <si>
    <t>Teatr im. Stefana Jaracza w Olsztynie</t>
  </si>
  <si>
    <t>Cztery kroki do wolności</t>
  </si>
  <si>
    <t>Zespół Pieśni i Tańca „Śląsk” im. Stanisława Hadyny</t>
  </si>
  <si>
    <t>Dumni z Niepodległej - lekcja patriotyzmu</t>
  </si>
  <si>
    <t>Opowiemy wam  naszą historię – 100 lat Niepodległej</t>
  </si>
  <si>
    <t>Centrum Technologii Audiowizualnych</t>
  </si>
  <si>
    <t>Wystawa wirtualna “Drzwi do niepodległości”</t>
  </si>
  <si>
    <t>100 lat Niepodległości – 60-lecie gmachu Filharmonii Pomorskiej</t>
  </si>
  <si>
    <t xml:space="preserve">Wytwórnia Filmów Dokumentalnych i Fabularnych </t>
  </si>
  <si>
    <t>Cykl Notacji Polskiej Kroniki Filmowej w setną rocznicę odzyskania Niepodległości</t>
  </si>
  <si>
    <t>Walcząca – produkcja filmu dokumentalnego z elementami fabularnymi</t>
  </si>
  <si>
    <t>Filharmonia Kameralna im. Witolda Lutosławskiego w Łomży</t>
  </si>
  <si>
    <t xml:space="preserve">Cykl koncertowy - Dumni z Niepodległej </t>
  </si>
  <si>
    <t>Mieć w miłości kraj ojczysty</t>
  </si>
  <si>
    <t xml:space="preserve">Wystawa „Polska” na eksport. Fotoreportaż lat 50-60 XX w. w archiwach prywatnych i prasowych </t>
  </si>
  <si>
    <t>Międzynarodowe Centrum Kultury w Krakowie</t>
  </si>
  <si>
    <t>Wystawa Czas przełomu. Sztuka awangardy w Europie Środkowej 1908-1928</t>
  </si>
  <si>
    <t>Opera i Filharmonia Podlaska – Europejskie Centrum Sztuki</t>
  </si>
  <si>
    <t>Podróż ku wolności</t>
  </si>
  <si>
    <t>Kazimierz Moczarski – człowiek zawsze wolny</t>
  </si>
  <si>
    <t>Muzyka kameralna okresu międzywojennego w Europie Środkowej</t>
  </si>
  <si>
    <t>Centrum Sztuki Współczesnej „Znaki Czasu” w Toruniu</t>
  </si>
  <si>
    <t>10 performansów o Niepodległej</t>
  </si>
  <si>
    <t>Droga ku Wolności – budowanie tożsamości narodowej poprzez edukację patriotyczną</t>
  </si>
  <si>
    <t>Konferencja: Ignacy Jan Paderewski – polityk, inteligent, kompozytor</t>
  </si>
  <si>
    <t>Narodowa Orkiestra Symfoniczna Polskiego Radia z siedzibą w Katowicach</t>
  </si>
  <si>
    <t>Festiwal Górecki – Penderecki</t>
  </si>
  <si>
    <t>Dom Pracy Twórczej w Radziejowicach</t>
  </si>
  <si>
    <t>XI Letni Festiwal im. Jerzego Waldorffa w Radziejowicach</t>
  </si>
  <si>
    <t>Filharmonia Podkarpacka</t>
  </si>
  <si>
    <t>Stanisław Wisłocki in memoriam</t>
  </si>
  <si>
    <t xml:space="preserve">POLKI. Pięćdziesiąt lat w stuleciu </t>
  </si>
  <si>
    <t>Symfonia Światła – koncert i nagranie płyty CD</t>
  </si>
  <si>
    <t>Nagranie płyty z muzyką polską - Karol Szymanowski – III Symfonia Pieśń o nocy</t>
  </si>
  <si>
    <t xml:space="preserve">Zamek Królewski w Warszawie - Muzeum Rezydencja Królów i Rzeczypospolitej </t>
  </si>
  <si>
    <t>Król się żeni! Wystawa Rolki sztokholmskiej</t>
  </si>
  <si>
    <t>Długi rok 1989</t>
  </si>
  <si>
    <t>Teatr Wielki im. Stanisława Moniuszki w Poznaniu</t>
  </si>
  <si>
    <t>Szlakiem Paderewskiego/ Paderewski GRA w Poznaniu</t>
  </si>
  <si>
    <t>Muzeum Narodowe we Wrocławiu</t>
  </si>
  <si>
    <t xml:space="preserve">W pogoni za kolorem. Jerzy Słuczan-Orkusz (1924-2002). Projektant szkła </t>
  </si>
  <si>
    <t xml:space="preserve">Teatr Polski we Wrocławiu </t>
  </si>
  <si>
    <t>Spektakl  pt. „Anders wojna o pokój”</t>
  </si>
  <si>
    <t>Warsztaty czytelnicze dla instruktorów harcerskich</t>
  </si>
  <si>
    <t>Premiera spektaklu „Fantom” w reżyserii Mai Kleczewskiej</t>
  </si>
  <si>
    <t>Tożsamość i tradycja</t>
  </si>
  <si>
    <t xml:space="preserve">Muzeum Literatury im. Adama Mickiewicza w Warszawie </t>
  </si>
  <si>
    <t>Niepodległa Śmierci - Kongres tłumaczy Witolda Gombrowicza pół wieku po śmierci pisarza</t>
  </si>
  <si>
    <t>Opera Wrocławska</t>
  </si>
  <si>
    <t>Rok Polski w Operze Wrocławskiej 2018 – 2019. Świętujmy razem!</t>
  </si>
  <si>
    <t>Narodowe Forum Muzyki im Witolda Lutosławskiego we Wrocławiu</t>
  </si>
  <si>
    <t>Muzyka I Rzeczpospolitej – wydawnictwa płytowe etap I</t>
  </si>
  <si>
    <t>Niepodległa dzieciom – Nutobus PWM-u (Etap I)</t>
  </si>
  <si>
    <t>Niepodległa i Ludzie Pogranicza - ciągłość wielokulturowych tradycji dawnej Rzeczypospolitej</t>
  </si>
  <si>
    <t>Karmaniola czyli od Sasa do lasa</t>
  </si>
  <si>
    <t>Instytut Teatralny im. Zbigniewa Raszewskiego</t>
  </si>
  <si>
    <t>Muzeum Narodowe w Poznaniu</t>
  </si>
  <si>
    <t>Sztuka, Pamięć, Miejsce</t>
  </si>
  <si>
    <t>Artystki niepodległe</t>
  </si>
  <si>
    <t>Nowoczesność i tradycja – park-pomnik w Żelazowej Woli: naukowa publikacja pokonferencyjna</t>
  </si>
  <si>
    <t>Międzynarodowy Festiwal „Muzyka w przestrzeni. Polska muzyka w muzyce świata”</t>
  </si>
  <si>
    <t>Promocja polskiej muzyki w ramach obchodów odzyskania Niepodległości Polski etap I</t>
  </si>
  <si>
    <t>Opera Nova w Bydgoszczy</t>
  </si>
  <si>
    <t>Dokończenie realizacji jubileuszowego wydania inscenizacji polskiej opery narodowej „Halka” Stanisława Moniuszki na płytach DVD i Blu-ray</t>
  </si>
  <si>
    <t>Harmonia Respublica – organizacja cyklu koncertów oraz przedstawienia</t>
  </si>
  <si>
    <t>Spektakl  pt. „Ożenić się nie mogę”  A. Fredro</t>
  </si>
  <si>
    <t>Zawsze Moniuszko! – upowszechnienie twórczości Stanisława Moniuszki</t>
  </si>
  <si>
    <t>Wystawa Skopje. Miasto solidarności</t>
  </si>
  <si>
    <t>Debiuty – Młodzi w Starym</t>
  </si>
  <si>
    <t>Dokończenie prac związanych z wydaniem na płytach DVD i Blu-ray polskiego baletu Roberta Bondary „Zniewolony umysł”</t>
  </si>
  <si>
    <t>Wnioskowana dotacja na rok 2018</t>
  </si>
  <si>
    <t>WNIOSKI ROZPATRZONE POZYTYWNIE</t>
  </si>
  <si>
    <t>WNIOSKI ROZPATRZONE NEGATYWNIE</t>
  </si>
  <si>
    <t>WNIOSKI NIEROZPATRYWANE</t>
  </si>
  <si>
    <t>nie dotyczy</t>
  </si>
  <si>
    <t>WNIOSKI ROZPATRZONE POZYTYWNIE NADZWYCZAJNĄ DECYZJĄ PEŁNOMOCNIKA RZĄDU DS. OBCHODÓW STULECIA ODZYSKANIA NIEPODLEGŁOŚCI RZECZYPOSPOLITEJ POLSKIEJ</t>
  </si>
  <si>
    <t>Przyznana dotacja na rok 2018</t>
  </si>
  <si>
    <t>Przyznana dotacja na rok 2019</t>
  </si>
  <si>
    <t>Wnioskowana dotacja  w ramach PW NIEPODLEGŁA</t>
  </si>
  <si>
    <t>Wnioskowana dotacja na rok 2019</t>
  </si>
  <si>
    <t>Przyznana dotacja łącznie</t>
  </si>
  <si>
    <t xml:space="preserve">Przyznana dotacja łącznie </t>
  </si>
  <si>
    <t>Żydowski Instytut Historyczny im. E. Ringelbluma</t>
  </si>
  <si>
    <t>Koncerty z muzyką polską w Filharmonii Narodowej</t>
  </si>
  <si>
    <t>Serial edukacyjno-historyczny pt. ”Kuźnia Bohaterów - Niepodlegli Cichociemni”</t>
  </si>
  <si>
    <t>WNIOSKI ROZPATRZONE POZYTYWNIE 
WYŁĄCZNIE W ZAKRESIE ROKU 2018</t>
  </si>
  <si>
    <t>Reduta- Teatralna Niepodległość</t>
  </si>
  <si>
    <t xml:space="preserve">DOFINANSOWANIE ŁĄCZNIE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</si>
</sst>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7" tint="0.39997558519241921"/>
        <bgColor theme="4" tint="0.5999938962981048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3" borderId="6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6" fillId="0" borderId="0" xfId="0" applyFont="1"/>
    <xf numFmtId="164" fontId="6" fillId="4" borderId="6" xfId="0" applyNumberFormat="1" applyFont="1" applyFill="1" applyBorder="1" applyAlignment="1">
      <alignment wrapText="1"/>
    </xf>
    <xf numFmtId="164" fontId="6" fillId="4" borderId="6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4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164" fontId="4" fillId="0" borderId="6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4" fillId="4" borderId="6" xfId="0" applyNumberFormat="1" applyFont="1" applyFill="1" applyBorder="1" applyAlignment="1">
      <alignment wrapText="1"/>
    </xf>
    <xf numFmtId="164" fontId="4" fillId="3" borderId="6" xfId="0" applyNumberFormat="1" applyFont="1" applyFill="1" applyBorder="1" applyAlignment="1">
      <alignment wrapText="1"/>
    </xf>
    <xf numFmtId="164" fontId="4" fillId="0" borderId="6" xfId="0" applyNumberFormat="1" applyFont="1" applyBorder="1" applyAlignment="1">
      <alignment horizontal="right" wrapText="1"/>
    </xf>
    <xf numFmtId="164" fontId="4" fillId="4" borderId="6" xfId="0" applyNumberFormat="1" applyFont="1" applyFill="1" applyBorder="1" applyAlignment="1">
      <alignment horizontal="right" wrapText="1"/>
    </xf>
    <xf numFmtId="0" fontId="4" fillId="0" borderId="0" xfId="0" applyFont="1"/>
    <xf numFmtId="1" fontId="6" fillId="3" borderId="6" xfId="0" applyNumberFormat="1" applyFont="1" applyFill="1" applyBorder="1" applyAlignment="1">
      <alignment horizontal="center" wrapText="1"/>
    </xf>
    <xf numFmtId="1" fontId="6" fillId="0" borderId="6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" fontId="6" fillId="4" borderId="6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4" fillId="5" borderId="6" xfId="0" applyFont="1" applyFill="1" applyBorder="1" applyAlignment="1">
      <alignment wrapText="1"/>
    </xf>
    <xf numFmtId="164" fontId="6" fillId="6" borderId="6" xfId="0" applyNumberFormat="1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6" borderId="6" xfId="0" applyFont="1" applyFill="1" applyBorder="1" applyAlignment="1">
      <alignment horizontal="right" wrapText="1"/>
    </xf>
    <xf numFmtId="0" fontId="6" fillId="8" borderId="6" xfId="0" applyFont="1" applyFill="1" applyBorder="1" applyAlignment="1">
      <alignment horizontal="center" wrapText="1"/>
    </xf>
    <xf numFmtId="164" fontId="6" fillId="8" borderId="6" xfId="0" applyNumberFormat="1" applyFont="1" applyFill="1" applyBorder="1" applyAlignment="1">
      <alignment horizontal="center" wrapText="1"/>
    </xf>
    <xf numFmtId="1" fontId="6" fillId="8" borderId="6" xfId="0" applyNumberFormat="1" applyFont="1" applyFill="1" applyBorder="1" applyAlignment="1">
      <alignment horizontal="center" wrapText="1"/>
    </xf>
    <xf numFmtId="0" fontId="4" fillId="7" borderId="6" xfId="0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6" xfId="0" applyFill="1" applyBorder="1" applyAlignment="1">
      <alignment wrapText="1"/>
    </xf>
    <xf numFmtId="164" fontId="6" fillId="8" borderId="6" xfId="0" applyNumberFormat="1" applyFont="1" applyFill="1" applyBorder="1" applyAlignment="1">
      <alignment wrapText="1"/>
    </xf>
    <xf numFmtId="164" fontId="6" fillId="8" borderId="1" xfId="0" applyNumberFormat="1" applyFont="1" applyFill="1" applyBorder="1" applyAlignment="1">
      <alignment wrapText="1"/>
    </xf>
    <xf numFmtId="1" fontId="6" fillId="8" borderId="1" xfId="0" applyNumberFormat="1" applyFont="1" applyFill="1" applyBorder="1" applyAlignment="1">
      <alignment horizontal="center" wrapText="1"/>
    </xf>
    <xf numFmtId="164" fontId="6" fillId="7" borderId="6" xfId="0" applyNumberFormat="1" applyFont="1" applyFill="1" applyBorder="1" applyAlignment="1">
      <alignment wrapText="1"/>
    </xf>
    <xf numFmtId="164" fontId="6" fillId="9" borderId="6" xfId="0" applyNumberFormat="1" applyFont="1" applyFill="1" applyBorder="1" applyAlignment="1">
      <alignment horizontal="center" wrapText="1"/>
    </xf>
    <xf numFmtId="0" fontId="4" fillId="6" borderId="6" xfId="0" applyFont="1" applyFill="1" applyBorder="1" applyAlignment="1">
      <alignment wrapText="1"/>
    </xf>
    <xf numFmtId="1" fontId="6" fillId="11" borderId="6" xfId="0" applyNumberFormat="1" applyFont="1" applyFill="1" applyBorder="1" applyAlignment="1">
      <alignment horizontal="center" wrapText="1"/>
    </xf>
    <xf numFmtId="0" fontId="6" fillId="11" borderId="6" xfId="0" applyFont="1" applyFill="1" applyBorder="1" applyAlignment="1">
      <alignment horizontal="center" wrapText="1"/>
    </xf>
    <xf numFmtId="0" fontId="6" fillId="11" borderId="3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 wrapText="1"/>
    </xf>
    <xf numFmtId="0" fontId="6" fillId="11" borderId="5" xfId="0" applyFont="1" applyFill="1" applyBorder="1" applyAlignment="1">
      <alignment horizontal="center" wrapText="1"/>
    </xf>
    <xf numFmtId="1" fontId="6" fillId="11" borderId="5" xfId="0" applyNumberFormat="1" applyFont="1" applyFill="1" applyBorder="1" applyAlignment="1">
      <alignment horizontal="center" wrapText="1"/>
    </xf>
    <xf numFmtId="164" fontId="6" fillId="11" borderId="6" xfId="0" applyNumberFormat="1" applyFont="1" applyFill="1" applyBorder="1" applyAlignment="1">
      <alignment horizontal="center" wrapText="1"/>
    </xf>
    <xf numFmtId="164" fontId="6" fillId="12" borderId="6" xfId="0" applyNumberFormat="1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 wrapText="1"/>
    </xf>
    <xf numFmtId="164" fontId="6" fillId="10" borderId="6" xfId="0" applyNumberFormat="1" applyFont="1" applyFill="1" applyBorder="1" applyAlignment="1">
      <alignment horizontal="center" wrapText="1"/>
    </xf>
    <xf numFmtId="1" fontId="6" fillId="10" borderId="6" xfId="0" applyNumberFormat="1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right" wrapText="1"/>
    </xf>
    <xf numFmtId="0" fontId="0" fillId="13" borderId="0" xfId="0" applyFill="1"/>
    <xf numFmtId="0" fontId="3" fillId="13" borderId="0" xfId="0" applyFont="1" applyFill="1"/>
    <xf numFmtId="0" fontId="6" fillId="13" borderId="0" xfId="0" applyFont="1" applyFill="1"/>
    <xf numFmtId="0" fontId="2" fillId="10" borderId="6" xfId="0" applyFont="1" applyFill="1" applyBorder="1" applyAlignment="1">
      <alignment horizontal="right" wrapText="1"/>
    </xf>
    <xf numFmtId="164" fontId="6" fillId="11" borderId="6" xfId="0" applyNumberFormat="1" applyFont="1" applyFill="1" applyBorder="1" applyAlignment="1">
      <alignment horizontal="right" wrapText="1"/>
    </xf>
    <xf numFmtId="0" fontId="6" fillId="8" borderId="6" xfId="0" applyFont="1" applyFill="1" applyBorder="1" applyAlignment="1">
      <alignment horizontal="right" wrapText="1"/>
    </xf>
    <xf numFmtId="164" fontId="6" fillId="8" borderId="6" xfId="0" applyNumberFormat="1" applyFont="1" applyFill="1" applyBorder="1" applyAlignment="1">
      <alignment horizontal="right" wrapText="1"/>
    </xf>
    <xf numFmtId="1" fontId="6" fillId="8" borderId="6" xfId="0" applyNumberFormat="1" applyFont="1" applyFill="1" applyBorder="1" applyAlignment="1">
      <alignment horizontal="right" wrapText="1"/>
    </xf>
    <xf numFmtId="164" fontId="6" fillId="9" borderId="6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center" wrapText="1"/>
    </xf>
    <xf numFmtId="164" fontId="1" fillId="3" borderId="6" xfId="0" applyNumberFormat="1" applyFont="1" applyFill="1" applyBorder="1" applyAlignment="1">
      <alignment horizontal="right" wrapText="1"/>
    </xf>
    <xf numFmtId="0" fontId="6" fillId="6" borderId="0" xfId="0" applyFont="1" applyFill="1" applyAlignment="1">
      <alignment horizontal="center" wrapText="1"/>
    </xf>
    <xf numFmtId="0" fontId="0" fillId="6" borderId="0" xfId="0" applyFill="1" applyAlignment="1">
      <alignment horizontal="center"/>
    </xf>
    <xf numFmtId="164" fontId="6" fillId="11" borderId="1" xfId="0" applyNumberFormat="1" applyFont="1" applyFill="1" applyBorder="1" applyAlignment="1">
      <alignment horizontal="center" wrapText="1"/>
    </xf>
    <xf numFmtId="164" fontId="6" fillId="11" borderId="7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ny" xfId="0" builtinId="0"/>
  </cellStyles>
  <dxfs count="13">
    <dxf>
      <numFmt numFmtId="164" formatCode="#,##0.00\ &quot;zł&quot;"/>
      <alignment vertical="bottom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alignment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alignment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alignment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Styl tabeli 1" defaultPivotStyle="PivotStyleMedium9">
    <tableStyle name="Styl tabeli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5" displayName="Tabela5" ref="B3:J59" totalsRowShown="0" headerRowDxfId="12" dataDxfId="10" headerRowBorderDxfId="11" tableBorderDxfId="9">
  <autoFilter ref="B3:J59"/>
  <sortState ref="B3:L129">
    <sortCondition descending="1" ref="H2:H129"/>
  </sortState>
  <tableColumns count="9">
    <tableColumn id="1" name="Numer projektu" dataDxfId="8"/>
    <tableColumn id="2" name="Instytucja" dataDxfId="7"/>
    <tableColumn id="3" name="Nazwa projektu" dataDxfId="6"/>
    <tableColumn id="6" name="Wnioskowana dotacja  w ramach PW NIEPODLEGŁA" dataDxfId="5"/>
    <tableColumn id="14" name="Wnioskowana dotacja na rok 2018" dataDxfId="4"/>
    <tableColumn id="9" name="Wnioskowana dotacja na rok 2019" dataDxfId="3"/>
    <tableColumn id="5" name="Punktacja " dataDxfId="2">
      <calculatedColumnFormula>SUM(#REF!,#REF!)</calculatedColumnFormula>
    </tableColumn>
    <tableColumn id="8" name="Przyznana dotacja na rok 2018" dataDxfId="1"/>
    <tableColumn id="4" name="Przyznana dotacja na rok 2019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6"/>
  <sheetViews>
    <sheetView tabSelected="1" topLeftCell="A94" workbookViewId="0">
      <selection activeCell="K57" sqref="K57"/>
    </sheetView>
  </sheetViews>
  <sheetFormatPr defaultRowHeight="15" x14ac:dyDescent="0.25"/>
  <cols>
    <col min="1" max="1" width="8.85546875" style="19" customWidth="1"/>
    <col min="2" max="2" width="8.85546875" customWidth="1"/>
    <col min="3" max="3" width="42.42578125" style="3" customWidth="1"/>
    <col min="4" max="4" width="57.7109375" style="3" customWidth="1"/>
    <col min="5" max="5" width="15" style="3" customWidth="1"/>
    <col min="6" max="6" width="13.7109375" style="3" customWidth="1"/>
    <col min="7" max="7" width="15.28515625" style="3" customWidth="1"/>
    <col min="8" max="8" width="15.28515625" style="26" customWidth="1"/>
    <col min="9" max="11" width="17" style="5" customWidth="1"/>
    <col min="12" max="12" width="10" customWidth="1"/>
  </cols>
  <sheetData>
    <row r="1" spans="1:11" ht="50.1" customHeight="1" x14ac:dyDescent="0.25">
      <c r="A1" s="68" t="s">
        <v>127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50.1" customHeight="1" x14ac:dyDescent="0.25">
      <c r="A2" s="35"/>
      <c r="B2" s="36"/>
      <c r="C2" s="37"/>
      <c r="D2" s="32" t="s">
        <v>210</v>
      </c>
      <c r="E2" s="38"/>
      <c r="F2" s="39"/>
      <c r="G2" s="39"/>
      <c r="H2" s="40"/>
      <c r="I2" s="38"/>
      <c r="J2" s="38"/>
      <c r="K2" s="41"/>
    </row>
    <row r="3" spans="1:11" s="22" customFormat="1" ht="64.5" customHeight="1" x14ac:dyDescent="0.25">
      <c r="A3" s="45" t="s">
        <v>126</v>
      </c>
      <c r="B3" s="46" t="s">
        <v>0</v>
      </c>
      <c r="C3" s="47" t="s">
        <v>2</v>
      </c>
      <c r="D3" s="47" t="s">
        <v>1</v>
      </c>
      <c r="E3" s="47" t="s">
        <v>217</v>
      </c>
      <c r="F3" s="48" t="s">
        <v>209</v>
      </c>
      <c r="G3" s="48" t="s">
        <v>218</v>
      </c>
      <c r="H3" s="49" t="s">
        <v>128</v>
      </c>
      <c r="I3" s="47" t="s">
        <v>215</v>
      </c>
      <c r="J3" s="66" t="s">
        <v>216</v>
      </c>
      <c r="K3" s="47" t="s">
        <v>219</v>
      </c>
    </row>
    <row r="4" spans="1:11" s="3" customFormat="1" ht="50.1" customHeight="1" x14ac:dyDescent="0.25">
      <c r="A4" s="55">
        <v>1</v>
      </c>
      <c r="B4" s="1">
        <v>101</v>
      </c>
      <c r="C4" s="2" t="s">
        <v>93</v>
      </c>
      <c r="D4" s="2" t="s">
        <v>94</v>
      </c>
      <c r="E4" s="13">
        <v>500000</v>
      </c>
      <c r="F4" s="14">
        <v>15000</v>
      </c>
      <c r="G4" s="13">
        <v>485000</v>
      </c>
      <c r="H4" s="25">
        <v>114</v>
      </c>
      <c r="I4" s="13">
        <f>F4</f>
        <v>15000</v>
      </c>
      <c r="J4" s="13">
        <f>G4*0.8</f>
        <v>388000</v>
      </c>
      <c r="K4" s="60">
        <f>SUM(I4,J4)</f>
        <v>403000</v>
      </c>
    </row>
    <row r="5" spans="1:11" ht="50.1" customHeight="1" x14ac:dyDescent="0.25">
      <c r="A5" s="55">
        <v>2</v>
      </c>
      <c r="B5" s="1">
        <v>83</v>
      </c>
      <c r="C5" s="2" t="s">
        <v>77</v>
      </c>
      <c r="D5" s="2" t="s">
        <v>78</v>
      </c>
      <c r="E5" s="13">
        <v>100000</v>
      </c>
      <c r="F5" s="14">
        <v>0</v>
      </c>
      <c r="G5" s="14">
        <v>100000</v>
      </c>
      <c r="H5" s="24">
        <v>111</v>
      </c>
      <c r="I5" s="13">
        <f t="shared" ref="I5:I21" si="0">F5</f>
        <v>0</v>
      </c>
      <c r="J5" s="13">
        <f>G5*0.8</f>
        <v>80000</v>
      </c>
      <c r="K5" s="60">
        <f>SUM(I5,J5)</f>
        <v>80000</v>
      </c>
    </row>
    <row r="6" spans="1:11" ht="50.1" customHeight="1" x14ac:dyDescent="0.25">
      <c r="A6" s="55">
        <v>3</v>
      </c>
      <c r="B6" s="1">
        <v>97</v>
      </c>
      <c r="C6" s="2" t="s">
        <v>88</v>
      </c>
      <c r="D6" s="2" t="s">
        <v>89</v>
      </c>
      <c r="E6" s="13">
        <v>37000</v>
      </c>
      <c r="F6" s="14">
        <v>0</v>
      </c>
      <c r="G6" s="14">
        <v>37000</v>
      </c>
      <c r="H6" s="24">
        <v>111</v>
      </c>
      <c r="I6" s="13">
        <f t="shared" si="0"/>
        <v>0</v>
      </c>
      <c r="J6" s="13">
        <f>G6*0.8</f>
        <v>29600</v>
      </c>
      <c r="K6" s="60">
        <f t="shared" ref="K6:K22" si="1">SUM(I6,J6)</f>
        <v>29600</v>
      </c>
    </row>
    <row r="7" spans="1:11" ht="50.1" customHeight="1" x14ac:dyDescent="0.25">
      <c r="A7" s="55">
        <v>4</v>
      </c>
      <c r="B7" s="1">
        <v>17</v>
      </c>
      <c r="C7" s="2" t="s">
        <v>19</v>
      </c>
      <c r="D7" s="2" t="s">
        <v>20</v>
      </c>
      <c r="E7" s="13">
        <v>435000</v>
      </c>
      <c r="F7" s="14">
        <v>0</v>
      </c>
      <c r="G7" s="14">
        <v>435000</v>
      </c>
      <c r="H7" s="24">
        <v>110</v>
      </c>
      <c r="I7" s="13">
        <f t="shared" si="0"/>
        <v>0</v>
      </c>
      <c r="J7" s="13">
        <f>G7*0.8</f>
        <v>348000</v>
      </c>
      <c r="K7" s="60">
        <f t="shared" si="1"/>
        <v>348000</v>
      </c>
    </row>
    <row r="8" spans="1:11" ht="50.1" customHeight="1" x14ac:dyDescent="0.25">
      <c r="A8" s="55">
        <v>5</v>
      </c>
      <c r="B8" s="1">
        <v>41</v>
      </c>
      <c r="C8" s="2" t="s">
        <v>45</v>
      </c>
      <c r="D8" s="2" t="s">
        <v>46</v>
      </c>
      <c r="E8" s="13">
        <v>259150</v>
      </c>
      <c r="F8" s="14">
        <v>151800</v>
      </c>
      <c r="G8" s="14">
        <v>107350</v>
      </c>
      <c r="H8" s="24">
        <v>110</v>
      </c>
      <c r="I8" s="13">
        <f t="shared" si="0"/>
        <v>151800</v>
      </c>
      <c r="J8" s="13">
        <f t="shared" ref="J8:J22" si="2">G8*0.8</f>
        <v>85880</v>
      </c>
      <c r="K8" s="60">
        <f t="shared" si="1"/>
        <v>237680</v>
      </c>
    </row>
    <row r="9" spans="1:11" ht="50.1" customHeight="1" x14ac:dyDescent="0.25">
      <c r="A9" s="55">
        <v>6</v>
      </c>
      <c r="B9" s="1">
        <v>91</v>
      </c>
      <c r="C9" s="2" t="s">
        <v>85</v>
      </c>
      <c r="D9" s="2" t="s">
        <v>86</v>
      </c>
      <c r="E9" s="13">
        <v>427500</v>
      </c>
      <c r="F9" s="14">
        <v>3000</v>
      </c>
      <c r="G9" s="14">
        <v>424500</v>
      </c>
      <c r="H9" s="24">
        <v>110</v>
      </c>
      <c r="I9" s="13">
        <f t="shared" si="0"/>
        <v>3000</v>
      </c>
      <c r="J9" s="13">
        <f t="shared" si="2"/>
        <v>339600</v>
      </c>
      <c r="K9" s="60">
        <f t="shared" si="1"/>
        <v>342600</v>
      </c>
    </row>
    <row r="10" spans="1:11" ht="50.1" customHeight="1" x14ac:dyDescent="0.25">
      <c r="A10" s="55">
        <v>7</v>
      </c>
      <c r="B10" s="1">
        <v>121</v>
      </c>
      <c r="C10" s="2" t="s">
        <v>116</v>
      </c>
      <c r="D10" s="2" t="s">
        <v>117</v>
      </c>
      <c r="E10" s="13">
        <v>395000</v>
      </c>
      <c r="F10" s="14">
        <v>0</v>
      </c>
      <c r="G10" s="14">
        <v>395000</v>
      </c>
      <c r="H10" s="24">
        <v>110</v>
      </c>
      <c r="I10" s="13">
        <f t="shared" si="0"/>
        <v>0</v>
      </c>
      <c r="J10" s="13">
        <f>G10*0.8</f>
        <v>316000</v>
      </c>
      <c r="K10" s="60">
        <f t="shared" si="1"/>
        <v>316000</v>
      </c>
    </row>
    <row r="11" spans="1:11" ht="50.1" customHeight="1" x14ac:dyDescent="0.25">
      <c r="A11" s="55">
        <v>8</v>
      </c>
      <c r="B11" s="1">
        <v>33</v>
      </c>
      <c r="C11" s="2" t="s">
        <v>221</v>
      </c>
      <c r="D11" s="2" t="s">
        <v>36</v>
      </c>
      <c r="E11" s="13">
        <v>149000</v>
      </c>
      <c r="F11" s="14">
        <v>18000</v>
      </c>
      <c r="G11" s="14">
        <v>131000</v>
      </c>
      <c r="H11" s="24">
        <v>109</v>
      </c>
      <c r="I11" s="13">
        <f t="shared" si="0"/>
        <v>18000</v>
      </c>
      <c r="J11" s="13">
        <f>G11*0.8</f>
        <v>104800</v>
      </c>
      <c r="K11" s="60">
        <f t="shared" si="1"/>
        <v>122800</v>
      </c>
    </row>
    <row r="12" spans="1:11" ht="50.1" customHeight="1" x14ac:dyDescent="0.25">
      <c r="A12" s="55">
        <v>9</v>
      </c>
      <c r="B12" s="1">
        <v>30</v>
      </c>
      <c r="C12" s="2" t="s">
        <v>33</v>
      </c>
      <c r="D12" s="2" t="s">
        <v>34</v>
      </c>
      <c r="E12" s="13">
        <v>300000</v>
      </c>
      <c r="F12" s="14">
        <v>2000</v>
      </c>
      <c r="G12" s="14">
        <v>298000</v>
      </c>
      <c r="H12" s="24">
        <v>108</v>
      </c>
      <c r="I12" s="13">
        <f t="shared" si="0"/>
        <v>2000</v>
      </c>
      <c r="J12" s="13">
        <f>G12*0.8</f>
        <v>238400</v>
      </c>
      <c r="K12" s="60">
        <f t="shared" si="1"/>
        <v>240400</v>
      </c>
    </row>
    <row r="13" spans="1:11" ht="50.1" customHeight="1" x14ac:dyDescent="0.25">
      <c r="A13" s="55">
        <v>10</v>
      </c>
      <c r="B13" s="1">
        <v>18</v>
      </c>
      <c r="C13" s="2" t="s">
        <v>21</v>
      </c>
      <c r="D13" s="2" t="s">
        <v>22</v>
      </c>
      <c r="E13" s="13">
        <v>500000</v>
      </c>
      <c r="F13" s="14">
        <v>0</v>
      </c>
      <c r="G13" s="14">
        <v>500000</v>
      </c>
      <c r="H13" s="24">
        <v>107</v>
      </c>
      <c r="I13" s="13">
        <f t="shared" si="0"/>
        <v>0</v>
      </c>
      <c r="J13" s="13">
        <f t="shared" si="2"/>
        <v>400000</v>
      </c>
      <c r="K13" s="60">
        <f t="shared" si="1"/>
        <v>400000</v>
      </c>
    </row>
    <row r="14" spans="1:11" ht="50.1" customHeight="1" x14ac:dyDescent="0.25">
      <c r="A14" s="55">
        <v>11</v>
      </c>
      <c r="B14" s="1">
        <v>19</v>
      </c>
      <c r="C14" s="2" t="s">
        <v>24</v>
      </c>
      <c r="D14" s="2" t="s">
        <v>23</v>
      </c>
      <c r="E14" s="13">
        <v>475000</v>
      </c>
      <c r="F14" s="14">
        <v>0</v>
      </c>
      <c r="G14" s="14">
        <v>475000</v>
      </c>
      <c r="H14" s="24">
        <v>107</v>
      </c>
      <c r="I14" s="13">
        <f t="shared" si="0"/>
        <v>0</v>
      </c>
      <c r="J14" s="13">
        <f>G14*0.8</f>
        <v>380000</v>
      </c>
      <c r="K14" s="60">
        <f t="shared" si="1"/>
        <v>380000</v>
      </c>
    </row>
    <row r="15" spans="1:11" ht="50.1" customHeight="1" x14ac:dyDescent="0.25">
      <c r="A15" s="55">
        <v>12</v>
      </c>
      <c r="B15" s="1">
        <v>11</v>
      </c>
      <c r="C15" s="2" t="s">
        <v>16</v>
      </c>
      <c r="D15" s="2" t="s">
        <v>15</v>
      </c>
      <c r="E15" s="13">
        <v>220000</v>
      </c>
      <c r="F15" s="14">
        <v>60000</v>
      </c>
      <c r="G15" s="14">
        <v>160000</v>
      </c>
      <c r="H15" s="24">
        <v>106</v>
      </c>
      <c r="I15" s="13">
        <f t="shared" si="0"/>
        <v>60000</v>
      </c>
      <c r="J15" s="13">
        <f t="shared" si="2"/>
        <v>128000</v>
      </c>
      <c r="K15" s="60">
        <f t="shared" si="1"/>
        <v>188000</v>
      </c>
    </row>
    <row r="16" spans="1:11" ht="50.1" customHeight="1" x14ac:dyDescent="0.25">
      <c r="A16" s="55">
        <v>13</v>
      </c>
      <c r="B16" s="1">
        <v>68</v>
      </c>
      <c r="C16" s="2" t="s">
        <v>68</v>
      </c>
      <c r="D16" s="2" t="s">
        <v>70</v>
      </c>
      <c r="E16" s="13">
        <v>150000</v>
      </c>
      <c r="F16" s="14">
        <v>0</v>
      </c>
      <c r="G16" s="14">
        <v>150000</v>
      </c>
      <c r="H16" s="24">
        <v>105</v>
      </c>
      <c r="I16" s="13">
        <f t="shared" si="0"/>
        <v>0</v>
      </c>
      <c r="J16" s="13">
        <f>G16*0.8</f>
        <v>120000</v>
      </c>
      <c r="K16" s="60">
        <f t="shared" si="1"/>
        <v>120000</v>
      </c>
    </row>
    <row r="17" spans="1:12" ht="50.1" customHeight="1" x14ac:dyDescent="0.25">
      <c r="A17" s="55">
        <v>14</v>
      </c>
      <c r="B17" s="1">
        <v>54</v>
      </c>
      <c r="C17" s="2" t="s">
        <v>55</v>
      </c>
      <c r="D17" s="2" t="s">
        <v>54</v>
      </c>
      <c r="E17" s="13">
        <v>545000</v>
      </c>
      <c r="F17" s="14">
        <v>20000</v>
      </c>
      <c r="G17" s="14">
        <v>525000</v>
      </c>
      <c r="H17" s="24">
        <v>102</v>
      </c>
      <c r="I17" s="13">
        <f t="shared" si="0"/>
        <v>20000</v>
      </c>
      <c r="J17" s="13">
        <f t="shared" si="2"/>
        <v>420000</v>
      </c>
      <c r="K17" s="60">
        <f t="shared" si="1"/>
        <v>440000</v>
      </c>
    </row>
    <row r="18" spans="1:12" ht="50.1" customHeight="1" x14ac:dyDescent="0.25">
      <c r="A18" s="55">
        <v>15</v>
      </c>
      <c r="B18" s="1">
        <v>120</v>
      </c>
      <c r="C18" s="2" t="s">
        <v>113</v>
      </c>
      <c r="D18" s="2" t="s">
        <v>115</v>
      </c>
      <c r="E18" s="13">
        <v>680000</v>
      </c>
      <c r="F18" s="14">
        <v>680000</v>
      </c>
      <c r="G18" s="14">
        <v>0</v>
      </c>
      <c r="H18" s="24">
        <v>102</v>
      </c>
      <c r="I18" s="13">
        <f t="shared" si="0"/>
        <v>680000</v>
      </c>
      <c r="J18" s="13">
        <f t="shared" si="2"/>
        <v>0</v>
      </c>
      <c r="K18" s="60">
        <f t="shared" si="1"/>
        <v>680000</v>
      </c>
    </row>
    <row r="19" spans="1:12" ht="50.1" customHeight="1" x14ac:dyDescent="0.25">
      <c r="A19" s="55">
        <v>16</v>
      </c>
      <c r="B19" s="1">
        <v>85</v>
      </c>
      <c r="C19" s="2" t="s">
        <v>79</v>
      </c>
      <c r="D19" s="2" t="s">
        <v>80</v>
      </c>
      <c r="E19" s="13">
        <v>293000</v>
      </c>
      <c r="F19" s="14">
        <v>0</v>
      </c>
      <c r="G19" s="14">
        <v>293000</v>
      </c>
      <c r="H19" s="24">
        <v>101</v>
      </c>
      <c r="I19" s="13">
        <f t="shared" si="0"/>
        <v>0</v>
      </c>
      <c r="J19" s="13">
        <f t="shared" si="2"/>
        <v>234400</v>
      </c>
      <c r="K19" s="60">
        <f t="shared" si="1"/>
        <v>234400</v>
      </c>
    </row>
    <row r="20" spans="1:12" ht="50.1" customHeight="1" x14ac:dyDescent="0.25">
      <c r="A20" s="55">
        <v>17</v>
      </c>
      <c r="B20" s="1">
        <v>125</v>
      </c>
      <c r="C20" s="2" t="s">
        <v>122</v>
      </c>
      <c r="D20" s="2" t="s">
        <v>123</v>
      </c>
      <c r="E20" s="13">
        <v>204500</v>
      </c>
      <c r="F20" s="14">
        <v>16600</v>
      </c>
      <c r="G20" s="14">
        <v>187900</v>
      </c>
      <c r="H20" s="24">
        <v>101</v>
      </c>
      <c r="I20" s="13">
        <f t="shared" si="0"/>
        <v>16600</v>
      </c>
      <c r="J20" s="13">
        <f t="shared" si="2"/>
        <v>150320</v>
      </c>
      <c r="K20" s="60">
        <f t="shared" si="1"/>
        <v>166920</v>
      </c>
    </row>
    <row r="21" spans="1:12" ht="50.1" customHeight="1" x14ac:dyDescent="0.25">
      <c r="A21" s="55">
        <v>18</v>
      </c>
      <c r="B21" s="1">
        <v>99</v>
      </c>
      <c r="C21" s="2" t="s">
        <v>91</v>
      </c>
      <c r="D21" s="2" t="s">
        <v>125</v>
      </c>
      <c r="E21" s="13">
        <v>718500</v>
      </c>
      <c r="F21" s="14">
        <v>21000</v>
      </c>
      <c r="G21" s="14">
        <v>697500</v>
      </c>
      <c r="H21" s="24">
        <v>100</v>
      </c>
      <c r="I21" s="13">
        <f t="shared" si="0"/>
        <v>21000</v>
      </c>
      <c r="J21" s="13">
        <f>G21*0.8</f>
        <v>558000</v>
      </c>
      <c r="K21" s="60">
        <f t="shared" si="1"/>
        <v>579000</v>
      </c>
    </row>
    <row r="22" spans="1:12" ht="50.1" customHeight="1" x14ac:dyDescent="0.25">
      <c r="A22" s="55">
        <v>19</v>
      </c>
      <c r="B22" s="1">
        <v>105</v>
      </c>
      <c r="C22" s="2" t="s">
        <v>99</v>
      </c>
      <c r="D22" s="2" t="s">
        <v>100</v>
      </c>
      <c r="E22" s="13">
        <v>350000</v>
      </c>
      <c r="F22" s="14">
        <v>0</v>
      </c>
      <c r="G22" s="14">
        <v>350000</v>
      </c>
      <c r="H22" s="24">
        <v>100</v>
      </c>
      <c r="I22" s="13">
        <f>F22</f>
        <v>0</v>
      </c>
      <c r="J22" s="13">
        <f t="shared" si="2"/>
        <v>280000</v>
      </c>
      <c r="K22" s="60">
        <f t="shared" si="1"/>
        <v>280000</v>
      </c>
    </row>
    <row r="23" spans="1:12" s="7" customFormat="1" ht="50.1" customHeight="1" x14ac:dyDescent="0.25">
      <c r="A23" s="27"/>
      <c r="B23" s="30"/>
      <c r="C23" s="29"/>
      <c r="D23" s="31" t="s">
        <v>129</v>
      </c>
      <c r="E23" s="28">
        <f>SUM(E4:E22)</f>
        <v>6738650</v>
      </c>
      <c r="F23" s="28">
        <f>SUM(F4:F22)</f>
        <v>987400</v>
      </c>
      <c r="G23" s="28">
        <f>SUM(G4:G22)</f>
        <v>5751250</v>
      </c>
      <c r="H23" s="28"/>
      <c r="I23" s="28">
        <f>SUM(I4:I22)</f>
        <v>987400</v>
      </c>
      <c r="J23" s="28">
        <f>SUM(J4:J22)</f>
        <v>4601000</v>
      </c>
      <c r="K23" s="28">
        <f>SUM(K4:K22)</f>
        <v>5588400</v>
      </c>
    </row>
    <row r="24" spans="1:12" s="7" customFormat="1" ht="50.1" customHeight="1" x14ac:dyDescent="0.25">
      <c r="A24" s="12"/>
      <c r="B24" s="11"/>
      <c r="C24" s="11"/>
      <c r="D24" s="11"/>
      <c r="E24" s="15"/>
      <c r="F24" s="15"/>
      <c r="G24" s="15"/>
      <c r="H24" s="23"/>
      <c r="I24" s="18"/>
      <c r="J24" s="18"/>
      <c r="K24" s="9"/>
    </row>
    <row r="25" spans="1:12" s="10" customFormat="1" ht="50.1" customHeight="1" x14ac:dyDescent="0.25">
      <c r="A25" s="35"/>
      <c r="B25" s="36"/>
      <c r="C25" s="37"/>
      <c r="D25" s="32" t="s">
        <v>224</v>
      </c>
      <c r="E25" s="38"/>
      <c r="F25" s="39"/>
      <c r="G25" s="39"/>
      <c r="H25" s="40"/>
      <c r="I25" s="38"/>
      <c r="J25" s="38"/>
      <c r="K25" s="41"/>
    </row>
    <row r="26" spans="1:12" s="22" customFormat="1" ht="63.75" customHeight="1" x14ac:dyDescent="0.25">
      <c r="A26" s="45" t="s">
        <v>126</v>
      </c>
      <c r="B26" s="45" t="s">
        <v>0</v>
      </c>
      <c r="C26" s="45" t="s">
        <v>2</v>
      </c>
      <c r="D26" s="45" t="s">
        <v>1</v>
      </c>
      <c r="E26" s="50" t="s">
        <v>217</v>
      </c>
      <c r="F26" s="50" t="s">
        <v>209</v>
      </c>
      <c r="G26" s="50" t="s">
        <v>218</v>
      </c>
      <c r="H26" s="44" t="s">
        <v>128</v>
      </c>
      <c r="I26" s="50" t="s">
        <v>215</v>
      </c>
      <c r="J26" s="50" t="s">
        <v>216</v>
      </c>
      <c r="K26" s="51" t="s">
        <v>219</v>
      </c>
    </row>
    <row r="27" spans="1:12" ht="50.1" customHeight="1" x14ac:dyDescent="0.25">
      <c r="A27" s="55">
        <v>20</v>
      </c>
      <c r="B27" s="1">
        <v>20</v>
      </c>
      <c r="C27" s="2" t="s">
        <v>39</v>
      </c>
      <c r="D27" s="6" t="s">
        <v>26</v>
      </c>
      <c r="E27" s="13">
        <v>132100</v>
      </c>
      <c r="F27" s="14">
        <v>58100</v>
      </c>
      <c r="G27" s="14">
        <v>74000</v>
      </c>
      <c r="H27" s="24">
        <v>99</v>
      </c>
      <c r="I27" s="14">
        <v>58100</v>
      </c>
      <c r="J27" s="14">
        <v>0</v>
      </c>
      <c r="K27" s="60">
        <f>I27</f>
        <v>58100</v>
      </c>
      <c r="L27" s="56"/>
    </row>
    <row r="28" spans="1:12" ht="50.1" customHeight="1" x14ac:dyDescent="0.25">
      <c r="A28" s="55">
        <v>21</v>
      </c>
      <c r="B28" s="1">
        <v>108</v>
      </c>
      <c r="C28" s="2" t="s">
        <v>103</v>
      </c>
      <c r="D28" s="2" t="s">
        <v>104</v>
      </c>
      <c r="E28" s="13">
        <v>423500</v>
      </c>
      <c r="F28" s="13">
        <v>423500</v>
      </c>
      <c r="G28" s="14">
        <v>0</v>
      </c>
      <c r="H28" s="24">
        <v>99</v>
      </c>
      <c r="I28" s="13">
        <v>423500</v>
      </c>
      <c r="J28" s="14">
        <v>0</v>
      </c>
      <c r="K28" s="60">
        <f t="shared" ref="K28:K48" si="3">I28</f>
        <v>423500</v>
      </c>
      <c r="L28" s="56"/>
    </row>
    <row r="29" spans="1:12" ht="50.1" customHeight="1" x14ac:dyDescent="0.25">
      <c r="A29" s="55">
        <v>22</v>
      </c>
      <c r="B29" s="1">
        <v>5</v>
      </c>
      <c r="C29" s="2" t="s">
        <v>6</v>
      </c>
      <c r="D29" s="2" t="s">
        <v>5</v>
      </c>
      <c r="E29" s="13">
        <v>500000</v>
      </c>
      <c r="F29" s="14">
        <v>500000</v>
      </c>
      <c r="G29" s="14">
        <v>0</v>
      </c>
      <c r="H29" s="24">
        <v>98</v>
      </c>
      <c r="I29" s="14">
        <v>500000</v>
      </c>
      <c r="J29" s="14">
        <v>0</v>
      </c>
      <c r="K29" s="60">
        <f t="shared" si="3"/>
        <v>500000</v>
      </c>
      <c r="L29" s="56"/>
    </row>
    <row r="30" spans="1:12" ht="50.1" customHeight="1" x14ac:dyDescent="0.25">
      <c r="A30" s="55">
        <v>23</v>
      </c>
      <c r="B30" s="1">
        <v>98</v>
      </c>
      <c r="C30" s="2" t="s">
        <v>88</v>
      </c>
      <c r="D30" s="2" t="s">
        <v>90</v>
      </c>
      <c r="E30" s="13">
        <v>115000</v>
      </c>
      <c r="F30" s="14">
        <v>5000</v>
      </c>
      <c r="G30" s="14">
        <v>110000</v>
      </c>
      <c r="H30" s="24">
        <v>98</v>
      </c>
      <c r="I30" s="14">
        <v>5000</v>
      </c>
      <c r="J30" s="14">
        <v>0</v>
      </c>
      <c r="K30" s="60">
        <f t="shared" si="3"/>
        <v>5000</v>
      </c>
      <c r="L30" s="56"/>
    </row>
    <row r="31" spans="1:12" ht="50.1" customHeight="1" x14ac:dyDescent="0.25">
      <c r="A31" s="55">
        <v>24</v>
      </c>
      <c r="B31" s="1">
        <v>115</v>
      </c>
      <c r="C31" s="2" t="s">
        <v>110</v>
      </c>
      <c r="D31" s="2" t="s">
        <v>112</v>
      </c>
      <c r="E31" s="13">
        <v>450000</v>
      </c>
      <c r="F31" s="14">
        <v>150000</v>
      </c>
      <c r="G31" s="14">
        <v>300000</v>
      </c>
      <c r="H31" s="24">
        <v>98</v>
      </c>
      <c r="I31" s="14">
        <v>150000</v>
      </c>
      <c r="J31" s="14">
        <v>0</v>
      </c>
      <c r="K31" s="60">
        <f t="shared" si="3"/>
        <v>150000</v>
      </c>
      <c r="L31" s="56"/>
    </row>
    <row r="32" spans="1:12" ht="50.1" customHeight="1" x14ac:dyDescent="0.25">
      <c r="A32" s="55">
        <v>25</v>
      </c>
      <c r="B32" s="1">
        <v>100</v>
      </c>
      <c r="C32" s="2" t="s">
        <v>91</v>
      </c>
      <c r="D32" s="2" t="s">
        <v>92</v>
      </c>
      <c r="E32" s="13">
        <v>159000</v>
      </c>
      <c r="F32" s="14">
        <v>84000</v>
      </c>
      <c r="G32" s="14">
        <v>75000</v>
      </c>
      <c r="H32" s="24">
        <v>96</v>
      </c>
      <c r="I32" s="14">
        <v>84000</v>
      </c>
      <c r="J32" s="14">
        <v>0</v>
      </c>
      <c r="K32" s="60">
        <f t="shared" si="3"/>
        <v>84000</v>
      </c>
      <c r="L32" s="56"/>
    </row>
    <row r="33" spans="1:12" ht="50.1" customHeight="1" x14ac:dyDescent="0.25">
      <c r="A33" s="55">
        <v>26</v>
      </c>
      <c r="B33" s="1">
        <v>21</v>
      </c>
      <c r="C33" s="2" t="s">
        <v>39</v>
      </c>
      <c r="D33" s="2" t="s">
        <v>27</v>
      </c>
      <c r="E33" s="13">
        <v>46450</v>
      </c>
      <c r="F33" s="14">
        <v>46450</v>
      </c>
      <c r="G33" s="14">
        <v>0</v>
      </c>
      <c r="H33" s="24">
        <v>94</v>
      </c>
      <c r="I33" s="14">
        <v>46450</v>
      </c>
      <c r="J33" s="14">
        <v>0</v>
      </c>
      <c r="K33" s="60">
        <f t="shared" si="3"/>
        <v>46450</v>
      </c>
      <c r="L33" s="56"/>
    </row>
    <row r="34" spans="1:12" ht="50.1" customHeight="1" x14ac:dyDescent="0.25">
      <c r="A34" s="55">
        <v>27</v>
      </c>
      <c r="B34" s="1">
        <v>23</v>
      </c>
      <c r="C34" s="2" t="s">
        <v>28</v>
      </c>
      <c r="D34" s="2" t="s">
        <v>29</v>
      </c>
      <c r="E34" s="13">
        <v>121635</v>
      </c>
      <c r="F34" s="14">
        <v>29000</v>
      </c>
      <c r="G34" s="14">
        <v>92635</v>
      </c>
      <c r="H34" s="24">
        <v>94</v>
      </c>
      <c r="I34" s="14">
        <v>29000</v>
      </c>
      <c r="J34" s="14">
        <v>0</v>
      </c>
      <c r="K34" s="60">
        <f t="shared" si="3"/>
        <v>29000</v>
      </c>
      <c r="L34" s="56"/>
    </row>
    <row r="35" spans="1:12" ht="50.1" customHeight="1" x14ac:dyDescent="0.25">
      <c r="A35" s="55">
        <v>28</v>
      </c>
      <c r="B35" s="1">
        <v>88</v>
      </c>
      <c r="C35" s="2" t="s">
        <v>83</v>
      </c>
      <c r="D35" s="2" t="s">
        <v>82</v>
      </c>
      <c r="E35" s="13">
        <v>75000</v>
      </c>
      <c r="F35" s="14">
        <v>75000</v>
      </c>
      <c r="G35" s="14">
        <v>0</v>
      </c>
      <c r="H35" s="24">
        <v>94</v>
      </c>
      <c r="I35" s="14">
        <v>75000</v>
      </c>
      <c r="J35" s="14">
        <v>0</v>
      </c>
      <c r="K35" s="60">
        <f t="shared" si="3"/>
        <v>75000</v>
      </c>
      <c r="L35" s="56"/>
    </row>
    <row r="36" spans="1:12" ht="50.1" customHeight="1" x14ac:dyDescent="0.25">
      <c r="A36" s="55">
        <v>29</v>
      </c>
      <c r="B36" s="1">
        <v>89</v>
      </c>
      <c r="C36" s="2" t="s">
        <v>83</v>
      </c>
      <c r="D36" s="2" t="s">
        <v>84</v>
      </c>
      <c r="E36" s="13">
        <v>94000</v>
      </c>
      <c r="F36" s="14">
        <v>94000</v>
      </c>
      <c r="G36" s="13">
        <v>0</v>
      </c>
      <c r="H36" s="21">
        <v>93</v>
      </c>
      <c r="I36" s="14">
        <v>94000</v>
      </c>
      <c r="J36" s="14">
        <v>0</v>
      </c>
      <c r="K36" s="60">
        <f t="shared" si="3"/>
        <v>94000</v>
      </c>
      <c r="L36" s="56"/>
    </row>
    <row r="37" spans="1:12" ht="50.1" customHeight="1" x14ac:dyDescent="0.25">
      <c r="A37" s="55">
        <v>30</v>
      </c>
      <c r="B37" s="1">
        <v>28</v>
      </c>
      <c r="C37" s="2" t="s">
        <v>30</v>
      </c>
      <c r="D37" s="2" t="s">
        <v>31</v>
      </c>
      <c r="E37" s="13">
        <v>75000</v>
      </c>
      <c r="F37" s="14">
        <v>75000</v>
      </c>
      <c r="G37" s="14">
        <v>0</v>
      </c>
      <c r="H37" s="24">
        <v>92</v>
      </c>
      <c r="I37" s="14">
        <v>75000</v>
      </c>
      <c r="J37" s="14">
        <v>0</v>
      </c>
      <c r="K37" s="60">
        <f t="shared" si="3"/>
        <v>75000</v>
      </c>
      <c r="L37" s="56"/>
    </row>
    <row r="38" spans="1:12" ht="50.1" customHeight="1" x14ac:dyDescent="0.25">
      <c r="A38" s="55">
        <v>31</v>
      </c>
      <c r="B38" s="1">
        <v>7</v>
      </c>
      <c r="C38" s="2" t="s">
        <v>9</v>
      </c>
      <c r="D38" s="2" t="s">
        <v>8</v>
      </c>
      <c r="E38" s="13">
        <v>118000</v>
      </c>
      <c r="F38" s="14">
        <v>61000</v>
      </c>
      <c r="G38" s="13">
        <v>57000</v>
      </c>
      <c r="H38" s="21">
        <v>91</v>
      </c>
      <c r="I38" s="14">
        <v>61000</v>
      </c>
      <c r="J38" s="14">
        <v>0</v>
      </c>
      <c r="K38" s="60">
        <f t="shared" si="3"/>
        <v>61000</v>
      </c>
      <c r="L38" s="56"/>
    </row>
    <row r="39" spans="1:12" ht="50.1" customHeight="1" x14ac:dyDescent="0.25">
      <c r="A39" s="55">
        <v>32</v>
      </c>
      <c r="B39" s="1">
        <v>114</v>
      </c>
      <c r="C39" s="2" t="s">
        <v>110</v>
      </c>
      <c r="D39" s="2" t="s">
        <v>111</v>
      </c>
      <c r="E39" s="13">
        <v>371000</v>
      </c>
      <c r="F39" s="14">
        <v>63000</v>
      </c>
      <c r="G39" s="13">
        <v>308000</v>
      </c>
      <c r="H39" s="21">
        <v>91</v>
      </c>
      <c r="I39" s="14">
        <v>63000</v>
      </c>
      <c r="J39" s="14">
        <v>0</v>
      </c>
      <c r="K39" s="60">
        <f t="shared" si="3"/>
        <v>63000</v>
      </c>
      <c r="L39" s="56"/>
    </row>
    <row r="40" spans="1:12" ht="50.1" customHeight="1" x14ac:dyDescent="0.25">
      <c r="A40" s="55">
        <v>33</v>
      </c>
      <c r="B40" s="1">
        <v>8</v>
      </c>
      <c r="C40" s="2" t="s">
        <v>9</v>
      </c>
      <c r="D40" s="2" t="s">
        <v>10</v>
      </c>
      <c r="E40" s="13">
        <v>135000</v>
      </c>
      <c r="F40" s="14">
        <v>50000</v>
      </c>
      <c r="G40" s="14">
        <v>85000</v>
      </c>
      <c r="H40" s="24">
        <v>90</v>
      </c>
      <c r="I40" s="14">
        <v>50000</v>
      </c>
      <c r="J40" s="14">
        <v>0</v>
      </c>
      <c r="K40" s="60">
        <f t="shared" si="3"/>
        <v>50000</v>
      </c>
      <c r="L40" s="56"/>
    </row>
    <row r="41" spans="1:12" ht="50.1" customHeight="1" x14ac:dyDescent="0.25">
      <c r="A41" s="55">
        <v>34</v>
      </c>
      <c r="B41" s="1">
        <v>35</v>
      </c>
      <c r="C41" s="2" t="s">
        <v>37</v>
      </c>
      <c r="D41" s="2" t="s">
        <v>38</v>
      </c>
      <c r="E41" s="13">
        <v>600000</v>
      </c>
      <c r="F41" s="14">
        <v>600000</v>
      </c>
      <c r="G41" s="14">
        <v>0</v>
      </c>
      <c r="H41" s="24">
        <v>90</v>
      </c>
      <c r="I41" s="14">
        <v>600000</v>
      </c>
      <c r="J41" s="14">
        <v>0</v>
      </c>
      <c r="K41" s="60">
        <f t="shared" si="3"/>
        <v>600000</v>
      </c>
      <c r="L41" s="56"/>
    </row>
    <row r="42" spans="1:12" ht="50.1" customHeight="1" x14ac:dyDescent="0.25">
      <c r="A42" s="55">
        <v>35</v>
      </c>
      <c r="B42" s="1">
        <v>2</v>
      </c>
      <c r="C42" s="2" t="s">
        <v>4</v>
      </c>
      <c r="D42" s="2" t="s">
        <v>3</v>
      </c>
      <c r="E42" s="13">
        <v>80280</v>
      </c>
      <c r="F42" s="14">
        <v>39280</v>
      </c>
      <c r="G42" s="14">
        <v>41000</v>
      </c>
      <c r="H42" s="24">
        <v>89</v>
      </c>
      <c r="I42" s="14">
        <v>39280</v>
      </c>
      <c r="J42" s="14">
        <v>0</v>
      </c>
      <c r="K42" s="60">
        <f t="shared" si="3"/>
        <v>39280</v>
      </c>
      <c r="L42" s="56"/>
    </row>
    <row r="43" spans="1:12" ht="50.1" customHeight="1" x14ac:dyDescent="0.25">
      <c r="A43" s="55">
        <v>36</v>
      </c>
      <c r="B43" s="1">
        <v>15</v>
      </c>
      <c r="C43" s="2" t="s">
        <v>130</v>
      </c>
      <c r="D43" s="2" t="s">
        <v>131</v>
      </c>
      <c r="E43" s="13">
        <v>300000</v>
      </c>
      <c r="F43" s="14">
        <v>300000</v>
      </c>
      <c r="G43" s="14">
        <v>0</v>
      </c>
      <c r="H43" s="24">
        <v>89</v>
      </c>
      <c r="I43" s="17">
        <v>300000</v>
      </c>
      <c r="J43" s="14">
        <v>0</v>
      </c>
      <c r="K43" s="60">
        <f t="shared" si="3"/>
        <v>300000</v>
      </c>
      <c r="L43" s="56"/>
    </row>
    <row r="44" spans="1:12" ht="50.1" customHeight="1" x14ac:dyDescent="0.25">
      <c r="A44" s="55">
        <v>37</v>
      </c>
      <c r="B44" s="1">
        <v>92</v>
      </c>
      <c r="C44" s="2" t="s">
        <v>85</v>
      </c>
      <c r="D44" s="2" t="s">
        <v>87</v>
      </c>
      <c r="E44" s="13">
        <v>400000</v>
      </c>
      <c r="F44" s="14">
        <v>90000</v>
      </c>
      <c r="G44" s="13">
        <v>310000</v>
      </c>
      <c r="H44" s="21">
        <v>88</v>
      </c>
      <c r="I44" s="14">
        <v>90000</v>
      </c>
      <c r="J44" s="14">
        <v>0</v>
      </c>
      <c r="K44" s="60">
        <f t="shared" si="3"/>
        <v>90000</v>
      </c>
      <c r="L44" s="56"/>
    </row>
    <row r="45" spans="1:12" ht="50.1" customHeight="1" x14ac:dyDescent="0.25">
      <c r="A45" s="55">
        <v>38</v>
      </c>
      <c r="B45" s="1">
        <v>9</v>
      </c>
      <c r="C45" s="2" t="s">
        <v>12</v>
      </c>
      <c r="D45" s="2" t="s">
        <v>11</v>
      </c>
      <c r="E45" s="13">
        <v>114300</v>
      </c>
      <c r="F45" s="14">
        <v>114300</v>
      </c>
      <c r="G45" s="14">
        <v>0</v>
      </c>
      <c r="H45" s="24">
        <v>87</v>
      </c>
      <c r="I45" s="14">
        <v>114300</v>
      </c>
      <c r="J45" s="14">
        <v>0</v>
      </c>
      <c r="K45" s="60">
        <f t="shared" si="3"/>
        <v>114300</v>
      </c>
      <c r="L45" s="57"/>
    </row>
    <row r="46" spans="1:12" ht="50.1" customHeight="1" x14ac:dyDescent="0.25">
      <c r="A46" s="55">
        <v>39</v>
      </c>
      <c r="B46" s="1">
        <v>102</v>
      </c>
      <c r="C46" s="2" t="s">
        <v>95</v>
      </c>
      <c r="D46" s="2" t="s">
        <v>96</v>
      </c>
      <c r="E46" s="13">
        <v>99350</v>
      </c>
      <c r="F46" s="14">
        <v>99350</v>
      </c>
      <c r="G46" s="14">
        <v>0</v>
      </c>
      <c r="H46" s="24">
        <v>87</v>
      </c>
      <c r="I46" s="14">
        <v>99350</v>
      </c>
      <c r="J46" s="14">
        <v>0</v>
      </c>
      <c r="K46" s="60">
        <f t="shared" si="3"/>
        <v>99350</v>
      </c>
      <c r="L46" s="56"/>
    </row>
    <row r="47" spans="1:12" ht="50.1" customHeight="1" x14ac:dyDescent="0.25">
      <c r="A47" s="55">
        <v>40</v>
      </c>
      <c r="B47" s="1">
        <v>63</v>
      </c>
      <c r="C47" s="2" t="s">
        <v>63</v>
      </c>
      <c r="D47" s="2" t="s">
        <v>62</v>
      </c>
      <c r="E47" s="13">
        <v>643000</v>
      </c>
      <c r="F47" s="14">
        <v>121000</v>
      </c>
      <c r="G47" s="13">
        <v>522000</v>
      </c>
      <c r="H47" s="21">
        <v>86</v>
      </c>
      <c r="I47" s="14">
        <v>121000</v>
      </c>
      <c r="J47" s="14">
        <v>0</v>
      </c>
      <c r="K47" s="60">
        <f t="shared" si="3"/>
        <v>121000</v>
      </c>
      <c r="L47" s="56"/>
    </row>
    <row r="48" spans="1:12" ht="50.1" customHeight="1" x14ac:dyDescent="0.25">
      <c r="A48" s="55">
        <v>41</v>
      </c>
      <c r="B48" s="1">
        <v>126</v>
      </c>
      <c r="C48" s="2" t="s">
        <v>122</v>
      </c>
      <c r="D48" s="2" t="s">
        <v>124</v>
      </c>
      <c r="E48" s="13">
        <v>447000</v>
      </c>
      <c r="F48" s="14">
        <v>15500</v>
      </c>
      <c r="G48" s="14">
        <v>431500</v>
      </c>
      <c r="H48" s="24">
        <v>86</v>
      </c>
      <c r="I48" s="14">
        <v>15500</v>
      </c>
      <c r="J48" s="14">
        <v>0</v>
      </c>
      <c r="K48" s="60">
        <f t="shared" si="3"/>
        <v>15500</v>
      </c>
      <c r="L48" s="56"/>
    </row>
    <row r="49" spans="1:12" ht="50.1" customHeight="1" x14ac:dyDescent="0.25">
      <c r="A49" s="43"/>
      <c r="B49" s="29"/>
      <c r="C49" s="29"/>
      <c r="D49" s="31" t="s">
        <v>129</v>
      </c>
      <c r="E49" s="28">
        <f>SUM(E27:E48)</f>
        <v>5499615</v>
      </c>
      <c r="F49" s="28">
        <f>SUM(F27:F48)</f>
        <v>3093480</v>
      </c>
      <c r="G49" s="28">
        <f>SUM(G27:G48)</f>
        <v>2406135</v>
      </c>
      <c r="H49" s="28"/>
      <c r="I49" s="28">
        <f>SUM(I27:I48)</f>
        <v>3093480</v>
      </c>
      <c r="J49" s="28">
        <f>SUM(J27:J48)</f>
        <v>0</v>
      </c>
      <c r="K49" s="28">
        <f>SUM(K27:K48)</f>
        <v>3093480</v>
      </c>
      <c r="L49" s="56"/>
    </row>
    <row r="50" spans="1:12" ht="50.1" customHeight="1" x14ac:dyDescent="0.25">
      <c r="A50" s="12"/>
      <c r="B50" s="11"/>
      <c r="C50" s="11"/>
      <c r="D50" s="11"/>
      <c r="E50" s="15"/>
      <c r="F50" s="15"/>
      <c r="G50" s="15"/>
      <c r="H50" s="23"/>
      <c r="I50" s="18"/>
      <c r="J50" s="18"/>
      <c r="K50" s="9"/>
      <c r="L50" s="56"/>
    </row>
    <row r="51" spans="1:12" ht="50.1" customHeight="1" x14ac:dyDescent="0.25">
      <c r="A51" s="35"/>
      <c r="B51" s="36"/>
      <c r="C51" s="37"/>
      <c r="D51" s="32" t="s">
        <v>214</v>
      </c>
      <c r="E51" s="38"/>
      <c r="F51" s="39"/>
      <c r="G51" s="39"/>
      <c r="H51" s="40"/>
      <c r="I51" s="38"/>
      <c r="J51" s="38"/>
      <c r="K51" s="41"/>
      <c r="L51" s="56"/>
    </row>
    <row r="52" spans="1:12" ht="62.25" customHeight="1" x14ac:dyDescent="0.25">
      <c r="A52" s="52" t="s">
        <v>126</v>
      </c>
      <c r="B52" s="52" t="s">
        <v>0</v>
      </c>
      <c r="C52" s="52" t="s">
        <v>2</v>
      </c>
      <c r="D52" s="52" t="s">
        <v>1</v>
      </c>
      <c r="E52" s="52" t="s">
        <v>217</v>
      </c>
      <c r="F52" s="52" t="s">
        <v>209</v>
      </c>
      <c r="G52" s="52" t="s">
        <v>218</v>
      </c>
      <c r="H52" s="52" t="s">
        <v>128</v>
      </c>
      <c r="I52" s="52" t="s">
        <v>215</v>
      </c>
      <c r="J52" s="52" t="s">
        <v>216</v>
      </c>
      <c r="K52" s="52" t="s">
        <v>219</v>
      </c>
      <c r="L52" s="56"/>
    </row>
    <row r="53" spans="1:12" ht="58.5" customHeight="1" x14ac:dyDescent="0.25">
      <c r="A53" s="55">
        <v>42</v>
      </c>
      <c r="B53" s="2">
        <v>45</v>
      </c>
      <c r="C53" s="2" t="s">
        <v>50</v>
      </c>
      <c r="D53" s="2" t="s">
        <v>51</v>
      </c>
      <c r="E53" s="13">
        <v>111600</v>
      </c>
      <c r="F53" s="13">
        <v>0</v>
      </c>
      <c r="G53" s="13">
        <v>111600</v>
      </c>
      <c r="H53" s="21" t="s">
        <v>213</v>
      </c>
      <c r="I53" s="13">
        <f>F53</f>
        <v>0</v>
      </c>
      <c r="J53" s="13">
        <f>G53*0.8</f>
        <v>89280</v>
      </c>
      <c r="K53" s="60">
        <f>SUM(I53,J53)</f>
        <v>89280</v>
      </c>
      <c r="L53" s="56"/>
    </row>
    <row r="54" spans="1:12" ht="65.25" customHeight="1" x14ac:dyDescent="0.25">
      <c r="A54" s="55">
        <v>43</v>
      </c>
      <c r="B54" s="2">
        <v>66</v>
      </c>
      <c r="C54" s="2" t="s">
        <v>66</v>
      </c>
      <c r="D54" s="2" t="s">
        <v>67</v>
      </c>
      <c r="E54" s="13">
        <v>86000</v>
      </c>
      <c r="F54" s="13">
        <v>0</v>
      </c>
      <c r="G54" s="13">
        <v>86000</v>
      </c>
      <c r="H54" s="21" t="s">
        <v>213</v>
      </c>
      <c r="I54" s="13">
        <f t="shared" ref="I54" si="4">F54</f>
        <v>0</v>
      </c>
      <c r="J54" s="13">
        <f>G54*0.8</f>
        <v>68800</v>
      </c>
      <c r="K54" s="60">
        <f>SUM(I54,J54)</f>
        <v>68800</v>
      </c>
      <c r="L54" s="56"/>
    </row>
    <row r="55" spans="1:12" ht="59.25" customHeight="1" x14ac:dyDescent="0.25">
      <c r="A55" s="55">
        <v>44</v>
      </c>
      <c r="B55" s="2">
        <v>95</v>
      </c>
      <c r="C55" s="2" t="s">
        <v>147</v>
      </c>
      <c r="D55" s="2" t="s">
        <v>148</v>
      </c>
      <c r="E55" s="13">
        <v>1500000</v>
      </c>
      <c r="F55" s="13">
        <v>300000</v>
      </c>
      <c r="G55" s="13">
        <v>1200000</v>
      </c>
      <c r="H55" s="21" t="s">
        <v>213</v>
      </c>
      <c r="I55" s="13">
        <v>300000</v>
      </c>
      <c r="J55" s="13">
        <v>0</v>
      </c>
      <c r="K55" s="60">
        <f>SUM(I55,J55)</f>
        <v>300000</v>
      </c>
      <c r="L55" s="56"/>
    </row>
    <row r="56" spans="1:12" ht="50.1" customHeight="1" x14ac:dyDescent="0.25">
      <c r="A56" s="43"/>
      <c r="B56" s="29"/>
      <c r="C56" s="29"/>
      <c r="D56" s="31" t="s">
        <v>129</v>
      </c>
      <c r="E56" s="28">
        <f>SUM(E53:E55)</f>
        <v>1697600</v>
      </c>
      <c r="F56" s="28">
        <f>SUM(F53:F55)</f>
        <v>300000</v>
      </c>
      <c r="G56" s="28">
        <f>SUM(G53:G55)</f>
        <v>1397600</v>
      </c>
      <c r="H56" s="28"/>
      <c r="I56" s="28">
        <f>SUM(I53:I55)</f>
        <v>300000</v>
      </c>
      <c r="J56" s="28">
        <f>SUM(J53:J55)</f>
        <v>158080</v>
      </c>
      <c r="K56" s="28">
        <f>SUM(K53:K55)</f>
        <v>458080</v>
      </c>
      <c r="L56" s="56"/>
    </row>
    <row r="57" spans="1:12" s="7" customFormat="1" ht="50.1" customHeight="1" x14ac:dyDescent="0.25">
      <c r="A57" s="32"/>
      <c r="B57" s="32"/>
      <c r="C57" s="37"/>
      <c r="D57" s="61" t="s">
        <v>226</v>
      </c>
      <c r="E57" s="33">
        <f>SUM(E23,E49,E56)</f>
        <v>13935865</v>
      </c>
      <c r="F57" s="62">
        <f>SUM(F23,F49,F56)</f>
        <v>4380880</v>
      </c>
      <c r="G57" s="62">
        <f>SUM(G23,G49,G56)</f>
        <v>9554985</v>
      </c>
      <c r="H57" s="63"/>
      <c r="I57" s="62">
        <f>SUM(I23,I49,I56)</f>
        <v>4380880</v>
      </c>
      <c r="J57" s="62">
        <f>SUM(J23,J49,J56)</f>
        <v>4759080</v>
      </c>
      <c r="K57" s="64">
        <f>SUM(K23,K49,K56)</f>
        <v>9139960</v>
      </c>
      <c r="L57" s="58"/>
    </row>
    <row r="58" spans="1:12" s="7" customFormat="1" ht="50.1" customHeight="1" x14ac:dyDescent="0.25">
      <c r="A58" s="12"/>
      <c r="B58" s="11"/>
      <c r="C58" s="11"/>
      <c r="D58" s="11"/>
      <c r="E58" s="15"/>
      <c r="F58" s="15"/>
      <c r="G58" s="15"/>
      <c r="H58" s="23"/>
      <c r="I58" s="18"/>
      <c r="J58" s="18"/>
      <c r="K58" s="9"/>
    </row>
    <row r="59" spans="1:12" s="22" customFormat="1" ht="50.1" customHeight="1" x14ac:dyDescent="0.25">
      <c r="A59" s="32"/>
      <c r="B59" s="32"/>
      <c r="C59" s="32"/>
      <c r="D59" s="32" t="s">
        <v>211</v>
      </c>
      <c r="E59" s="33"/>
      <c r="F59" s="33"/>
      <c r="G59" s="33"/>
      <c r="H59" s="34"/>
      <c r="I59" s="33"/>
      <c r="J59" s="33"/>
      <c r="K59" s="42"/>
    </row>
    <row r="60" spans="1:12" s="22" customFormat="1" ht="63" customHeight="1" x14ac:dyDescent="0.25">
      <c r="A60" s="52" t="s">
        <v>126</v>
      </c>
      <c r="B60" s="52" t="s">
        <v>0</v>
      </c>
      <c r="C60" s="52" t="s">
        <v>2</v>
      </c>
      <c r="D60" s="52" t="s">
        <v>1</v>
      </c>
      <c r="E60" s="53" t="s">
        <v>217</v>
      </c>
      <c r="F60" s="53" t="s">
        <v>209</v>
      </c>
      <c r="G60" s="53" t="s">
        <v>218</v>
      </c>
      <c r="H60" s="54" t="s">
        <v>128</v>
      </c>
      <c r="I60" s="53" t="s">
        <v>215</v>
      </c>
      <c r="J60" s="52" t="s">
        <v>216</v>
      </c>
      <c r="K60" s="53" t="s">
        <v>220</v>
      </c>
    </row>
    <row r="61" spans="1:12" s="22" customFormat="1" ht="50.1" customHeight="1" x14ac:dyDescent="0.25">
      <c r="A61" s="55">
        <v>45</v>
      </c>
      <c r="B61" s="11">
        <v>56</v>
      </c>
      <c r="C61" s="11" t="s">
        <v>58</v>
      </c>
      <c r="D61" s="11" t="s">
        <v>59</v>
      </c>
      <c r="E61" s="15">
        <v>211280</v>
      </c>
      <c r="F61" s="15">
        <v>0</v>
      </c>
      <c r="G61" s="15">
        <v>211280</v>
      </c>
      <c r="H61" s="23">
        <v>99</v>
      </c>
      <c r="I61" s="65">
        <v>0</v>
      </c>
      <c r="J61" s="65">
        <v>0</v>
      </c>
      <c r="K61" s="60">
        <v>0</v>
      </c>
    </row>
    <row r="62" spans="1:12" s="22" customFormat="1" ht="50.1" customHeight="1" x14ac:dyDescent="0.25">
      <c r="A62" s="55">
        <v>46</v>
      </c>
      <c r="B62" s="4">
        <v>119</v>
      </c>
      <c r="C62" s="4" t="s">
        <v>113</v>
      </c>
      <c r="D62" s="4" t="s">
        <v>114</v>
      </c>
      <c r="E62" s="16">
        <v>200000</v>
      </c>
      <c r="F62" s="16">
        <v>0</v>
      </c>
      <c r="G62" s="16">
        <v>200000</v>
      </c>
      <c r="H62" s="20">
        <v>99</v>
      </c>
      <c r="I62" s="67">
        <v>0</v>
      </c>
      <c r="J62" s="67">
        <v>0</v>
      </c>
      <c r="K62" s="60">
        <v>0</v>
      </c>
    </row>
    <row r="63" spans="1:12" s="22" customFormat="1" ht="50.1" customHeight="1" x14ac:dyDescent="0.25">
      <c r="A63" s="55">
        <v>47</v>
      </c>
      <c r="B63" s="11">
        <v>10</v>
      </c>
      <c r="C63" s="11" t="s">
        <v>14</v>
      </c>
      <c r="D63" s="11" t="s">
        <v>13</v>
      </c>
      <c r="E63" s="15">
        <v>104000</v>
      </c>
      <c r="F63" s="15">
        <v>0</v>
      </c>
      <c r="G63" s="15">
        <v>104000</v>
      </c>
      <c r="H63" s="23">
        <v>98</v>
      </c>
      <c r="I63" s="65">
        <v>0</v>
      </c>
      <c r="J63" s="65">
        <v>0</v>
      </c>
      <c r="K63" s="60">
        <v>0</v>
      </c>
    </row>
    <row r="64" spans="1:12" s="22" customFormat="1" ht="50.1" customHeight="1" x14ac:dyDescent="0.25">
      <c r="A64" s="55">
        <v>48</v>
      </c>
      <c r="B64" s="4">
        <v>67</v>
      </c>
      <c r="C64" s="4" t="s">
        <v>68</v>
      </c>
      <c r="D64" s="4" t="s">
        <v>69</v>
      </c>
      <c r="E64" s="16">
        <v>135000</v>
      </c>
      <c r="F64" s="16">
        <v>0</v>
      </c>
      <c r="G64" s="16">
        <v>135000</v>
      </c>
      <c r="H64" s="20">
        <v>98</v>
      </c>
      <c r="I64" s="67">
        <v>0</v>
      </c>
      <c r="J64" s="67">
        <v>0</v>
      </c>
      <c r="K64" s="60">
        <v>0</v>
      </c>
    </row>
    <row r="65" spans="1:11" s="22" customFormat="1" ht="50.1" customHeight="1" x14ac:dyDescent="0.25">
      <c r="A65" s="55">
        <v>49</v>
      </c>
      <c r="B65" s="11">
        <v>39</v>
      </c>
      <c r="C65" s="11" t="s">
        <v>42</v>
      </c>
      <c r="D65" s="11" t="s">
        <v>43</v>
      </c>
      <c r="E65" s="15">
        <v>185400</v>
      </c>
      <c r="F65" s="15">
        <v>0</v>
      </c>
      <c r="G65" s="15">
        <v>185400</v>
      </c>
      <c r="H65" s="23">
        <v>97</v>
      </c>
      <c r="I65" s="65">
        <v>0</v>
      </c>
      <c r="J65" s="65">
        <v>0</v>
      </c>
      <c r="K65" s="60">
        <v>0</v>
      </c>
    </row>
    <row r="66" spans="1:11" s="22" customFormat="1" ht="50.1" customHeight="1" x14ac:dyDescent="0.25">
      <c r="A66" s="55">
        <v>50</v>
      </c>
      <c r="B66" s="4">
        <v>109</v>
      </c>
      <c r="C66" s="4" t="s">
        <v>103</v>
      </c>
      <c r="D66" s="4" t="s">
        <v>105</v>
      </c>
      <c r="E66" s="16">
        <v>297500</v>
      </c>
      <c r="F66" s="16">
        <v>0</v>
      </c>
      <c r="G66" s="16">
        <v>297500</v>
      </c>
      <c r="H66" s="20">
        <v>96</v>
      </c>
      <c r="I66" s="67">
        <v>0</v>
      </c>
      <c r="J66" s="67">
        <v>0</v>
      </c>
      <c r="K66" s="60">
        <v>0</v>
      </c>
    </row>
    <row r="67" spans="1:11" s="22" customFormat="1" ht="50.1" customHeight="1" x14ac:dyDescent="0.25">
      <c r="A67" s="55">
        <v>51</v>
      </c>
      <c r="B67" s="11">
        <v>16</v>
      </c>
      <c r="C67" s="11" t="s">
        <v>19</v>
      </c>
      <c r="D67" s="11" t="s">
        <v>18</v>
      </c>
      <c r="E67" s="15">
        <v>540000</v>
      </c>
      <c r="F67" s="15">
        <v>0</v>
      </c>
      <c r="G67" s="15">
        <v>540000</v>
      </c>
      <c r="H67" s="23">
        <v>93</v>
      </c>
      <c r="I67" s="65">
        <v>0</v>
      </c>
      <c r="J67" s="65">
        <v>0</v>
      </c>
      <c r="K67" s="60">
        <v>0</v>
      </c>
    </row>
    <row r="68" spans="1:11" s="22" customFormat="1" ht="50.1" customHeight="1" x14ac:dyDescent="0.25">
      <c r="A68" s="55">
        <v>52</v>
      </c>
      <c r="B68" s="4">
        <v>32</v>
      </c>
      <c r="C68" s="4" t="s">
        <v>221</v>
      </c>
      <c r="D68" s="4" t="s">
        <v>35</v>
      </c>
      <c r="E68" s="16">
        <v>83600</v>
      </c>
      <c r="F68" s="16">
        <v>0</v>
      </c>
      <c r="G68" s="16">
        <v>83600</v>
      </c>
      <c r="H68" s="20">
        <v>93</v>
      </c>
      <c r="I68" s="67">
        <v>0</v>
      </c>
      <c r="J68" s="67">
        <v>0</v>
      </c>
      <c r="K68" s="60">
        <v>0</v>
      </c>
    </row>
    <row r="69" spans="1:11" s="22" customFormat="1" ht="50.1" customHeight="1" x14ac:dyDescent="0.25">
      <c r="A69" s="55">
        <v>53</v>
      </c>
      <c r="B69" s="11">
        <v>77</v>
      </c>
      <c r="C69" s="11" t="s">
        <v>73</v>
      </c>
      <c r="D69" s="11" t="s">
        <v>74</v>
      </c>
      <c r="E69" s="15">
        <v>247200</v>
      </c>
      <c r="F69" s="15">
        <v>0</v>
      </c>
      <c r="G69" s="15">
        <v>247200</v>
      </c>
      <c r="H69" s="23">
        <v>93</v>
      </c>
      <c r="I69" s="65">
        <v>0</v>
      </c>
      <c r="J69" s="65">
        <v>0</v>
      </c>
      <c r="K69" s="60">
        <v>0</v>
      </c>
    </row>
    <row r="70" spans="1:11" s="22" customFormat="1" ht="50.1" customHeight="1" x14ac:dyDescent="0.25">
      <c r="A70" s="55">
        <v>54</v>
      </c>
      <c r="B70" s="4">
        <v>111</v>
      </c>
      <c r="C70" s="4" t="s">
        <v>106</v>
      </c>
      <c r="D70" s="4" t="s">
        <v>107</v>
      </c>
      <c r="E70" s="16">
        <v>90000</v>
      </c>
      <c r="F70" s="16">
        <v>0</v>
      </c>
      <c r="G70" s="16">
        <v>90000</v>
      </c>
      <c r="H70" s="20">
        <v>92</v>
      </c>
      <c r="I70" s="67">
        <v>0</v>
      </c>
      <c r="J70" s="67">
        <v>0</v>
      </c>
      <c r="K70" s="60">
        <v>0</v>
      </c>
    </row>
    <row r="71" spans="1:11" s="22" customFormat="1" ht="50.1" customHeight="1" x14ac:dyDescent="0.25">
      <c r="A71" s="55">
        <v>55</v>
      </c>
      <c r="B71" s="11">
        <v>124</v>
      </c>
      <c r="C71" s="11" t="s">
        <v>121</v>
      </c>
      <c r="D71" s="11" t="s">
        <v>120</v>
      </c>
      <c r="E71" s="15">
        <v>350000</v>
      </c>
      <c r="F71" s="15">
        <v>0</v>
      </c>
      <c r="G71" s="15">
        <v>350000</v>
      </c>
      <c r="H71" s="23">
        <v>92</v>
      </c>
      <c r="I71" s="65">
        <v>0</v>
      </c>
      <c r="J71" s="65">
        <v>0</v>
      </c>
      <c r="K71" s="60">
        <v>0</v>
      </c>
    </row>
    <row r="72" spans="1:11" s="22" customFormat="1" ht="50.1" customHeight="1" x14ac:dyDescent="0.25">
      <c r="A72" s="55">
        <v>56</v>
      </c>
      <c r="B72" s="4">
        <v>53</v>
      </c>
      <c r="C72" s="4" t="s">
        <v>52</v>
      </c>
      <c r="D72" s="4" t="s">
        <v>53</v>
      </c>
      <c r="E72" s="16">
        <v>500000</v>
      </c>
      <c r="F72" s="16">
        <v>0</v>
      </c>
      <c r="G72" s="16">
        <v>500000</v>
      </c>
      <c r="H72" s="20">
        <v>91</v>
      </c>
      <c r="I72" s="67">
        <v>0</v>
      </c>
      <c r="J72" s="67">
        <v>0</v>
      </c>
      <c r="K72" s="60">
        <v>0</v>
      </c>
    </row>
    <row r="73" spans="1:11" s="22" customFormat="1" ht="50.1" customHeight="1" x14ac:dyDescent="0.25">
      <c r="A73" s="55">
        <v>57</v>
      </c>
      <c r="B73" s="11">
        <v>55</v>
      </c>
      <c r="C73" s="11" t="s">
        <v>57</v>
      </c>
      <c r="D73" s="11" t="s">
        <v>56</v>
      </c>
      <c r="E73" s="15">
        <v>450000</v>
      </c>
      <c r="F73" s="15">
        <v>0</v>
      </c>
      <c r="G73" s="15">
        <v>450000</v>
      </c>
      <c r="H73" s="23">
        <v>91</v>
      </c>
      <c r="I73" s="65">
        <v>0</v>
      </c>
      <c r="J73" s="65">
        <v>0</v>
      </c>
      <c r="K73" s="60">
        <v>0</v>
      </c>
    </row>
    <row r="74" spans="1:11" s="22" customFormat="1" ht="50.1" customHeight="1" x14ac:dyDescent="0.25">
      <c r="A74" s="55">
        <v>58</v>
      </c>
      <c r="B74" s="4">
        <v>61</v>
      </c>
      <c r="C74" s="4" t="s">
        <v>60</v>
      </c>
      <c r="D74" s="4" t="s">
        <v>61</v>
      </c>
      <c r="E74" s="16">
        <v>80250</v>
      </c>
      <c r="F74" s="16">
        <v>0</v>
      </c>
      <c r="G74" s="16">
        <v>80250</v>
      </c>
      <c r="H74" s="20">
        <v>91</v>
      </c>
      <c r="I74" s="67">
        <v>0</v>
      </c>
      <c r="J74" s="67">
        <v>0</v>
      </c>
      <c r="K74" s="60">
        <v>0</v>
      </c>
    </row>
    <row r="75" spans="1:11" s="22" customFormat="1" ht="50.1" customHeight="1" x14ac:dyDescent="0.25">
      <c r="A75" s="55">
        <v>59</v>
      </c>
      <c r="B75" s="11">
        <v>86</v>
      </c>
      <c r="C75" s="11" t="s">
        <v>79</v>
      </c>
      <c r="D75" s="11" t="s">
        <v>81</v>
      </c>
      <c r="E75" s="15">
        <v>325000</v>
      </c>
      <c r="F75" s="15">
        <v>0</v>
      </c>
      <c r="G75" s="15">
        <v>325000</v>
      </c>
      <c r="H75" s="23">
        <v>91</v>
      </c>
      <c r="I75" s="65">
        <v>0</v>
      </c>
      <c r="J75" s="65">
        <v>0</v>
      </c>
      <c r="K75" s="60">
        <v>0</v>
      </c>
    </row>
    <row r="76" spans="1:11" s="22" customFormat="1" ht="50.1" customHeight="1" x14ac:dyDescent="0.25">
      <c r="A76" s="55">
        <v>60</v>
      </c>
      <c r="B76" s="4">
        <v>64</v>
      </c>
      <c r="C76" s="4" t="s">
        <v>65</v>
      </c>
      <c r="D76" s="4" t="s">
        <v>64</v>
      </c>
      <c r="E76" s="16">
        <v>366000</v>
      </c>
      <c r="F76" s="16">
        <v>0</v>
      </c>
      <c r="G76" s="16">
        <v>366000</v>
      </c>
      <c r="H76" s="20">
        <v>90</v>
      </c>
      <c r="I76" s="67">
        <v>0</v>
      </c>
      <c r="J76" s="67">
        <v>0</v>
      </c>
      <c r="K76" s="60">
        <v>0</v>
      </c>
    </row>
    <row r="77" spans="1:11" s="22" customFormat="1" ht="50.1" customHeight="1" x14ac:dyDescent="0.25">
      <c r="A77" s="55">
        <v>61</v>
      </c>
      <c r="B77" s="11">
        <v>40</v>
      </c>
      <c r="C77" s="11" t="s">
        <v>42</v>
      </c>
      <c r="D77" s="11" t="s">
        <v>44</v>
      </c>
      <c r="E77" s="15">
        <v>55100</v>
      </c>
      <c r="F77" s="15">
        <v>0</v>
      </c>
      <c r="G77" s="15">
        <v>55100</v>
      </c>
      <c r="H77" s="23">
        <v>88</v>
      </c>
      <c r="I77" s="65">
        <v>0</v>
      </c>
      <c r="J77" s="65">
        <v>0</v>
      </c>
      <c r="K77" s="60">
        <v>0</v>
      </c>
    </row>
    <row r="78" spans="1:11" s="22" customFormat="1" ht="50.1" customHeight="1" x14ac:dyDescent="0.25">
      <c r="A78" s="55">
        <v>62</v>
      </c>
      <c r="B78" s="4">
        <v>74</v>
      </c>
      <c r="C78" s="4" t="s">
        <v>72</v>
      </c>
      <c r="D78" s="4" t="s">
        <v>71</v>
      </c>
      <c r="E78" s="16">
        <v>570000</v>
      </c>
      <c r="F78" s="16">
        <v>0</v>
      </c>
      <c r="G78" s="16">
        <v>570000</v>
      </c>
      <c r="H78" s="20">
        <v>88</v>
      </c>
      <c r="I78" s="67">
        <v>0</v>
      </c>
      <c r="J78" s="67">
        <v>0</v>
      </c>
      <c r="K78" s="60">
        <v>0</v>
      </c>
    </row>
    <row r="79" spans="1:11" s="22" customFormat="1" ht="50.1" customHeight="1" x14ac:dyDescent="0.25">
      <c r="A79" s="55">
        <v>63</v>
      </c>
      <c r="B79" s="11">
        <v>107</v>
      </c>
      <c r="C79" s="11" t="s">
        <v>101</v>
      </c>
      <c r="D79" s="11" t="s">
        <v>102</v>
      </c>
      <c r="E79" s="15">
        <v>250000</v>
      </c>
      <c r="F79" s="15">
        <v>0</v>
      </c>
      <c r="G79" s="15">
        <v>250000</v>
      </c>
      <c r="H79" s="23">
        <v>88</v>
      </c>
      <c r="I79" s="65">
        <v>0</v>
      </c>
      <c r="J79" s="65">
        <v>0</v>
      </c>
      <c r="K79" s="60">
        <v>0</v>
      </c>
    </row>
    <row r="80" spans="1:11" s="22" customFormat="1" ht="50.1" customHeight="1" x14ac:dyDescent="0.25">
      <c r="A80" s="55">
        <v>64</v>
      </c>
      <c r="B80" s="4">
        <v>122</v>
      </c>
      <c r="C80" s="4" t="s">
        <v>118</v>
      </c>
      <c r="D80" s="4" t="s">
        <v>119</v>
      </c>
      <c r="E80" s="16">
        <v>150000</v>
      </c>
      <c r="F80" s="16">
        <v>0</v>
      </c>
      <c r="G80" s="16">
        <v>150000</v>
      </c>
      <c r="H80" s="20">
        <v>88</v>
      </c>
      <c r="I80" s="67">
        <v>0</v>
      </c>
      <c r="J80" s="67">
        <v>0</v>
      </c>
      <c r="K80" s="60">
        <v>0</v>
      </c>
    </row>
    <row r="81" spans="1:11" s="22" customFormat="1" ht="50.1" customHeight="1" x14ac:dyDescent="0.25">
      <c r="A81" s="55">
        <v>65</v>
      </c>
      <c r="B81" s="11">
        <v>42</v>
      </c>
      <c r="C81" s="11" t="s">
        <v>45</v>
      </c>
      <c r="D81" s="11" t="s">
        <v>47</v>
      </c>
      <c r="E81" s="15">
        <v>331000</v>
      </c>
      <c r="F81" s="15">
        <v>0</v>
      </c>
      <c r="G81" s="15">
        <v>331000</v>
      </c>
      <c r="H81" s="23">
        <v>87</v>
      </c>
      <c r="I81" s="65">
        <v>0</v>
      </c>
      <c r="J81" s="65">
        <v>0</v>
      </c>
      <c r="K81" s="60">
        <v>0</v>
      </c>
    </row>
    <row r="82" spans="1:11" s="22" customFormat="1" ht="50.1" customHeight="1" x14ac:dyDescent="0.25">
      <c r="A82" s="55">
        <v>66</v>
      </c>
      <c r="B82" s="4">
        <v>44</v>
      </c>
      <c r="C82" s="4" t="s">
        <v>48</v>
      </c>
      <c r="D82" s="4" t="s">
        <v>49</v>
      </c>
      <c r="E82" s="16">
        <v>255000</v>
      </c>
      <c r="F82" s="16">
        <v>0</v>
      </c>
      <c r="G82" s="16">
        <v>255000</v>
      </c>
      <c r="H82" s="20">
        <v>87</v>
      </c>
      <c r="I82" s="67">
        <v>0</v>
      </c>
      <c r="J82" s="67">
        <v>0</v>
      </c>
      <c r="K82" s="60">
        <v>0</v>
      </c>
    </row>
    <row r="83" spans="1:11" s="22" customFormat="1" ht="50.1" customHeight="1" x14ac:dyDescent="0.25">
      <c r="A83" s="55">
        <v>67</v>
      </c>
      <c r="B83" s="11">
        <v>82</v>
      </c>
      <c r="C83" s="11" t="s">
        <v>75</v>
      </c>
      <c r="D83" s="11" t="s">
        <v>76</v>
      </c>
      <c r="E83" s="15">
        <v>262300</v>
      </c>
      <c r="F83" s="15">
        <v>0</v>
      </c>
      <c r="G83" s="15">
        <v>262300</v>
      </c>
      <c r="H83" s="23">
        <v>87</v>
      </c>
      <c r="I83" s="65">
        <v>0</v>
      </c>
      <c r="J83" s="65">
        <v>0</v>
      </c>
      <c r="K83" s="60">
        <v>0</v>
      </c>
    </row>
    <row r="84" spans="1:11" s="22" customFormat="1" ht="50.1" customHeight="1" x14ac:dyDescent="0.25">
      <c r="A84" s="55">
        <v>68</v>
      </c>
      <c r="B84" s="4">
        <v>104</v>
      </c>
      <c r="C84" s="4" t="s">
        <v>97</v>
      </c>
      <c r="D84" s="4" t="s">
        <v>98</v>
      </c>
      <c r="E84" s="16">
        <v>50000</v>
      </c>
      <c r="F84" s="16">
        <v>0</v>
      </c>
      <c r="G84" s="16">
        <v>50000</v>
      </c>
      <c r="H84" s="20">
        <v>87</v>
      </c>
      <c r="I84" s="67">
        <v>0</v>
      </c>
      <c r="J84" s="67">
        <v>0</v>
      </c>
      <c r="K84" s="60">
        <v>0</v>
      </c>
    </row>
    <row r="85" spans="1:11" s="22" customFormat="1" ht="50.1" customHeight="1" x14ac:dyDescent="0.25">
      <c r="A85" s="55">
        <v>69</v>
      </c>
      <c r="B85" s="11">
        <v>112</v>
      </c>
      <c r="C85" s="11" t="s">
        <v>108</v>
      </c>
      <c r="D85" s="11" t="s">
        <v>109</v>
      </c>
      <c r="E85" s="15">
        <v>230000</v>
      </c>
      <c r="F85" s="15">
        <v>0</v>
      </c>
      <c r="G85" s="15">
        <v>230000</v>
      </c>
      <c r="H85" s="23">
        <v>87</v>
      </c>
      <c r="I85" s="65">
        <v>0</v>
      </c>
      <c r="J85" s="65">
        <v>0</v>
      </c>
      <c r="K85" s="60">
        <v>0</v>
      </c>
    </row>
    <row r="86" spans="1:11" s="22" customFormat="1" ht="50.1" customHeight="1" x14ac:dyDescent="0.25">
      <c r="A86" s="55">
        <v>70</v>
      </c>
      <c r="B86" s="4">
        <v>6</v>
      </c>
      <c r="C86" s="4" t="s">
        <v>6</v>
      </c>
      <c r="D86" s="4" t="s">
        <v>7</v>
      </c>
      <c r="E86" s="16">
        <v>350000</v>
      </c>
      <c r="F86" s="16">
        <v>0</v>
      </c>
      <c r="G86" s="16">
        <v>350000</v>
      </c>
      <c r="H86" s="20">
        <v>86</v>
      </c>
      <c r="I86" s="67">
        <v>0</v>
      </c>
      <c r="J86" s="67">
        <v>0</v>
      </c>
      <c r="K86" s="60">
        <v>0</v>
      </c>
    </row>
    <row r="87" spans="1:11" s="22" customFormat="1" ht="50.1" customHeight="1" x14ac:dyDescent="0.25">
      <c r="A87" s="55">
        <v>71</v>
      </c>
      <c r="B87" s="11">
        <v>12</v>
      </c>
      <c r="C87" s="11" t="s">
        <v>17</v>
      </c>
      <c r="D87" s="11" t="s">
        <v>25</v>
      </c>
      <c r="E87" s="15">
        <v>150000</v>
      </c>
      <c r="F87" s="15">
        <v>0</v>
      </c>
      <c r="G87" s="15">
        <v>150000</v>
      </c>
      <c r="H87" s="23">
        <v>86</v>
      </c>
      <c r="I87" s="65">
        <v>0</v>
      </c>
      <c r="J87" s="65">
        <v>0</v>
      </c>
      <c r="K87" s="60">
        <v>0</v>
      </c>
    </row>
    <row r="88" spans="1:11" s="22" customFormat="1" ht="50.1" customHeight="1" x14ac:dyDescent="0.25">
      <c r="A88" s="55">
        <v>72</v>
      </c>
      <c r="B88" s="4">
        <v>29</v>
      </c>
      <c r="C88" s="4" t="s">
        <v>30</v>
      </c>
      <c r="D88" s="4" t="s">
        <v>32</v>
      </c>
      <c r="E88" s="16">
        <v>60000</v>
      </c>
      <c r="F88" s="16">
        <v>0</v>
      </c>
      <c r="G88" s="16">
        <v>60000</v>
      </c>
      <c r="H88" s="20">
        <v>86</v>
      </c>
      <c r="I88" s="67">
        <v>0</v>
      </c>
      <c r="J88" s="67">
        <v>0</v>
      </c>
      <c r="K88" s="60">
        <v>0</v>
      </c>
    </row>
    <row r="89" spans="1:11" s="22" customFormat="1" ht="50.1" customHeight="1" x14ac:dyDescent="0.25">
      <c r="A89" s="55">
        <v>73</v>
      </c>
      <c r="B89" s="11">
        <v>38</v>
      </c>
      <c r="C89" s="11" t="s">
        <v>41</v>
      </c>
      <c r="D89" s="11" t="s">
        <v>40</v>
      </c>
      <c r="E89" s="15">
        <v>300000</v>
      </c>
      <c r="F89" s="15">
        <v>0</v>
      </c>
      <c r="G89" s="15">
        <v>300000</v>
      </c>
      <c r="H89" s="23">
        <v>86</v>
      </c>
      <c r="I89" s="65">
        <v>0</v>
      </c>
      <c r="J89" s="65">
        <v>0</v>
      </c>
      <c r="K89" s="60">
        <v>0</v>
      </c>
    </row>
    <row r="90" spans="1:11" ht="50.1" customHeight="1" x14ac:dyDescent="0.25">
      <c r="A90" s="55">
        <v>74</v>
      </c>
      <c r="B90" s="4">
        <v>14</v>
      </c>
      <c r="C90" s="4" t="s">
        <v>134</v>
      </c>
      <c r="D90" s="4" t="s">
        <v>135</v>
      </c>
      <c r="E90" s="16">
        <v>420000</v>
      </c>
      <c r="F90" s="16">
        <v>40000</v>
      </c>
      <c r="G90" s="16">
        <v>380000</v>
      </c>
      <c r="H90" s="20">
        <v>85</v>
      </c>
      <c r="I90" s="67">
        <v>0</v>
      </c>
      <c r="J90" s="67">
        <v>0</v>
      </c>
      <c r="K90" s="60">
        <v>0</v>
      </c>
    </row>
    <row r="91" spans="1:11" ht="50.1" customHeight="1" x14ac:dyDescent="0.25">
      <c r="A91" s="55">
        <v>75</v>
      </c>
      <c r="B91" s="11">
        <v>46</v>
      </c>
      <c r="C91" s="11" t="s">
        <v>136</v>
      </c>
      <c r="D91" s="11" t="s">
        <v>137</v>
      </c>
      <c r="E91" s="15">
        <v>195350</v>
      </c>
      <c r="F91" s="15">
        <v>0</v>
      </c>
      <c r="G91" s="15">
        <v>195350</v>
      </c>
      <c r="H91" s="23">
        <v>85</v>
      </c>
      <c r="I91" s="65">
        <v>0</v>
      </c>
      <c r="J91" s="65">
        <v>0</v>
      </c>
      <c r="K91" s="60">
        <v>0</v>
      </c>
    </row>
    <row r="92" spans="1:11" ht="50.1" customHeight="1" x14ac:dyDescent="0.25">
      <c r="A92" s="55">
        <v>76</v>
      </c>
      <c r="B92" s="4">
        <v>60</v>
      </c>
      <c r="C92" s="4" t="s">
        <v>60</v>
      </c>
      <c r="D92" s="4" t="s">
        <v>138</v>
      </c>
      <c r="E92" s="16">
        <v>213000</v>
      </c>
      <c r="F92" s="16">
        <v>83000</v>
      </c>
      <c r="G92" s="16">
        <v>130000</v>
      </c>
      <c r="H92" s="20">
        <v>85</v>
      </c>
      <c r="I92" s="67">
        <v>0</v>
      </c>
      <c r="J92" s="67">
        <v>0</v>
      </c>
      <c r="K92" s="60">
        <v>0</v>
      </c>
    </row>
    <row r="93" spans="1:11" ht="50.1" customHeight="1" x14ac:dyDescent="0.25">
      <c r="A93" s="55">
        <v>77</v>
      </c>
      <c r="B93" s="11">
        <v>70</v>
      </c>
      <c r="C93" s="11" t="s">
        <v>139</v>
      </c>
      <c r="D93" s="11" t="s">
        <v>140</v>
      </c>
      <c r="E93" s="15">
        <v>327840</v>
      </c>
      <c r="F93" s="15">
        <v>0</v>
      </c>
      <c r="G93" s="15">
        <v>327840</v>
      </c>
      <c r="H93" s="23">
        <v>85</v>
      </c>
      <c r="I93" s="65">
        <v>0</v>
      </c>
      <c r="J93" s="65">
        <v>0</v>
      </c>
      <c r="K93" s="60">
        <v>0</v>
      </c>
    </row>
    <row r="94" spans="1:11" ht="50.1" customHeight="1" x14ac:dyDescent="0.25">
      <c r="A94" s="55">
        <v>78</v>
      </c>
      <c r="B94" s="4">
        <v>80</v>
      </c>
      <c r="C94" s="4" t="s">
        <v>141</v>
      </c>
      <c r="D94" s="4" t="s">
        <v>142</v>
      </c>
      <c r="E94" s="16">
        <v>541964.6</v>
      </c>
      <c r="F94" s="16">
        <v>541964.6</v>
      </c>
      <c r="G94" s="16">
        <v>0</v>
      </c>
      <c r="H94" s="20">
        <v>85</v>
      </c>
      <c r="I94" s="67">
        <v>0</v>
      </c>
      <c r="J94" s="67">
        <v>0</v>
      </c>
      <c r="K94" s="60">
        <v>0</v>
      </c>
    </row>
    <row r="95" spans="1:11" ht="50.1" customHeight="1" x14ac:dyDescent="0.25">
      <c r="A95" s="55">
        <v>79</v>
      </c>
      <c r="B95" s="11">
        <v>106</v>
      </c>
      <c r="C95" s="11" t="s">
        <v>99</v>
      </c>
      <c r="D95" s="11" t="s">
        <v>143</v>
      </c>
      <c r="E95" s="15">
        <v>210000</v>
      </c>
      <c r="F95" s="15">
        <v>40000</v>
      </c>
      <c r="G95" s="15">
        <v>170000</v>
      </c>
      <c r="H95" s="23">
        <v>85</v>
      </c>
      <c r="I95" s="65">
        <v>0</v>
      </c>
      <c r="J95" s="65">
        <v>0</v>
      </c>
      <c r="K95" s="60">
        <v>0</v>
      </c>
    </row>
    <row r="96" spans="1:11" ht="50.1" customHeight="1" x14ac:dyDescent="0.25">
      <c r="A96" s="55">
        <v>80</v>
      </c>
      <c r="B96" s="4">
        <v>3</v>
      </c>
      <c r="C96" s="4" t="s">
        <v>144</v>
      </c>
      <c r="D96" s="4" t="s">
        <v>145</v>
      </c>
      <c r="E96" s="16">
        <v>570000</v>
      </c>
      <c r="F96" s="16">
        <v>50000</v>
      </c>
      <c r="G96" s="16">
        <v>520000</v>
      </c>
      <c r="H96" s="20">
        <v>84</v>
      </c>
      <c r="I96" s="67">
        <v>0</v>
      </c>
      <c r="J96" s="67">
        <v>0</v>
      </c>
      <c r="K96" s="60">
        <v>0</v>
      </c>
    </row>
    <row r="97" spans="1:11" ht="50.1" customHeight="1" x14ac:dyDescent="0.25">
      <c r="A97" s="55">
        <v>81</v>
      </c>
      <c r="B97" s="11">
        <v>22</v>
      </c>
      <c r="C97" s="11" t="s">
        <v>28</v>
      </c>
      <c r="D97" s="11" t="s">
        <v>146</v>
      </c>
      <c r="E97" s="15">
        <v>86465</v>
      </c>
      <c r="F97" s="15">
        <v>86465</v>
      </c>
      <c r="G97" s="15">
        <v>0</v>
      </c>
      <c r="H97" s="23">
        <v>84</v>
      </c>
      <c r="I97" s="65">
        <v>0</v>
      </c>
      <c r="J97" s="65">
        <v>0</v>
      </c>
      <c r="K97" s="60">
        <v>0</v>
      </c>
    </row>
    <row r="98" spans="1:11" ht="50.1" customHeight="1" x14ac:dyDescent="0.25">
      <c r="A98" s="55">
        <v>82</v>
      </c>
      <c r="B98" s="4">
        <v>96</v>
      </c>
      <c r="C98" s="4" t="s">
        <v>147</v>
      </c>
      <c r="D98" s="4" t="s">
        <v>149</v>
      </c>
      <c r="E98" s="16">
        <v>1000000</v>
      </c>
      <c r="F98" s="16">
        <v>200000</v>
      </c>
      <c r="G98" s="16">
        <v>800000</v>
      </c>
      <c r="H98" s="20">
        <v>84</v>
      </c>
      <c r="I98" s="67">
        <v>0</v>
      </c>
      <c r="J98" s="67">
        <v>0</v>
      </c>
      <c r="K98" s="60">
        <v>0</v>
      </c>
    </row>
    <row r="99" spans="1:11" ht="50.1" customHeight="1" x14ac:dyDescent="0.25">
      <c r="A99" s="55">
        <v>83</v>
      </c>
      <c r="B99" s="11">
        <v>52</v>
      </c>
      <c r="C99" s="11" t="s">
        <v>150</v>
      </c>
      <c r="D99" s="11" t="s">
        <v>151</v>
      </c>
      <c r="E99" s="15">
        <v>183000</v>
      </c>
      <c r="F99" s="15">
        <v>63000</v>
      </c>
      <c r="G99" s="15">
        <v>120000</v>
      </c>
      <c r="H99" s="23">
        <v>83</v>
      </c>
      <c r="I99" s="65">
        <v>0</v>
      </c>
      <c r="J99" s="65">
        <v>0</v>
      </c>
      <c r="K99" s="60">
        <v>0</v>
      </c>
    </row>
    <row r="100" spans="1:11" ht="50.1" customHeight="1" x14ac:dyDescent="0.25">
      <c r="A100" s="55">
        <v>84</v>
      </c>
      <c r="B100" s="4">
        <v>78</v>
      </c>
      <c r="C100" s="4" t="s">
        <v>73</v>
      </c>
      <c r="D100" s="4" t="s">
        <v>152</v>
      </c>
      <c r="E100" s="16">
        <v>331200</v>
      </c>
      <c r="F100" s="16">
        <v>0</v>
      </c>
      <c r="G100" s="16">
        <v>331200</v>
      </c>
      <c r="H100" s="20">
        <v>83</v>
      </c>
      <c r="I100" s="67">
        <v>0</v>
      </c>
      <c r="J100" s="67">
        <v>0</v>
      </c>
      <c r="K100" s="60">
        <v>0</v>
      </c>
    </row>
    <row r="101" spans="1:11" ht="50.1" customHeight="1" x14ac:dyDescent="0.25">
      <c r="A101" s="55">
        <v>85</v>
      </c>
      <c r="B101" s="11">
        <v>90</v>
      </c>
      <c r="C101" s="11" t="s">
        <v>12</v>
      </c>
      <c r="D101" s="11" t="s">
        <v>153</v>
      </c>
      <c r="E101" s="15">
        <v>312860</v>
      </c>
      <c r="F101" s="15">
        <v>19600</v>
      </c>
      <c r="G101" s="15">
        <v>293260</v>
      </c>
      <c r="H101" s="23">
        <v>83</v>
      </c>
      <c r="I101" s="65">
        <v>0</v>
      </c>
      <c r="J101" s="65">
        <v>0</v>
      </c>
      <c r="K101" s="60">
        <v>0</v>
      </c>
    </row>
    <row r="102" spans="1:11" ht="50.1" customHeight="1" x14ac:dyDescent="0.25">
      <c r="A102" s="55">
        <v>86</v>
      </c>
      <c r="B102" s="4">
        <v>93</v>
      </c>
      <c r="C102" s="4" t="s">
        <v>154</v>
      </c>
      <c r="D102" s="4" t="s">
        <v>155</v>
      </c>
      <c r="E102" s="16">
        <v>350000</v>
      </c>
      <c r="F102" s="16">
        <v>0</v>
      </c>
      <c r="G102" s="16">
        <v>350000</v>
      </c>
      <c r="H102" s="20">
        <v>83</v>
      </c>
      <c r="I102" s="67">
        <v>0</v>
      </c>
      <c r="J102" s="67">
        <v>0</v>
      </c>
      <c r="K102" s="60">
        <v>0</v>
      </c>
    </row>
    <row r="103" spans="1:11" ht="50.1" customHeight="1" x14ac:dyDescent="0.25">
      <c r="A103" s="55">
        <v>87</v>
      </c>
      <c r="B103" s="11">
        <v>103</v>
      </c>
      <c r="C103" s="11" t="s">
        <v>156</v>
      </c>
      <c r="D103" s="11" t="s">
        <v>157</v>
      </c>
      <c r="E103" s="15">
        <v>118000</v>
      </c>
      <c r="F103" s="15">
        <v>0</v>
      </c>
      <c r="G103" s="15">
        <v>118000</v>
      </c>
      <c r="H103" s="23">
        <v>83</v>
      </c>
      <c r="I103" s="65">
        <v>0</v>
      </c>
      <c r="J103" s="65">
        <v>0</v>
      </c>
      <c r="K103" s="60">
        <v>0</v>
      </c>
    </row>
    <row r="104" spans="1:11" ht="50.1" customHeight="1" x14ac:dyDescent="0.25">
      <c r="A104" s="55">
        <v>88</v>
      </c>
      <c r="B104" s="4">
        <v>31</v>
      </c>
      <c r="C104" s="4" t="s">
        <v>33</v>
      </c>
      <c r="D104" s="4" t="s">
        <v>158</v>
      </c>
      <c r="E104" s="16">
        <v>300000</v>
      </c>
      <c r="F104" s="16">
        <v>0</v>
      </c>
      <c r="G104" s="16">
        <v>300000</v>
      </c>
      <c r="H104" s="20">
        <v>82</v>
      </c>
      <c r="I104" s="67">
        <v>0</v>
      </c>
      <c r="J104" s="67">
        <v>0</v>
      </c>
      <c r="K104" s="60">
        <v>0</v>
      </c>
    </row>
    <row r="105" spans="1:11" ht="50.1" customHeight="1" x14ac:dyDescent="0.25">
      <c r="A105" s="55">
        <v>89</v>
      </c>
      <c r="B105" s="11">
        <v>47</v>
      </c>
      <c r="C105" s="11" t="s">
        <v>136</v>
      </c>
      <c r="D105" s="11" t="s">
        <v>159</v>
      </c>
      <c r="E105" s="15">
        <v>200000</v>
      </c>
      <c r="F105" s="15">
        <v>51000</v>
      </c>
      <c r="G105" s="15">
        <v>149000</v>
      </c>
      <c r="H105" s="23">
        <v>82</v>
      </c>
      <c r="I105" s="65">
        <v>0</v>
      </c>
      <c r="J105" s="65">
        <v>0</v>
      </c>
      <c r="K105" s="60">
        <v>0</v>
      </c>
    </row>
    <row r="106" spans="1:11" ht="50.1" customHeight="1" x14ac:dyDescent="0.25">
      <c r="A106" s="55">
        <v>90</v>
      </c>
      <c r="B106" s="4">
        <v>69</v>
      </c>
      <c r="C106" s="4" t="s">
        <v>160</v>
      </c>
      <c r="D106" s="4" t="s">
        <v>161</v>
      </c>
      <c r="E106" s="16">
        <v>566120</v>
      </c>
      <c r="F106" s="16">
        <v>0</v>
      </c>
      <c r="G106" s="16">
        <v>566120</v>
      </c>
      <c r="H106" s="20">
        <v>82</v>
      </c>
      <c r="I106" s="67">
        <v>0</v>
      </c>
      <c r="J106" s="67">
        <v>0</v>
      </c>
      <c r="K106" s="60">
        <v>0</v>
      </c>
    </row>
    <row r="107" spans="1:11" ht="50.1" customHeight="1" x14ac:dyDescent="0.25">
      <c r="A107" s="55">
        <v>91</v>
      </c>
      <c r="B107" s="11">
        <v>79</v>
      </c>
      <c r="C107" s="11" t="s">
        <v>141</v>
      </c>
      <c r="D107" s="11" t="s">
        <v>162</v>
      </c>
      <c r="E107" s="15">
        <v>1409664</v>
      </c>
      <c r="F107" s="15">
        <v>0</v>
      </c>
      <c r="G107" s="15">
        <v>1409664</v>
      </c>
      <c r="H107" s="23">
        <v>82</v>
      </c>
      <c r="I107" s="65">
        <v>0</v>
      </c>
      <c r="J107" s="65">
        <v>0</v>
      </c>
      <c r="K107" s="60">
        <v>0</v>
      </c>
    </row>
    <row r="108" spans="1:11" ht="50.1" customHeight="1" x14ac:dyDescent="0.25">
      <c r="A108" s="55">
        <v>92</v>
      </c>
      <c r="B108" s="4">
        <v>110</v>
      </c>
      <c r="C108" s="4" t="s">
        <v>106</v>
      </c>
      <c r="D108" s="4" t="s">
        <v>163</v>
      </c>
      <c r="E108" s="16">
        <v>135000</v>
      </c>
      <c r="F108" s="16">
        <v>0</v>
      </c>
      <c r="G108" s="16">
        <v>135000</v>
      </c>
      <c r="H108" s="20">
        <v>82</v>
      </c>
      <c r="I108" s="67">
        <v>0</v>
      </c>
      <c r="J108" s="67">
        <v>0</v>
      </c>
      <c r="K108" s="60">
        <v>0</v>
      </c>
    </row>
    <row r="109" spans="1:11" ht="50.1" customHeight="1" x14ac:dyDescent="0.25">
      <c r="A109" s="55">
        <v>93</v>
      </c>
      <c r="B109" s="11">
        <v>116</v>
      </c>
      <c r="C109" s="11" t="s">
        <v>164</v>
      </c>
      <c r="D109" s="11" t="s">
        <v>165</v>
      </c>
      <c r="E109" s="15">
        <v>648000</v>
      </c>
      <c r="F109" s="15">
        <v>648000</v>
      </c>
      <c r="G109" s="15">
        <v>0</v>
      </c>
      <c r="H109" s="23">
        <v>82</v>
      </c>
      <c r="I109" s="65">
        <v>0</v>
      </c>
      <c r="J109" s="65">
        <v>0</v>
      </c>
      <c r="K109" s="60">
        <v>0</v>
      </c>
    </row>
    <row r="110" spans="1:11" ht="50.1" customHeight="1" x14ac:dyDescent="0.25">
      <c r="A110" s="55">
        <v>94</v>
      </c>
      <c r="B110" s="4">
        <v>1</v>
      </c>
      <c r="C110" s="4" t="s">
        <v>166</v>
      </c>
      <c r="D110" s="4" t="s">
        <v>167</v>
      </c>
      <c r="E110" s="16">
        <v>382000</v>
      </c>
      <c r="F110" s="16">
        <v>0</v>
      </c>
      <c r="G110" s="16">
        <v>382000</v>
      </c>
      <c r="H110" s="20">
        <v>81</v>
      </c>
      <c r="I110" s="67">
        <v>0</v>
      </c>
      <c r="J110" s="67">
        <v>0</v>
      </c>
      <c r="K110" s="60">
        <v>0</v>
      </c>
    </row>
    <row r="111" spans="1:11" ht="50.1" customHeight="1" x14ac:dyDescent="0.25">
      <c r="A111" s="55">
        <v>95</v>
      </c>
      <c r="B111" s="11">
        <v>26</v>
      </c>
      <c r="C111" s="11" t="s">
        <v>168</v>
      </c>
      <c r="D111" s="11" t="s">
        <v>169</v>
      </c>
      <c r="E111" s="15">
        <v>70000</v>
      </c>
      <c r="F111" s="15">
        <v>70000</v>
      </c>
      <c r="G111" s="15">
        <v>0</v>
      </c>
      <c r="H111" s="23">
        <v>80</v>
      </c>
      <c r="I111" s="65">
        <v>0</v>
      </c>
      <c r="J111" s="65">
        <v>0</v>
      </c>
      <c r="K111" s="60">
        <v>0</v>
      </c>
    </row>
    <row r="112" spans="1:11" ht="50.1" customHeight="1" x14ac:dyDescent="0.25">
      <c r="A112" s="55">
        <v>96</v>
      </c>
      <c r="B112" s="4">
        <v>65</v>
      </c>
      <c r="C112" s="4" t="s">
        <v>66</v>
      </c>
      <c r="D112" s="4" t="s">
        <v>170</v>
      </c>
      <c r="E112" s="16">
        <v>195000</v>
      </c>
      <c r="F112" s="16">
        <v>0</v>
      </c>
      <c r="G112" s="16">
        <v>195000</v>
      </c>
      <c r="H112" s="20">
        <v>80</v>
      </c>
      <c r="I112" s="67">
        <v>0</v>
      </c>
      <c r="J112" s="67">
        <v>0</v>
      </c>
      <c r="K112" s="60">
        <v>0</v>
      </c>
    </row>
    <row r="113" spans="1:11" ht="50.1" customHeight="1" x14ac:dyDescent="0.25">
      <c r="A113" s="55">
        <v>97</v>
      </c>
      <c r="B113" s="11">
        <v>27</v>
      </c>
      <c r="C113" s="11" t="s">
        <v>168</v>
      </c>
      <c r="D113" s="11" t="s">
        <v>171</v>
      </c>
      <c r="E113" s="15">
        <v>300000</v>
      </c>
      <c r="F113" s="15">
        <v>25000</v>
      </c>
      <c r="G113" s="15">
        <v>275000</v>
      </c>
      <c r="H113" s="23">
        <v>79</v>
      </c>
      <c r="I113" s="65">
        <v>0</v>
      </c>
      <c r="J113" s="65">
        <v>0</v>
      </c>
      <c r="K113" s="60">
        <v>0</v>
      </c>
    </row>
    <row r="114" spans="1:11" ht="50.1" customHeight="1" x14ac:dyDescent="0.25">
      <c r="A114" s="55">
        <v>98</v>
      </c>
      <c r="B114" s="4">
        <v>117</v>
      </c>
      <c r="C114" s="4" t="s">
        <v>164</v>
      </c>
      <c r="D114" s="4" t="s">
        <v>172</v>
      </c>
      <c r="E114" s="16">
        <v>445000</v>
      </c>
      <c r="F114" s="16">
        <v>445000</v>
      </c>
      <c r="G114" s="16">
        <v>0</v>
      </c>
      <c r="H114" s="20">
        <v>79</v>
      </c>
      <c r="I114" s="67">
        <v>0</v>
      </c>
      <c r="J114" s="67">
        <v>0</v>
      </c>
      <c r="K114" s="60">
        <v>0</v>
      </c>
    </row>
    <row r="115" spans="1:11" ht="50.1" customHeight="1" x14ac:dyDescent="0.25">
      <c r="A115" s="55">
        <v>99</v>
      </c>
      <c r="B115" s="11">
        <v>50</v>
      </c>
      <c r="C115" s="11" t="s">
        <v>173</v>
      </c>
      <c r="D115" s="11" t="s">
        <v>174</v>
      </c>
      <c r="E115" s="15">
        <v>614732</v>
      </c>
      <c r="F115" s="15">
        <v>0</v>
      </c>
      <c r="G115" s="15">
        <v>614732</v>
      </c>
      <c r="H115" s="23">
        <v>78</v>
      </c>
      <c r="I115" s="65">
        <v>0</v>
      </c>
      <c r="J115" s="65">
        <v>0</v>
      </c>
      <c r="K115" s="60">
        <v>0</v>
      </c>
    </row>
    <row r="116" spans="1:11" ht="50.1" customHeight="1" x14ac:dyDescent="0.25">
      <c r="A116" s="55">
        <v>100</v>
      </c>
      <c r="B116" s="4">
        <v>59</v>
      </c>
      <c r="C116" s="4" t="s">
        <v>130</v>
      </c>
      <c r="D116" s="4" t="s">
        <v>175</v>
      </c>
      <c r="E116" s="16">
        <v>235000</v>
      </c>
      <c r="F116" s="16">
        <v>0</v>
      </c>
      <c r="G116" s="16">
        <v>235000</v>
      </c>
      <c r="H116" s="20">
        <v>78</v>
      </c>
      <c r="I116" s="67">
        <v>0</v>
      </c>
      <c r="J116" s="67">
        <v>0</v>
      </c>
      <c r="K116" s="60">
        <v>0</v>
      </c>
    </row>
    <row r="117" spans="1:11" ht="50.1" customHeight="1" x14ac:dyDescent="0.25">
      <c r="A117" s="55">
        <v>101</v>
      </c>
      <c r="B117" s="11">
        <v>24</v>
      </c>
      <c r="C117" s="11" t="s">
        <v>176</v>
      </c>
      <c r="D117" s="11" t="s">
        <v>177</v>
      </c>
      <c r="E117" s="15">
        <v>245000</v>
      </c>
      <c r="F117" s="15">
        <v>0</v>
      </c>
      <c r="G117" s="15">
        <v>245000</v>
      </c>
      <c r="H117" s="23">
        <v>77</v>
      </c>
      <c r="I117" s="65">
        <v>0</v>
      </c>
      <c r="J117" s="65">
        <v>0</v>
      </c>
      <c r="K117" s="60">
        <v>0</v>
      </c>
    </row>
    <row r="118" spans="1:11" ht="50.1" customHeight="1" x14ac:dyDescent="0.25">
      <c r="A118" s="55">
        <v>102</v>
      </c>
      <c r="B118" s="4">
        <v>48</v>
      </c>
      <c r="C118" s="4" t="s">
        <v>178</v>
      </c>
      <c r="D118" s="4" t="s">
        <v>179</v>
      </c>
      <c r="E118" s="16">
        <v>135000</v>
      </c>
      <c r="F118" s="16">
        <v>0</v>
      </c>
      <c r="G118" s="16">
        <v>135000</v>
      </c>
      <c r="H118" s="20">
        <v>77</v>
      </c>
      <c r="I118" s="67">
        <v>0</v>
      </c>
      <c r="J118" s="67">
        <v>0</v>
      </c>
      <c r="K118" s="60">
        <v>0</v>
      </c>
    </row>
    <row r="119" spans="1:11" ht="50.1" customHeight="1" x14ac:dyDescent="0.25">
      <c r="A119" s="55">
        <v>103</v>
      </c>
      <c r="B119" s="11">
        <v>76</v>
      </c>
      <c r="C119" s="11" t="s">
        <v>180</v>
      </c>
      <c r="D119" s="11" t="s">
        <v>181</v>
      </c>
      <c r="E119" s="15">
        <v>710800</v>
      </c>
      <c r="F119" s="15">
        <v>260800</v>
      </c>
      <c r="G119" s="15">
        <v>450000</v>
      </c>
      <c r="H119" s="23">
        <v>77</v>
      </c>
      <c r="I119" s="65">
        <v>0</v>
      </c>
      <c r="J119" s="65">
        <v>0</v>
      </c>
      <c r="K119" s="60">
        <v>0</v>
      </c>
    </row>
    <row r="120" spans="1:11" ht="50.1" customHeight="1" x14ac:dyDescent="0.25">
      <c r="A120" s="55">
        <v>104</v>
      </c>
      <c r="B120" s="4">
        <v>4</v>
      </c>
      <c r="C120" s="4" t="s">
        <v>144</v>
      </c>
      <c r="D120" s="4" t="s">
        <v>223</v>
      </c>
      <c r="E120" s="16">
        <v>2275810</v>
      </c>
      <c r="F120" s="16">
        <v>75300</v>
      </c>
      <c r="G120" s="16">
        <v>2200510</v>
      </c>
      <c r="H120" s="20">
        <v>76</v>
      </c>
      <c r="I120" s="67">
        <v>0</v>
      </c>
      <c r="J120" s="67">
        <v>0</v>
      </c>
      <c r="K120" s="60">
        <v>0</v>
      </c>
    </row>
    <row r="121" spans="1:11" ht="50.1" customHeight="1" x14ac:dyDescent="0.25">
      <c r="A121" s="55">
        <v>105</v>
      </c>
      <c r="B121" s="11">
        <v>13</v>
      </c>
      <c r="C121" s="11" t="s">
        <v>134</v>
      </c>
      <c r="D121" s="11" t="s">
        <v>182</v>
      </c>
      <c r="E121" s="15">
        <v>100000</v>
      </c>
      <c r="F121" s="15">
        <v>0</v>
      </c>
      <c r="G121" s="15">
        <v>100000</v>
      </c>
      <c r="H121" s="23">
        <v>76</v>
      </c>
      <c r="I121" s="65">
        <v>0</v>
      </c>
      <c r="J121" s="65">
        <v>0</v>
      </c>
      <c r="K121" s="60">
        <v>0</v>
      </c>
    </row>
    <row r="122" spans="1:11" ht="50.1" customHeight="1" x14ac:dyDescent="0.25">
      <c r="A122" s="55">
        <v>106</v>
      </c>
      <c r="B122" s="4">
        <v>84</v>
      </c>
      <c r="C122" s="4" t="s">
        <v>77</v>
      </c>
      <c r="D122" s="4" t="s">
        <v>183</v>
      </c>
      <c r="E122" s="16">
        <v>85000</v>
      </c>
      <c r="F122" s="16">
        <v>0</v>
      </c>
      <c r="G122" s="16">
        <v>85000</v>
      </c>
      <c r="H122" s="20">
        <v>76</v>
      </c>
      <c r="I122" s="67">
        <v>0</v>
      </c>
      <c r="J122" s="67">
        <v>0</v>
      </c>
      <c r="K122" s="60">
        <v>0</v>
      </c>
    </row>
    <row r="123" spans="1:11" ht="50.1" customHeight="1" x14ac:dyDescent="0.25">
      <c r="A123" s="55">
        <v>107</v>
      </c>
      <c r="B123" s="11">
        <v>51</v>
      </c>
      <c r="C123" s="11" t="s">
        <v>150</v>
      </c>
      <c r="D123" s="11" t="s">
        <v>184</v>
      </c>
      <c r="E123" s="15">
        <v>157000</v>
      </c>
      <c r="F123" s="15">
        <v>0</v>
      </c>
      <c r="G123" s="15">
        <v>157000</v>
      </c>
      <c r="H123" s="23">
        <v>75</v>
      </c>
      <c r="I123" s="65">
        <v>0</v>
      </c>
      <c r="J123" s="65">
        <v>0</v>
      </c>
      <c r="K123" s="60">
        <v>0</v>
      </c>
    </row>
    <row r="124" spans="1:11" ht="50.1" customHeight="1" x14ac:dyDescent="0.25">
      <c r="A124" s="55">
        <v>108</v>
      </c>
      <c r="B124" s="4">
        <v>113</v>
      </c>
      <c r="C124" s="4" t="s">
        <v>185</v>
      </c>
      <c r="D124" s="4" t="s">
        <v>186</v>
      </c>
      <c r="E124" s="16">
        <v>218000</v>
      </c>
      <c r="F124" s="16">
        <v>0</v>
      </c>
      <c r="G124" s="16">
        <v>218000</v>
      </c>
      <c r="H124" s="20">
        <v>75</v>
      </c>
      <c r="I124" s="67">
        <v>0</v>
      </c>
      <c r="J124" s="67">
        <v>0</v>
      </c>
      <c r="K124" s="60">
        <v>0</v>
      </c>
    </row>
    <row r="125" spans="1:11" ht="50.1" customHeight="1" x14ac:dyDescent="0.25">
      <c r="A125" s="55">
        <v>109</v>
      </c>
      <c r="B125" s="11">
        <v>118</v>
      </c>
      <c r="C125" s="11" t="s">
        <v>187</v>
      </c>
      <c r="D125" s="11" t="s">
        <v>188</v>
      </c>
      <c r="E125" s="15">
        <v>1189000</v>
      </c>
      <c r="F125" s="15">
        <v>549000</v>
      </c>
      <c r="G125" s="15">
        <v>640000</v>
      </c>
      <c r="H125" s="23">
        <v>75</v>
      </c>
      <c r="I125" s="65">
        <v>0</v>
      </c>
      <c r="J125" s="65">
        <v>0</v>
      </c>
      <c r="K125" s="60">
        <v>0</v>
      </c>
    </row>
    <row r="126" spans="1:11" ht="50.1" customHeight="1" x14ac:dyDescent="0.25">
      <c r="A126" s="55">
        <v>110</v>
      </c>
      <c r="B126" s="4">
        <v>57</v>
      </c>
      <c r="C126" s="4" t="s">
        <v>189</v>
      </c>
      <c r="D126" s="4" t="s">
        <v>190</v>
      </c>
      <c r="E126" s="16">
        <v>695000</v>
      </c>
      <c r="F126" s="16">
        <v>55000</v>
      </c>
      <c r="G126" s="16">
        <v>640000</v>
      </c>
      <c r="H126" s="20">
        <v>74</v>
      </c>
      <c r="I126" s="67">
        <v>0</v>
      </c>
      <c r="J126" s="67">
        <v>0</v>
      </c>
      <c r="K126" s="60">
        <v>0</v>
      </c>
    </row>
    <row r="127" spans="1:11" ht="50.1" customHeight="1" x14ac:dyDescent="0.25">
      <c r="A127" s="55">
        <v>111</v>
      </c>
      <c r="B127" s="11">
        <v>73</v>
      </c>
      <c r="C127" s="11" t="s">
        <v>72</v>
      </c>
      <c r="D127" s="11" t="s">
        <v>191</v>
      </c>
      <c r="E127" s="15">
        <v>505000</v>
      </c>
      <c r="F127" s="15">
        <v>0</v>
      </c>
      <c r="G127" s="15">
        <v>505000</v>
      </c>
      <c r="H127" s="23">
        <v>74</v>
      </c>
      <c r="I127" s="65">
        <v>0</v>
      </c>
      <c r="J127" s="65">
        <v>0</v>
      </c>
      <c r="K127" s="60">
        <v>0</v>
      </c>
    </row>
    <row r="128" spans="1:11" ht="50.1" customHeight="1" x14ac:dyDescent="0.25">
      <c r="A128" s="55">
        <v>112</v>
      </c>
      <c r="B128" s="4">
        <v>123</v>
      </c>
      <c r="C128" s="4" t="s">
        <v>118</v>
      </c>
      <c r="D128" s="4" t="s">
        <v>192</v>
      </c>
      <c r="E128" s="16">
        <v>240000</v>
      </c>
      <c r="F128" s="16">
        <v>240000</v>
      </c>
      <c r="G128" s="16">
        <v>0</v>
      </c>
      <c r="H128" s="20">
        <v>74</v>
      </c>
      <c r="I128" s="67">
        <v>0</v>
      </c>
      <c r="J128" s="67">
        <v>0</v>
      </c>
      <c r="K128" s="60">
        <v>0</v>
      </c>
    </row>
    <row r="129" spans="1:11" ht="50.1" customHeight="1" x14ac:dyDescent="0.25">
      <c r="A129" s="55">
        <v>113</v>
      </c>
      <c r="B129" s="11">
        <v>34</v>
      </c>
      <c r="C129" s="11" t="s">
        <v>37</v>
      </c>
      <c r="D129" s="11" t="s">
        <v>193</v>
      </c>
      <c r="E129" s="15">
        <v>650000</v>
      </c>
      <c r="F129" s="15">
        <v>0</v>
      </c>
      <c r="G129" s="15">
        <v>650000</v>
      </c>
      <c r="H129" s="23">
        <v>73</v>
      </c>
      <c r="I129" s="65">
        <v>0</v>
      </c>
      <c r="J129" s="65">
        <v>0</v>
      </c>
      <c r="K129" s="60">
        <v>0</v>
      </c>
    </row>
    <row r="130" spans="1:11" ht="50.1" customHeight="1" x14ac:dyDescent="0.25">
      <c r="A130" s="55">
        <v>114</v>
      </c>
      <c r="B130" s="4">
        <v>36</v>
      </c>
      <c r="C130" s="4" t="s">
        <v>194</v>
      </c>
      <c r="D130" s="4" t="s">
        <v>225</v>
      </c>
      <c r="E130" s="16">
        <v>1847000</v>
      </c>
      <c r="F130" s="16">
        <v>0</v>
      </c>
      <c r="G130" s="16">
        <v>1847000</v>
      </c>
      <c r="H130" s="20">
        <v>73</v>
      </c>
      <c r="I130" s="67">
        <v>0</v>
      </c>
      <c r="J130" s="67">
        <v>0</v>
      </c>
      <c r="K130" s="60">
        <v>0</v>
      </c>
    </row>
    <row r="131" spans="1:11" ht="50.1" customHeight="1" x14ac:dyDescent="0.25">
      <c r="A131" s="55">
        <v>115</v>
      </c>
      <c r="B131" s="11">
        <v>87</v>
      </c>
      <c r="C131" s="11" t="s">
        <v>195</v>
      </c>
      <c r="D131" s="11" t="s">
        <v>196</v>
      </c>
      <c r="E131" s="15">
        <v>316300</v>
      </c>
      <c r="F131" s="15">
        <v>0</v>
      </c>
      <c r="G131" s="15">
        <v>316300</v>
      </c>
      <c r="H131" s="23">
        <v>73</v>
      </c>
      <c r="I131" s="65">
        <v>0</v>
      </c>
      <c r="J131" s="65">
        <v>0</v>
      </c>
      <c r="K131" s="60">
        <v>0</v>
      </c>
    </row>
    <row r="132" spans="1:11" ht="50.1" customHeight="1" x14ac:dyDescent="0.25">
      <c r="A132" s="55">
        <v>116</v>
      </c>
      <c r="B132" s="4">
        <v>37</v>
      </c>
      <c r="C132" s="4" t="s">
        <v>194</v>
      </c>
      <c r="D132" s="4" t="s">
        <v>197</v>
      </c>
      <c r="E132" s="16">
        <v>459983</v>
      </c>
      <c r="F132" s="16">
        <v>36000</v>
      </c>
      <c r="G132" s="16">
        <v>423983</v>
      </c>
      <c r="H132" s="20">
        <v>72</v>
      </c>
      <c r="I132" s="67">
        <v>0</v>
      </c>
      <c r="J132" s="67">
        <v>0</v>
      </c>
      <c r="K132" s="60">
        <v>0</v>
      </c>
    </row>
    <row r="133" spans="1:11" ht="50.1" customHeight="1" x14ac:dyDescent="0.25">
      <c r="A133" s="55">
        <v>117</v>
      </c>
      <c r="B133" s="11">
        <v>81</v>
      </c>
      <c r="C133" s="11" t="s">
        <v>75</v>
      </c>
      <c r="D133" s="11" t="s">
        <v>198</v>
      </c>
      <c r="E133" s="15">
        <v>140000</v>
      </c>
      <c r="F133" s="15">
        <v>0</v>
      </c>
      <c r="G133" s="15">
        <v>140000</v>
      </c>
      <c r="H133" s="23">
        <v>72</v>
      </c>
      <c r="I133" s="65">
        <v>0</v>
      </c>
      <c r="J133" s="65">
        <v>0</v>
      </c>
      <c r="K133" s="60">
        <v>0</v>
      </c>
    </row>
    <row r="134" spans="1:11" ht="50.1" customHeight="1" x14ac:dyDescent="0.25">
      <c r="A134" s="55">
        <v>118</v>
      </c>
      <c r="B134" s="4">
        <v>43</v>
      </c>
      <c r="C134" s="4" t="s">
        <v>48</v>
      </c>
      <c r="D134" s="4" t="s">
        <v>199</v>
      </c>
      <c r="E134" s="16">
        <v>288500</v>
      </c>
      <c r="F134" s="16">
        <v>0</v>
      </c>
      <c r="G134" s="16">
        <v>288500</v>
      </c>
      <c r="H134" s="20">
        <v>71</v>
      </c>
      <c r="I134" s="67">
        <v>0</v>
      </c>
      <c r="J134" s="67">
        <v>0</v>
      </c>
      <c r="K134" s="60">
        <v>0</v>
      </c>
    </row>
    <row r="135" spans="1:11" ht="50.1" customHeight="1" x14ac:dyDescent="0.25">
      <c r="A135" s="55">
        <v>119</v>
      </c>
      <c r="B135" s="11">
        <v>58</v>
      </c>
      <c r="C135" s="11" t="s">
        <v>189</v>
      </c>
      <c r="D135" s="11" t="s">
        <v>200</v>
      </c>
      <c r="E135" s="15">
        <v>4510000</v>
      </c>
      <c r="F135" s="15">
        <v>810000</v>
      </c>
      <c r="G135" s="15">
        <v>3700000</v>
      </c>
      <c r="H135" s="23">
        <v>71</v>
      </c>
      <c r="I135" s="65">
        <v>0</v>
      </c>
      <c r="J135" s="65">
        <v>0</v>
      </c>
      <c r="K135" s="60">
        <v>0</v>
      </c>
    </row>
    <row r="136" spans="1:11" ht="50.1" customHeight="1" x14ac:dyDescent="0.25">
      <c r="A136" s="55">
        <v>120</v>
      </c>
      <c r="B136" s="4">
        <v>72</v>
      </c>
      <c r="C136" s="4" t="s">
        <v>201</v>
      </c>
      <c r="D136" s="4" t="s">
        <v>202</v>
      </c>
      <c r="E136" s="16">
        <v>190860</v>
      </c>
      <c r="F136" s="16">
        <v>0</v>
      </c>
      <c r="G136" s="16">
        <v>190860</v>
      </c>
      <c r="H136" s="20">
        <v>71</v>
      </c>
      <c r="I136" s="67">
        <v>0</v>
      </c>
      <c r="J136" s="67">
        <v>0</v>
      </c>
      <c r="K136" s="60">
        <v>0</v>
      </c>
    </row>
    <row r="137" spans="1:11" ht="50.1" customHeight="1" x14ac:dyDescent="0.25">
      <c r="A137" s="55">
        <v>121</v>
      </c>
      <c r="B137" s="11">
        <v>49</v>
      </c>
      <c r="C137" s="11" t="s">
        <v>173</v>
      </c>
      <c r="D137" s="11" t="s">
        <v>203</v>
      </c>
      <c r="E137" s="15">
        <v>500000</v>
      </c>
      <c r="F137" s="15">
        <v>0</v>
      </c>
      <c r="G137" s="15">
        <v>500000</v>
      </c>
      <c r="H137" s="23">
        <v>69</v>
      </c>
      <c r="I137" s="65">
        <v>0</v>
      </c>
      <c r="J137" s="65">
        <v>0</v>
      </c>
      <c r="K137" s="60">
        <v>0</v>
      </c>
    </row>
    <row r="138" spans="1:11" ht="50.1" customHeight="1" x14ac:dyDescent="0.25">
      <c r="A138" s="55">
        <v>122</v>
      </c>
      <c r="B138" s="4">
        <v>75</v>
      </c>
      <c r="C138" s="4" t="s">
        <v>180</v>
      </c>
      <c r="D138" s="4" t="s">
        <v>204</v>
      </c>
      <c r="E138" s="16">
        <v>239800</v>
      </c>
      <c r="F138" s="16">
        <v>0</v>
      </c>
      <c r="G138" s="16">
        <v>239800</v>
      </c>
      <c r="H138" s="20">
        <v>69</v>
      </c>
      <c r="I138" s="67">
        <v>0</v>
      </c>
      <c r="J138" s="67">
        <v>0</v>
      </c>
      <c r="K138" s="60">
        <v>0</v>
      </c>
    </row>
    <row r="139" spans="1:11" ht="50.1" customHeight="1" x14ac:dyDescent="0.25">
      <c r="A139" s="55">
        <v>123</v>
      </c>
      <c r="B139" s="11">
        <v>25</v>
      </c>
      <c r="C139" s="11" t="s">
        <v>176</v>
      </c>
      <c r="D139" s="11" t="s">
        <v>205</v>
      </c>
      <c r="E139" s="15">
        <v>207100</v>
      </c>
      <c r="F139" s="15">
        <v>82800</v>
      </c>
      <c r="G139" s="15">
        <v>124300</v>
      </c>
      <c r="H139" s="23">
        <v>66</v>
      </c>
      <c r="I139" s="65">
        <v>0</v>
      </c>
      <c r="J139" s="65">
        <v>0</v>
      </c>
      <c r="K139" s="60">
        <v>0</v>
      </c>
    </row>
    <row r="140" spans="1:11" ht="50.1" customHeight="1" x14ac:dyDescent="0.25">
      <c r="A140" s="55">
        <v>124</v>
      </c>
      <c r="B140" s="4">
        <v>94</v>
      </c>
      <c r="C140" s="4" t="s">
        <v>154</v>
      </c>
      <c r="D140" s="4" t="s">
        <v>206</v>
      </c>
      <c r="E140" s="16">
        <v>350000</v>
      </c>
      <c r="F140" s="16">
        <v>0</v>
      </c>
      <c r="G140" s="16">
        <v>350000</v>
      </c>
      <c r="H140" s="20">
        <v>66</v>
      </c>
      <c r="I140" s="67">
        <v>0</v>
      </c>
      <c r="J140" s="67">
        <v>0</v>
      </c>
      <c r="K140" s="60">
        <v>0</v>
      </c>
    </row>
    <row r="141" spans="1:11" ht="50.1" customHeight="1" x14ac:dyDescent="0.25">
      <c r="A141" s="55">
        <v>125</v>
      </c>
      <c r="B141" s="11">
        <v>62</v>
      </c>
      <c r="C141" s="11" t="s">
        <v>41</v>
      </c>
      <c r="D141" s="11" t="s">
        <v>207</v>
      </c>
      <c r="E141" s="15">
        <v>502000</v>
      </c>
      <c r="F141" s="15">
        <v>0</v>
      </c>
      <c r="G141" s="15">
        <v>502000</v>
      </c>
      <c r="H141" s="23">
        <v>65</v>
      </c>
      <c r="I141" s="65">
        <v>0</v>
      </c>
      <c r="J141" s="65">
        <v>0</v>
      </c>
      <c r="K141" s="60">
        <v>0</v>
      </c>
    </row>
    <row r="142" spans="1:11" ht="50.1" customHeight="1" x14ac:dyDescent="0.25">
      <c r="A142" s="55">
        <v>126</v>
      </c>
      <c r="B142" s="4">
        <v>71</v>
      </c>
      <c r="C142" s="4" t="s">
        <v>201</v>
      </c>
      <c r="D142" s="4" t="s">
        <v>208</v>
      </c>
      <c r="E142" s="16">
        <v>117100</v>
      </c>
      <c r="F142" s="16">
        <v>117100</v>
      </c>
      <c r="G142" s="16">
        <v>0</v>
      </c>
      <c r="H142" s="20">
        <v>65</v>
      </c>
      <c r="I142" s="67">
        <v>0</v>
      </c>
      <c r="J142" s="67">
        <v>0</v>
      </c>
      <c r="K142" s="60">
        <v>0</v>
      </c>
    </row>
    <row r="143" spans="1:11" ht="50.1" customHeight="1" x14ac:dyDescent="0.25">
      <c r="A143" s="43"/>
      <c r="B143" s="29"/>
      <c r="C143" s="29"/>
      <c r="D143" s="31" t="s">
        <v>129</v>
      </c>
      <c r="E143" s="28">
        <f>SUM(E61:E142)</f>
        <v>34413078.600000001</v>
      </c>
      <c r="F143" s="28">
        <f>SUM(F61:F142)</f>
        <v>4589029.5999999996</v>
      </c>
      <c r="G143" s="28">
        <f>SUM(G61:G142)</f>
        <v>29824049</v>
      </c>
      <c r="H143" s="28"/>
      <c r="I143" s="28">
        <v>0</v>
      </c>
      <c r="J143" s="28">
        <v>0</v>
      </c>
      <c r="K143" s="28">
        <f t="shared" ref="K143" si="5">SUM(K61:K142)</f>
        <v>0</v>
      </c>
    </row>
    <row r="144" spans="1:11" ht="62.25" customHeight="1" x14ac:dyDescent="0.25">
      <c r="A144" s="11"/>
      <c r="B144" s="11"/>
      <c r="C144" s="11"/>
      <c r="D144" s="11"/>
      <c r="E144" s="15"/>
      <c r="F144" s="15"/>
      <c r="G144" s="15"/>
      <c r="H144" s="23"/>
      <c r="I144" s="15"/>
      <c r="J144" s="15"/>
      <c r="K144" s="8"/>
    </row>
    <row r="145" spans="1:11" ht="62.25" customHeight="1" x14ac:dyDescent="0.25">
      <c r="A145" s="35"/>
      <c r="B145" s="36"/>
      <c r="C145" s="37"/>
      <c r="D145" s="32" t="s">
        <v>212</v>
      </c>
      <c r="E145" s="38"/>
      <c r="F145" s="39"/>
      <c r="G145" s="39"/>
      <c r="H145" s="40"/>
      <c r="I145" s="38"/>
      <c r="J145" s="38"/>
      <c r="K145" s="41"/>
    </row>
    <row r="146" spans="1:11" s="19" customFormat="1" ht="50.1" customHeight="1" x14ac:dyDescent="0.25">
      <c r="A146" s="59"/>
      <c r="B146" s="11">
        <v>127</v>
      </c>
      <c r="C146" s="11" t="s">
        <v>132</v>
      </c>
      <c r="D146" s="11" t="s">
        <v>222</v>
      </c>
      <c r="E146" s="15">
        <v>1617000</v>
      </c>
      <c r="F146" s="8"/>
      <c r="G146" s="8"/>
      <c r="H146" s="23"/>
      <c r="I146" s="70" t="s">
        <v>133</v>
      </c>
      <c r="J146" s="71"/>
      <c r="K146" s="72"/>
    </row>
  </sheetData>
  <mergeCells count="2">
    <mergeCell ref="A1:K1"/>
    <mergeCell ref="I146:K146"/>
  </mergeCells>
  <pageMargins left="0.25" right="0.25" top="0.75" bottom="0.75" header="0.3" footer="0.3"/>
  <pageSetup paperSize="9" scale="4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2018-10-04T11:48:50Z</dcterms:modified>
</cp:coreProperties>
</file>