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Wydział_Z-1\KN\!!! MAPY+TABELE SIEĆ - AKTUALNE\"/>
    </mc:Choice>
  </mc:AlternateContent>
  <xr:revisionPtr revIDLastSave="0" documentId="13_ncr:1_{4392AA51-462B-4C64-85EC-D97DED81617E}" xr6:coauthVersionLast="47" xr6:coauthVersionMax="47" xr10:uidLastSave="{00000000-0000-0000-0000-000000000000}"/>
  <bookViews>
    <workbookView xWindow="4680" yWindow="2130" windowWidth="23940" windowHeight="13260" xr2:uid="{00000000-000D-0000-FFFF-FFFF00000000}"/>
  </bookViews>
  <sheets>
    <sheet name="Aktualna na  2026-05-07" sheetId="3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9" i="30" l="1"/>
  <c r="P80" i="30"/>
  <c r="P87" i="30" s="1"/>
  <c r="O86" i="30"/>
  <c r="O85" i="30"/>
  <c r="O84" i="30"/>
  <c r="O83" i="30"/>
  <c r="O82" i="30"/>
  <c r="O81" i="30"/>
  <c r="N82" i="30"/>
  <c r="N87" i="30" s="1"/>
  <c r="N78" i="30"/>
  <c r="H52" i="30" l="1"/>
  <c r="G52" i="30"/>
  <c r="G35" i="30"/>
  <c r="J52" i="30" l="1"/>
  <c r="H34" i="30"/>
  <c r="G34" i="30"/>
  <c r="J34" i="30" s="1"/>
  <c r="H45" i="30"/>
  <c r="G45" i="30"/>
  <c r="G53" i="30"/>
  <c r="J53" i="30" s="1"/>
  <c r="G54" i="30"/>
  <c r="J54" i="30" s="1"/>
  <c r="H20" i="30"/>
  <c r="H23" i="30" s="1"/>
  <c r="G21" i="30"/>
  <c r="J21" i="30" s="1"/>
  <c r="G20" i="30"/>
  <c r="C68" i="30"/>
  <c r="G68" i="30" s="1"/>
  <c r="H67" i="30"/>
  <c r="H69" i="30" s="1"/>
  <c r="G67" i="30"/>
  <c r="G64" i="30"/>
  <c r="J64" i="30" s="1"/>
  <c r="H63" i="30"/>
  <c r="H65" i="30" s="1"/>
  <c r="G63" i="30"/>
  <c r="G62" i="30"/>
  <c r="J62" i="30" s="1"/>
  <c r="H59" i="30"/>
  <c r="H60" i="30" s="1"/>
  <c r="G59" i="30"/>
  <c r="G56" i="30"/>
  <c r="J56" i="30" s="1"/>
  <c r="G55" i="30"/>
  <c r="J55" i="30" s="1"/>
  <c r="C51" i="30"/>
  <c r="G51" i="30" s="1"/>
  <c r="J51" i="30" s="1"/>
  <c r="G50" i="30"/>
  <c r="J50" i="30" s="1"/>
  <c r="G49" i="30"/>
  <c r="J49" i="30" s="1"/>
  <c r="H48" i="30"/>
  <c r="H57" i="30" s="1"/>
  <c r="G48" i="30"/>
  <c r="G47" i="30"/>
  <c r="H44" i="30"/>
  <c r="G44" i="30"/>
  <c r="C41" i="30"/>
  <c r="G41" i="30" s="1"/>
  <c r="J41" i="30" s="1"/>
  <c r="G40" i="30"/>
  <c r="J40" i="30" s="1"/>
  <c r="H39" i="30"/>
  <c r="G39" i="30"/>
  <c r="H38" i="30"/>
  <c r="G38" i="30"/>
  <c r="H35" i="30"/>
  <c r="J35" i="30" s="1"/>
  <c r="H33" i="30"/>
  <c r="G33" i="30"/>
  <c r="H32" i="30"/>
  <c r="G32" i="30"/>
  <c r="H31" i="30"/>
  <c r="G31" i="30"/>
  <c r="H30" i="30"/>
  <c r="C29" i="30"/>
  <c r="G29" i="30" s="1"/>
  <c r="J29" i="30" s="1"/>
  <c r="C28" i="30"/>
  <c r="G28" i="30" s="1"/>
  <c r="J28" i="30" s="1"/>
  <c r="G27" i="30"/>
  <c r="J27" i="30" s="1"/>
  <c r="H25" i="30"/>
  <c r="G24" i="30"/>
  <c r="J24" i="30" s="1"/>
  <c r="J25" i="30" s="1"/>
  <c r="G22" i="30"/>
  <c r="J22" i="30" s="1"/>
  <c r="G19" i="30"/>
  <c r="J19" i="30" s="1"/>
  <c r="G18" i="30"/>
  <c r="G17" i="30"/>
  <c r="J17" i="30" s="1"/>
  <c r="G16" i="30"/>
  <c r="J16" i="30" s="1"/>
  <c r="H13" i="30"/>
  <c r="G13" i="30"/>
  <c r="H12" i="30"/>
  <c r="G12" i="30"/>
  <c r="H11" i="30"/>
  <c r="G11" i="30"/>
  <c r="H10" i="30"/>
  <c r="G10" i="30"/>
  <c r="H9" i="30"/>
  <c r="G9" i="30"/>
  <c r="H8" i="30"/>
  <c r="G8" i="30"/>
  <c r="H7" i="30"/>
  <c r="G7" i="30"/>
  <c r="H6" i="30"/>
  <c r="G6" i="30"/>
  <c r="J45" i="30" l="1"/>
  <c r="J33" i="30"/>
  <c r="H46" i="30"/>
  <c r="G46" i="30"/>
  <c r="G23" i="30"/>
  <c r="J9" i="30"/>
  <c r="J20" i="30"/>
  <c r="H42" i="30"/>
  <c r="J59" i="30"/>
  <c r="J60" i="30" s="1"/>
  <c r="J31" i="30"/>
  <c r="H36" i="30"/>
  <c r="J11" i="30"/>
  <c r="J48" i="30"/>
  <c r="G60" i="30"/>
  <c r="J13" i="30"/>
  <c r="J39" i="30"/>
  <c r="J67" i="30"/>
  <c r="J6" i="30"/>
  <c r="J38" i="30"/>
  <c r="J32" i="30"/>
  <c r="H14" i="30"/>
  <c r="G25" i="30"/>
  <c r="G76" i="30" s="1"/>
  <c r="J7" i="30"/>
  <c r="J12" i="30"/>
  <c r="G57" i="30"/>
  <c r="J8" i="30"/>
  <c r="H75" i="30"/>
  <c r="G65" i="30"/>
  <c r="J10" i="30"/>
  <c r="G69" i="30"/>
  <c r="J68" i="30"/>
  <c r="G30" i="30"/>
  <c r="J30" i="30"/>
  <c r="J18" i="30"/>
  <c r="G36" i="30"/>
  <c r="O80" i="30" s="1"/>
  <c r="O87" i="30" s="1"/>
  <c r="Q88" i="30" s="1"/>
  <c r="J47" i="30"/>
  <c r="G42" i="30"/>
  <c r="G14" i="30"/>
  <c r="J63" i="30"/>
  <c r="J65" i="30" s="1"/>
  <c r="J44" i="30"/>
  <c r="J46" i="30" l="1"/>
  <c r="J23" i="30"/>
  <c r="H73" i="30"/>
  <c r="J57" i="30"/>
  <c r="H74" i="30"/>
  <c r="J69" i="30"/>
  <c r="J75" i="30" s="1"/>
  <c r="J42" i="30"/>
  <c r="J14" i="30"/>
  <c r="J36" i="30"/>
  <c r="H71" i="30"/>
  <c r="J76" i="30"/>
  <c r="G74" i="30"/>
  <c r="G75" i="30"/>
  <c r="G71" i="30"/>
  <c r="G73" i="30"/>
  <c r="J73" i="30" l="1"/>
  <c r="J71" i="30"/>
  <c r="J74" i="30"/>
</calcChain>
</file>

<file path=xl/sharedStrings.xml><?xml version="1.0" encoding="utf-8"?>
<sst xmlns="http://schemas.openxmlformats.org/spreadsheetml/2006/main" count="284" uniqueCount="50">
  <si>
    <t>Nr drogi</t>
  </si>
  <si>
    <t>Rejon</t>
  </si>
  <si>
    <t>Długość odcinka (km)</t>
  </si>
  <si>
    <t>Klasa drogi</t>
  </si>
  <si>
    <t>Jezdnia lewa</t>
  </si>
  <si>
    <t>Jezdnia prawa</t>
  </si>
  <si>
    <t>-</t>
  </si>
  <si>
    <t>GP</t>
  </si>
  <si>
    <t>Razem</t>
  </si>
  <si>
    <t>G</t>
  </si>
  <si>
    <t>S</t>
  </si>
  <si>
    <t>73c</t>
  </si>
  <si>
    <t>S7e</t>
  </si>
  <si>
    <t>74b</t>
  </si>
  <si>
    <t>42a</t>
  </si>
  <si>
    <t>Jędrzejów</t>
  </si>
  <si>
    <t>Kielce</t>
  </si>
  <si>
    <t>Opatów</t>
  </si>
  <si>
    <t>Starachowice</t>
  </si>
  <si>
    <t>Suma (km)</t>
  </si>
  <si>
    <t>początek</t>
  </si>
  <si>
    <t>koniec</t>
  </si>
  <si>
    <t>S7f</t>
  </si>
  <si>
    <t>Busko-Zdrój</t>
  </si>
  <si>
    <t>S74h</t>
  </si>
  <si>
    <t>74h</t>
  </si>
  <si>
    <t>78d</t>
  </si>
  <si>
    <t>Ogółem</t>
  </si>
  <si>
    <t>S7k</t>
  </si>
  <si>
    <t>S7l</t>
  </si>
  <si>
    <t>74i</t>
  </si>
  <si>
    <t>S7p</t>
  </si>
  <si>
    <t>S7r</t>
  </si>
  <si>
    <t>Załącznik nr 1: wykaz dróg w zarządzie i administracji GDDKiA O/Kielce</t>
  </si>
  <si>
    <t>S7n</t>
  </si>
  <si>
    <t>73f</t>
  </si>
  <si>
    <t>Z</t>
  </si>
  <si>
    <t>9c</t>
  </si>
  <si>
    <t>S+GP+G+Z</t>
  </si>
  <si>
    <t>74m</t>
  </si>
  <si>
    <t>S74n</t>
  </si>
  <si>
    <t>9d</t>
  </si>
  <si>
    <t>74o</t>
  </si>
  <si>
    <t>Starndard ZUD</t>
  </si>
  <si>
    <t>I</t>
  </si>
  <si>
    <t>II</t>
  </si>
  <si>
    <t>III</t>
  </si>
  <si>
    <t>STANDARD ZUD / NR DR</t>
  </si>
  <si>
    <t>S7</t>
  </si>
  <si>
    <t>S74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</si>
</sst>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rgb="FF0000CC"/>
      <name val="Arial"/>
      <family val="2"/>
      <charset val="238"/>
    </font>
    <font>
      <sz val="10"/>
      <color rgb="FF0000CC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7" xfId="0" applyFont="1" applyBorder="1" applyAlignment="1">
      <alignment horizontal="center" vertical="center" wrapText="1"/>
    </xf>
    <xf numFmtId="0" fontId="3" fillId="0" borderId="0" xfId="0" applyFont="1"/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right" vertical="center" wrapText="1" indent="1"/>
    </xf>
    <xf numFmtId="164" fontId="1" fillId="0" borderId="7" xfId="0" applyNumberFormat="1" applyFont="1" applyBorder="1" applyAlignment="1">
      <alignment horizontal="right" vertical="center" wrapText="1" indent="1"/>
    </xf>
    <xf numFmtId="164" fontId="1" fillId="0" borderId="8" xfId="0" applyNumberFormat="1" applyFont="1" applyBorder="1" applyAlignment="1">
      <alignment horizontal="right" vertical="center" wrapText="1" indent="1"/>
    </xf>
    <xf numFmtId="1" fontId="1" fillId="0" borderId="9" xfId="0" applyNumberFormat="1" applyFont="1" applyBorder="1" applyAlignment="1">
      <alignment horizontal="right" vertical="center" wrapText="1" indent="1"/>
    </xf>
    <xf numFmtId="1" fontId="1" fillId="0" borderId="7" xfId="0" applyNumberFormat="1" applyFont="1" applyBorder="1" applyAlignment="1">
      <alignment horizontal="right" vertical="center" wrapText="1" indent="1"/>
    </xf>
    <xf numFmtId="1" fontId="1" fillId="0" borderId="8" xfId="0" applyNumberFormat="1" applyFont="1" applyBorder="1" applyAlignment="1">
      <alignment horizontal="right" vertical="center" wrapText="1" indent="1"/>
    </xf>
    <xf numFmtId="164" fontId="1" fillId="0" borderId="10" xfId="0" applyNumberFormat="1" applyFont="1" applyBorder="1" applyAlignment="1">
      <alignment horizontal="right" vertical="center" wrapText="1" indent="1"/>
    </xf>
    <xf numFmtId="164" fontId="3" fillId="0" borderId="19" xfId="0" applyNumberFormat="1" applyFont="1" applyBorder="1" applyAlignment="1">
      <alignment horizontal="right" vertical="center" wrapText="1" indent="1"/>
    </xf>
    <xf numFmtId="0" fontId="3" fillId="0" borderId="19" xfId="0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right" vertical="center" wrapText="1" indent="2"/>
    </xf>
    <xf numFmtId="164" fontId="1" fillId="0" borderId="26" xfId="0" applyNumberFormat="1" applyFont="1" applyBorder="1" applyAlignment="1">
      <alignment horizontal="right" vertical="center" wrapText="1" indent="2"/>
    </xf>
    <xf numFmtId="164" fontId="1" fillId="0" borderId="27" xfId="0" applyNumberFormat="1" applyFont="1" applyBorder="1" applyAlignment="1">
      <alignment horizontal="right" vertical="center" wrapText="1" indent="2"/>
    </xf>
    <xf numFmtId="164" fontId="3" fillId="0" borderId="20" xfId="0" applyNumberFormat="1" applyFont="1" applyBorder="1" applyAlignment="1">
      <alignment horizontal="right" vertical="center" wrapText="1" indent="2"/>
    </xf>
    <xf numFmtId="164" fontId="1" fillId="0" borderId="29" xfId="0" applyNumberFormat="1" applyFont="1" applyBorder="1" applyAlignment="1">
      <alignment horizontal="right" vertical="center" wrapText="1" indent="2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7" fillId="0" borderId="22" xfId="0" applyNumberFormat="1" applyFont="1" applyBorder="1" applyAlignment="1">
      <alignment horizontal="right" vertical="center" wrapText="1" indent="1"/>
    </xf>
    <xf numFmtId="0" fontId="7" fillId="0" borderId="22" xfId="0" applyFont="1" applyBorder="1" applyAlignment="1">
      <alignment horizontal="center" vertical="center" wrapText="1"/>
    </xf>
    <xf numFmtId="164" fontId="7" fillId="0" borderId="30" xfId="0" applyNumberFormat="1" applyFont="1" applyBorder="1" applyAlignment="1">
      <alignment horizontal="right" vertical="center" wrapText="1" indent="2"/>
    </xf>
    <xf numFmtId="164" fontId="8" fillId="0" borderId="7" xfId="0" applyNumberFormat="1" applyFont="1" applyBorder="1" applyAlignment="1">
      <alignment horizontal="right" vertical="center" wrapText="1" indent="1"/>
    </xf>
    <xf numFmtId="0" fontId="7" fillId="0" borderId="7" xfId="0" applyFont="1" applyBorder="1" applyAlignment="1">
      <alignment horizontal="center" vertical="center" wrapText="1"/>
    </xf>
    <xf numFmtId="164" fontId="8" fillId="0" borderId="26" xfId="0" applyNumberFormat="1" applyFont="1" applyBorder="1" applyAlignment="1">
      <alignment horizontal="right" vertical="center" wrapText="1" indent="2"/>
    </xf>
    <xf numFmtId="0" fontId="10" fillId="0" borderId="15" xfId="0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right" vertical="center" wrapText="1" indent="1"/>
    </xf>
    <xf numFmtId="164" fontId="9" fillId="0" borderId="7" xfId="0" applyNumberFormat="1" applyFont="1" applyBorder="1" applyAlignment="1">
      <alignment horizontal="center" vertical="center" wrapText="1"/>
    </xf>
    <xf numFmtId="164" fontId="9" fillId="0" borderId="27" xfId="0" applyNumberFormat="1" applyFont="1" applyBorder="1" applyAlignment="1">
      <alignment horizontal="right" vertical="center" wrapText="1" indent="2"/>
    </xf>
    <xf numFmtId="164" fontId="9" fillId="0" borderId="7" xfId="0" applyNumberFormat="1" applyFont="1" applyBorder="1" applyAlignment="1">
      <alignment horizontal="right" vertical="center" wrapText="1" indent="1"/>
    </xf>
    <xf numFmtId="0" fontId="10" fillId="0" borderId="14" xfId="0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right" vertical="center" wrapText="1" indent="1"/>
    </xf>
    <xf numFmtId="164" fontId="9" fillId="0" borderId="9" xfId="0" applyNumberFormat="1" applyFont="1" applyBorder="1" applyAlignment="1">
      <alignment horizontal="center" vertical="center" wrapText="1"/>
    </xf>
    <xf numFmtId="164" fontId="9" fillId="0" borderId="25" xfId="0" applyNumberFormat="1" applyFont="1" applyBorder="1" applyAlignment="1">
      <alignment horizontal="right" vertical="center" wrapText="1" indent="2"/>
    </xf>
    <xf numFmtId="0" fontId="9" fillId="0" borderId="7" xfId="0" applyFont="1" applyBorder="1" applyAlignment="1">
      <alignment horizontal="center" vertical="center" wrapText="1"/>
    </xf>
    <xf numFmtId="164" fontId="9" fillId="0" borderId="26" xfId="0" applyNumberFormat="1" applyFont="1" applyBorder="1" applyAlignment="1">
      <alignment horizontal="right" vertical="center" wrapText="1" indent="2"/>
    </xf>
    <xf numFmtId="1" fontId="9" fillId="0" borderId="7" xfId="0" applyNumberFormat="1" applyFont="1" applyBorder="1" applyAlignment="1">
      <alignment horizontal="right" vertical="center" wrapText="1" indent="1"/>
    </xf>
    <xf numFmtId="164" fontId="8" fillId="0" borderId="33" xfId="0" applyNumberFormat="1" applyFont="1" applyBorder="1" applyAlignment="1">
      <alignment horizontal="right" vertical="center" wrapText="1" indent="1"/>
    </xf>
    <xf numFmtId="0" fontId="7" fillId="0" borderId="33" xfId="0" applyFont="1" applyBorder="1" applyAlignment="1">
      <alignment horizontal="center" vertical="center" wrapText="1"/>
    </xf>
    <xf numFmtId="164" fontId="8" fillId="0" borderId="34" xfId="0" applyNumberFormat="1" applyFont="1" applyBorder="1" applyAlignment="1">
      <alignment horizontal="right" vertical="center" wrapText="1" indent="2"/>
    </xf>
    <xf numFmtId="0" fontId="9" fillId="0" borderId="9" xfId="0" applyFont="1" applyBorder="1" applyAlignment="1">
      <alignment horizontal="center" vertical="center" wrapText="1"/>
    </xf>
    <xf numFmtId="164" fontId="0" fillId="0" borderId="0" xfId="0" applyNumberFormat="1"/>
    <xf numFmtId="164" fontId="8" fillId="0" borderId="21" xfId="0" applyNumberFormat="1" applyFont="1" applyBorder="1" applyAlignment="1">
      <alignment horizontal="right" vertical="center" wrapText="1" indent="1"/>
    </xf>
    <xf numFmtId="0" fontId="7" fillId="0" borderId="21" xfId="0" applyFont="1" applyBorder="1" applyAlignment="1">
      <alignment horizontal="center" vertical="center" wrapText="1"/>
    </xf>
    <xf numFmtId="164" fontId="8" fillId="0" borderId="28" xfId="0" applyNumberFormat="1" applyFont="1" applyBorder="1" applyAlignment="1">
      <alignment horizontal="right" vertical="center" wrapText="1" indent="2"/>
    </xf>
    <xf numFmtId="0" fontId="2" fillId="0" borderId="1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164" fontId="9" fillId="0" borderId="25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164" fontId="1" fillId="0" borderId="26" xfId="0" applyNumberFormat="1" applyFont="1" applyBorder="1" applyAlignment="1">
      <alignment horizontal="center" vertical="center" wrapText="1"/>
    </xf>
    <xf numFmtId="164" fontId="9" fillId="0" borderId="26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64" fontId="0" fillId="0" borderId="42" xfId="0" applyNumberForma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164" fontId="0" fillId="0" borderId="43" xfId="0" applyNumberForma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164" fontId="1" fillId="0" borderId="42" xfId="0" applyNumberFormat="1" applyFont="1" applyBorder="1" applyAlignment="1">
      <alignment horizontal="center" vertical="center"/>
    </xf>
    <xf numFmtId="164" fontId="1" fillId="0" borderId="43" xfId="0" applyNumberFormat="1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164" fontId="0" fillId="0" borderId="46" xfId="0" applyNumberForma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48" xfId="0" applyNumberFormat="1" applyBorder="1" applyAlignment="1">
      <alignment horizontal="center" vertical="center"/>
    </xf>
    <xf numFmtId="164" fontId="0" fillId="0" borderId="49" xfId="0" applyNumberFormat="1" applyBorder="1" applyAlignment="1">
      <alignment horizontal="center" vertical="center"/>
    </xf>
    <xf numFmtId="164" fontId="0" fillId="0" borderId="50" xfId="0" applyNumberFormat="1" applyBorder="1" applyAlignment="1">
      <alignment horizontal="center" vertical="center"/>
    </xf>
    <xf numFmtId="164" fontId="0" fillId="0" borderId="41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right" vertical="center" wrapText="1" indent="1"/>
    </xf>
    <xf numFmtId="0" fontId="5" fillId="0" borderId="7" xfId="0" applyFont="1" applyBorder="1" applyAlignment="1">
      <alignment horizontal="right" vertical="center" wrapText="1" indent="1"/>
    </xf>
    <xf numFmtId="0" fontId="8" fillId="0" borderId="23" xfId="0" applyFont="1" applyBorder="1" applyAlignment="1">
      <alignment horizontal="right" vertical="center" wrapText="1" indent="1"/>
    </xf>
    <xf numFmtId="0" fontId="8" fillId="0" borderId="21" xfId="0" applyFont="1" applyBorder="1" applyAlignment="1">
      <alignment horizontal="right" vertical="center" wrapText="1" indent="1"/>
    </xf>
    <xf numFmtId="0" fontId="3" fillId="0" borderId="5" xfId="0" applyFont="1" applyBorder="1" applyAlignment="1">
      <alignment horizontal="right" vertical="center" wrapText="1" indent="1"/>
    </xf>
    <xf numFmtId="0" fontId="3" fillId="0" borderId="6" xfId="0" applyFont="1" applyBorder="1" applyAlignment="1">
      <alignment horizontal="right" vertical="center" wrapText="1" indent="1"/>
    </xf>
    <xf numFmtId="0" fontId="3" fillId="0" borderId="31" xfId="0" applyFont="1" applyBorder="1" applyAlignment="1">
      <alignment horizontal="right" vertical="center" wrapText="1" inden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right" vertical="center" wrapText="1" indent="1"/>
    </xf>
    <xf numFmtId="0" fontId="4" fillId="0" borderId="22" xfId="0" applyFont="1" applyBorder="1" applyAlignment="1">
      <alignment horizontal="right" vertical="center" wrapText="1" inden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right" vertical="center" wrapText="1" indent="1"/>
    </xf>
    <xf numFmtId="0" fontId="5" fillId="0" borderId="33" xfId="0" applyFont="1" applyBorder="1" applyAlignment="1">
      <alignment horizontal="right" vertical="center" wrapText="1" indent="1"/>
    </xf>
    <xf numFmtId="0" fontId="3" fillId="0" borderId="18" xfId="0" applyFont="1" applyBorder="1" applyAlignment="1">
      <alignment horizontal="right" vertical="center" wrapText="1" indent="1"/>
    </xf>
    <xf numFmtId="0" fontId="3" fillId="0" borderId="19" xfId="0" applyFont="1" applyBorder="1" applyAlignment="1">
      <alignment horizontal="right" vertical="center" wrapText="1" inden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11" fillId="3" borderId="9" xfId="0" applyNumberFormat="1" applyFont="1" applyFill="1" applyBorder="1" applyAlignment="1">
      <alignment horizontal="right" vertical="center" wrapText="1" indent="1"/>
    </xf>
    <xf numFmtId="164" fontId="11" fillId="3" borderId="7" xfId="0" applyNumberFormat="1" applyFont="1" applyFill="1" applyBorder="1" applyAlignment="1">
      <alignment horizontal="right" vertical="center" wrapText="1" indent="1"/>
    </xf>
    <xf numFmtId="164" fontId="11" fillId="3" borderId="8" xfId="0" applyNumberFormat="1" applyFont="1" applyFill="1" applyBorder="1" applyAlignment="1">
      <alignment horizontal="right" vertical="center" wrapText="1" indent="1"/>
    </xf>
    <xf numFmtId="0" fontId="12" fillId="3" borderId="1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000CC"/>
      <color rgb="FFFF0000"/>
      <color rgb="FFFF9900"/>
      <color rgb="FFFFCCCC"/>
      <color rgb="FFCC99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ADCC8-D996-4417-BC33-98D2760A7CB6}">
  <dimension ref="A1:Q89"/>
  <sheetViews>
    <sheetView tabSelected="1" workbookViewId="0">
      <selection activeCell="G88" sqref="G88"/>
    </sheetView>
  </sheetViews>
  <sheetFormatPr defaultRowHeight="12.75" x14ac:dyDescent="0.2"/>
  <cols>
    <col min="2" max="2" width="18" customWidth="1"/>
    <col min="3" max="6" width="9.28515625" bestFit="1" customWidth="1"/>
    <col min="7" max="7" width="12.85546875" bestFit="1" customWidth="1"/>
    <col min="8" max="8" width="11.5703125" bestFit="1" customWidth="1"/>
    <col min="9" max="9" width="10.5703125" customWidth="1"/>
    <col min="10" max="10" width="15.28515625" bestFit="1" customWidth="1"/>
    <col min="17" max="17" width="11" customWidth="1"/>
  </cols>
  <sheetData>
    <row r="1" spans="1:11" ht="18" x14ac:dyDescent="0.25">
      <c r="A1" s="113" t="s">
        <v>33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1" ht="13.5" thickBot="1" x14ac:dyDescent="0.25">
      <c r="A2" s="2"/>
    </row>
    <row r="3" spans="1:11" x14ac:dyDescent="0.2">
      <c r="A3" s="114" t="s">
        <v>0</v>
      </c>
      <c r="B3" s="116" t="s">
        <v>1</v>
      </c>
      <c r="C3" s="116" t="s">
        <v>5</v>
      </c>
      <c r="D3" s="116"/>
      <c r="E3" s="116" t="s">
        <v>4</v>
      </c>
      <c r="F3" s="116"/>
      <c r="G3" s="116" t="s">
        <v>2</v>
      </c>
      <c r="H3" s="116"/>
      <c r="I3" s="116" t="s">
        <v>3</v>
      </c>
      <c r="J3" s="89" t="s">
        <v>19</v>
      </c>
      <c r="K3" s="89" t="s">
        <v>43</v>
      </c>
    </row>
    <row r="4" spans="1:11" ht="13.5" thickBot="1" x14ac:dyDescent="0.25">
      <c r="A4" s="115"/>
      <c r="B4" s="117"/>
      <c r="C4" s="54" t="s">
        <v>20</v>
      </c>
      <c r="D4" s="54" t="s">
        <v>21</v>
      </c>
      <c r="E4" s="54" t="s">
        <v>20</v>
      </c>
      <c r="F4" s="54" t="s">
        <v>21</v>
      </c>
      <c r="G4" s="6" t="s">
        <v>5</v>
      </c>
      <c r="H4" s="6" t="s">
        <v>4</v>
      </c>
      <c r="I4" s="117"/>
      <c r="J4" s="90"/>
      <c r="K4" s="90"/>
    </row>
    <row r="5" spans="1:11" ht="13.5" thickBot="1" x14ac:dyDescent="0.25">
      <c r="A5" s="103"/>
      <c r="B5" s="104"/>
      <c r="C5" s="104"/>
      <c r="D5" s="104"/>
      <c r="E5" s="104"/>
      <c r="F5" s="104"/>
      <c r="G5" s="104"/>
      <c r="H5" s="104"/>
      <c r="I5" s="104"/>
      <c r="J5" s="105"/>
      <c r="K5" s="56"/>
    </row>
    <row r="6" spans="1:11" x14ac:dyDescent="0.2">
      <c r="A6" s="39" t="s">
        <v>34</v>
      </c>
      <c r="B6" s="49" t="s">
        <v>18</v>
      </c>
      <c r="C6" s="40">
        <v>46.651000000000003</v>
      </c>
      <c r="D6" s="40">
        <v>55.61</v>
      </c>
      <c r="E6" s="40">
        <v>46.651000000000003</v>
      </c>
      <c r="F6" s="40">
        <v>55.61</v>
      </c>
      <c r="G6" s="40">
        <f t="shared" ref="G6:G13" si="0">D6-C6</f>
        <v>8.9589999999999961</v>
      </c>
      <c r="H6" s="40">
        <f t="shared" ref="H6:H12" si="1">F6-E6</f>
        <v>8.9589999999999961</v>
      </c>
      <c r="I6" s="41" t="s">
        <v>10</v>
      </c>
      <c r="J6" s="42">
        <f t="shared" ref="J6:J13" si="2">SUM(G6:H6)</f>
        <v>17.917999999999992</v>
      </c>
      <c r="K6" s="57" t="s">
        <v>44</v>
      </c>
    </row>
    <row r="7" spans="1:11" x14ac:dyDescent="0.2">
      <c r="A7" s="8" t="s">
        <v>22</v>
      </c>
      <c r="B7" s="49" t="s">
        <v>18</v>
      </c>
      <c r="C7" s="12">
        <v>0</v>
      </c>
      <c r="D7" s="12">
        <v>16.515000000000001</v>
      </c>
      <c r="E7" s="12">
        <v>0</v>
      </c>
      <c r="F7" s="12">
        <v>16.515000000000001</v>
      </c>
      <c r="G7" s="12">
        <f t="shared" si="0"/>
        <v>16.515000000000001</v>
      </c>
      <c r="H7" s="12">
        <f t="shared" si="1"/>
        <v>16.515000000000001</v>
      </c>
      <c r="I7" s="26" t="s">
        <v>10</v>
      </c>
      <c r="J7" s="21">
        <f t="shared" si="2"/>
        <v>33.03</v>
      </c>
      <c r="K7" s="57" t="s">
        <v>44</v>
      </c>
    </row>
    <row r="8" spans="1:11" x14ac:dyDescent="0.2">
      <c r="A8" s="8" t="s">
        <v>12</v>
      </c>
      <c r="B8" s="49" t="s">
        <v>18</v>
      </c>
      <c r="C8" s="12">
        <v>0</v>
      </c>
      <c r="D8" s="12">
        <v>0.14899999999999999</v>
      </c>
      <c r="E8" s="12">
        <v>0</v>
      </c>
      <c r="F8" s="12">
        <v>0.14899999999999999</v>
      </c>
      <c r="G8" s="12">
        <f t="shared" si="0"/>
        <v>0.14899999999999999</v>
      </c>
      <c r="H8" s="12">
        <f t="shared" si="1"/>
        <v>0.14899999999999999</v>
      </c>
      <c r="I8" s="26" t="s">
        <v>10</v>
      </c>
      <c r="J8" s="21">
        <f t="shared" si="2"/>
        <v>0.29799999999999999</v>
      </c>
      <c r="K8" s="57" t="s">
        <v>44</v>
      </c>
    </row>
    <row r="9" spans="1:11" x14ac:dyDescent="0.2">
      <c r="A9" s="8" t="s">
        <v>12</v>
      </c>
      <c r="B9" s="1" t="s">
        <v>16</v>
      </c>
      <c r="C9" s="12">
        <v>0.14899999999999999</v>
      </c>
      <c r="D9" s="12">
        <v>6.9960000000000004</v>
      </c>
      <c r="E9" s="12">
        <v>0.14899999999999999</v>
      </c>
      <c r="F9" s="12">
        <v>6.9960000000000004</v>
      </c>
      <c r="G9" s="12">
        <f t="shared" si="0"/>
        <v>6.8470000000000004</v>
      </c>
      <c r="H9" s="12">
        <f t="shared" si="1"/>
        <v>6.8470000000000004</v>
      </c>
      <c r="I9" s="26" t="s">
        <v>10</v>
      </c>
      <c r="J9" s="21">
        <f t="shared" si="2"/>
        <v>13.694000000000001</v>
      </c>
      <c r="K9" s="57" t="s">
        <v>44</v>
      </c>
    </row>
    <row r="10" spans="1:11" x14ac:dyDescent="0.2">
      <c r="A10" s="8" t="s">
        <v>28</v>
      </c>
      <c r="B10" s="1" t="s">
        <v>16</v>
      </c>
      <c r="C10" s="13">
        <v>0</v>
      </c>
      <c r="D10" s="13">
        <v>22.731000000000002</v>
      </c>
      <c r="E10" s="13">
        <v>0</v>
      </c>
      <c r="F10" s="13">
        <v>22.731000000000002</v>
      </c>
      <c r="G10" s="13">
        <f t="shared" si="0"/>
        <v>22.731000000000002</v>
      </c>
      <c r="H10" s="13">
        <f t="shared" si="1"/>
        <v>22.731000000000002</v>
      </c>
      <c r="I10" s="26" t="s">
        <v>10</v>
      </c>
      <c r="J10" s="22">
        <f t="shared" si="2"/>
        <v>45.462000000000003</v>
      </c>
      <c r="K10" s="57" t="s">
        <v>44</v>
      </c>
    </row>
    <row r="11" spans="1:11" x14ac:dyDescent="0.2">
      <c r="A11" s="34" t="s">
        <v>32</v>
      </c>
      <c r="B11" s="43" t="s">
        <v>15</v>
      </c>
      <c r="C11" s="35">
        <v>0</v>
      </c>
      <c r="D11" s="35">
        <v>21.553000000000001</v>
      </c>
      <c r="E11" s="35">
        <v>0</v>
      </c>
      <c r="F11" s="35">
        <v>21.553000000000001</v>
      </c>
      <c r="G11" s="35">
        <f t="shared" si="0"/>
        <v>21.553000000000001</v>
      </c>
      <c r="H11" s="35">
        <f t="shared" si="1"/>
        <v>21.553000000000001</v>
      </c>
      <c r="I11" s="36" t="s">
        <v>10</v>
      </c>
      <c r="J11" s="37">
        <f t="shared" si="2"/>
        <v>43.106000000000002</v>
      </c>
      <c r="K11" s="57" t="s">
        <v>44</v>
      </c>
    </row>
    <row r="12" spans="1:11" x14ac:dyDescent="0.2">
      <c r="A12" s="34" t="s">
        <v>29</v>
      </c>
      <c r="B12" s="43" t="s">
        <v>15</v>
      </c>
      <c r="C12" s="35">
        <v>0.16900000000000001</v>
      </c>
      <c r="D12" s="35">
        <v>2.4529999999999998</v>
      </c>
      <c r="E12" s="35">
        <v>0.16900000000000001</v>
      </c>
      <c r="F12" s="35">
        <v>2.4529999999999998</v>
      </c>
      <c r="G12" s="35">
        <f t="shared" si="0"/>
        <v>2.2839999999999998</v>
      </c>
      <c r="H12" s="35">
        <f t="shared" si="1"/>
        <v>2.2839999999999998</v>
      </c>
      <c r="I12" s="36" t="s">
        <v>10</v>
      </c>
      <c r="J12" s="37">
        <f t="shared" si="2"/>
        <v>4.5679999999999996</v>
      </c>
      <c r="K12" s="57" t="s">
        <v>44</v>
      </c>
    </row>
    <row r="13" spans="1:11" ht="13.5" thickBot="1" x14ac:dyDescent="0.25">
      <c r="A13" s="9" t="s">
        <v>31</v>
      </c>
      <c r="B13" s="3" t="s">
        <v>15</v>
      </c>
      <c r="C13" s="13">
        <v>0</v>
      </c>
      <c r="D13" s="13">
        <v>19.922000000000001</v>
      </c>
      <c r="E13" s="13">
        <v>0</v>
      </c>
      <c r="F13" s="13">
        <v>19.922000000000001</v>
      </c>
      <c r="G13" s="13">
        <f t="shared" si="0"/>
        <v>19.922000000000001</v>
      </c>
      <c r="H13" s="13">
        <f>F13-E13</f>
        <v>19.922000000000001</v>
      </c>
      <c r="I13" s="27" t="s">
        <v>10</v>
      </c>
      <c r="J13" s="22">
        <f t="shared" si="2"/>
        <v>39.844000000000001</v>
      </c>
      <c r="K13" s="57" t="s">
        <v>44</v>
      </c>
    </row>
    <row r="14" spans="1:11" ht="13.5" thickBot="1" x14ac:dyDescent="0.25">
      <c r="A14" s="95" t="s">
        <v>8</v>
      </c>
      <c r="B14" s="96"/>
      <c r="C14" s="96"/>
      <c r="D14" s="96"/>
      <c r="E14" s="96"/>
      <c r="F14" s="97"/>
      <c r="G14" s="18">
        <f>SUM(G6:G13)</f>
        <v>98.960000000000008</v>
      </c>
      <c r="H14" s="18">
        <f>SUM(H6:H13)</f>
        <v>98.960000000000008</v>
      </c>
      <c r="I14" s="19" t="s">
        <v>10</v>
      </c>
      <c r="J14" s="23">
        <f>SUM(J6:J13)</f>
        <v>197.92000000000002</v>
      </c>
      <c r="K14" s="23"/>
    </row>
    <row r="15" spans="1:11" ht="13.5" thickBot="1" x14ac:dyDescent="0.25">
      <c r="A15" s="110"/>
      <c r="B15" s="111"/>
      <c r="C15" s="111"/>
      <c r="D15" s="111"/>
      <c r="E15" s="111"/>
      <c r="F15" s="111"/>
      <c r="G15" s="111"/>
      <c r="H15" s="111"/>
      <c r="I15" s="111"/>
      <c r="J15" s="112"/>
      <c r="K15" s="55"/>
    </row>
    <row r="16" spans="1:11" x14ac:dyDescent="0.2">
      <c r="A16" s="7">
        <v>9</v>
      </c>
      <c r="B16" s="4" t="s">
        <v>18</v>
      </c>
      <c r="C16" s="11">
        <v>44.546999999999997</v>
      </c>
      <c r="D16" s="11">
        <v>69.021000000000001</v>
      </c>
      <c r="E16" s="14" t="s">
        <v>6</v>
      </c>
      <c r="F16" s="14" t="s">
        <v>6</v>
      </c>
      <c r="G16" s="11">
        <f t="shared" ref="G16:G22" si="3">D16-C16</f>
        <v>24.474000000000004</v>
      </c>
      <c r="H16" s="11" t="s">
        <v>6</v>
      </c>
      <c r="I16" s="4" t="s">
        <v>7</v>
      </c>
      <c r="J16" s="20">
        <f t="shared" ref="J16:J22" si="4">SUM(G16:H16)</f>
        <v>24.474000000000004</v>
      </c>
      <c r="K16" s="58" t="s">
        <v>45</v>
      </c>
    </row>
    <row r="17" spans="1:11" x14ac:dyDescent="0.2">
      <c r="A17" s="7" t="s">
        <v>37</v>
      </c>
      <c r="B17" s="4" t="s">
        <v>18</v>
      </c>
      <c r="C17" s="11">
        <v>3.2480000000000002</v>
      </c>
      <c r="D17" s="11">
        <v>5.8120000000000003</v>
      </c>
      <c r="E17" s="14" t="s">
        <v>6</v>
      </c>
      <c r="F17" s="14" t="s">
        <v>6</v>
      </c>
      <c r="G17" s="11">
        <f t="shared" si="3"/>
        <v>2.5640000000000001</v>
      </c>
      <c r="H17" s="11" t="s">
        <v>6</v>
      </c>
      <c r="I17" s="4" t="s">
        <v>7</v>
      </c>
      <c r="J17" s="20">
        <f t="shared" si="4"/>
        <v>2.5640000000000001</v>
      </c>
      <c r="K17" s="58" t="s">
        <v>45</v>
      </c>
    </row>
    <row r="18" spans="1:11" x14ac:dyDescent="0.2">
      <c r="A18" s="7">
        <v>9</v>
      </c>
      <c r="B18" s="4" t="s">
        <v>18</v>
      </c>
      <c r="C18" s="11">
        <v>72.424999999999997</v>
      </c>
      <c r="D18" s="11">
        <v>75.897000000000006</v>
      </c>
      <c r="E18" s="14" t="s">
        <v>6</v>
      </c>
      <c r="F18" s="14" t="s">
        <v>6</v>
      </c>
      <c r="G18" s="11">
        <f t="shared" si="3"/>
        <v>3.4720000000000084</v>
      </c>
      <c r="H18" s="11" t="s">
        <v>6</v>
      </c>
      <c r="I18" s="4" t="s">
        <v>7</v>
      </c>
      <c r="J18" s="20">
        <f t="shared" si="4"/>
        <v>3.4720000000000084</v>
      </c>
      <c r="K18" s="58" t="s">
        <v>45</v>
      </c>
    </row>
    <row r="19" spans="1:11" x14ac:dyDescent="0.2">
      <c r="A19" s="8">
        <v>9</v>
      </c>
      <c r="B19" s="1" t="s">
        <v>17</v>
      </c>
      <c r="C19" s="12">
        <v>75.897000000000006</v>
      </c>
      <c r="D19" s="12">
        <v>82.561000000000007</v>
      </c>
      <c r="E19" s="15" t="s">
        <v>6</v>
      </c>
      <c r="F19" s="15" t="s">
        <v>6</v>
      </c>
      <c r="G19" s="12">
        <f t="shared" si="3"/>
        <v>6.6640000000000015</v>
      </c>
      <c r="H19" s="12" t="s">
        <v>6</v>
      </c>
      <c r="I19" s="1" t="s">
        <v>7</v>
      </c>
      <c r="J19" s="21">
        <f t="shared" si="4"/>
        <v>6.6640000000000015</v>
      </c>
      <c r="K19" s="58" t="s">
        <v>45</v>
      </c>
    </row>
    <row r="20" spans="1:11" x14ac:dyDescent="0.2">
      <c r="A20" s="8" t="s">
        <v>41</v>
      </c>
      <c r="B20" s="1" t="s">
        <v>17</v>
      </c>
      <c r="C20" s="12">
        <v>0</v>
      </c>
      <c r="D20" s="12">
        <v>4.3940000000000001</v>
      </c>
      <c r="E20" s="12">
        <v>0</v>
      </c>
      <c r="F20" s="12">
        <v>4.3940000000000001</v>
      </c>
      <c r="G20" s="12">
        <f t="shared" si="3"/>
        <v>4.3940000000000001</v>
      </c>
      <c r="H20" s="12">
        <f>F20-E20</f>
        <v>4.3940000000000001</v>
      </c>
      <c r="I20" s="1" t="s">
        <v>7</v>
      </c>
      <c r="J20" s="21">
        <f t="shared" si="4"/>
        <v>8.7880000000000003</v>
      </c>
      <c r="K20" s="58" t="s">
        <v>45</v>
      </c>
    </row>
    <row r="21" spans="1:11" x14ac:dyDescent="0.2">
      <c r="A21" s="8">
        <v>9</v>
      </c>
      <c r="B21" s="1" t="s">
        <v>17</v>
      </c>
      <c r="C21" s="12">
        <v>90.366</v>
      </c>
      <c r="D21" s="12">
        <v>111.93</v>
      </c>
      <c r="E21" s="15" t="s">
        <v>6</v>
      </c>
      <c r="F21" s="15" t="s">
        <v>6</v>
      </c>
      <c r="G21" s="12">
        <f t="shared" si="3"/>
        <v>21.564000000000007</v>
      </c>
      <c r="H21" s="12" t="s">
        <v>6</v>
      </c>
      <c r="I21" s="1" t="s">
        <v>7</v>
      </c>
      <c r="J21" s="21">
        <f t="shared" si="4"/>
        <v>21.564000000000007</v>
      </c>
      <c r="K21" s="58" t="s">
        <v>45</v>
      </c>
    </row>
    <row r="22" spans="1:11" ht="13.5" thickBot="1" x14ac:dyDescent="0.25">
      <c r="A22" s="9">
        <v>9</v>
      </c>
      <c r="B22" s="3" t="s">
        <v>23</v>
      </c>
      <c r="C22" s="13">
        <v>111.93</v>
      </c>
      <c r="D22" s="13">
        <v>126.72</v>
      </c>
      <c r="E22" s="16" t="s">
        <v>6</v>
      </c>
      <c r="F22" s="16" t="s">
        <v>6</v>
      </c>
      <c r="G22" s="13">
        <f t="shared" si="3"/>
        <v>14.789999999999992</v>
      </c>
      <c r="H22" s="13" t="s">
        <v>6</v>
      </c>
      <c r="I22" s="3" t="s">
        <v>7</v>
      </c>
      <c r="J22" s="22">
        <f t="shared" si="4"/>
        <v>14.789999999999992</v>
      </c>
      <c r="K22" s="58" t="s">
        <v>45</v>
      </c>
    </row>
    <row r="23" spans="1:11" ht="13.5" thickBot="1" x14ac:dyDescent="0.25">
      <c r="A23" s="108" t="s">
        <v>8</v>
      </c>
      <c r="B23" s="109"/>
      <c r="C23" s="109"/>
      <c r="D23" s="109"/>
      <c r="E23" s="109"/>
      <c r="F23" s="109"/>
      <c r="G23" s="18">
        <f>SUM(G16:G22)</f>
        <v>77.922000000000011</v>
      </c>
      <c r="H23" s="18">
        <f>SUM(H16:H22)</f>
        <v>4.3940000000000001</v>
      </c>
      <c r="I23" s="19" t="s">
        <v>7</v>
      </c>
      <c r="J23" s="23">
        <f>SUM(J16:J22)</f>
        <v>82.316000000000017</v>
      </c>
      <c r="K23" s="59"/>
    </row>
    <row r="24" spans="1:11" ht="16.5" customHeight="1" thickBot="1" x14ac:dyDescent="0.25">
      <c r="A24" s="7" t="s">
        <v>37</v>
      </c>
      <c r="B24" s="4" t="s">
        <v>18</v>
      </c>
      <c r="C24" s="11">
        <v>0</v>
      </c>
      <c r="D24" s="11">
        <v>3.2480000000000002</v>
      </c>
      <c r="E24" s="15" t="s">
        <v>6</v>
      </c>
      <c r="F24" s="15" t="s">
        <v>6</v>
      </c>
      <c r="G24" s="11">
        <f>D24-C24</f>
        <v>3.2480000000000002</v>
      </c>
      <c r="H24" s="12" t="s">
        <v>6</v>
      </c>
      <c r="I24" s="3" t="s">
        <v>36</v>
      </c>
      <c r="J24" s="22">
        <f>SUM(G24:H24)</f>
        <v>3.2480000000000002</v>
      </c>
      <c r="K24" s="60" t="s">
        <v>45</v>
      </c>
    </row>
    <row r="25" spans="1:11" ht="13.5" thickBot="1" x14ac:dyDescent="0.25">
      <c r="A25" s="108" t="s">
        <v>8</v>
      </c>
      <c r="B25" s="109"/>
      <c r="C25" s="109"/>
      <c r="D25" s="109"/>
      <c r="E25" s="109"/>
      <c r="F25" s="109"/>
      <c r="G25" s="18">
        <f>G24</f>
        <v>3.2480000000000002</v>
      </c>
      <c r="H25" s="18" t="str">
        <f>H24</f>
        <v>-</v>
      </c>
      <c r="I25" s="19" t="s">
        <v>36</v>
      </c>
      <c r="J25" s="23">
        <f>SUM(J24)</f>
        <v>3.2480000000000002</v>
      </c>
      <c r="K25" s="23"/>
    </row>
    <row r="26" spans="1:11" ht="13.5" thickBot="1" x14ac:dyDescent="0.25">
      <c r="A26" s="110"/>
      <c r="B26" s="111"/>
      <c r="C26" s="111"/>
      <c r="D26" s="111"/>
      <c r="E26" s="111"/>
      <c r="F26" s="111"/>
      <c r="G26" s="111"/>
      <c r="H26" s="111"/>
      <c r="I26" s="111"/>
      <c r="J26" s="112"/>
      <c r="K26" s="56"/>
    </row>
    <row r="27" spans="1:11" x14ac:dyDescent="0.2">
      <c r="A27" s="7">
        <v>42</v>
      </c>
      <c r="B27" s="4" t="s">
        <v>16</v>
      </c>
      <c r="C27" s="11">
        <v>179.71899999999999</v>
      </c>
      <c r="D27" s="11">
        <v>204.26400000000001</v>
      </c>
      <c r="E27" s="14" t="s">
        <v>6</v>
      </c>
      <c r="F27" s="14" t="s">
        <v>6</v>
      </c>
      <c r="G27" s="11">
        <f>D27-C27</f>
        <v>24.545000000000016</v>
      </c>
      <c r="H27" s="11" t="s">
        <v>6</v>
      </c>
      <c r="I27" s="4" t="s">
        <v>9</v>
      </c>
      <c r="J27" s="20">
        <f>SUM(G27:H27)</f>
        <v>24.545000000000016</v>
      </c>
      <c r="K27" s="58" t="s">
        <v>46</v>
      </c>
    </row>
    <row r="28" spans="1:11" x14ac:dyDescent="0.2">
      <c r="A28" s="7">
        <v>42</v>
      </c>
      <c r="B28" s="3" t="s">
        <v>18</v>
      </c>
      <c r="C28" s="13">
        <f>D27</f>
        <v>204.26400000000001</v>
      </c>
      <c r="D28" s="13">
        <v>211.97</v>
      </c>
      <c r="E28" s="16" t="s">
        <v>6</v>
      </c>
      <c r="F28" s="16" t="s">
        <v>6</v>
      </c>
      <c r="G28" s="13">
        <f>D28-C28</f>
        <v>7.7059999999999889</v>
      </c>
      <c r="H28" s="13" t="s">
        <v>6</v>
      </c>
      <c r="I28" s="3" t="s">
        <v>9</v>
      </c>
      <c r="J28" s="22">
        <f>SUM(G28:H28)</f>
        <v>7.7059999999999889</v>
      </c>
      <c r="K28" s="60" t="s">
        <v>46</v>
      </c>
    </row>
    <row r="29" spans="1:11" ht="13.5" thickBot="1" x14ac:dyDescent="0.25">
      <c r="A29" s="9">
        <v>42</v>
      </c>
      <c r="B29" s="3" t="s">
        <v>18</v>
      </c>
      <c r="C29" s="13">
        <f>D28</f>
        <v>211.97</v>
      </c>
      <c r="D29" s="13">
        <v>247.2</v>
      </c>
      <c r="E29" s="16" t="s">
        <v>6</v>
      </c>
      <c r="F29" s="16" t="s">
        <v>6</v>
      </c>
      <c r="G29" s="13">
        <f>D29-C29</f>
        <v>35.22999999999999</v>
      </c>
      <c r="H29" s="13" t="s">
        <v>6</v>
      </c>
      <c r="I29" s="3" t="s">
        <v>9</v>
      </c>
      <c r="J29" s="22">
        <f>SUM(G29:H29)</f>
        <v>35.22999999999999</v>
      </c>
      <c r="K29" s="60" t="s">
        <v>45</v>
      </c>
    </row>
    <row r="30" spans="1:11" ht="13.5" thickBot="1" x14ac:dyDescent="0.25">
      <c r="A30" s="108" t="s">
        <v>8</v>
      </c>
      <c r="B30" s="109"/>
      <c r="C30" s="109"/>
      <c r="D30" s="109"/>
      <c r="E30" s="109"/>
      <c r="F30" s="109"/>
      <c r="G30" s="18">
        <f>SUM(G27:G29)</f>
        <v>67.480999999999995</v>
      </c>
      <c r="H30" s="18">
        <f>SUM(H27:H29)</f>
        <v>0</v>
      </c>
      <c r="I30" s="19" t="s">
        <v>9</v>
      </c>
      <c r="J30" s="23">
        <f>SUM(J27:J29)</f>
        <v>67.480999999999995</v>
      </c>
      <c r="K30" s="59"/>
    </row>
    <row r="31" spans="1:11" x14ac:dyDescent="0.2">
      <c r="A31" s="7" t="s">
        <v>14</v>
      </c>
      <c r="B31" s="4" t="s">
        <v>18</v>
      </c>
      <c r="C31" s="11">
        <v>0</v>
      </c>
      <c r="D31" s="11">
        <v>1.3</v>
      </c>
      <c r="E31" s="11">
        <v>0.62</v>
      </c>
      <c r="F31" s="11">
        <v>1.3</v>
      </c>
      <c r="G31" s="11">
        <f>D31-C31</f>
        <v>1.3</v>
      </c>
      <c r="H31" s="11">
        <f>F31-E31</f>
        <v>0.68</v>
      </c>
      <c r="I31" s="4" t="s">
        <v>7</v>
      </c>
      <c r="J31" s="20">
        <f>SUM(G31:H31)</f>
        <v>1.98</v>
      </c>
      <c r="K31" s="58" t="s">
        <v>45</v>
      </c>
    </row>
    <row r="32" spans="1:11" x14ac:dyDescent="0.2">
      <c r="A32" s="7" t="s">
        <v>14</v>
      </c>
      <c r="B32" s="4" t="s">
        <v>18</v>
      </c>
      <c r="C32" s="11">
        <v>1.3</v>
      </c>
      <c r="D32" s="118">
        <v>3.347</v>
      </c>
      <c r="E32" s="11">
        <v>1.3</v>
      </c>
      <c r="F32" s="118">
        <v>3.347</v>
      </c>
      <c r="G32" s="11">
        <f>D32-C32</f>
        <v>2.0469999999999997</v>
      </c>
      <c r="H32" s="11">
        <f>F32-E32</f>
        <v>2.0469999999999997</v>
      </c>
      <c r="I32" s="4" t="s">
        <v>7</v>
      </c>
      <c r="J32" s="20">
        <f>SUM(G32:H32)</f>
        <v>4.0939999999999994</v>
      </c>
      <c r="K32" s="58" t="s">
        <v>45</v>
      </c>
    </row>
    <row r="33" spans="1:11" x14ac:dyDescent="0.2">
      <c r="A33" s="121" t="s">
        <v>14</v>
      </c>
      <c r="B33" s="1" t="s">
        <v>18</v>
      </c>
      <c r="C33" s="119">
        <v>3.347</v>
      </c>
      <c r="D33" s="119">
        <v>5.2</v>
      </c>
      <c r="E33" s="119">
        <v>0</v>
      </c>
      <c r="F33" s="119">
        <v>0</v>
      </c>
      <c r="G33" s="12">
        <f>D33-C33</f>
        <v>1.8530000000000002</v>
      </c>
      <c r="H33" s="12">
        <f>F33-E33</f>
        <v>0</v>
      </c>
      <c r="I33" s="1" t="s">
        <v>7</v>
      </c>
      <c r="J33" s="21">
        <f>SUM(G33:H33)</f>
        <v>1.8530000000000002</v>
      </c>
      <c r="K33" s="61" t="s">
        <v>45</v>
      </c>
    </row>
    <row r="34" spans="1:11" x14ac:dyDescent="0.2">
      <c r="A34" s="8" t="s">
        <v>14</v>
      </c>
      <c r="B34" s="1" t="s">
        <v>18</v>
      </c>
      <c r="C34" s="120">
        <v>5.2</v>
      </c>
      <c r="D34" s="13">
        <v>16.771999999999998</v>
      </c>
      <c r="E34" s="120">
        <v>5.2</v>
      </c>
      <c r="F34" s="13">
        <v>16.771999999999998</v>
      </c>
      <c r="G34" s="13">
        <f>D34-C34</f>
        <v>11.571999999999999</v>
      </c>
      <c r="H34" s="13">
        <f>F34-E34</f>
        <v>11.571999999999999</v>
      </c>
      <c r="I34" s="3" t="s">
        <v>7</v>
      </c>
      <c r="J34" s="21">
        <f>SUM(G34:H34)</f>
        <v>23.143999999999998</v>
      </c>
      <c r="K34" s="60" t="s">
        <v>45</v>
      </c>
    </row>
    <row r="35" spans="1:11" ht="13.5" thickBot="1" x14ac:dyDescent="0.25">
      <c r="A35" s="9">
        <v>42</v>
      </c>
      <c r="B35" s="3" t="s">
        <v>18</v>
      </c>
      <c r="C35" s="13">
        <v>264.06700000000001</v>
      </c>
      <c r="D35" s="12">
        <v>281.67899999999997</v>
      </c>
      <c r="E35" s="13">
        <v>266.91399999999999</v>
      </c>
      <c r="F35" s="13">
        <v>267.11399999999998</v>
      </c>
      <c r="G35" s="13">
        <f>D35-C35</f>
        <v>17.611999999999966</v>
      </c>
      <c r="H35" s="13">
        <f>F35-E35</f>
        <v>0.19999999999998863</v>
      </c>
      <c r="I35" s="3" t="s">
        <v>7</v>
      </c>
      <c r="J35" s="22">
        <f>SUM(G35:H35)</f>
        <v>17.811999999999955</v>
      </c>
      <c r="K35" s="60" t="s">
        <v>45</v>
      </c>
    </row>
    <row r="36" spans="1:11" ht="13.5" thickBot="1" x14ac:dyDescent="0.25">
      <c r="A36" s="108" t="s">
        <v>8</v>
      </c>
      <c r="B36" s="109"/>
      <c r="C36" s="109"/>
      <c r="D36" s="109"/>
      <c r="E36" s="109"/>
      <c r="F36" s="109"/>
      <c r="G36" s="18">
        <f>SUM(G31:G35)</f>
        <v>34.383999999999965</v>
      </c>
      <c r="H36" s="18">
        <f>SUM(H31:H35)</f>
        <v>14.498999999999988</v>
      </c>
      <c r="I36" s="19" t="s">
        <v>7</v>
      </c>
      <c r="J36" s="23">
        <f>SUM(J31:J35)</f>
        <v>48.882999999999953</v>
      </c>
      <c r="K36" s="23"/>
    </row>
    <row r="37" spans="1:11" ht="13.5" thickBot="1" x14ac:dyDescent="0.25">
      <c r="A37" s="103"/>
      <c r="B37" s="104"/>
      <c r="C37" s="104"/>
      <c r="D37" s="104"/>
      <c r="E37" s="104"/>
      <c r="F37" s="104"/>
      <c r="G37" s="104"/>
      <c r="H37" s="104"/>
      <c r="I37" s="104"/>
      <c r="J37" s="105"/>
      <c r="K37" s="56"/>
    </row>
    <row r="38" spans="1:11" x14ac:dyDescent="0.2">
      <c r="A38" s="7" t="s">
        <v>11</v>
      </c>
      <c r="B38" s="4" t="s">
        <v>16</v>
      </c>
      <c r="C38" s="11">
        <v>0</v>
      </c>
      <c r="D38" s="11">
        <v>3.0379999999999998</v>
      </c>
      <c r="E38" s="11">
        <v>0</v>
      </c>
      <c r="F38" s="11">
        <v>3.0379999999999998</v>
      </c>
      <c r="G38" s="11">
        <f>D38-C38</f>
        <v>3.0379999999999998</v>
      </c>
      <c r="H38" s="11">
        <f>F38-E38</f>
        <v>3.0379999999999998</v>
      </c>
      <c r="I38" s="4" t="s">
        <v>7</v>
      </c>
      <c r="J38" s="20">
        <f>SUM(G38:H38)</f>
        <v>6.0759999999999996</v>
      </c>
      <c r="K38" s="58" t="s">
        <v>45</v>
      </c>
    </row>
    <row r="39" spans="1:11" x14ac:dyDescent="0.2">
      <c r="A39" s="39" t="s">
        <v>35</v>
      </c>
      <c r="B39" s="43" t="s">
        <v>15</v>
      </c>
      <c r="C39" s="38">
        <v>0</v>
      </c>
      <c r="D39" s="38">
        <v>4.1639999999999997</v>
      </c>
      <c r="E39" s="38">
        <v>0</v>
      </c>
      <c r="F39" s="38">
        <v>4.0129999999999999</v>
      </c>
      <c r="G39" s="38">
        <f>D39-C39</f>
        <v>4.1639999999999997</v>
      </c>
      <c r="H39" s="40">
        <f>F39-E39</f>
        <v>4.0129999999999999</v>
      </c>
      <c r="I39" s="43" t="s">
        <v>7</v>
      </c>
      <c r="J39" s="44">
        <f>SUM(G39:H39)</f>
        <v>8.1769999999999996</v>
      </c>
      <c r="K39" s="62" t="s">
        <v>45</v>
      </c>
    </row>
    <row r="40" spans="1:11" x14ac:dyDescent="0.2">
      <c r="A40" s="34">
        <v>73</v>
      </c>
      <c r="B40" s="43" t="s">
        <v>15</v>
      </c>
      <c r="C40" s="38">
        <v>22.175000000000001</v>
      </c>
      <c r="D40" s="38">
        <v>42.076999999999998</v>
      </c>
      <c r="E40" s="45" t="s">
        <v>6</v>
      </c>
      <c r="F40" s="45" t="s">
        <v>6</v>
      </c>
      <c r="G40" s="38">
        <f>D40-C40</f>
        <v>19.901999999999997</v>
      </c>
      <c r="H40" s="38" t="s">
        <v>6</v>
      </c>
      <c r="I40" s="43" t="s">
        <v>7</v>
      </c>
      <c r="J40" s="44">
        <f>SUM(G40:H40)</f>
        <v>19.901999999999997</v>
      </c>
      <c r="K40" s="62" t="s">
        <v>45</v>
      </c>
    </row>
    <row r="41" spans="1:11" ht="13.5" thickBot="1" x14ac:dyDescent="0.25">
      <c r="A41" s="9">
        <v>73</v>
      </c>
      <c r="B41" s="3" t="s">
        <v>23</v>
      </c>
      <c r="C41" s="13">
        <f>D40</f>
        <v>42.076999999999998</v>
      </c>
      <c r="D41" s="13">
        <v>92.191000000000003</v>
      </c>
      <c r="E41" s="16" t="s">
        <v>6</v>
      </c>
      <c r="F41" s="16" t="s">
        <v>6</v>
      </c>
      <c r="G41" s="13">
        <f>D41-C41</f>
        <v>50.114000000000004</v>
      </c>
      <c r="H41" s="13" t="s">
        <v>6</v>
      </c>
      <c r="I41" s="3" t="s">
        <v>7</v>
      </c>
      <c r="J41" s="22">
        <f>SUM(G41:H41)</f>
        <v>50.114000000000004</v>
      </c>
      <c r="K41" s="60" t="s">
        <v>45</v>
      </c>
    </row>
    <row r="42" spans="1:11" ht="13.5" thickBot="1" x14ac:dyDescent="0.25">
      <c r="A42" s="108" t="s">
        <v>8</v>
      </c>
      <c r="B42" s="109"/>
      <c r="C42" s="109"/>
      <c r="D42" s="109"/>
      <c r="E42" s="109"/>
      <c r="F42" s="109"/>
      <c r="G42" s="18">
        <f>SUM(G38:G41)</f>
        <v>77.218000000000004</v>
      </c>
      <c r="H42" s="18">
        <f>SUM(H38:H41)</f>
        <v>7.0510000000000002</v>
      </c>
      <c r="I42" s="19" t="s">
        <v>7</v>
      </c>
      <c r="J42" s="23">
        <f>SUM(J38:J41)</f>
        <v>84.269000000000005</v>
      </c>
      <c r="K42" s="23"/>
    </row>
    <row r="43" spans="1:11" ht="13.5" thickBot="1" x14ac:dyDescent="0.25">
      <c r="A43" s="103"/>
      <c r="B43" s="104"/>
      <c r="C43" s="104"/>
      <c r="D43" s="104"/>
      <c r="E43" s="104"/>
      <c r="F43" s="104"/>
      <c r="G43" s="104"/>
      <c r="H43" s="104"/>
      <c r="I43" s="104"/>
      <c r="J43" s="105"/>
      <c r="K43" s="56"/>
    </row>
    <row r="44" spans="1:11" x14ac:dyDescent="0.2">
      <c r="A44" s="10" t="s">
        <v>24</v>
      </c>
      <c r="B44" s="5" t="s">
        <v>16</v>
      </c>
      <c r="C44" s="17">
        <v>0</v>
      </c>
      <c r="D44" s="17">
        <v>6.5129999999999999</v>
      </c>
      <c r="E44" s="17">
        <v>0</v>
      </c>
      <c r="F44" s="17">
        <v>6.5129999999999999</v>
      </c>
      <c r="G44" s="17">
        <f>D44-C44</f>
        <v>6.5129999999999999</v>
      </c>
      <c r="H44" s="17">
        <f>F44-E44</f>
        <v>6.5129999999999999</v>
      </c>
      <c r="I44" s="5" t="s">
        <v>10</v>
      </c>
      <c r="J44" s="24">
        <f>SUM(G44:H44)</f>
        <v>13.026</v>
      </c>
      <c r="K44" s="63" t="s">
        <v>45</v>
      </c>
    </row>
    <row r="45" spans="1:11" ht="13.5" thickBot="1" x14ac:dyDescent="0.25">
      <c r="A45" s="10" t="s">
        <v>40</v>
      </c>
      <c r="B45" s="5" t="s">
        <v>17</v>
      </c>
      <c r="C45" s="17">
        <v>0</v>
      </c>
      <c r="D45" s="17">
        <v>6.4749999999999996</v>
      </c>
      <c r="E45" s="17">
        <v>0</v>
      </c>
      <c r="F45" s="17">
        <v>6.4749999999999996</v>
      </c>
      <c r="G45" s="17">
        <f>D45-C45</f>
        <v>6.4749999999999996</v>
      </c>
      <c r="H45" s="17">
        <f>F45-E45</f>
        <v>6.4749999999999996</v>
      </c>
      <c r="I45" s="5" t="s">
        <v>10</v>
      </c>
      <c r="J45" s="24">
        <f>SUM(G45:H45)</f>
        <v>12.95</v>
      </c>
      <c r="K45" s="62" t="s">
        <v>44</v>
      </c>
    </row>
    <row r="46" spans="1:11" ht="13.5" thickBot="1" x14ac:dyDescent="0.25">
      <c r="A46" s="108" t="s">
        <v>8</v>
      </c>
      <c r="B46" s="109"/>
      <c r="C46" s="109"/>
      <c r="D46" s="109"/>
      <c r="E46" s="109"/>
      <c r="F46" s="109"/>
      <c r="G46" s="18">
        <f>SUM(G44:G45)</f>
        <v>12.988</v>
      </c>
      <c r="H46" s="18">
        <f>SUM(H44:H45)</f>
        <v>12.988</v>
      </c>
      <c r="I46" s="19" t="s">
        <v>10</v>
      </c>
      <c r="J46" s="23">
        <f>SUM(J44:J45)</f>
        <v>25.975999999999999</v>
      </c>
      <c r="K46" s="59"/>
    </row>
    <row r="47" spans="1:11" x14ac:dyDescent="0.2">
      <c r="A47" s="7">
        <v>74</v>
      </c>
      <c r="B47" s="4" t="s">
        <v>16</v>
      </c>
      <c r="C47" s="11">
        <v>31.331</v>
      </c>
      <c r="D47" s="11">
        <v>76.52</v>
      </c>
      <c r="E47" s="11" t="s">
        <v>6</v>
      </c>
      <c r="F47" s="11" t="s">
        <v>6</v>
      </c>
      <c r="G47" s="11">
        <f t="shared" ref="G47:G56" si="5">D47-C47</f>
        <v>45.188999999999993</v>
      </c>
      <c r="H47" s="11" t="s">
        <v>6</v>
      </c>
      <c r="I47" s="25" t="s">
        <v>7</v>
      </c>
      <c r="J47" s="20">
        <f t="shared" ref="J47:J56" si="6">SUM(G47:H47)</f>
        <v>45.188999999999993</v>
      </c>
      <c r="K47" s="58" t="s">
        <v>45</v>
      </c>
    </row>
    <row r="48" spans="1:11" x14ac:dyDescent="0.2">
      <c r="A48" s="7" t="s">
        <v>30</v>
      </c>
      <c r="B48" s="4" t="s">
        <v>16</v>
      </c>
      <c r="C48" s="11">
        <v>0</v>
      </c>
      <c r="D48" s="11">
        <v>1.3740000000000001</v>
      </c>
      <c r="E48" s="11">
        <v>0.19500000000000001</v>
      </c>
      <c r="F48" s="11">
        <v>1.3740000000000001</v>
      </c>
      <c r="G48" s="11">
        <f t="shared" si="5"/>
        <v>1.3740000000000001</v>
      </c>
      <c r="H48" s="11">
        <f>F48-E48</f>
        <v>1.179</v>
      </c>
      <c r="I48" s="25" t="s">
        <v>7</v>
      </c>
      <c r="J48" s="20">
        <f t="shared" si="6"/>
        <v>2.5529999999999999</v>
      </c>
      <c r="K48" s="58" t="s">
        <v>45</v>
      </c>
    </row>
    <row r="49" spans="1:11" x14ac:dyDescent="0.2">
      <c r="A49" s="8" t="s">
        <v>25</v>
      </c>
      <c r="B49" s="1" t="s">
        <v>16</v>
      </c>
      <c r="C49" s="12">
        <v>6.5129999999999999</v>
      </c>
      <c r="D49" s="12">
        <v>6.7720000000000002</v>
      </c>
      <c r="E49" s="12" t="s">
        <v>6</v>
      </c>
      <c r="F49" s="12" t="s">
        <v>6</v>
      </c>
      <c r="G49" s="12">
        <f t="shared" si="5"/>
        <v>0.25900000000000034</v>
      </c>
      <c r="H49" s="12" t="s">
        <v>6</v>
      </c>
      <c r="I49" s="26" t="s">
        <v>7</v>
      </c>
      <c r="J49" s="21">
        <f t="shared" si="6"/>
        <v>0.25900000000000034</v>
      </c>
      <c r="K49" s="58" t="s">
        <v>45</v>
      </c>
    </row>
    <row r="50" spans="1:11" x14ac:dyDescent="0.2">
      <c r="A50" s="8">
        <v>74</v>
      </c>
      <c r="B50" s="43" t="s">
        <v>16</v>
      </c>
      <c r="C50" s="38">
        <v>89.66</v>
      </c>
      <c r="D50" s="38">
        <v>129.066</v>
      </c>
      <c r="E50" s="38" t="s">
        <v>6</v>
      </c>
      <c r="F50" s="12" t="s">
        <v>6</v>
      </c>
      <c r="G50" s="12">
        <f t="shared" si="5"/>
        <v>39.406000000000006</v>
      </c>
      <c r="H50" s="12" t="s">
        <v>6</v>
      </c>
      <c r="I50" s="26" t="s">
        <v>7</v>
      </c>
      <c r="J50" s="21">
        <f t="shared" si="6"/>
        <v>39.406000000000006</v>
      </c>
      <c r="K50" s="58" t="s">
        <v>45</v>
      </c>
    </row>
    <row r="51" spans="1:11" x14ac:dyDescent="0.2">
      <c r="A51" s="8">
        <v>74</v>
      </c>
      <c r="B51" s="1" t="s">
        <v>17</v>
      </c>
      <c r="C51" s="12">
        <f>D50</f>
        <v>129.066</v>
      </c>
      <c r="D51" s="12">
        <v>138.63900000000001</v>
      </c>
      <c r="E51" s="12" t="s">
        <v>6</v>
      </c>
      <c r="F51" s="12" t="s">
        <v>6</v>
      </c>
      <c r="G51" s="12">
        <f t="shared" si="5"/>
        <v>9.5730000000000075</v>
      </c>
      <c r="H51" s="12" t="s">
        <v>6</v>
      </c>
      <c r="I51" s="26" t="s">
        <v>7</v>
      </c>
      <c r="J51" s="21">
        <f t="shared" si="6"/>
        <v>9.5730000000000075</v>
      </c>
      <c r="K51" s="58" t="s">
        <v>45</v>
      </c>
    </row>
    <row r="52" spans="1:11" x14ac:dyDescent="0.2">
      <c r="A52" s="8" t="s">
        <v>42</v>
      </c>
      <c r="B52" s="1" t="s">
        <v>17</v>
      </c>
      <c r="C52" s="12">
        <v>0</v>
      </c>
      <c r="D52" s="12">
        <v>0.185</v>
      </c>
      <c r="E52" s="12">
        <v>0</v>
      </c>
      <c r="F52" s="12">
        <v>0.185</v>
      </c>
      <c r="G52" s="12">
        <f t="shared" si="5"/>
        <v>0.185</v>
      </c>
      <c r="H52" s="12">
        <f>F52-E52</f>
        <v>0.185</v>
      </c>
      <c r="I52" s="26" t="s">
        <v>7</v>
      </c>
      <c r="J52" s="21">
        <f t="shared" si="6"/>
        <v>0.37</v>
      </c>
      <c r="K52" s="58" t="s">
        <v>45</v>
      </c>
    </row>
    <row r="53" spans="1:11" x14ac:dyDescent="0.2">
      <c r="A53" s="8" t="s">
        <v>39</v>
      </c>
      <c r="B53" s="1" t="s">
        <v>17</v>
      </c>
      <c r="C53" s="12">
        <v>0</v>
      </c>
      <c r="D53" s="12">
        <v>3.032</v>
      </c>
      <c r="E53" s="12" t="s">
        <v>6</v>
      </c>
      <c r="F53" s="12" t="s">
        <v>6</v>
      </c>
      <c r="G53" s="12">
        <f t="shared" ref="G53" si="7">D53-C53</f>
        <v>3.032</v>
      </c>
      <c r="H53" s="12" t="s">
        <v>6</v>
      </c>
      <c r="I53" s="26" t="s">
        <v>7</v>
      </c>
      <c r="J53" s="21">
        <f t="shared" ref="J53" si="8">SUM(G53:H53)</f>
        <v>3.032</v>
      </c>
      <c r="K53" s="58" t="s">
        <v>45</v>
      </c>
    </row>
    <row r="54" spans="1:11" x14ac:dyDescent="0.2">
      <c r="A54" s="8">
        <v>74</v>
      </c>
      <c r="B54" s="1" t="s">
        <v>17</v>
      </c>
      <c r="C54" s="12">
        <v>144.667</v>
      </c>
      <c r="D54" s="12">
        <v>161.059</v>
      </c>
      <c r="E54" s="12" t="s">
        <v>6</v>
      </c>
      <c r="F54" s="12" t="s">
        <v>6</v>
      </c>
      <c r="G54" s="12">
        <f t="shared" ref="G54" si="9">D54-C54</f>
        <v>16.391999999999996</v>
      </c>
      <c r="H54" s="12" t="s">
        <v>6</v>
      </c>
      <c r="I54" s="26" t="s">
        <v>7</v>
      </c>
      <c r="J54" s="21">
        <f t="shared" ref="J54" si="10">SUM(G54:H54)</f>
        <v>16.391999999999996</v>
      </c>
      <c r="K54" s="58" t="s">
        <v>45</v>
      </c>
    </row>
    <row r="55" spans="1:11" x14ac:dyDescent="0.2">
      <c r="A55" s="8" t="s">
        <v>13</v>
      </c>
      <c r="B55" s="43" t="s">
        <v>17</v>
      </c>
      <c r="C55" s="38">
        <v>0</v>
      </c>
      <c r="D55" s="38">
        <v>3.8370000000000002</v>
      </c>
      <c r="E55" s="38" t="s">
        <v>6</v>
      </c>
      <c r="F55" s="12" t="s">
        <v>6</v>
      </c>
      <c r="G55" s="12">
        <f t="shared" si="5"/>
        <v>3.8370000000000002</v>
      </c>
      <c r="H55" s="12" t="s">
        <v>6</v>
      </c>
      <c r="I55" s="26" t="s">
        <v>7</v>
      </c>
      <c r="J55" s="21">
        <f t="shared" si="6"/>
        <v>3.8370000000000002</v>
      </c>
      <c r="K55" s="58" t="s">
        <v>45</v>
      </c>
    </row>
    <row r="56" spans="1:11" ht="13.5" thickBot="1" x14ac:dyDescent="0.25">
      <c r="A56" s="9">
        <v>74</v>
      </c>
      <c r="B56" s="3" t="s">
        <v>17</v>
      </c>
      <c r="C56" s="13">
        <v>165.29300000000001</v>
      </c>
      <c r="D56" s="13">
        <v>174.91200000000001</v>
      </c>
      <c r="E56" s="12" t="s">
        <v>6</v>
      </c>
      <c r="F56" s="12" t="s">
        <v>6</v>
      </c>
      <c r="G56" s="13">
        <f t="shared" si="5"/>
        <v>9.6189999999999998</v>
      </c>
      <c r="H56" s="13" t="s">
        <v>6</v>
      </c>
      <c r="I56" s="27" t="s">
        <v>7</v>
      </c>
      <c r="J56" s="22">
        <f t="shared" si="6"/>
        <v>9.6189999999999998</v>
      </c>
      <c r="K56" s="58" t="s">
        <v>45</v>
      </c>
    </row>
    <row r="57" spans="1:11" ht="13.5" thickBot="1" x14ac:dyDescent="0.25">
      <c r="A57" s="108" t="s">
        <v>8</v>
      </c>
      <c r="B57" s="109"/>
      <c r="C57" s="109"/>
      <c r="D57" s="109"/>
      <c r="E57" s="109"/>
      <c r="F57" s="109"/>
      <c r="G57" s="18">
        <f>SUM(G47:G56)</f>
        <v>128.86600000000001</v>
      </c>
      <c r="H57" s="18">
        <f>SUM(H47:H56)</f>
        <v>1.3640000000000001</v>
      </c>
      <c r="I57" s="19" t="s">
        <v>7</v>
      </c>
      <c r="J57" s="23">
        <f>SUM(J47:J56)</f>
        <v>130.23000000000002</v>
      </c>
      <c r="K57" s="23"/>
    </row>
    <row r="58" spans="1:11" ht="13.5" thickBot="1" x14ac:dyDescent="0.25">
      <c r="A58" s="103"/>
      <c r="B58" s="104"/>
      <c r="C58" s="104"/>
      <c r="D58" s="104"/>
      <c r="E58" s="104"/>
      <c r="F58" s="104"/>
      <c r="G58" s="104"/>
      <c r="H58" s="104"/>
      <c r="I58" s="104"/>
      <c r="J58" s="105"/>
      <c r="K58" s="56"/>
    </row>
    <row r="59" spans="1:11" ht="13.5" thickBot="1" x14ac:dyDescent="0.25">
      <c r="A59" s="10">
        <v>77</v>
      </c>
      <c r="B59" s="5" t="s">
        <v>17</v>
      </c>
      <c r="C59" s="17">
        <v>0</v>
      </c>
      <c r="D59" s="17">
        <v>23.972000000000001</v>
      </c>
      <c r="E59" s="17">
        <v>18.649000000000001</v>
      </c>
      <c r="F59" s="17">
        <v>21.48</v>
      </c>
      <c r="G59" s="17">
        <f>D59-C59</f>
        <v>23.972000000000001</v>
      </c>
      <c r="H59" s="17">
        <f>F59-E59</f>
        <v>2.8309999999999995</v>
      </c>
      <c r="I59" s="5" t="s">
        <v>7</v>
      </c>
      <c r="J59" s="24">
        <f>SUM(G59:H59)</f>
        <v>26.803000000000001</v>
      </c>
      <c r="K59" s="63" t="s">
        <v>45</v>
      </c>
    </row>
    <row r="60" spans="1:11" ht="13.5" thickBot="1" x14ac:dyDescent="0.25">
      <c r="A60" s="108" t="s">
        <v>8</v>
      </c>
      <c r="B60" s="109"/>
      <c r="C60" s="109"/>
      <c r="D60" s="109"/>
      <c r="E60" s="109"/>
      <c r="F60" s="109"/>
      <c r="G60" s="18">
        <f>SUM(G59)</f>
        <v>23.972000000000001</v>
      </c>
      <c r="H60" s="18">
        <f>SUM(H59)</f>
        <v>2.8309999999999995</v>
      </c>
      <c r="I60" s="19" t="s">
        <v>7</v>
      </c>
      <c r="J60" s="23">
        <f>SUM(J59)</f>
        <v>26.803000000000001</v>
      </c>
      <c r="K60" s="23"/>
    </row>
    <row r="61" spans="1:11" ht="13.5" thickBot="1" x14ac:dyDescent="0.25">
      <c r="A61" s="103"/>
      <c r="B61" s="104"/>
      <c r="C61" s="104"/>
      <c r="D61" s="104"/>
      <c r="E61" s="104"/>
      <c r="F61" s="104"/>
      <c r="G61" s="104"/>
      <c r="H61" s="104"/>
      <c r="I61" s="104"/>
      <c r="J61" s="105"/>
      <c r="K61" s="56"/>
    </row>
    <row r="62" spans="1:11" x14ac:dyDescent="0.2">
      <c r="A62" s="7">
        <v>78</v>
      </c>
      <c r="B62" s="4" t="s">
        <v>15</v>
      </c>
      <c r="C62" s="11">
        <v>165.15299999999999</v>
      </c>
      <c r="D62" s="11">
        <v>190.3</v>
      </c>
      <c r="F62" s="16" t="s">
        <v>6</v>
      </c>
      <c r="G62" s="11">
        <f>D62-C62</f>
        <v>25.14700000000002</v>
      </c>
      <c r="H62" s="16" t="s">
        <v>6</v>
      </c>
      <c r="I62" s="4" t="s">
        <v>7</v>
      </c>
      <c r="J62" s="20">
        <f>SUM(G62:H62)</f>
        <v>25.14700000000002</v>
      </c>
      <c r="K62" s="58" t="s">
        <v>45</v>
      </c>
    </row>
    <row r="63" spans="1:11" x14ac:dyDescent="0.2">
      <c r="A63" s="8" t="s">
        <v>26</v>
      </c>
      <c r="B63" s="1" t="s">
        <v>15</v>
      </c>
      <c r="C63" s="12">
        <v>0</v>
      </c>
      <c r="D63" s="12">
        <v>8.0939999999999994</v>
      </c>
      <c r="E63" s="12">
        <v>0.69</v>
      </c>
      <c r="F63" s="12">
        <v>7.8639999999999999</v>
      </c>
      <c r="G63" s="12">
        <f>D63-C63</f>
        <v>8.0939999999999994</v>
      </c>
      <c r="H63" s="12">
        <f>F63-E63</f>
        <v>7.1739999999999995</v>
      </c>
      <c r="I63" s="1" t="s">
        <v>7</v>
      </c>
      <c r="J63" s="21">
        <f>SUM(G63:H63)</f>
        <v>15.267999999999999</v>
      </c>
      <c r="K63" s="61" t="s">
        <v>45</v>
      </c>
    </row>
    <row r="64" spans="1:11" ht="13.5" thickBot="1" x14ac:dyDescent="0.25">
      <c r="A64" s="9">
        <v>78</v>
      </c>
      <c r="B64" s="3" t="s">
        <v>15</v>
      </c>
      <c r="C64" s="13">
        <v>198.589</v>
      </c>
      <c r="D64" s="13">
        <v>230.81700000000001</v>
      </c>
      <c r="E64" s="16" t="s">
        <v>6</v>
      </c>
      <c r="F64" s="16" t="s">
        <v>6</v>
      </c>
      <c r="G64" s="13">
        <f>D64-C64</f>
        <v>32.228000000000009</v>
      </c>
      <c r="H64" s="13" t="s">
        <v>6</v>
      </c>
      <c r="I64" s="3" t="s">
        <v>7</v>
      </c>
      <c r="J64" s="22">
        <f>SUM(G64:H64)</f>
        <v>32.228000000000009</v>
      </c>
      <c r="K64" s="60" t="s">
        <v>45</v>
      </c>
    </row>
    <row r="65" spans="1:16" ht="13.5" thickBot="1" x14ac:dyDescent="0.25">
      <c r="A65" s="108" t="s">
        <v>8</v>
      </c>
      <c r="B65" s="109"/>
      <c r="C65" s="109"/>
      <c r="D65" s="109"/>
      <c r="E65" s="109"/>
      <c r="F65" s="109"/>
      <c r="G65" s="18">
        <f>SUM(G62:G64)</f>
        <v>65.469000000000023</v>
      </c>
      <c r="H65" s="18">
        <f>SUM(H62:H64)</f>
        <v>7.1739999999999995</v>
      </c>
      <c r="I65" s="19" t="s">
        <v>7</v>
      </c>
      <c r="J65" s="23">
        <f>SUM(J62:J64)</f>
        <v>72.643000000000029</v>
      </c>
      <c r="K65" s="23"/>
    </row>
    <row r="66" spans="1:16" ht="13.5" thickBot="1" x14ac:dyDescent="0.25">
      <c r="A66" s="103"/>
      <c r="B66" s="104"/>
      <c r="C66" s="104"/>
      <c r="D66" s="104"/>
      <c r="E66" s="104"/>
      <c r="F66" s="104"/>
      <c r="G66" s="104"/>
      <c r="H66" s="104"/>
      <c r="I66" s="104"/>
      <c r="J66" s="105"/>
      <c r="K66" s="56"/>
    </row>
    <row r="67" spans="1:16" x14ac:dyDescent="0.2">
      <c r="A67" s="7">
        <v>79</v>
      </c>
      <c r="B67" s="4" t="s">
        <v>17</v>
      </c>
      <c r="C67" s="11">
        <v>144.03800000000001</v>
      </c>
      <c r="D67" s="11">
        <v>208.45</v>
      </c>
      <c r="E67" s="11">
        <v>166.387</v>
      </c>
      <c r="F67" s="11">
        <v>166.667</v>
      </c>
      <c r="G67" s="11">
        <f>D67-C67</f>
        <v>64.411999999999978</v>
      </c>
      <c r="H67" s="11">
        <f>F67-E67</f>
        <v>0.28000000000000114</v>
      </c>
      <c r="I67" s="4" t="s">
        <v>9</v>
      </c>
      <c r="J67" s="20">
        <f>SUM(G67:H67)</f>
        <v>64.691999999999979</v>
      </c>
      <c r="K67" s="58" t="s">
        <v>45</v>
      </c>
    </row>
    <row r="68" spans="1:16" ht="13.5" thickBot="1" x14ac:dyDescent="0.25">
      <c r="A68" s="9">
        <v>79</v>
      </c>
      <c r="B68" s="3" t="s">
        <v>23</v>
      </c>
      <c r="C68" s="13">
        <f>D67</f>
        <v>208.45</v>
      </c>
      <c r="D68" s="13">
        <v>292.49299999999999</v>
      </c>
      <c r="E68" s="16" t="s">
        <v>6</v>
      </c>
      <c r="F68" s="16" t="s">
        <v>6</v>
      </c>
      <c r="G68" s="13">
        <f>D68-C68</f>
        <v>84.043000000000006</v>
      </c>
      <c r="H68" s="13" t="s">
        <v>6</v>
      </c>
      <c r="I68" s="3" t="s">
        <v>9</v>
      </c>
      <c r="J68" s="22">
        <f>SUM(G68:H68)</f>
        <v>84.043000000000006</v>
      </c>
      <c r="K68" s="60" t="s">
        <v>45</v>
      </c>
    </row>
    <row r="69" spans="1:16" ht="13.5" thickBot="1" x14ac:dyDescent="0.25">
      <c r="A69" s="95" t="s">
        <v>8</v>
      </c>
      <c r="B69" s="96"/>
      <c r="C69" s="96"/>
      <c r="D69" s="96"/>
      <c r="E69" s="96"/>
      <c r="F69" s="97"/>
      <c r="G69" s="18">
        <f>SUM(G67:G68)</f>
        <v>148.45499999999998</v>
      </c>
      <c r="H69" s="18">
        <f>SUM(H67:H68)</f>
        <v>0.28000000000000114</v>
      </c>
      <c r="I69" s="19" t="s">
        <v>9</v>
      </c>
      <c r="J69" s="23">
        <f>SUM(J67:J68)</f>
        <v>148.73499999999999</v>
      </c>
      <c r="K69" s="23"/>
    </row>
    <row r="70" spans="1:16" ht="13.5" thickBot="1" x14ac:dyDescent="0.25">
      <c r="A70" s="98"/>
      <c r="B70" s="99"/>
      <c r="C70" s="99"/>
      <c r="D70" s="99"/>
      <c r="E70" s="99"/>
      <c r="F70" s="99"/>
      <c r="G70" s="99"/>
      <c r="H70" s="99"/>
      <c r="I70" s="99"/>
      <c r="J70" s="100"/>
    </row>
    <row r="71" spans="1:16" ht="26.25" thickBot="1" x14ac:dyDescent="0.25">
      <c r="A71" s="101" t="s">
        <v>27</v>
      </c>
      <c r="B71" s="102"/>
      <c r="C71" s="102"/>
      <c r="D71" s="102"/>
      <c r="E71" s="102"/>
      <c r="F71" s="102"/>
      <c r="G71" s="28">
        <f>G14+G23+G30+G36+G42+G46+G57+G60+G65+G69+G25</f>
        <v>738.96299999999997</v>
      </c>
      <c r="H71" s="28">
        <f>H14+H23+H30+H36+H42+H46+H57+H60+H65+H69</f>
        <v>149.541</v>
      </c>
      <c r="I71" s="29" t="s">
        <v>38</v>
      </c>
      <c r="J71" s="30">
        <f>J14+J23+J30+J36+J42+J46+J57+J60+J65+J69+J25</f>
        <v>888.50400000000013</v>
      </c>
    </row>
    <row r="72" spans="1:16" ht="13.5" thickBot="1" x14ac:dyDescent="0.25">
      <c r="A72" s="103"/>
      <c r="B72" s="104"/>
      <c r="C72" s="104"/>
      <c r="D72" s="104"/>
      <c r="E72" s="104"/>
      <c r="F72" s="104"/>
      <c r="G72" s="104"/>
      <c r="H72" s="104"/>
      <c r="I72" s="104"/>
      <c r="J72" s="105"/>
    </row>
    <row r="73" spans="1:16" x14ac:dyDescent="0.2">
      <c r="A73" s="106" t="s">
        <v>27</v>
      </c>
      <c r="B73" s="107"/>
      <c r="C73" s="107"/>
      <c r="D73" s="107"/>
      <c r="E73" s="107"/>
      <c r="F73" s="107"/>
      <c r="G73" s="46">
        <f>G14+G46</f>
        <v>111.94800000000001</v>
      </c>
      <c r="H73" s="46">
        <f>H14+H46</f>
        <v>111.94800000000001</v>
      </c>
      <c r="I73" s="47" t="s">
        <v>10</v>
      </c>
      <c r="J73" s="48">
        <f>J14+J46</f>
        <v>223.89600000000002</v>
      </c>
    </row>
    <row r="74" spans="1:16" x14ac:dyDescent="0.2">
      <c r="A74" s="91" t="s">
        <v>27</v>
      </c>
      <c r="B74" s="92"/>
      <c r="C74" s="92"/>
      <c r="D74" s="92"/>
      <c r="E74" s="92"/>
      <c r="F74" s="92"/>
      <c r="G74" s="31">
        <f>G23+G36+G42+G57+G60+G65</f>
        <v>407.83100000000002</v>
      </c>
      <c r="H74" s="31">
        <f>H23+H36+H42+H57+H60+H65</f>
        <v>37.312999999999988</v>
      </c>
      <c r="I74" s="32" t="s">
        <v>7</v>
      </c>
      <c r="J74" s="33">
        <f>J23+J36+J42+J57+J60+J65</f>
        <v>445.14400000000001</v>
      </c>
    </row>
    <row r="75" spans="1:16" x14ac:dyDescent="0.2">
      <c r="A75" s="91" t="s">
        <v>27</v>
      </c>
      <c r="B75" s="92"/>
      <c r="C75" s="92"/>
      <c r="D75" s="92"/>
      <c r="E75" s="92"/>
      <c r="F75" s="92"/>
      <c r="G75" s="31">
        <f>G30+G69</f>
        <v>215.93599999999998</v>
      </c>
      <c r="H75" s="31">
        <f>H30+H69</f>
        <v>0.28000000000000114</v>
      </c>
      <c r="I75" s="32" t="s">
        <v>9</v>
      </c>
      <c r="J75" s="33">
        <f>J30+J69</f>
        <v>216.21599999999998</v>
      </c>
    </row>
    <row r="76" spans="1:16" ht="13.5" thickBot="1" x14ac:dyDescent="0.25">
      <c r="A76" s="93" t="s">
        <v>27</v>
      </c>
      <c r="B76" s="94"/>
      <c r="C76" s="94"/>
      <c r="D76" s="94"/>
      <c r="E76" s="94"/>
      <c r="F76" s="94"/>
      <c r="G76" s="51">
        <f>G25</f>
        <v>3.2480000000000002</v>
      </c>
      <c r="H76" s="51">
        <v>0</v>
      </c>
      <c r="I76" s="52" t="s">
        <v>36</v>
      </c>
      <c r="J76" s="53">
        <f>J25</f>
        <v>3.2480000000000002</v>
      </c>
    </row>
    <row r="77" spans="1:16" ht="13.5" thickBot="1" x14ac:dyDescent="0.25">
      <c r="G77" s="50"/>
      <c r="M77" s="64" t="s">
        <v>47</v>
      </c>
      <c r="N77" s="65" t="s">
        <v>44</v>
      </c>
      <c r="O77" s="65" t="s">
        <v>45</v>
      </c>
      <c r="P77" s="66" t="s">
        <v>46</v>
      </c>
    </row>
    <row r="78" spans="1:16" x14ac:dyDescent="0.2">
      <c r="M78" s="67" t="s">
        <v>48</v>
      </c>
      <c r="N78" s="68">
        <f>G14</f>
        <v>98.960000000000008</v>
      </c>
      <c r="O78" s="69"/>
      <c r="P78" s="70"/>
    </row>
    <row r="79" spans="1:16" x14ac:dyDescent="0.2">
      <c r="M79" s="71">
        <v>9</v>
      </c>
      <c r="N79" s="72"/>
      <c r="O79" s="73">
        <f>G23+G25</f>
        <v>81.170000000000016</v>
      </c>
      <c r="P79" s="74"/>
    </row>
    <row r="80" spans="1:16" x14ac:dyDescent="0.2">
      <c r="M80" s="71">
        <v>42</v>
      </c>
      <c r="N80" s="72"/>
      <c r="O80" s="73">
        <f>G36+G29</f>
        <v>69.613999999999947</v>
      </c>
      <c r="P80" s="75">
        <f>G27+G28</f>
        <v>32.251000000000005</v>
      </c>
    </row>
    <row r="81" spans="13:17" x14ac:dyDescent="0.2">
      <c r="M81" s="71">
        <v>73</v>
      </c>
      <c r="N81" s="72"/>
      <c r="O81" s="73">
        <f>G42</f>
        <v>77.218000000000004</v>
      </c>
      <c r="P81" s="74"/>
    </row>
    <row r="82" spans="13:17" x14ac:dyDescent="0.2">
      <c r="M82" s="71" t="s">
        <v>49</v>
      </c>
      <c r="N82" s="88">
        <f>G45</f>
        <v>6.4749999999999996</v>
      </c>
      <c r="O82" s="73">
        <f>G44</f>
        <v>6.5129999999999999</v>
      </c>
      <c r="P82" s="74"/>
    </row>
    <row r="83" spans="13:17" x14ac:dyDescent="0.2">
      <c r="M83" s="71">
        <v>74</v>
      </c>
      <c r="N83" s="72"/>
      <c r="O83" s="73">
        <f>G57</f>
        <v>128.86600000000001</v>
      </c>
      <c r="P83" s="74"/>
    </row>
    <row r="84" spans="13:17" x14ac:dyDescent="0.2">
      <c r="M84" s="71">
        <v>77</v>
      </c>
      <c r="N84" s="72"/>
      <c r="O84" s="73">
        <f>G60</f>
        <v>23.972000000000001</v>
      </c>
      <c r="P84" s="74"/>
    </row>
    <row r="85" spans="13:17" x14ac:dyDescent="0.2">
      <c r="M85" s="76">
        <v>78</v>
      </c>
      <c r="N85" s="77"/>
      <c r="O85" s="78">
        <f>G65</f>
        <v>65.469000000000023</v>
      </c>
      <c r="P85" s="79"/>
    </row>
    <row r="86" spans="13:17" ht="13.5" thickBot="1" x14ac:dyDescent="0.25">
      <c r="M86" s="80">
        <v>79</v>
      </c>
      <c r="N86" s="81"/>
      <c r="O86" s="82">
        <f>G69</f>
        <v>148.45499999999998</v>
      </c>
      <c r="P86" s="83"/>
    </row>
    <row r="87" spans="13:17" ht="13.5" thickBot="1" x14ac:dyDescent="0.25">
      <c r="M87" s="84"/>
      <c r="N87" s="85">
        <f>SUM(N78:N86)</f>
        <v>105.435</v>
      </c>
      <c r="O87" s="86">
        <f t="shared" ref="O87:P87" si="11">SUM(O78:O86)</f>
        <v>601.27700000000004</v>
      </c>
      <c r="P87" s="87">
        <f t="shared" si="11"/>
        <v>32.251000000000005</v>
      </c>
    </row>
    <row r="88" spans="13:17" x14ac:dyDescent="0.2">
      <c r="Q88" s="50">
        <f>SUM(N87:P87)</f>
        <v>738.96299999999997</v>
      </c>
    </row>
    <row r="89" spans="13:17" x14ac:dyDescent="0.2">
      <c r="Q89" s="50"/>
    </row>
  </sheetData>
  <mergeCells count="35">
    <mergeCell ref="A26:J26"/>
    <mergeCell ref="A1:J1"/>
    <mergeCell ref="A3:A4"/>
    <mergeCell ref="B3:B4"/>
    <mergeCell ref="C3:D3"/>
    <mergeCell ref="E3:F3"/>
    <mergeCell ref="G3:H3"/>
    <mergeCell ref="I3:I4"/>
    <mergeCell ref="J3:J4"/>
    <mergeCell ref="A5:J5"/>
    <mergeCell ref="A14:F14"/>
    <mergeCell ref="A15:J15"/>
    <mergeCell ref="A23:F23"/>
    <mergeCell ref="A25:F25"/>
    <mergeCell ref="A57:F57"/>
    <mergeCell ref="A58:J58"/>
    <mergeCell ref="A60:F60"/>
    <mergeCell ref="A61:J61"/>
    <mergeCell ref="A65:F65"/>
    <mergeCell ref="K3:K4"/>
    <mergeCell ref="A75:F75"/>
    <mergeCell ref="A76:F76"/>
    <mergeCell ref="A69:F69"/>
    <mergeCell ref="A70:J70"/>
    <mergeCell ref="A71:F71"/>
    <mergeCell ref="A72:J72"/>
    <mergeCell ref="A73:F73"/>
    <mergeCell ref="A74:F74"/>
    <mergeCell ref="A66:J66"/>
    <mergeCell ref="A30:F30"/>
    <mergeCell ref="A36:F36"/>
    <mergeCell ref="A37:J37"/>
    <mergeCell ref="A42:F42"/>
    <mergeCell ref="A43:J43"/>
    <mergeCell ref="A46:F4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Aktualna na  2026-05-07</vt:lpstr>
    </vt:vector>
  </TitlesOfParts>
  <Company>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GRONOSTAJ</dc:creator>
  <cp:lastModifiedBy>Nowakowski Kamil</cp:lastModifiedBy>
  <cp:lastPrinted>2025-10-15T10:44:27Z</cp:lastPrinted>
  <dcterms:created xsi:type="dcterms:W3CDTF">2010-09-27T07:36:26Z</dcterms:created>
  <dcterms:modified xsi:type="dcterms:W3CDTF">2026-05-05T10:08:34Z</dcterms:modified>
</cp:coreProperties>
</file>