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dia.kowalska\Desktop\Miesięczna Informacja Statystyczna\"/>
    </mc:Choice>
  </mc:AlternateContent>
  <xr:revisionPtr revIDLastSave="0" documentId="13_ncr:1_{F3E6F08B-171E-43B3-9402-0443C606BEF8}" xr6:coauthVersionLast="36" xr6:coauthVersionMax="36" xr10:uidLastSave="{00000000-0000-0000-0000-000000000000}"/>
  <bookViews>
    <workbookView xWindow="0" yWindow="0" windowWidth="20490" windowHeight="7545" xr2:uid="{139E9813-7135-48F0-A4EF-1FD56331C203}"/>
  </bookViews>
  <sheets>
    <sheet name="Grudzień " sheetId="1" r:id="rId1"/>
  </sheets>
  <definedNames>
    <definedName name="_xlnm.Print_Area" localSheetId="0">'Grudzień '!$A$1:$H$171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8" i="1" l="1"/>
  <c r="E108" i="1" l="1"/>
  <c r="D108" i="1"/>
  <c r="C108" i="1"/>
  <c r="F72" i="1"/>
  <c r="H135" i="1" l="1"/>
  <c r="H169" i="1" l="1"/>
  <c r="G169" i="1"/>
  <c r="H168" i="1" l="1"/>
  <c r="H167" i="1"/>
  <c r="H164" i="1"/>
  <c r="H163" i="1"/>
  <c r="H161" i="1"/>
  <c r="G161" i="1"/>
  <c r="H160" i="1"/>
  <c r="G160" i="1"/>
  <c r="H159" i="1"/>
  <c r="H156" i="1"/>
  <c r="G156" i="1"/>
  <c r="H155" i="1"/>
  <c r="G155" i="1"/>
  <c r="H152" i="1"/>
  <c r="H151" i="1"/>
  <c r="G151" i="1"/>
  <c r="H148" i="1"/>
  <c r="H147" i="1"/>
  <c r="G147" i="1"/>
  <c r="H144" i="1"/>
  <c r="H143" i="1"/>
  <c r="G143" i="1"/>
  <c r="H136" i="1"/>
  <c r="G136" i="1"/>
  <c r="G135" i="1"/>
  <c r="H132" i="1"/>
  <c r="H131" i="1"/>
  <c r="G131" i="1"/>
  <c r="H128" i="1"/>
  <c r="H127" i="1"/>
  <c r="G127" i="1"/>
  <c r="H125" i="1"/>
  <c r="G125" i="1"/>
  <c r="H124" i="1"/>
  <c r="G124" i="1"/>
  <c r="H123" i="1"/>
  <c r="G123" i="1"/>
  <c r="H120" i="1"/>
  <c r="H119" i="1"/>
  <c r="G119" i="1"/>
  <c r="H112" i="1"/>
  <c r="G112" i="1"/>
  <c r="H111" i="1"/>
  <c r="G111" i="1"/>
  <c r="H110" i="1"/>
  <c r="G110" i="1"/>
  <c r="H109" i="1"/>
  <c r="G109" i="1"/>
  <c r="H108" i="1"/>
  <c r="G108" i="1"/>
  <c r="H101" i="1"/>
  <c r="H100" i="1"/>
  <c r="H97" i="1"/>
  <c r="H96" i="1"/>
  <c r="F102" i="1"/>
  <c r="E102" i="1"/>
  <c r="C102" i="1"/>
  <c r="F98" i="1"/>
  <c r="E98" i="1"/>
  <c r="C98" i="1"/>
  <c r="H88" i="1"/>
  <c r="G88" i="1"/>
  <c r="H87" i="1"/>
  <c r="G87" i="1"/>
  <c r="F89" i="1"/>
  <c r="E89" i="1"/>
  <c r="H89" i="1" s="1"/>
  <c r="D89" i="1"/>
  <c r="C89" i="1"/>
  <c r="H80" i="1"/>
  <c r="G80" i="1"/>
  <c r="H79" i="1"/>
  <c r="G79" i="1"/>
  <c r="F81" i="1"/>
  <c r="E81" i="1"/>
  <c r="D81" i="1"/>
  <c r="C81" i="1"/>
  <c r="E72" i="1"/>
  <c r="H72" i="1" s="1"/>
  <c r="C72" i="1"/>
  <c r="H71" i="1"/>
  <c r="H70" i="1"/>
  <c r="H63" i="1"/>
  <c r="H62" i="1"/>
  <c r="H121" i="1" l="1"/>
  <c r="H129" i="1"/>
  <c r="H98" i="1"/>
  <c r="H153" i="1"/>
  <c r="H165" i="1"/>
  <c r="H81" i="1"/>
  <c r="H102" i="1"/>
  <c r="H137" i="1"/>
  <c r="H149" i="1"/>
  <c r="H157" i="1"/>
  <c r="H133" i="1"/>
  <c r="G89" i="1"/>
  <c r="G157" i="1"/>
  <c r="G81" i="1"/>
  <c r="H145" i="1"/>
  <c r="G137" i="1"/>
  <c r="G100" i="1" l="1"/>
  <c r="G96" i="1"/>
  <c r="G70" i="1"/>
  <c r="G63" i="1"/>
  <c r="G62" i="1"/>
  <c r="G152" i="1" l="1"/>
  <c r="G153" i="1"/>
  <c r="G101" i="1"/>
  <c r="D102" i="1"/>
  <c r="G102" i="1" s="1"/>
  <c r="G121" i="1"/>
  <c r="G120" i="1"/>
  <c r="G71" i="1"/>
  <c r="D72" i="1"/>
  <c r="G72" i="1" s="1"/>
  <c r="G128" i="1"/>
  <c r="G129" i="1"/>
  <c r="G133" i="1"/>
  <c r="G132" i="1"/>
  <c r="G97" i="1"/>
  <c r="D98" i="1"/>
  <c r="G98" i="1" s="1"/>
  <c r="G145" i="1"/>
  <c r="G144" i="1"/>
  <c r="G149" i="1"/>
  <c r="G148" i="1"/>
  <c r="G168" i="1"/>
  <c r="G167" i="1"/>
  <c r="G163" i="1"/>
  <c r="G159" i="1"/>
  <c r="G165" i="1" l="1"/>
  <c r="G164" i="1"/>
</calcChain>
</file>

<file path=xl/sharedStrings.xml><?xml version="1.0" encoding="utf-8"?>
<sst xmlns="http://schemas.openxmlformats.org/spreadsheetml/2006/main" count="201" uniqueCount="92">
  <si>
    <t xml:space="preserve">                         KASA ROLNICZEGO UBEZPIECZENIA SPOŁECZNEGO</t>
  </si>
  <si>
    <t>INFORMACJA O ŚWIADCZENIACH PIENIĘŻNYCH
 Z UBEZPIECZENIA SPOŁECZNEGO ROLNIKÓW</t>
  </si>
  <si>
    <t>GRUDZIEŃ 2024 ROK</t>
  </si>
  <si>
    <t>Warszawa 2024 rok</t>
  </si>
  <si>
    <t>UWAGI WSTĘPNE</t>
  </si>
  <si>
    <t>1.</t>
  </si>
  <si>
    <t>2.</t>
  </si>
  <si>
    <t>Dane opracowane są na podstawie meldunków statystycznych opracowanych przez jednostki organizacyjne Kasy za grudzień 2024 r.</t>
  </si>
  <si>
    <t>3.</t>
  </si>
  <si>
    <t xml:space="preserve">Kwoty wypłat świadczeń emerytalno-rentowych uwzględniają wypłaty bieżące, wyrównania za okresy wsteczne oraz potrącenia. </t>
  </si>
  <si>
    <t>4.</t>
  </si>
  <si>
    <t>Dane dotyczące emerytur i rent realizowanych przez Kasę Rolniczego Ubezpieczenia Społecznego uwzgledniają wypłaty emerytur i rent finasowanych z Funduszu Emerytalno – Rentowego, świadczeń finansowanych z budżetu państwa a zleconych do wypłaty KRUS oraz świadczeń finansowanych z Funduszu Ubezpieczeń Społecznych.</t>
  </si>
  <si>
    <t>5.</t>
  </si>
  <si>
    <t>6.</t>
  </si>
  <si>
    <t>7.</t>
  </si>
  <si>
    <t>Świadczeniami z ubezpieczenia wypadkowego, chorobowego i macierzyńskiego, finansowanymi z Funduszu Składkowego, są:
- jednorazowe odszkodowanie z tytułu stałego lub długotrwałego uszczerbku na zdrowiu albo śmierci wskutek wypadku przy pracy
  rolniczej lub rolniczej choroby zawodowej;
- zasiłek chorobowy.</t>
  </si>
  <si>
    <t>8.</t>
  </si>
  <si>
    <t>9.</t>
  </si>
  <si>
    <t>W informacji zamieszczono następujące tabele:</t>
  </si>
  <si>
    <t xml:space="preserve">Tablica 1. Emerytury i renty ogółem </t>
  </si>
  <si>
    <t>Tablica 2. Emerytury i renty wypłacane z funduszu emerytalno-rentowego</t>
  </si>
  <si>
    <t>Tablica 3. Zasiłki pogrzebowe wypłacane z funduszu emerytalno-rentowego</t>
  </si>
  <si>
    <t>Tablica 4. Zasiłki macierzyńskie wypłacane z funduszu emerytalno-rentowego</t>
  </si>
  <si>
    <t>Tablica 5. Świadczenia wypłacane z funduszu składkowego</t>
  </si>
  <si>
    <t xml:space="preserve">Tablica 6. Przypis składek na ubezpieczenie zdrowotne </t>
  </si>
  <si>
    <t>Tablica 7. Świadczenia zlecone do wypłaty Kasie Rolniczego Ubezpieczenia Społecznego</t>
  </si>
  <si>
    <t>OBJAŚNIENIA ZNAKÓW UMOWNYCH</t>
  </si>
  <si>
    <t>Kreska (-) - zjawisko nie wystąpiło</t>
  </si>
  <si>
    <t>Znak (x)  - wypełnienie pozycji jest niemożliwe i niecelowe</t>
  </si>
  <si>
    <t>TABELA 1. EMERYTURY I RENTY OGÓŁEM</t>
  </si>
  <si>
    <t>Wyszczególnienie</t>
  </si>
  <si>
    <t>2023 rok</t>
  </si>
  <si>
    <t>2024 rok</t>
  </si>
  <si>
    <t>grudzień</t>
  </si>
  <si>
    <t>listopad</t>
  </si>
  <si>
    <t>Narastająco 
styczeń-grudzień</t>
  </si>
  <si>
    <t>porównanie (wzrost/spadek)</t>
  </si>
  <si>
    <t>grudnia 
2024 r. 
z 
listopadem
2024 r.</t>
  </si>
  <si>
    <t>grudnia
2024 r. 
z 
grudniem
2023 r.</t>
  </si>
  <si>
    <t xml:space="preserve">Liczba emerytów i rencistów 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</si>
  <si>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</si>
  <si>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t>TABELA 2. EMERYTURY I RENTY WYPŁACANE Z FUNDUSZU EMERYTALNO- RENTOWEGO</t>
  </si>
  <si>
    <t xml:space="preserve">Liczba emerytów i rencistów          </t>
  </si>
  <si>
    <t xml:space="preserve">Przeciętne świadczenie emerytalno-rentowe brutto w zł </t>
  </si>
  <si>
    <r>
      <t>a)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 oraz bez wypłat dokonywanych w związku z zatrudnieniem poza rolnictwem, czynną służbą wojskową i działalnością kombatancką (art. 25 ust. 2a ustawy o ubezpieczeniu społecznym rolników).</t>
    </r>
  </si>
  <si>
    <t>TABELA 3. ZASIŁKI POGRZEBOWE WYPŁACANE Z FUNDUSZU EMERYTALNO - RENTOWEGO</t>
  </si>
  <si>
    <t>Liczba zasiłków</t>
  </si>
  <si>
    <t>Kwota wypłat w zł</t>
  </si>
  <si>
    <t xml:space="preserve">Przeciętna wysokość zasiłku w zł </t>
  </si>
  <si>
    <t>TABELA 4. ZASIŁKI MACIERZYŃSKIE WYPŁACANE Z FUNDUSZU EMERYTALNO-RENTOWEGO</t>
  </si>
  <si>
    <t>Liczba świadczeń</t>
  </si>
  <si>
    <t xml:space="preserve">Przeciętne świadczenie w zł </t>
  </si>
  <si>
    <t>TABELA 5. ŚWIADCZENIA WYPŁACANE Z FUNDUSZU SKŁADKOWEGO</t>
  </si>
  <si>
    <t xml:space="preserve">JEDNORAZOWE ODSZKODOWANIA </t>
  </si>
  <si>
    <t xml:space="preserve">Liczba świadczeń </t>
  </si>
  <si>
    <t>Kwota wypłat w  zł</t>
  </si>
  <si>
    <t>ZASIŁKI CHOROBOWE</t>
  </si>
  <si>
    <t>Liczba dni</t>
  </si>
  <si>
    <t xml:space="preserve">Przeciętny zasiłek za 1 dzień w zł </t>
  </si>
  <si>
    <t>TABELA 6. PRZYPIS SKŁADEK NA UBEZPIECZENIE ZDROWOTNE</t>
  </si>
  <si>
    <t>OGÓŁEM, z tego:</t>
  </si>
  <si>
    <t>Składka od emerytów i rencistów w  zł</t>
  </si>
  <si>
    <t>Składka za rolników i domowników w zł</t>
  </si>
  <si>
    <t xml:space="preserve">Składka za pomocników rolnika w zł </t>
  </si>
  <si>
    <t>Działy specjalne produkcji rolnej w zł</t>
  </si>
  <si>
    <t>TABELA 7. ŚWIADCZENIA ZLECONE DO WYPŁATY KASIE ROLNICZEGO UBEZPIECZENIA SPOŁECZNEGO</t>
  </si>
  <si>
    <t>ŚWIADCZENIA RENTOWE  DLA INWALIDÓW WOJENNYCH, WOJSKOWYCH I OSÓB REPRESJONOWANYCH</t>
  </si>
  <si>
    <t>Liczba osób</t>
  </si>
  <si>
    <t>DODATKI PIENIĘŻNE DLA INWALIDÓW WOJENNYCH</t>
  </si>
  <si>
    <t xml:space="preserve">Wysokość świadczenia w zł </t>
  </si>
  <si>
    <t>RYCZAŁTY ENERGETYCZNE</t>
  </si>
  <si>
    <t>DODATKI KOMBATANCKIE</t>
  </si>
  <si>
    <t>ZASIŁKI POGRZEBOWE PO INWALIDACH WOJENNYCH, WOJSKOWYCH I OSÓB REPRESJONOWANYCH</t>
  </si>
  <si>
    <t>DODATKI DLA WETERANA POSZKODOWANEGO</t>
  </si>
  <si>
    <t>-</t>
  </si>
  <si>
    <t>ŚWIADCZENIA PIENIĘŻNE DLA ŻOŁNIERZY ZASTĘPCZEJ SŁUŻBY WOJSKOWEJ</t>
  </si>
  <si>
    <t>ŚWIADCZENIA PIENIĘŻNE DLA OSÓB DEPORTOWANYCH DO PRACY PRZYMUSOWEJ</t>
  </si>
  <si>
    <t>DODATKI KOMPENSACYJNE</t>
  </si>
  <si>
    <t>ŚWIADCZENIA PIENIĘŻNE DLA CYWILNYCH NIEWIDOMYCH OFIAR DZIAŁAŃ WOJENNYCH</t>
  </si>
  <si>
    <t>RODZICIELSKIE ŚWIADCZENIE UZUPEŁNIAJĄCE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</si>
  <si>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</si>
  <si>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r>
      <t xml:space="preserve">Wysokość świadczenia w zł </t>
    </r>
    <r>
      <rPr>
        <vertAlign val="superscript"/>
        <sz val="11"/>
        <rFont val="Arial"/>
        <family val="2"/>
        <charset val="238"/>
      </rPr>
      <t>b)</t>
    </r>
  </si>
  <si>
    <t>ŚWIADCZENIA WYRÓWNAWCZE DLA DZIAŁACZY OPOZYCJI ANTYKOMUNISTYCZNEJ 
ORAZ OSÓB REPRESJONOWANYCH Z POWODÓW POLITYCZNYCH</t>
  </si>
  <si>
    <t>Przeciętne świadczenie w zł</t>
  </si>
  <si>
    <t>ŚWIADCZENIA PIENIĘŻNE Z TYTUŁU PEŁNIENIA FUNKCJI SOŁTYSA</t>
  </si>
  <si>
    <t>Wysokość świadczenia w zł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</si>
  <si>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</si>
  <si>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</si>
  <si>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 xml:space="preserve">Świadczeniami z ubezpieczenia emerytalno-rentowego, finansowanymi z Funduszu Emerytalno-Rentowego, są:
- emerytura rolnicza lub renta rolnicza z tytułu niezdolności do pracy;
- renta rolnicza szkoleniowa;
- renta rodzinna;
- emerytura i renta z ubezpieczenia społecznego rolników indywidualnych i członków ich rodzin;
- dodatki do emerytur i rent, o których mowa w pkt 1-4;
- zasiłek pogrzebowy;
- zasiłek macierzyński od 1 stycznia 2016 r. </t>
  </si>
  <si>
    <t>Zasiłek macierzyński do 31 grudnia 2015 r. był świadczeniem finansowanym z ubezpieczenia wypadkowego, chorobowego i macierzyńskiego.</t>
  </si>
  <si>
    <t>Dane dotyczące przypisu składek na ubezpieczenie zdrowotne w ramach realizowanych zadań przez KRUS na podstawie ustawy z dnia 27 sierpnia 2004 r. o świadczeniach opieki zdrowotnej finansowanych ze środków publicznych.</t>
  </si>
  <si>
    <t xml:space="preserve">Informacja miesięczna zawiera dane statystyczne dotyczące wypłaty świadczeń pieniężnych z ubezpieczenia społecznego rolników oraz realizacji zadań zleconych do wypłaty Kasie Rolniczego Ubezpieczenia Społecznego przez budżet państwa.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</si>
</sst>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00%"/>
  </numFmts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vertAlign val="superscript"/>
      <sz val="11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39">
    <xf numFmtId="0" fontId="0" fillId="0" borderId="0" xfId="0"/>
    <xf numFmtId="0" fontId="1" fillId="0" borderId="0" xfId="2"/>
    <xf numFmtId="0" fontId="1" fillId="0" borderId="0" xfId="2" applyFont="1"/>
    <xf numFmtId="0" fontId="6" fillId="0" borderId="0" xfId="2" applyFont="1"/>
    <xf numFmtId="0" fontId="6" fillId="0" borderId="0" xfId="2" applyFont="1" applyAlignment="1">
      <alignment vertical="top"/>
    </xf>
    <xf numFmtId="0" fontId="6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3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3" fontId="8" fillId="0" borderId="14" xfId="2" applyNumberFormat="1" applyFont="1" applyFill="1" applyBorder="1" applyAlignment="1">
      <alignment vertical="center"/>
    </xf>
    <xf numFmtId="10" fontId="8" fillId="0" borderId="14" xfId="2" applyNumberFormat="1" applyFont="1" applyBorder="1" applyAlignment="1">
      <alignment vertical="center"/>
    </xf>
    <xf numFmtId="10" fontId="8" fillId="0" borderId="8" xfId="2" applyNumberFormat="1" applyFont="1" applyBorder="1" applyAlignment="1">
      <alignment vertical="center"/>
    </xf>
    <xf numFmtId="4" fontId="8" fillId="0" borderId="14" xfId="2" applyNumberFormat="1" applyFont="1" applyFill="1" applyBorder="1" applyAlignment="1">
      <alignment vertical="center"/>
    </xf>
    <xf numFmtId="4" fontId="8" fillId="0" borderId="13" xfId="2" applyNumberFormat="1" applyFont="1" applyFill="1" applyBorder="1" applyAlignment="1">
      <alignment vertical="center"/>
    </xf>
    <xf numFmtId="10" fontId="8" fillId="0" borderId="13" xfId="2" applyNumberFormat="1" applyFont="1" applyBorder="1" applyAlignment="1">
      <alignment vertical="center"/>
    </xf>
    <xf numFmtId="10" fontId="8" fillId="0" borderId="12" xfId="2" applyNumberFormat="1" applyFont="1" applyBorder="1" applyAlignment="1">
      <alignment vertical="center"/>
    </xf>
    <xf numFmtId="0" fontId="11" fillId="0" borderId="0" xfId="2" applyFont="1" applyBorder="1" applyAlignment="1">
      <alignment horizontal="left" vertical="top"/>
    </xf>
    <xf numFmtId="164" fontId="11" fillId="0" borderId="0" xfId="2" applyNumberFormat="1" applyFont="1" applyBorder="1" applyAlignment="1">
      <alignment vertical="top"/>
    </xf>
    <xf numFmtId="4" fontId="11" fillId="0" borderId="0" xfId="2" applyNumberFormat="1" applyFont="1" applyBorder="1" applyAlignment="1">
      <alignment vertical="top"/>
    </xf>
    <xf numFmtId="0" fontId="7" fillId="3" borderId="4" xfId="2" applyFont="1" applyFill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3" fontId="8" fillId="0" borderId="7" xfId="2" applyNumberFormat="1" applyFont="1" applyBorder="1" applyAlignment="1">
      <alignment vertical="center"/>
    </xf>
    <xf numFmtId="10" fontId="8" fillId="0" borderId="8" xfId="1" applyNumberFormat="1" applyFont="1" applyBorder="1" applyAlignment="1">
      <alignment vertical="center"/>
    </xf>
    <xf numFmtId="4" fontId="8" fillId="0" borderId="7" xfId="2" applyNumberFormat="1" applyFont="1" applyBorder="1" applyAlignment="1">
      <alignment vertical="center"/>
    </xf>
    <xf numFmtId="165" fontId="8" fillId="0" borderId="14" xfId="2" applyNumberFormat="1" applyFont="1" applyBorder="1" applyAlignment="1">
      <alignment vertical="center"/>
    </xf>
    <xf numFmtId="10" fontId="8" fillId="0" borderId="12" xfId="1" applyNumberFormat="1" applyFont="1" applyBorder="1" applyAlignment="1">
      <alignment vertical="center"/>
    </xf>
    <xf numFmtId="0" fontId="12" fillId="0" borderId="0" xfId="2" applyFont="1" applyBorder="1" applyAlignment="1">
      <alignment horizontal="left" vertical="top" wrapText="1"/>
    </xf>
    <xf numFmtId="4" fontId="8" fillId="0" borderId="11" xfId="2" applyNumberFormat="1" applyFont="1" applyFill="1" applyBorder="1" applyAlignment="1">
      <alignment horizontal="right" vertical="center"/>
    </xf>
    <xf numFmtId="4" fontId="8" fillId="0" borderId="13" xfId="2" applyNumberFormat="1" applyFont="1" applyFill="1" applyBorder="1" applyAlignment="1">
      <alignment horizontal="right" vertical="center"/>
    </xf>
    <xf numFmtId="4" fontId="8" fillId="0" borderId="12" xfId="2" applyNumberFormat="1" applyFont="1" applyFill="1" applyBorder="1" applyAlignment="1">
      <alignment horizontal="right" vertical="center"/>
    </xf>
    <xf numFmtId="165" fontId="8" fillId="0" borderId="13" xfId="2" applyNumberFormat="1" applyFont="1" applyBorder="1" applyAlignment="1">
      <alignment vertical="center"/>
    </xf>
    <xf numFmtId="0" fontId="8" fillId="0" borderId="0" xfId="2" applyFont="1" applyBorder="1" applyAlignment="1">
      <alignment horizontal="left" vertical="center" wrapText="1"/>
    </xf>
    <xf numFmtId="4" fontId="8" fillId="0" borderId="0" xfId="2" applyNumberFormat="1" applyFont="1" applyBorder="1" applyAlignment="1">
      <alignment horizontal="right" vertical="center"/>
    </xf>
    <xf numFmtId="10" fontId="8" fillId="0" borderId="0" xfId="2" applyNumberFormat="1" applyFont="1" applyBorder="1" applyAlignment="1">
      <alignment vertical="center"/>
    </xf>
    <xf numFmtId="3" fontId="8" fillId="0" borderId="14" xfId="2" applyNumberFormat="1" applyFont="1" applyBorder="1" applyAlignment="1">
      <alignment vertical="center"/>
    </xf>
    <xf numFmtId="10" fontId="8" fillId="0" borderId="14" xfId="2" applyNumberFormat="1" applyFont="1" applyBorder="1" applyAlignment="1">
      <alignment horizontal="right" vertical="center"/>
    </xf>
    <xf numFmtId="4" fontId="8" fillId="0" borderId="14" xfId="2" applyNumberFormat="1" applyFont="1" applyBorder="1" applyAlignment="1">
      <alignment vertical="center"/>
    </xf>
    <xf numFmtId="10" fontId="8" fillId="0" borderId="13" xfId="2" applyNumberFormat="1" applyFont="1" applyBorder="1" applyAlignment="1">
      <alignment horizontal="right" vertical="center"/>
    </xf>
    <xf numFmtId="4" fontId="8" fillId="0" borderId="13" xfId="2" applyNumberFormat="1" applyFont="1" applyBorder="1" applyAlignment="1">
      <alignment vertical="center"/>
    </xf>
    <xf numFmtId="0" fontId="8" fillId="0" borderId="0" xfId="2" applyFont="1" applyBorder="1" applyAlignment="1">
      <alignment horizontal="left" wrapText="1"/>
    </xf>
    <xf numFmtId="4" fontId="8" fillId="0" borderId="0" xfId="2" applyNumberFormat="1" applyFont="1" applyBorder="1"/>
    <xf numFmtId="10" fontId="8" fillId="0" borderId="0" xfId="2" applyNumberFormat="1" applyFont="1" applyBorder="1" applyAlignment="1">
      <alignment horizontal="right" vertical="center"/>
    </xf>
    <xf numFmtId="4" fontId="8" fillId="4" borderId="14" xfId="2" applyNumberFormat="1" applyFont="1" applyFill="1" applyBorder="1" applyAlignment="1">
      <alignment vertical="center"/>
    </xf>
    <xf numFmtId="4" fontId="8" fillId="4" borderId="8" xfId="2" applyNumberFormat="1" applyFont="1" applyFill="1" applyBorder="1" applyAlignment="1">
      <alignment horizontal="right" vertical="center"/>
    </xf>
    <xf numFmtId="4" fontId="8" fillId="0" borderId="14" xfId="2" applyNumberFormat="1" applyFont="1" applyFill="1" applyBorder="1" applyAlignment="1">
      <alignment horizontal="right" vertical="center"/>
    </xf>
    <xf numFmtId="10" fontId="8" fillId="0" borderId="14" xfId="2" applyNumberFormat="1" applyFont="1" applyFill="1" applyBorder="1" applyAlignment="1">
      <alignment horizontal="right" vertical="center"/>
    </xf>
    <xf numFmtId="10" fontId="8" fillId="0" borderId="8" xfId="2" applyNumberFormat="1" applyFont="1" applyFill="1" applyBorder="1" applyAlignment="1">
      <alignment vertical="center"/>
    </xf>
    <xf numFmtId="4" fontId="8" fillId="4" borderId="14" xfId="2" applyNumberFormat="1" applyFont="1" applyFill="1" applyBorder="1" applyAlignment="1">
      <alignment horizontal="right" vertical="center"/>
    </xf>
    <xf numFmtId="4" fontId="8" fillId="4" borderId="8" xfId="2" applyNumberFormat="1" applyFont="1" applyFill="1" applyBorder="1" applyAlignment="1">
      <alignment vertical="center"/>
    </xf>
    <xf numFmtId="4" fontId="8" fillId="4" borderId="13" xfId="2" applyNumberFormat="1" applyFont="1" applyFill="1" applyBorder="1" applyAlignment="1">
      <alignment vertical="center"/>
    </xf>
    <xf numFmtId="4" fontId="8" fillId="4" borderId="12" xfId="2" applyNumberFormat="1" applyFont="1" applyFill="1" applyBorder="1" applyAlignment="1">
      <alignment vertical="center"/>
    </xf>
    <xf numFmtId="10" fontId="8" fillId="0" borderId="13" xfId="2" applyNumberFormat="1" applyFont="1" applyFill="1" applyBorder="1" applyAlignment="1">
      <alignment horizontal="right" vertical="center"/>
    </xf>
    <xf numFmtId="10" fontId="8" fillId="0" borderId="12" xfId="2" applyNumberFormat="1" applyFont="1" applyFill="1" applyBorder="1" applyAlignment="1">
      <alignment vertical="center"/>
    </xf>
    <xf numFmtId="0" fontId="12" fillId="0" borderId="0" xfId="2" applyFont="1" applyAlignment="1">
      <alignment horizontal="left" vertical="top" wrapText="1"/>
    </xf>
    <xf numFmtId="10" fontId="8" fillId="0" borderId="8" xfId="2" applyNumberFormat="1" applyFont="1" applyBorder="1" applyAlignment="1">
      <alignment horizontal="right" vertical="center"/>
    </xf>
    <xf numFmtId="0" fontId="6" fillId="0" borderId="0" xfId="2" applyFont="1" applyFill="1"/>
    <xf numFmtId="3" fontId="8" fillId="0" borderId="14" xfId="2" quotePrefix="1" applyNumberFormat="1" applyFont="1" applyBorder="1" applyAlignment="1">
      <alignment horizontal="right" vertical="center"/>
    </xf>
    <xf numFmtId="3" fontId="8" fillId="4" borderId="14" xfId="2" applyNumberFormat="1" applyFont="1" applyFill="1" applyBorder="1" applyAlignment="1">
      <alignment vertical="center"/>
    </xf>
    <xf numFmtId="4" fontId="8" fillId="0" borderId="14" xfId="2" quotePrefix="1" applyNumberFormat="1" applyFont="1" applyBorder="1" applyAlignment="1">
      <alignment horizontal="right" vertical="center"/>
    </xf>
    <xf numFmtId="0" fontId="6" fillId="0" borderId="0" xfId="2" applyFont="1" applyBorder="1"/>
    <xf numFmtId="4" fontId="6" fillId="0" borderId="0" xfId="2" applyNumberFormat="1" applyFont="1" applyBorder="1"/>
    <xf numFmtId="10" fontId="6" fillId="0" borderId="0" xfId="2" applyNumberFormat="1" applyFont="1"/>
    <xf numFmtId="3" fontId="8" fillId="4" borderId="14" xfId="2" quotePrefix="1" applyNumberFormat="1" applyFont="1" applyFill="1" applyBorder="1" applyAlignment="1">
      <alignment horizontal="right" vertical="center"/>
    </xf>
    <xf numFmtId="3" fontId="8" fillId="4" borderId="14" xfId="2" applyNumberFormat="1" applyFont="1" applyFill="1" applyBorder="1" applyAlignment="1">
      <alignment horizontal="right" vertical="center" indent="1"/>
    </xf>
    <xf numFmtId="4" fontId="8" fillId="4" borderId="14" xfId="2" quotePrefix="1" applyNumberFormat="1" applyFont="1" applyFill="1" applyBorder="1" applyAlignment="1">
      <alignment horizontal="right" vertical="center"/>
    </xf>
    <xf numFmtId="3" fontId="8" fillId="0" borderId="8" xfId="2" applyNumberFormat="1" applyFont="1" applyFill="1" applyBorder="1" applyAlignment="1">
      <alignment vertical="center"/>
    </xf>
    <xf numFmtId="4" fontId="8" fillId="0" borderId="8" xfId="2" applyNumberFormat="1" applyFont="1" applyFill="1" applyBorder="1" applyAlignment="1">
      <alignment vertical="center"/>
    </xf>
    <xf numFmtId="4" fontId="8" fillId="0" borderId="12" xfId="2" applyNumberFormat="1" applyFont="1" applyFill="1" applyBorder="1" applyAlignment="1">
      <alignment vertical="center"/>
    </xf>
    <xf numFmtId="4" fontId="6" fillId="0" borderId="0" xfId="2" applyNumberFormat="1" applyFont="1"/>
    <xf numFmtId="3" fontId="9" fillId="0" borderId="14" xfId="2" applyNumberFormat="1" applyFont="1" applyFill="1" applyBorder="1" applyAlignment="1">
      <alignment horizontal="right" vertical="center"/>
    </xf>
    <xf numFmtId="4" fontId="9" fillId="0" borderId="13" xfId="2" applyNumberFormat="1" applyFont="1" applyFill="1" applyBorder="1" applyAlignment="1">
      <alignment horizontal="right" vertical="center"/>
    </xf>
    <xf numFmtId="0" fontId="2" fillId="0" borderId="0" xfId="2" applyFont="1" applyAlignment="1">
      <alignment horizontal="left" wrapText="1"/>
    </xf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4" fillId="0" borderId="0" xfId="2" applyFont="1" applyBorder="1" applyAlignment="1">
      <alignment horizontal="center" vertical="center"/>
    </xf>
    <xf numFmtId="0" fontId="5" fillId="2" borderId="0" xfId="2" applyFont="1" applyFill="1" applyAlignment="1">
      <alignment horizontal="left" vertical="center"/>
    </xf>
    <xf numFmtId="0" fontId="6" fillId="0" borderId="0" xfId="2" applyFont="1" applyAlignment="1">
      <alignment horizontal="left" vertical="top" wrapText="1"/>
    </xf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justify" vertical="top" wrapText="1"/>
    </xf>
    <xf numFmtId="0" fontId="5" fillId="2" borderId="1" xfId="2" applyFont="1" applyFill="1" applyBorder="1" applyAlignment="1">
      <alignment horizontal="left" vertical="center"/>
    </xf>
    <xf numFmtId="0" fontId="7" fillId="3" borderId="2" xfId="2" applyFont="1" applyFill="1" applyBorder="1" applyAlignment="1">
      <alignment horizontal="center" vertical="center" wrapText="1"/>
    </xf>
    <xf numFmtId="0" fontId="7" fillId="3" borderId="3" xfId="2" applyFont="1" applyFill="1" applyBorder="1" applyAlignment="1">
      <alignment horizontal="center" vertical="center" wrapText="1"/>
    </xf>
    <xf numFmtId="0" fontId="7" fillId="3" borderId="7" xfId="2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 vertical="center" wrapText="1"/>
    </xf>
    <xf numFmtId="0" fontId="7" fillId="3" borderId="11" xfId="2" applyFont="1" applyFill="1" applyBorder="1" applyAlignment="1">
      <alignment horizontal="center" vertical="center" wrapText="1"/>
    </xf>
    <xf numFmtId="0" fontId="7" fillId="3" borderId="12" xfId="2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13" xfId="2" applyFont="1" applyBorder="1" applyAlignment="1">
      <alignment horizontal="center" vertical="center" wrapText="1"/>
    </xf>
    <xf numFmtId="0" fontId="8" fillId="0" borderId="9" xfId="2" applyFont="1" applyFill="1" applyBorder="1" applyAlignment="1">
      <alignment horizontal="center" vertical="center" wrapText="1"/>
    </xf>
    <xf numFmtId="0" fontId="8" fillId="0" borderId="13" xfId="2" applyFont="1" applyFill="1" applyBorder="1" applyAlignment="1">
      <alignment horizontal="center" vertical="center" wrapText="1"/>
    </xf>
    <xf numFmtId="0" fontId="7" fillId="3" borderId="10" xfId="2" applyFont="1" applyFill="1" applyBorder="1" applyAlignment="1">
      <alignment horizontal="center" vertical="center" wrapText="1"/>
    </xf>
    <xf numFmtId="0" fontId="7" fillId="3" borderId="5" xfId="2" applyFont="1" applyFill="1" applyBorder="1" applyAlignment="1">
      <alignment horizontal="center" vertical="center" wrapText="1"/>
    </xf>
    <xf numFmtId="0" fontId="7" fillId="3" borderId="6" xfId="2" applyFont="1" applyFill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left" vertical="center" wrapText="1"/>
    </xf>
    <xf numFmtId="0" fontId="8" fillId="0" borderId="3" xfId="2" applyFont="1" applyBorder="1" applyAlignment="1">
      <alignment horizontal="left" vertical="center" wrapText="1"/>
    </xf>
    <xf numFmtId="0" fontId="8" fillId="0" borderId="11" xfId="2" applyFont="1" applyBorder="1" applyAlignment="1">
      <alignment horizontal="left" vertical="center" wrapText="1"/>
    </xf>
    <xf numFmtId="0" fontId="8" fillId="0" borderId="12" xfId="2" applyFont="1" applyBorder="1" applyAlignment="1">
      <alignment horizontal="left" vertical="center" wrapText="1"/>
    </xf>
    <xf numFmtId="0" fontId="11" fillId="0" borderId="15" xfId="2" applyFont="1" applyFill="1" applyBorder="1" applyAlignment="1">
      <alignment horizontal="left" vertical="top" wrapText="1"/>
    </xf>
    <xf numFmtId="0" fontId="8" fillId="0" borderId="7" xfId="2" applyFont="1" applyBorder="1" applyAlignment="1">
      <alignment horizontal="left" vertical="center" wrapText="1"/>
    </xf>
    <xf numFmtId="0" fontId="8" fillId="0" borderId="8" xfId="2" applyFont="1" applyBorder="1" applyAlignment="1">
      <alignment horizontal="left" vertical="center" wrapText="1"/>
    </xf>
    <xf numFmtId="0" fontId="12" fillId="0" borderId="15" xfId="2" applyFont="1" applyBorder="1" applyAlignment="1">
      <alignment horizontal="left" vertical="top" wrapText="1"/>
    </xf>
    <xf numFmtId="0" fontId="7" fillId="0" borderId="2" xfId="2" applyFont="1" applyBorder="1" applyAlignment="1">
      <alignment horizontal="center"/>
    </xf>
    <xf numFmtId="0" fontId="7" fillId="0" borderId="15" xfId="2" applyFont="1" applyBorder="1" applyAlignment="1">
      <alignment horizontal="center"/>
    </xf>
    <xf numFmtId="0" fontId="7" fillId="0" borderId="3" xfId="2" applyFont="1" applyBorder="1" applyAlignment="1">
      <alignment horizontal="center"/>
    </xf>
    <xf numFmtId="0" fontId="7" fillId="0" borderId="7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8" fillId="0" borderId="7" xfId="2" applyFont="1" applyFill="1" applyBorder="1" applyAlignment="1">
      <alignment horizontal="left" vertical="center" wrapText="1"/>
    </xf>
    <xf numFmtId="0" fontId="8" fillId="0" borderId="8" xfId="2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8" fillId="4" borderId="9" xfId="2" applyFont="1" applyFill="1" applyBorder="1" applyAlignment="1">
      <alignment horizontal="center" vertical="center" wrapText="1"/>
    </xf>
    <xf numFmtId="0" fontId="8" fillId="4" borderId="13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4" fontId="7" fillId="4" borderId="7" xfId="2" applyNumberFormat="1" applyFont="1" applyFill="1" applyBorder="1" applyAlignment="1">
      <alignment horizontal="center" vertical="center"/>
    </xf>
    <xf numFmtId="4" fontId="7" fillId="4" borderId="0" xfId="2" applyNumberFormat="1" applyFont="1" applyFill="1" applyBorder="1" applyAlignment="1">
      <alignment horizontal="center" vertical="center"/>
    </xf>
    <xf numFmtId="4" fontId="7" fillId="4" borderId="8" xfId="2" applyNumberFormat="1" applyFont="1" applyFill="1" applyBorder="1" applyAlignment="1">
      <alignment horizontal="center" vertical="center"/>
    </xf>
    <xf numFmtId="0" fontId="8" fillId="4" borderId="7" xfId="2" applyFont="1" applyFill="1" applyBorder="1" applyAlignment="1">
      <alignment horizontal="left" vertical="center" wrapText="1"/>
    </xf>
    <xf numFmtId="0" fontId="8" fillId="4" borderId="8" xfId="2" applyFont="1" applyFill="1" applyBorder="1" applyAlignment="1">
      <alignment horizontal="left" vertical="center" wrapText="1"/>
    </xf>
    <xf numFmtId="0" fontId="7" fillId="0" borderId="7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left" vertical="center" wrapText="1"/>
    </xf>
    <xf numFmtId="0" fontId="8" fillId="0" borderId="11" xfId="2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horizontal="left" vertical="center" wrapText="1"/>
    </xf>
    <xf numFmtId="0" fontId="11" fillId="0" borderId="15" xfId="2" applyFont="1" applyBorder="1" applyAlignment="1">
      <alignment horizontal="left" vertical="center" wrapText="1"/>
    </xf>
    <xf numFmtId="0" fontId="11" fillId="0" borderId="0" xfId="2" applyFont="1" applyAlignment="1">
      <alignment horizontal="left" vertical="top"/>
    </xf>
    <xf numFmtId="0" fontId="8" fillId="0" borderId="2" xfId="2" applyFont="1" applyFill="1" applyBorder="1" applyAlignment="1">
      <alignment horizontal="left" vertical="center"/>
    </xf>
    <xf numFmtId="0" fontId="8" fillId="0" borderId="3" xfId="2" applyFont="1" applyFill="1" applyBorder="1" applyAlignment="1">
      <alignment horizontal="left" vertical="center"/>
    </xf>
  </cellXfs>
  <cellStyles count="3">
    <cellStyle name="Normalny" xfId="0" builtinId="0"/>
    <cellStyle name="Normalny 3" xfId="2" xr:uid="{39E490DF-1BF6-4E31-AA91-014A46C2D160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0B3992D-23B3-48BD-9B57-79935A182B8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175947</xdr:rowOff>
    </xdr:from>
    <xdr:to>
      <xdr:col>7</xdr:col>
      <xdr:colOff>825235</xdr:colOff>
      <xdr:row>33</xdr:row>
      <xdr:rowOff>320203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77856F7-C57D-42D6-900C-4B114F943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900597"/>
          <a:ext cx="9883510" cy="72118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B30C1-231F-4FE7-8D76-C8E90348CE09}">
  <sheetPr>
    <pageSetUpPr fitToPage="1"/>
  </sheetPr>
  <dimension ref="A1:T177"/>
  <sheetViews>
    <sheetView showGridLines="0" tabSelected="1" view="pageBreakPreview" topLeftCell="A31" zoomScale="90" zoomScaleNormal="90" zoomScaleSheetLayoutView="90" workbookViewId="0">
      <selection activeCell="B40" sqref="B40:H40"/>
    </sheetView>
  </sheetViews>
  <sheetFormatPr defaultColWidth="9.140625" defaultRowHeight="15" x14ac:dyDescent="0.2"/>
  <cols>
    <col min="1" max="1" width="3.7109375" style="3" customWidth="1"/>
    <col min="2" max="2" width="42" style="3" customWidth="1"/>
    <col min="3" max="3" width="18.28515625" style="3" customWidth="1"/>
    <col min="4" max="4" width="18" style="3" customWidth="1"/>
    <col min="5" max="5" width="18.28515625" style="3" customWidth="1"/>
    <col min="6" max="6" width="19.28515625" style="3" customWidth="1"/>
    <col min="7" max="7" width="16.28515625" style="3" customWidth="1"/>
    <col min="8" max="8" width="15.85546875" style="3" customWidth="1"/>
    <col min="9" max="9" width="15.42578125" style="3" customWidth="1"/>
    <col min="10" max="13" width="9.140625" style="3"/>
    <col min="14" max="14" width="9.140625" style="3" customWidth="1"/>
    <col min="15" max="16384" width="9.140625" style="3"/>
  </cols>
  <sheetData>
    <row r="1" spans="2:8" s="1" customFormat="1" ht="12.75" x14ac:dyDescent="0.2">
      <c r="E1" s="2"/>
    </row>
    <row r="2" spans="2:8" s="1" customFormat="1" ht="12.75" x14ac:dyDescent="0.2">
      <c r="E2" s="2"/>
    </row>
    <row r="3" spans="2:8" s="1" customFormat="1" ht="12.75" x14ac:dyDescent="0.2">
      <c r="E3" s="2"/>
    </row>
    <row r="4" spans="2:8" s="1" customFormat="1" ht="12.75" x14ac:dyDescent="0.2">
      <c r="E4" s="2"/>
    </row>
    <row r="5" spans="2:8" s="1" customFormat="1" ht="12.75" x14ac:dyDescent="0.2">
      <c r="E5" s="2"/>
    </row>
    <row r="6" spans="2:8" s="1" customFormat="1" ht="12.75" x14ac:dyDescent="0.2">
      <c r="E6" s="2"/>
    </row>
    <row r="7" spans="2:8" s="1" customFormat="1" ht="12.75" x14ac:dyDescent="0.2">
      <c r="E7" s="2"/>
    </row>
    <row r="8" spans="2:8" s="1" customFormat="1" ht="20.25" customHeight="1" x14ac:dyDescent="0.3">
      <c r="B8" s="72" t="s">
        <v>0</v>
      </c>
      <c r="C8" s="72"/>
      <c r="D8" s="72"/>
      <c r="E8" s="72"/>
      <c r="F8" s="72"/>
      <c r="G8" s="72"/>
      <c r="H8" s="72"/>
    </row>
    <row r="9" spans="2:8" s="1" customFormat="1" ht="12.75" x14ac:dyDescent="0.2">
      <c r="E9" s="2"/>
    </row>
    <row r="10" spans="2:8" s="1" customFormat="1" ht="12.75" x14ac:dyDescent="0.2">
      <c r="E10" s="2"/>
    </row>
    <row r="11" spans="2:8" s="1" customFormat="1" ht="12.75" x14ac:dyDescent="0.2">
      <c r="E11" s="2"/>
    </row>
    <row r="12" spans="2:8" s="1" customFormat="1" ht="12.75" x14ac:dyDescent="0.2">
      <c r="E12" s="2"/>
    </row>
    <row r="13" spans="2:8" s="1" customFormat="1" ht="12.75" x14ac:dyDescent="0.2">
      <c r="E13" s="2"/>
    </row>
    <row r="14" spans="2:8" s="1" customFormat="1" ht="12.75" x14ac:dyDescent="0.2">
      <c r="E14" s="2"/>
    </row>
    <row r="15" spans="2:8" s="1" customFormat="1" ht="252.75" customHeight="1" x14ac:dyDescent="0.3">
      <c r="B15" s="73" t="s">
        <v>1</v>
      </c>
      <c r="C15" s="73"/>
      <c r="D15" s="73"/>
      <c r="E15" s="73"/>
      <c r="F15" s="73"/>
      <c r="G15" s="73"/>
      <c r="H15" s="73"/>
    </row>
    <row r="16" spans="2:8" s="1" customFormat="1" ht="12.75" x14ac:dyDescent="0.2">
      <c r="E16" s="2"/>
    </row>
    <row r="17" spans="2:8" s="1" customFormat="1" ht="12.75" x14ac:dyDescent="0.2">
      <c r="E17" s="2"/>
    </row>
    <row r="18" spans="2:8" s="1" customFormat="1" ht="41.25" customHeight="1" x14ac:dyDescent="0.3">
      <c r="B18" s="74" t="s">
        <v>2</v>
      </c>
      <c r="C18" s="74"/>
      <c r="D18" s="74"/>
      <c r="E18" s="74"/>
      <c r="F18" s="74"/>
      <c r="G18" s="74"/>
      <c r="H18" s="74"/>
    </row>
    <row r="19" spans="2:8" s="1" customFormat="1" ht="24" customHeight="1" x14ac:dyDescent="0.3">
      <c r="B19" s="75"/>
      <c r="C19" s="75"/>
      <c r="D19" s="75"/>
      <c r="E19" s="75"/>
      <c r="F19" s="75"/>
      <c r="G19" s="75"/>
      <c r="H19" s="75"/>
    </row>
    <row r="20" spans="2:8" s="1" customFormat="1" ht="39.75" customHeight="1" x14ac:dyDescent="0.2">
      <c r="E20" s="2"/>
    </row>
    <row r="21" spans="2:8" s="1" customFormat="1" ht="39.75" customHeight="1" x14ac:dyDescent="0.2">
      <c r="E21" s="2"/>
    </row>
    <row r="22" spans="2:8" s="1" customFormat="1" ht="39.75" customHeight="1" x14ac:dyDescent="0.2">
      <c r="E22" s="2"/>
    </row>
    <row r="23" spans="2:8" s="1" customFormat="1" ht="39.75" customHeight="1" x14ac:dyDescent="0.2">
      <c r="E23" s="2"/>
    </row>
    <row r="24" spans="2:8" s="1" customFormat="1" ht="39.75" customHeight="1" x14ac:dyDescent="0.2">
      <c r="E24" s="2"/>
    </row>
    <row r="25" spans="2:8" s="1" customFormat="1" ht="39.75" customHeight="1" x14ac:dyDescent="0.2">
      <c r="E25" s="2"/>
    </row>
    <row r="26" spans="2:8" s="1" customFormat="1" ht="39.75" customHeight="1" x14ac:dyDescent="0.2">
      <c r="E26" s="2"/>
    </row>
    <row r="27" spans="2:8" s="1" customFormat="1" ht="39.75" customHeight="1" x14ac:dyDescent="0.2">
      <c r="E27" s="2"/>
    </row>
    <row r="28" spans="2:8" s="1" customFormat="1" ht="39.75" customHeight="1" x14ac:dyDescent="0.2">
      <c r="E28" s="2"/>
    </row>
    <row r="29" spans="2:8" s="1" customFormat="1" ht="39.75" customHeight="1" x14ac:dyDescent="0.2">
      <c r="E29" s="2"/>
    </row>
    <row r="30" spans="2:8" s="1" customFormat="1" ht="39.75" customHeight="1" x14ac:dyDescent="0.2">
      <c r="E30" s="2"/>
    </row>
    <row r="31" spans="2:8" s="1" customFormat="1" ht="39.75" customHeight="1" x14ac:dyDescent="0.2">
      <c r="E31" s="2"/>
    </row>
    <row r="32" spans="2:8" s="1" customFormat="1" ht="39.75" customHeight="1" x14ac:dyDescent="0.2">
      <c r="E32" s="2"/>
    </row>
    <row r="33" spans="1:8" s="1" customFormat="1" ht="39.75" customHeight="1" x14ac:dyDescent="0.2">
      <c r="E33" s="2"/>
    </row>
    <row r="34" spans="1:8" s="1" customFormat="1" ht="27" customHeight="1" x14ac:dyDescent="0.2">
      <c r="E34" s="2"/>
    </row>
    <row r="35" spans="1:8" s="1" customFormat="1" ht="29.25" customHeight="1" x14ac:dyDescent="0.2">
      <c r="B35" s="76" t="s">
        <v>3</v>
      </c>
      <c r="C35" s="76"/>
      <c r="D35" s="76"/>
      <c r="E35" s="76"/>
      <c r="F35" s="76"/>
      <c r="G35" s="76"/>
      <c r="H35" s="76"/>
    </row>
    <row r="36" spans="1:8" ht="31.5" customHeight="1" x14ac:dyDescent="0.2">
      <c r="A36" s="77" t="s">
        <v>4</v>
      </c>
      <c r="B36" s="77"/>
      <c r="C36" s="77"/>
      <c r="D36" s="77"/>
      <c r="E36" s="77"/>
      <c r="F36" s="77"/>
      <c r="G36" s="77"/>
      <c r="H36" s="77"/>
    </row>
    <row r="37" spans="1:8" ht="40.5" customHeight="1" x14ac:dyDescent="0.2">
      <c r="A37" s="4" t="s">
        <v>5</v>
      </c>
      <c r="B37" s="80" t="s">
        <v>91</v>
      </c>
      <c r="C37" s="80"/>
      <c r="D37" s="80"/>
      <c r="E37" s="80"/>
      <c r="F37" s="80"/>
      <c r="G37" s="80"/>
      <c r="H37" s="80"/>
    </row>
    <row r="38" spans="1:8" ht="25.5" customHeight="1" x14ac:dyDescent="0.2">
      <c r="A38" s="4" t="s">
        <v>6</v>
      </c>
      <c r="B38" s="78" t="s">
        <v>7</v>
      </c>
      <c r="C38" s="78"/>
      <c r="D38" s="78"/>
      <c r="E38" s="78"/>
      <c r="F38" s="78"/>
      <c r="G38" s="78"/>
      <c r="H38" s="78"/>
    </row>
    <row r="39" spans="1:8" ht="27" customHeight="1" x14ac:dyDescent="0.2">
      <c r="A39" s="4" t="s">
        <v>8</v>
      </c>
      <c r="B39" s="78" t="s">
        <v>9</v>
      </c>
      <c r="C39" s="78"/>
      <c r="D39" s="78"/>
      <c r="E39" s="78"/>
      <c r="F39" s="78"/>
      <c r="G39" s="78"/>
      <c r="H39" s="78"/>
    </row>
    <row r="40" spans="1:8" ht="53.25" customHeight="1" x14ac:dyDescent="0.2">
      <c r="A40" s="4" t="s">
        <v>10</v>
      </c>
      <c r="B40" s="78" t="s">
        <v>11</v>
      </c>
      <c r="C40" s="78"/>
      <c r="D40" s="78"/>
      <c r="E40" s="78"/>
      <c r="F40" s="78"/>
      <c r="G40" s="78"/>
      <c r="H40" s="78"/>
    </row>
    <row r="41" spans="1:8" ht="132.75" customHeight="1" x14ac:dyDescent="0.2">
      <c r="A41" s="4" t="s">
        <v>12</v>
      </c>
      <c r="B41" s="78" t="s">
        <v>88</v>
      </c>
      <c r="C41" s="78"/>
      <c r="D41" s="78"/>
      <c r="E41" s="78"/>
      <c r="F41" s="78"/>
      <c r="G41" s="78"/>
      <c r="H41" s="78"/>
    </row>
    <row r="42" spans="1:8" ht="27.75" customHeight="1" x14ac:dyDescent="0.2">
      <c r="A42" s="4" t="s">
        <v>13</v>
      </c>
      <c r="B42" s="78" t="s">
        <v>89</v>
      </c>
      <c r="C42" s="78"/>
      <c r="D42" s="78"/>
      <c r="E42" s="78"/>
      <c r="F42" s="78"/>
      <c r="G42" s="78"/>
      <c r="H42" s="78"/>
    </row>
    <row r="43" spans="1:8" ht="71.25" customHeight="1" x14ac:dyDescent="0.2">
      <c r="A43" s="4" t="s">
        <v>14</v>
      </c>
      <c r="B43" s="78" t="s">
        <v>15</v>
      </c>
      <c r="C43" s="78"/>
      <c r="D43" s="78"/>
      <c r="E43" s="78"/>
      <c r="F43" s="78"/>
      <c r="G43" s="78"/>
      <c r="H43" s="78"/>
    </row>
    <row r="44" spans="1:8" ht="42" customHeight="1" x14ac:dyDescent="0.2">
      <c r="A44" s="4" t="s">
        <v>16</v>
      </c>
      <c r="B44" s="78" t="s">
        <v>90</v>
      </c>
      <c r="C44" s="78"/>
      <c r="D44" s="78"/>
      <c r="E44" s="78"/>
      <c r="F44" s="78"/>
      <c r="G44" s="78"/>
      <c r="H44" s="78"/>
    </row>
    <row r="45" spans="1:8" ht="21" customHeight="1" x14ac:dyDescent="0.2">
      <c r="A45" s="4" t="s">
        <v>17</v>
      </c>
      <c r="B45" s="78" t="s">
        <v>18</v>
      </c>
      <c r="C45" s="78"/>
      <c r="D45" s="78"/>
      <c r="E45" s="78"/>
      <c r="F45" s="78"/>
      <c r="G45" s="78"/>
      <c r="H45" s="78"/>
    </row>
    <row r="46" spans="1:8" s="1" customFormat="1" ht="21" customHeight="1" x14ac:dyDescent="0.2">
      <c r="B46" s="79" t="s">
        <v>19</v>
      </c>
      <c r="C46" s="79"/>
      <c r="D46" s="79"/>
      <c r="E46" s="79"/>
      <c r="F46" s="79"/>
      <c r="G46" s="79"/>
      <c r="H46" s="3"/>
    </row>
    <row r="47" spans="1:8" s="1" customFormat="1" ht="21" customHeight="1" x14ac:dyDescent="0.2">
      <c r="B47" s="79" t="s">
        <v>20</v>
      </c>
      <c r="C47" s="79"/>
      <c r="D47" s="79"/>
      <c r="E47" s="79"/>
      <c r="F47" s="79"/>
      <c r="G47" s="79"/>
      <c r="H47" s="3"/>
    </row>
    <row r="48" spans="1:8" s="1" customFormat="1" ht="21" customHeight="1" x14ac:dyDescent="0.2">
      <c r="B48" s="79" t="s">
        <v>21</v>
      </c>
      <c r="C48" s="79"/>
      <c r="D48" s="79"/>
      <c r="E48" s="79"/>
      <c r="F48" s="79"/>
      <c r="G48" s="79"/>
      <c r="H48" s="3"/>
    </row>
    <row r="49" spans="1:8" s="1" customFormat="1" ht="21" customHeight="1" x14ac:dyDescent="0.2">
      <c r="B49" s="79" t="s">
        <v>22</v>
      </c>
      <c r="C49" s="79"/>
      <c r="D49" s="79"/>
      <c r="E49" s="79"/>
      <c r="F49" s="79"/>
      <c r="G49" s="79"/>
      <c r="H49" s="3"/>
    </row>
    <row r="50" spans="1:8" s="1" customFormat="1" ht="21" customHeight="1" x14ac:dyDescent="0.2">
      <c r="B50" s="79" t="s">
        <v>23</v>
      </c>
      <c r="C50" s="79"/>
      <c r="D50" s="79"/>
      <c r="E50" s="79"/>
      <c r="F50" s="79"/>
      <c r="G50" s="79"/>
      <c r="H50" s="3"/>
    </row>
    <row r="51" spans="1:8" s="1" customFormat="1" ht="21" customHeight="1" x14ac:dyDescent="0.2">
      <c r="B51" s="79" t="s">
        <v>24</v>
      </c>
      <c r="C51" s="79"/>
      <c r="D51" s="79"/>
      <c r="E51" s="79"/>
      <c r="F51" s="79"/>
      <c r="G51" s="79"/>
      <c r="H51" s="3"/>
    </row>
    <row r="52" spans="1:8" s="1" customFormat="1" ht="21" customHeight="1" x14ac:dyDescent="0.2">
      <c r="B52" s="79" t="s">
        <v>25</v>
      </c>
      <c r="C52" s="79"/>
      <c r="D52" s="79"/>
      <c r="E52" s="79"/>
      <c r="F52" s="79"/>
      <c r="G52" s="79"/>
      <c r="H52" s="3"/>
    </row>
    <row r="53" spans="1:8" s="1" customFormat="1" ht="21" customHeight="1" x14ac:dyDescent="0.2">
      <c r="B53" s="5"/>
      <c r="C53" s="5"/>
      <c r="D53" s="5"/>
      <c r="E53" s="5"/>
      <c r="F53" s="5"/>
      <c r="G53" s="5"/>
      <c r="H53" s="3"/>
    </row>
    <row r="54" spans="1:8" s="1" customFormat="1" ht="21.75" customHeight="1" x14ac:dyDescent="0.2">
      <c r="B54" s="6" t="s">
        <v>26</v>
      </c>
      <c r="C54" s="6"/>
      <c r="D54" s="6"/>
      <c r="E54" s="6"/>
      <c r="F54" s="6"/>
      <c r="G54" s="3"/>
      <c r="H54" s="3"/>
    </row>
    <row r="55" spans="1:8" s="1" customFormat="1" ht="21.75" customHeight="1" x14ac:dyDescent="0.2">
      <c r="B55" s="7" t="s">
        <v>27</v>
      </c>
      <c r="C55" s="6"/>
      <c r="D55" s="6"/>
      <c r="E55" s="6"/>
      <c r="F55" s="6"/>
      <c r="G55" s="3"/>
      <c r="H55" s="3"/>
    </row>
    <row r="56" spans="1:8" s="1" customFormat="1" ht="21.75" customHeight="1" x14ac:dyDescent="0.2">
      <c r="B56" s="7" t="s">
        <v>28</v>
      </c>
      <c r="C56" s="7"/>
      <c r="D56" s="3"/>
      <c r="E56" s="3"/>
      <c r="F56" s="3"/>
      <c r="G56" s="3"/>
      <c r="H56" s="3"/>
    </row>
    <row r="57" spans="1:8" s="1" customFormat="1" ht="21.75" customHeight="1" x14ac:dyDescent="0.2">
      <c r="B57" s="7"/>
      <c r="C57" s="7"/>
      <c r="D57" s="3"/>
      <c r="E57" s="3"/>
      <c r="F57" s="3"/>
      <c r="G57" s="3"/>
      <c r="H57" s="3"/>
    </row>
    <row r="58" spans="1:8" ht="31.5" customHeight="1" x14ac:dyDescent="0.2">
      <c r="A58" s="81" t="s">
        <v>29</v>
      </c>
      <c r="B58" s="81"/>
      <c r="C58" s="81"/>
      <c r="D58" s="81"/>
      <c r="E58" s="81"/>
      <c r="F58" s="81"/>
      <c r="G58" s="81"/>
      <c r="H58" s="81"/>
    </row>
    <row r="59" spans="1:8" ht="30.75" customHeight="1" x14ac:dyDescent="0.2">
      <c r="A59" s="82" t="s">
        <v>30</v>
      </c>
      <c r="B59" s="83"/>
      <c r="C59" s="8" t="s">
        <v>31</v>
      </c>
      <c r="D59" s="88" t="s">
        <v>32</v>
      </c>
      <c r="E59" s="88"/>
      <c r="F59" s="88"/>
      <c r="G59" s="88"/>
      <c r="H59" s="89"/>
    </row>
    <row r="60" spans="1:8" ht="33.75" customHeight="1" x14ac:dyDescent="0.2">
      <c r="A60" s="84"/>
      <c r="B60" s="85"/>
      <c r="C60" s="90" t="s">
        <v>33</v>
      </c>
      <c r="D60" s="92" t="s">
        <v>34</v>
      </c>
      <c r="E60" s="92" t="s">
        <v>33</v>
      </c>
      <c r="F60" s="92" t="s">
        <v>35</v>
      </c>
      <c r="G60" s="97" t="s">
        <v>36</v>
      </c>
      <c r="H60" s="98"/>
    </row>
    <row r="61" spans="1:8" ht="75" customHeight="1" x14ac:dyDescent="0.2">
      <c r="A61" s="86"/>
      <c r="B61" s="87"/>
      <c r="C61" s="91"/>
      <c r="D61" s="93"/>
      <c r="E61" s="93"/>
      <c r="F61" s="93"/>
      <c r="G61" s="9" t="s">
        <v>37</v>
      </c>
      <c r="H61" s="9" t="s">
        <v>38</v>
      </c>
    </row>
    <row r="62" spans="1:8" ht="30.75" customHeight="1" x14ac:dyDescent="0.2">
      <c r="A62" s="99" t="s">
        <v>39</v>
      </c>
      <c r="B62" s="100"/>
      <c r="C62" s="70">
        <v>972355</v>
      </c>
      <c r="D62" s="10">
        <v>966712</v>
      </c>
      <c r="E62" s="10">
        <v>966371</v>
      </c>
      <c r="F62" s="10">
        <v>968717</v>
      </c>
      <c r="G62" s="11">
        <f>E62/D62-1</f>
        <v>-3.527420783024926E-4</v>
      </c>
      <c r="H62" s="12">
        <f>E62/C62-1</f>
        <v>-6.1541309501159658E-3</v>
      </c>
    </row>
    <row r="63" spans="1:8" ht="30.75" customHeight="1" x14ac:dyDescent="0.2">
      <c r="A63" s="101" t="s">
        <v>40</v>
      </c>
      <c r="B63" s="102"/>
      <c r="C63" s="71">
        <v>1855043957.8800001</v>
      </c>
      <c r="D63" s="13">
        <v>2064479658.8299999</v>
      </c>
      <c r="E63" s="13">
        <v>2063238154.4300003</v>
      </c>
      <c r="F63" s="14">
        <v>24450484051.139999</v>
      </c>
      <c r="G63" s="15">
        <f>E63/D63-1</f>
        <v>-6.0136431700330562E-4</v>
      </c>
      <c r="H63" s="16">
        <f>E63/C63-1</f>
        <v>0.11223140867666048</v>
      </c>
    </row>
    <row r="64" spans="1:8" ht="30.75" customHeight="1" x14ac:dyDescent="0.2">
      <c r="A64" s="103"/>
      <c r="B64" s="103"/>
      <c r="C64" s="103"/>
      <c r="D64" s="103"/>
      <c r="E64" s="103"/>
      <c r="F64" s="103"/>
      <c r="G64" s="103"/>
      <c r="H64" s="103"/>
    </row>
    <row r="65" spans="1:9" ht="27" customHeight="1" x14ac:dyDescent="0.2">
      <c r="A65" s="17"/>
      <c r="B65" s="17"/>
      <c r="C65" s="18"/>
      <c r="D65" s="18"/>
      <c r="E65" s="18"/>
      <c r="F65" s="18"/>
      <c r="G65" s="19"/>
      <c r="H65" s="19"/>
    </row>
    <row r="66" spans="1:9" ht="32.25" customHeight="1" x14ac:dyDescent="0.2">
      <c r="A66" s="81" t="s">
        <v>41</v>
      </c>
      <c r="B66" s="81"/>
      <c r="C66" s="81"/>
      <c r="D66" s="81"/>
      <c r="E66" s="81"/>
      <c r="F66" s="81"/>
      <c r="G66" s="81"/>
      <c r="H66" s="81"/>
    </row>
    <row r="67" spans="1:9" ht="30" customHeight="1" x14ac:dyDescent="0.2">
      <c r="A67" s="82" t="s">
        <v>30</v>
      </c>
      <c r="B67" s="83"/>
      <c r="C67" s="20" t="s">
        <v>31</v>
      </c>
      <c r="D67" s="94" t="s">
        <v>32</v>
      </c>
      <c r="E67" s="95"/>
      <c r="F67" s="95"/>
      <c r="G67" s="95"/>
      <c r="H67" s="96"/>
    </row>
    <row r="68" spans="1:9" ht="30" customHeight="1" x14ac:dyDescent="0.2">
      <c r="A68" s="84"/>
      <c r="B68" s="85"/>
      <c r="C68" s="90" t="s">
        <v>33</v>
      </c>
      <c r="D68" s="92" t="s">
        <v>34</v>
      </c>
      <c r="E68" s="92" t="s">
        <v>33</v>
      </c>
      <c r="F68" s="92" t="s">
        <v>35</v>
      </c>
      <c r="G68" s="97" t="s">
        <v>36</v>
      </c>
      <c r="H68" s="98"/>
    </row>
    <row r="69" spans="1:9" ht="75.75" customHeight="1" x14ac:dyDescent="0.2">
      <c r="A69" s="86"/>
      <c r="B69" s="87"/>
      <c r="C69" s="91"/>
      <c r="D69" s="93"/>
      <c r="E69" s="93"/>
      <c r="F69" s="93"/>
      <c r="G69" s="21" t="s">
        <v>37</v>
      </c>
      <c r="H69" s="21" t="s">
        <v>38</v>
      </c>
    </row>
    <row r="70" spans="1:9" ht="30" customHeight="1" x14ac:dyDescent="0.2">
      <c r="A70" s="99" t="s">
        <v>42</v>
      </c>
      <c r="B70" s="100"/>
      <c r="C70" s="22">
        <v>970956</v>
      </c>
      <c r="D70" s="10">
        <v>965279</v>
      </c>
      <c r="E70" s="10">
        <v>964927</v>
      </c>
      <c r="F70" s="10">
        <v>967293</v>
      </c>
      <c r="G70" s="11">
        <f>E70/D70-1</f>
        <v>-3.6466140877400299E-4</v>
      </c>
      <c r="H70" s="23">
        <f>E70/C70-1</f>
        <v>-6.2093441927337789E-3</v>
      </c>
    </row>
    <row r="71" spans="1:9" ht="31.5" customHeight="1" x14ac:dyDescent="0.2">
      <c r="A71" s="104" t="s">
        <v>40</v>
      </c>
      <c r="B71" s="105"/>
      <c r="C71" s="24">
        <v>1736784555.53</v>
      </c>
      <c r="D71" s="13">
        <v>1943436967.9200001</v>
      </c>
      <c r="E71" s="13">
        <v>1943460933.01</v>
      </c>
      <c r="F71" s="13">
        <v>22971336763.209995</v>
      </c>
      <c r="G71" s="25">
        <f>E71/D71-1</f>
        <v>1.2331292650769043E-5</v>
      </c>
      <c r="H71" s="23">
        <f>E71/C71-1</f>
        <v>0.1189994330741444</v>
      </c>
      <c r="I71" s="69"/>
    </row>
    <row r="72" spans="1:9" ht="31.5" customHeight="1" x14ac:dyDescent="0.2">
      <c r="A72" s="101" t="s">
        <v>43</v>
      </c>
      <c r="B72" s="102"/>
      <c r="C72" s="14">
        <f>ROUND(C71/C70,2)</f>
        <v>1788.74</v>
      </c>
      <c r="D72" s="14">
        <f>ROUND(D71/D70,2)</f>
        <v>2013.34</v>
      </c>
      <c r="E72" s="14">
        <f t="shared" ref="E72" si="0">ROUND(E71/E70,2)</f>
        <v>2014.1</v>
      </c>
      <c r="F72" s="39">
        <f>ROUND(F71/F70/12,2)</f>
        <v>1979.01</v>
      </c>
      <c r="G72" s="15">
        <f t="shared" ref="G72" si="1">E72/D72-1</f>
        <v>3.7748219376765313E-4</v>
      </c>
      <c r="H72" s="26">
        <f>E72/C72-1</f>
        <v>0.12598812571978035</v>
      </c>
    </row>
    <row r="73" spans="1:9" ht="45" customHeight="1" x14ac:dyDescent="0.2">
      <c r="A73" s="106" t="s">
        <v>44</v>
      </c>
      <c r="B73" s="106"/>
      <c r="C73" s="106"/>
      <c r="D73" s="106"/>
      <c r="E73" s="106"/>
      <c r="F73" s="106"/>
      <c r="G73" s="106"/>
      <c r="H73" s="106"/>
    </row>
    <row r="74" spans="1:9" ht="27" customHeight="1" x14ac:dyDescent="0.2">
      <c r="A74" s="27"/>
      <c r="B74" s="27"/>
      <c r="C74" s="27"/>
      <c r="D74" s="27"/>
      <c r="E74" s="27"/>
      <c r="F74" s="27"/>
      <c r="G74" s="27"/>
      <c r="H74" s="27"/>
    </row>
    <row r="75" spans="1:9" ht="31.5" customHeight="1" x14ac:dyDescent="0.2">
      <c r="A75" s="81" t="s">
        <v>45</v>
      </c>
      <c r="B75" s="81"/>
      <c r="C75" s="81"/>
      <c r="D75" s="81"/>
      <c r="E75" s="81"/>
      <c r="F75" s="81"/>
      <c r="G75" s="81"/>
      <c r="H75" s="81"/>
    </row>
    <row r="76" spans="1:9" ht="30" customHeight="1" x14ac:dyDescent="0.2">
      <c r="A76" s="82" t="s">
        <v>30</v>
      </c>
      <c r="B76" s="83"/>
      <c r="C76" s="20" t="s">
        <v>31</v>
      </c>
      <c r="D76" s="95" t="s">
        <v>32</v>
      </c>
      <c r="E76" s="95"/>
      <c r="F76" s="95"/>
      <c r="G76" s="95"/>
      <c r="H76" s="96"/>
    </row>
    <row r="77" spans="1:9" ht="30" customHeight="1" x14ac:dyDescent="0.2">
      <c r="A77" s="84"/>
      <c r="B77" s="85"/>
      <c r="C77" s="90" t="s">
        <v>33</v>
      </c>
      <c r="D77" s="92" t="s">
        <v>34</v>
      </c>
      <c r="E77" s="92" t="s">
        <v>33</v>
      </c>
      <c r="F77" s="92" t="s">
        <v>35</v>
      </c>
      <c r="G77" s="97" t="s">
        <v>36</v>
      </c>
      <c r="H77" s="98"/>
    </row>
    <row r="78" spans="1:9" ht="75" customHeight="1" x14ac:dyDescent="0.2">
      <c r="A78" s="86"/>
      <c r="B78" s="87"/>
      <c r="C78" s="91"/>
      <c r="D78" s="93"/>
      <c r="E78" s="93"/>
      <c r="F78" s="93"/>
      <c r="G78" s="21" t="s">
        <v>37</v>
      </c>
      <c r="H78" s="21" t="s">
        <v>38</v>
      </c>
    </row>
    <row r="79" spans="1:9" ht="25.5" customHeight="1" x14ac:dyDescent="0.2">
      <c r="A79" s="104" t="s">
        <v>46</v>
      </c>
      <c r="B79" s="105"/>
      <c r="C79" s="22">
        <v>3795</v>
      </c>
      <c r="D79" s="10">
        <v>3543</v>
      </c>
      <c r="E79" s="10">
        <v>3217</v>
      </c>
      <c r="F79" s="10">
        <v>40892</v>
      </c>
      <c r="G79" s="11">
        <f>E79/D79-1</f>
        <v>-9.2012418854078515E-2</v>
      </c>
      <c r="H79" s="11">
        <f>E79/C79-1</f>
        <v>-0.15230566534914358</v>
      </c>
    </row>
    <row r="80" spans="1:9" ht="25.5" customHeight="1" x14ac:dyDescent="0.2">
      <c r="A80" s="104" t="s">
        <v>47</v>
      </c>
      <c r="B80" s="105"/>
      <c r="C80" s="24">
        <v>15179997</v>
      </c>
      <c r="D80" s="13">
        <v>14171899.6</v>
      </c>
      <c r="E80" s="13">
        <v>12867321</v>
      </c>
      <c r="F80" s="13">
        <v>163559326.59</v>
      </c>
      <c r="G80" s="11">
        <f>E80/D80-1</f>
        <v>-9.2053897982737554E-2</v>
      </c>
      <c r="H80" s="11">
        <f t="shared" ref="H80:H81" si="2">E80/C80-1</f>
        <v>-0.1523502277371992</v>
      </c>
    </row>
    <row r="81" spans="1:8" ht="25.5" customHeight="1" x14ac:dyDescent="0.2">
      <c r="A81" s="101" t="s">
        <v>48</v>
      </c>
      <c r="B81" s="102"/>
      <c r="C81" s="28">
        <f>ROUND(C80/C79,2)</f>
        <v>4000</v>
      </c>
      <c r="D81" s="29">
        <f t="shared" ref="D81:E81" si="3">ROUND(D80/D79,2)</f>
        <v>3999.97</v>
      </c>
      <c r="E81" s="30">
        <f t="shared" si="3"/>
        <v>3999.79</v>
      </c>
      <c r="F81" s="30">
        <f>ROUND(F80/F79,2)</f>
        <v>3999.79</v>
      </c>
      <c r="G81" s="31">
        <f>E81/D81-1</f>
        <v>-4.5000337502543175E-5</v>
      </c>
      <c r="H81" s="16">
        <f t="shared" si="2"/>
        <v>-5.2500000000010871E-5</v>
      </c>
    </row>
    <row r="82" spans="1:8" ht="25.5" customHeight="1" x14ac:dyDescent="0.2">
      <c r="A82" s="32"/>
      <c r="B82" s="32"/>
      <c r="C82" s="33"/>
      <c r="D82" s="33"/>
      <c r="E82" s="33"/>
      <c r="F82" s="33"/>
      <c r="G82" s="34"/>
      <c r="H82" s="34"/>
    </row>
    <row r="83" spans="1:8" ht="31.5" customHeight="1" x14ac:dyDescent="0.2">
      <c r="A83" s="81" t="s">
        <v>49</v>
      </c>
      <c r="B83" s="81"/>
      <c r="C83" s="81"/>
      <c r="D83" s="81"/>
      <c r="E83" s="81"/>
      <c r="F83" s="81"/>
      <c r="G83" s="81"/>
      <c r="H83" s="81"/>
    </row>
    <row r="84" spans="1:8" ht="30" customHeight="1" x14ac:dyDescent="0.2">
      <c r="A84" s="82" t="s">
        <v>30</v>
      </c>
      <c r="B84" s="83"/>
      <c r="C84" s="20" t="s">
        <v>31</v>
      </c>
      <c r="D84" s="95" t="s">
        <v>32</v>
      </c>
      <c r="E84" s="95"/>
      <c r="F84" s="95"/>
      <c r="G84" s="95"/>
      <c r="H84" s="96"/>
    </row>
    <row r="85" spans="1:8" ht="37.5" customHeight="1" x14ac:dyDescent="0.2">
      <c r="A85" s="84"/>
      <c r="B85" s="85"/>
      <c r="C85" s="90" t="s">
        <v>33</v>
      </c>
      <c r="D85" s="92" t="s">
        <v>34</v>
      </c>
      <c r="E85" s="92" t="s">
        <v>33</v>
      </c>
      <c r="F85" s="92" t="s">
        <v>35</v>
      </c>
      <c r="G85" s="97" t="s">
        <v>36</v>
      </c>
      <c r="H85" s="98"/>
    </row>
    <row r="86" spans="1:8" ht="75.75" customHeight="1" x14ac:dyDescent="0.2">
      <c r="A86" s="86"/>
      <c r="B86" s="87"/>
      <c r="C86" s="91"/>
      <c r="D86" s="93"/>
      <c r="E86" s="93"/>
      <c r="F86" s="93"/>
      <c r="G86" s="21" t="s">
        <v>37</v>
      </c>
      <c r="H86" s="21" t="s">
        <v>38</v>
      </c>
    </row>
    <row r="87" spans="1:8" ht="25.5" customHeight="1" x14ac:dyDescent="0.2">
      <c r="A87" s="99" t="s">
        <v>50</v>
      </c>
      <c r="B87" s="100"/>
      <c r="C87" s="35">
        <v>9203</v>
      </c>
      <c r="D87" s="10">
        <v>8170</v>
      </c>
      <c r="E87" s="10">
        <v>8041</v>
      </c>
      <c r="F87" s="10">
        <v>104032</v>
      </c>
      <c r="G87" s="36">
        <f>E87/D87-1</f>
        <v>-1.5789473684210575E-2</v>
      </c>
      <c r="H87" s="12">
        <f>E87/C87-1</f>
        <v>-0.12626317505161355</v>
      </c>
    </row>
    <row r="88" spans="1:8" ht="25.5" customHeight="1" x14ac:dyDescent="0.2">
      <c r="A88" s="104" t="s">
        <v>47</v>
      </c>
      <c r="B88" s="105"/>
      <c r="C88" s="37">
        <v>9181155.040000001</v>
      </c>
      <c r="D88" s="13">
        <v>8189968.7000000002</v>
      </c>
      <c r="E88" s="13">
        <v>8045858.5300000003</v>
      </c>
      <c r="F88" s="13">
        <v>103699782.71000001</v>
      </c>
      <c r="G88" s="36">
        <f>E88/D88-1</f>
        <v>-1.7595936599855366E-2</v>
      </c>
      <c r="H88" s="12">
        <f>E88/C88-1</f>
        <v>-0.12365508534098346</v>
      </c>
    </row>
    <row r="89" spans="1:8" ht="25.5" customHeight="1" x14ac:dyDescent="0.2">
      <c r="A89" s="101" t="s">
        <v>51</v>
      </c>
      <c r="B89" s="102"/>
      <c r="C89" s="14">
        <f>ROUND(C88/C87,2)</f>
        <v>997.63</v>
      </c>
      <c r="D89" s="14">
        <f t="shared" ref="D89" si="4">ROUND(D88/D87,2)</f>
        <v>1002.44</v>
      </c>
      <c r="E89" s="14">
        <f>ROUND(E88/E87,2)</f>
        <v>1000.6</v>
      </c>
      <c r="F89" s="14">
        <f>ROUND(F88/F87,2)</f>
        <v>996.81</v>
      </c>
      <c r="G89" s="38">
        <f>E89/D89-1</f>
        <v>-1.8355213279598326E-3</v>
      </c>
      <c r="H89" s="16">
        <f>E89/C89-1</f>
        <v>2.9770556218238209E-3</v>
      </c>
    </row>
    <row r="90" spans="1:8" ht="27" customHeight="1" x14ac:dyDescent="0.2"/>
    <row r="91" spans="1:8" ht="31.5" customHeight="1" x14ac:dyDescent="0.2">
      <c r="A91" s="81" t="s">
        <v>52</v>
      </c>
      <c r="B91" s="81"/>
      <c r="C91" s="81"/>
      <c r="D91" s="81"/>
      <c r="E91" s="81"/>
      <c r="F91" s="81"/>
      <c r="G91" s="81"/>
      <c r="H91" s="81"/>
    </row>
    <row r="92" spans="1:8" ht="30" customHeight="1" x14ac:dyDescent="0.2">
      <c r="A92" s="82" t="s">
        <v>30</v>
      </c>
      <c r="B92" s="83"/>
      <c r="C92" s="20" t="s">
        <v>31</v>
      </c>
      <c r="D92" s="95" t="s">
        <v>32</v>
      </c>
      <c r="E92" s="95"/>
      <c r="F92" s="95"/>
      <c r="G92" s="95"/>
      <c r="H92" s="96"/>
    </row>
    <row r="93" spans="1:8" ht="39.75" customHeight="1" x14ac:dyDescent="0.2">
      <c r="A93" s="84"/>
      <c r="B93" s="85"/>
      <c r="C93" s="90" t="s">
        <v>33</v>
      </c>
      <c r="D93" s="92" t="s">
        <v>34</v>
      </c>
      <c r="E93" s="92" t="s">
        <v>33</v>
      </c>
      <c r="F93" s="92" t="s">
        <v>35</v>
      </c>
      <c r="G93" s="97" t="s">
        <v>36</v>
      </c>
      <c r="H93" s="98"/>
    </row>
    <row r="94" spans="1:8" ht="75" customHeight="1" x14ac:dyDescent="0.2">
      <c r="A94" s="86"/>
      <c r="B94" s="87"/>
      <c r="C94" s="91"/>
      <c r="D94" s="93"/>
      <c r="E94" s="93"/>
      <c r="F94" s="93"/>
      <c r="G94" s="21" t="s">
        <v>37</v>
      </c>
      <c r="H94" s="21" t="s">
        <v>38</v>
      </c>
    </row>
    <row r="95" spans="1:8" ht="15.75" x14ac:dyDescent="0.25">
      <c r="A95" s="107" t="s">
        <v>53</v>
      </c>
      <c r="B95" s="108"/>
      <c r="C95" s="108"/>
      <c r="D95" s="108"/>
      <c r="E95" s="108"/>
      <c r="F95" s="108"/>
      <c r="G95" s="108"/>
      <c r="H95" s="109"/>
    </row>
    <row r="96" spans="1:8" ht="21" customHeight="1" x14ac:dyDescent="0.2">
      <c r="A96" s="104" t="s">
        <v>54</v>
      </c>
      <c r="B96" s="105"/>
      <c r="C96" s="35">
        <v>851</v>
      </c>
      <c r="D96" s="35">
        <v>677</v>
      </c>
      <c r="E96" s="35">
        <v>733</v>
      </c>
      <c r="F96" s="35">
        <v>8083</v>
      </c>
      <c r="G96" s="36">
        <f>E96/D96-1</f>
        <v>8.271787296898081E-2</v>
      </c>
      <c r="H96" s="12">
        <f>E96/C96-1</f>
        <v>-0.13866039952996478</v>
      </c>
    </row>
    <row r="97" spans="1:8" ht="21" customHeight="1" x14ac:dyDescent="0.2">
      <c r="A97" s="104" t="s">
        <v>55</v>
      </c>
      <c r="B97" s="105"/>
      <c r="C97" s="37">
        <v>7021169.2199999997</v>
      </c>
      <c r="D97" s="37">
        <v>5760723.9100000001</v>
      </c>
      <c r="E97" s="37">
        <v>6366948.9299999997</v>
      </c>
      <c r="F97" s="37">
        <v>64379668.999999993</v>
      </c>
      <c r="G97" s="36">
        <f>E97/D97-1</f>
        <v>0.10523417359885245</v>
      </c>
      <c r="H97" s="12">
        <f>E97/C97-1</f>
        <v>-9.3178254148388096E-2</v>
      </c>
    </row>
    <row r="98" spans="1:8" ht="21" customHeight="1" x14ac:dyDescent="0.2">
      <c r="A98" s="104" t="s">
        <v>51</v>
      </c>
      <c r="B98" s="105"/>
      <c r="C98" s="37">
        <f>ROUND(C97/C96,2)</f>
        <v>8250.49</v>
      </c>
      <c r="D98" s="37">
        <f t="shared" ref="D98:F98" si="5">ROUND(D97/D96,2)</f>
        <v>8509.19</v>
      </c>
      <c r="E98" s="37">
        <f t="shared" si="5"/>
        <v>8686.15</v>
      </c>
      <c r="F98" s="37">
        <f t="shared" si="5"/>
        <v>7964.82</v>
      </c>
      <c r="G98" s="36">
        <f>E98/D98-1</f>
        <v>2.0796339016992071E-2</v>
      </c>
      <c r="H98" s="12">
        <f>E98/C98-1</f>
        <v>5.2804136481590769E-2</v>
      </c>
    </row>
    <row r="99" spans="1:8" ht="21" customHeight="1" x14ac:dyDescent="0.2">
      <c r="A99" s="110" t="s">
        <v>56</v>
      </c>
      <c r="B99" s="111"/>
      <c r="C99" s="111"/>
      <c r="D99" s="111"/>
      <c r="E99" s="111"/>
      <c r="F99" s="111"/>
      <c r="G99" s="111"/>
      <c r="H99" s="112"/>
    </row>
    <row r="100" spans="1:8" ht="21" customHeight="1" x14ac:dyDescent="0.2">
      <c r="A100" s="104" t="s">
        <v>57</v>
      </c>
      <c r="B100" s="105"/>
      <c r="C100" s="35">
        <v>2473468</v>
      </c>
      <c r="D100" s="35">
        <v>1919415</v>
      </c>
      <c r="E100" s="35">
        <v>2269325</v>
      </c>
      <c r="F100" s="35">
        <v>24144706</v>
      </c>
      <c r="G100" s="36">
        <f>E100/D100-1</f>
        <v>0.18230033630038323</v>
      </c>
      <c r="H100" s="12">
        <f>E100/C100-1</f>
        <v>-8.253310736180941E-2</v>
      </c>
    </row>
    <row r="101" spans="1:8" ht="21" customHeight="1" x14ac:dyDescent="0.2">
      <c r="A101" s="104" t="s">
        <v>47</v>
      </c>
      <c r="B101" s="105"/>
      <c r="C101" s="37">
        <v>49468411.969999999</v>
      </c>
      <c r="D101" s="37">
        <v>38388387.200000003</v>
      </c>
      <c r="E101" s="37">
        <v>45386018.57</v>
      </c>
      <c r="F101" s="37">
        <v>482898733.71999997</v>
      </c>
      <c r="G101" s="36">
        <f>E101/D101-1</f>
        <v>0.18228510964899303</v>
      </c>
      <c r="H101" s="12">
        <f>E101/C101-1</f>
        <v>-8.2525256773469002E-2</v>
      </c>
    </row>
    <row r="102" spans="1:8" ht="21" customHeight="1" x14ac:dyDescent="0.2">
      <c r="A102" s="101" t="s">
        <v>58</v>
      </c>
      <c r="B102" s="102"/>
      <c r="C102" s="39">
        <f>ROUND(C101/C100,2)</f>
        <v>20</v>
      </c>
      <c r="D102" s="39">
        <f t="shared" ref="D102:F102" si="6">ROUND(D101/D100,2)</f>
        <v>20</v>
      </c>
      <c r="E102" s="39">
        <f t="shared" si="6"/>
        <v>20</v>
      </c>
      <c r="F102" s="39">
        <f t="shared" si="6"/>
        <v>20</v>
      </c>
      <c r="G102" s="38">
        <f t="shared" ref="G102" si="7">E102/D102-1</f>
        <v>0</v>
      </c>
      <c r="H102" s="16">
        <f>E102/C102-1</f>
        <v>0</v>
      </c>
    </row>
    <row r="103" spans="1:8" ht="27.75" customHeight="1" x14ac:dyDescent="0.2">
      <c r="A103" s="40"/>
      <c r="B103" s="40"/>
      <c r="C103" s="41"/>
      <c r="D103" s="41"/>
      <c r="E103" s="41"/>
      <c r="F103" s="41"/>
      <c r="G103" s="42"/>
      <c r="H103" s="34"/>
    </row>
    <row r="104" spans="1:8" ht="35.25" customHeight="1" x14ac:dyDescent="0.2">
      <c r="A104" s="115" t="s">
        <v>59</v>
      </c>
      <c r="B104" s="115"/>
      <c r="C104" s="115"/>
      <c r="D104" s="115"/>
      <c r="E104" s="115"/>
      <c r="F104" s="115"/>
      <c r="G104" s="115"/>
      <c r="H104" s="115"/>
    </row>
    <row r="105" spans="1:8" ht="30" customHeight="1" x14ac:dyDescent="0.2">
      <c r="A105" s="82" t="s">
        <v>30</v>
      </c>
      <c r="B105" s="83"/>
      <c r="C105" s="20" t="s">
        <v>31</v>
      </c>
      <c r="D105" s="95" t="s">
        <v>32</v>
      </c>
      <c r="E105" s="95"/>
      <c r="F105" s="95"/>
      <c r="G105" s="95"/>
      <c r="H105" s="96"/>
    </row>
    <row r="106" spans="1:8" ht="33" customHeight="1" x14ac:dyDescent="0.2">
      <c r="A106" s="84"/>
      <c r="B106" s="85"/>
      <c r="C106" s="116" t="s">
        <v>33</v>
      </c>
      <c r="D106" s="116" t="s">
        <v>34</v>
      </c>
      <c r="E106" s="92" t="s">
        <v>33</v>
      </c>
      <c r="F106" s="92" t="s">
        <v>35</v>
      </c>
      <c r="G106" s="97" t="s">
        <v>36</v>
      </c>
      <c r="H106" s="98"/>
    </row>
    <row r="107" spans="1:8" ht="75" customHeight="1" x14ac:dyDescent="0.2">
      <c r="A107" s="86"/>
      <c r="B107" s="87"/>
      <c r="C107" s="117"/>
      <c r="D107" s="117"/>
      <c r="E107" s="93"/>
      <c r="F107" s="93"/>
      <c r="G107" s="21" t="s">
        <v>37</v>
      </c>
      <c r="H107" s="21" t="s">
        <v>38</v>
      </c>
    </row>
    <row r="108" spans="1:8" ht="30" customHeight="1" x14ac:dyDescent="0.2">
      <c r="A108" s="137" t="s">
        <v>60</v>
      </c>
      <c r="B108" s="138"/>
      <c r="C108" s="37">
        <f>SUM(C109:C112)</f>
        <v>313049545.95999998</v>
      </c>
      <c r="D108" s="37">
        <f>SUM(D109:D112)</f>
        <v>331958324.25</v>
      </c>
      <c r="E108" s="37">
        <f>SUM(E109:E112)</f>
        <v>331284954.82000005</v>
      </c>
      <c r="F108" s="45">
        <f>SUM(F109:F112)</f>
        <v>4212017525.4700003</v>
      </c>
      <c r="G108" s="46">
        <f>E108/D108-1</f>
        <v>-2.0284758079837095E-3</v>
      </c>
      <c r="H108" s="47">
        <f>E108/C108-1</f>
        <v>5.82508714525658E-2</v>
      </c>
    </row>
    <row r="109" spans="1:8" ht="30" customHeight="1" x14ac:dyDescent="0.2">
      <c r="A109" s="104" t="s">
        <v>61</v>
      </c>
      <c r="B109" s="105"/>
      <c r="C109" s="48">
        <v>154319149</v>
      </c>
      <c r="D109" s="44">
        <v>172079142</v>
      </c>
      <c r="E109" s="45">
        <v>171907233</v>
      </c>
      <c r="F109" s="45">
        <v>2276253045</v>
      </c>
      <c r="G109" s="46">
        <f t="shared" ref="G109:G112" si="8">E109/D109-1</f>
        <v>-9.9901125727375195E-4</v>
      </c>
      <c r="H109" s="47">
        <f t="shared" ref="H109:H112" si="9">E109/C109-1</f>
        <v>0.11397214223880936</v>
      </c>
    </row>
    <row r="110" spans="1:8" ht="30" customHeight="1" x14ac:dyDescent="0.2">
      <c r="A110" s="104" t="s">
        <v>62</v>
      </c>
      <c r="B110" s="105"/>
      <c r="C110" s="43">
        <v>155167000</v>
      </c>
      <c r="D110" s="49">
        <v>155167000</v>
      </c>
      <c r="E110" s="43">
        <v>155167000</v>
      </c>
      <c r="F110" s="43">
        <v>1862004000</v>
      </c>
      <c r="G110" s="46">
        <f t="shared" si="8"/>
        <v>0</v>
      </c>
      <c r="H110" s="47">
        <f>E110/C110-1</f>
        <v>0</v>
      </c>
    </row>
    <row r="111" spans="1:8" ht="30" customHeight="1" x14ac:dyDescent="0.2">
      <c r="A111" s="113" t="s">
        <v>63</v>
      </c>
      <c r="B111" s="114"/>
      <c r="C111" s="43">
        <v>490556</v>
      </c>
      <c r="D111" s="49">
        <v>885908.18</v>
      </c>
      <c r="E111" s="13">
        <v>524999.41</v>
      </c>
      <c r="F111" s="13">
        <v>18347371.59</v>
      </c>
      <c r="G111" s="46">
        <f t="shared" si="8"/>
        <v>-0.40738846095765813</v>
      </c>
      <c r="H111" s="47">
        <f>E111/C111-1</f>
        <v>7.0213003204527169E-2</v>
      </c>
    </row>
    <row r="112" spans="1:8" ht="30" customHeight="1" x14ac:dyDescent="0.2">
      <c r="A112" s="101" t="s">
        <v>64</v>
      </c>
      <c r="B112" s="102"/>
      <c r="C112" s="50">
        <v>3072840.96</v>
      </c>
      <c r="D112" s="51">
        <v>3826274.07</v>
      </c>
      <c r="E112" s="14">
        <v>3685722.41</v>
      </c>
      <c r="F112" s="14">
        <v>55413108.879999995</v>
      </c>
      <c r="G112" s="52">
        <f t="shared" si="8"/>
        <v>-3.673329652520152E-2</v>
      </c>
      <c r="H112" s="53">
        <f t="shared" si="9"/>
        <v>0.19945108060522609</v>
      </c>
    </row>
    <row r="113" spans="1:20" ht="27.75" customHeight="1" x14ac:dyDescent="0.2">
      <c r="A113" s="54"/>
      <c r="B113" s="54"/>
      <c r="C113" s="54"/>
      <c r="D113" s="54"/>
      <c r="E113" s="54"/>
      <c r="F113" s="54"/>
      <c r="G113" s="54"/>
      <c r="H113" s="54"/>
    </row>
    <row r="114" spans="1:20" ht="31.5" customHeight="1" x14ac:dyDescent="0.2">
      <c r="A114" s="81" t="s">
        <v>65</v>
      </c>
      <c r="B114" s="81"/>
      <c r="C114" s="81"/>
      <c r="D114" s="81"/>
      <c r="E114" s="81"/>
      <c r="F114" s="81"/>
      <c r="G114" s="81"/>
      <c r="H114" s="81"/>
    </row>
    <row r="115" spans="1:20" ht="24.75" customHeight="1" x14ac:dyDescent="0.2">
      <c r="A115" s="82" t="s">
        <v>30</v>
      </c>
      <c r="B115" s="83"/>
      <c r="C115" s="20" t="s">
        <v>31</v>
      </c>
      <c r="D115" s="94" t="s">
        <v>32</v>
      </c>
      <c r="E115" s="95"/>
      <c r="F115" s="95"/>
      <c r="G115" s="95"/>
      <c r="H115" s="96"/>
    </row>
    <row r="116" spans="1:20" ht="34.5" customHeight="1" x14ac:dyDescent="0.2">
      <c r="A116" s="84"/>
      <c r="B116" s="85"/>
      <c r="C116" s="90" t="s">
        <v>33</v>
      </c>
      <c r="D116" s="116" t="s">
        <v>34</v>
      </c>
      <c r="E116" s="92" t="s">
        <v>33</v>
      </c>
      <c r="F116" s="92" t="s">
        <v>35</v>
      </c>
      <c r="G116" s="97" t="s">
        <v>36</v>
      </c>
      <c r="H116" s="98"/>
    </row>
    <row r="117" spans="1:20" ht="75" customHeight="1" x14ac:dyDescent="0.2">
      <c r="A117" s="86"/>
      <c r="B117" s="87"/>
      <c r="C117" s="91"/>
      <c r="D117" s="117"/>
      <c r="E117" s="93"/>
      <c r="F117" s="93"/>
      <c r="G117" s="21" t="s">
        <v>37</v>
      </c>
      <c r="H117" s="21" t="s">
        <v>38</v>
      </c>
    </row>
    <row r="118" spans="1:20" ht="18.75" customHeight="1" x14ac:dyDescent="0.2">
      <c r="A118" s="118" t="s">
        <v>66</v>
      </c>
      <c r="B118" s="119"/>
      <c r="C118" s="119"/>
      <c r="D118" s="119"/>
      <c r="E118" s="119"/>
      <c r="F118" s="119"/>
      <c r="G118" s="119"/>
      <c r="H118" s="120"/>
    </row>
    <row r="119" spans="1:20" ht="18.75" customHeight="1" x14ac:dyDescent="0.2">
      <c r="A119" s="104" t="s">
        <v>67</v>
      </c>
      <c r="B119" s="105"/>
      <c r="C119" s="35">
        <v>2375</v>
      </c>
      <c r="D119" s="35">
        <v>2073</v>
      </c>
      <c r="E119" s="22">
        <v>2042</v>
      </c>
      <c r="F119" s="10">
        <v>2182</v>
      </c>
      <c r="G119" s="55">
        <f>E119/D119-1</f>
        <v>-1.4954172696575063E-2</v>
      </c>
      <c r="H119" s="12">
        <f>E119/C119-1</f>
        <v>-0.14021052631578945</v>
      </c>
    </row>
    <row r="120" spans="1:20" ht="18.75" customHeight="1" x14ac:dyDescent="0.2">
      <c r="A120" s="104" t="s">
        <v>55</v>
      </c>
      <c r="B120" s="105"/>
      <c r="C120" s="37">
        <v>7139615.8200000003</v>
      </c>
      <c r="D120" s="37">
        <v>6980278.9100000001</v>
      </c>
      <c r="E120" s="24">
        <v>6875500.9000000004</v>
      </c>
      <c r="F120" s="13">
        <v>86584683.5</v>
      </c>
      <c r="G120" s="55">
        <f t="shared" ref="G120:G121" si="10">E120/D120-1</f>
        <v>-1.5010576418356902E-2</v>
      </c>
      <c r="H120" s="12">
        <f t="shared" ref="H120:H121" si="11">E120/C120-1</f>
        <v>-3.6992875619461518E-2</v>
      </c>
    </row>
    <row r="121" spans="1:20" ht="18.75" customHeight="1" x14ac:dyDescent="0.2">
      <c r="A121" s="104" t="s">
        <v>51</v>
      </c>
      <c r="B121" s="105"/>
      <c r="C121" s="37">
        <v>3006.15</v>
      </c>
      <c r="D121" s="37">
        <v>3367.24</v>
      </c>
      <c r="E121" s="24">
        <v>3367.04</v>
      </c>
      <c r="F121" s="13">
        <v>3306.65</v>
      </c>
      <c r="G121" s="55">
        <f t="shared" si="10"/>
        <v>-5.9395825661279211E-5</v>
      </c>
      <c r="H121" s="12">
        <f t="shared" si="11"/>
        <v>0.12005056301249106</v>
      </c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</row>
    <row r="122" spans="1:20" ht="18.75" customHeight="1" x14ac:dyDescent="0.2">
      <c r="A122" s="110" t="s">
        <v>68</v>
      </c>
      <c r="B122" s="111"/>
      <c r="C122" s="111"/>
      <c r="D122" s="111"/>
      <c r="E122" s="111"/>
      <c r="F122" s="111"/>
      <c r="G122" s="111"/>
      <c r="H122" s="112"/>
    </row>
    <row r="123" spans="1:20" ht="18.75" customHeight="1" x14ac:dyDescent="0.2">
      <c r="A123" s="104" t="s">
        <v>54</v>
      </c>
      <c r="B123" s="105"/>
      <c r="C123" s="57">
        <v>74</v>
      </c>
      <c r="D123" s="58">
        <v>51</v>
      </c>
      <c r="E123" s="35">
        <v>52</v>
      </c>
      <c r="F123" s="35">
        <v>721</v>
      </c>
      <c r="G123" s="36">
        <f t="shared" ref="G123:G124" si="12">E123/D123-1</f>
        <v>1.9607843137254832E-2</v>
      </c>
      <c r="H123" s="12">
        <f t="shared" ref="H123:H124" si="13">E123/C123-1</f>
        <v>-0.29729729729729726</v>
      </c>
    </row>
    <row r="124" spans="1:20" ht="18.75" customHeight="1" x14ac:dyDescent="0.2">
      <c r="A124" s="104" t="s">
        <v>55</v>
      </c>
      <c r="B124" s="105"/>
      <c r="C124" s="59">
        <v>83406.87999999999</v>
      </c>
      <c r="D124" s="37">
        <v>64450.229999999996</v>
      </c>
      <c r="E124" s="37">
        <v>65713.959999999992</v>
      </c>
      <c r="F124" s="37">
        <v>890896.80999999994</v>
      </c>
      <c r="G124" s="36">
        <f t="shared" si="12"/>
        <v>1.9607843137254832E-2</v>
      </c>
      <c r="H124" s="12">
        <f t="shared" si="13"/>
        <v>-0.21212782446723821</v>
      </c>
    </row>
    <row r="125" spans="1:20" ht="18.75" customHeight="1" x14ac:dyDescent="0.2">
      <c r="A125" s="104" t="s">
        <v>69</v>
      </c>
      <c r="B125" s="105"/>
      <c r="C125" s="37">
        <v>1127.1199999999999</v>
      </c>
      <c r="D125" s="37">
        <v>1263.73</v>
      </c>
      <c r="E125" s="37">
        <v>1263.73</v>
      </c>
      <c r="F125" s="37">
        <v>1263.73</v>
      </c>
      <c r="G125" s="36">
        <f>E125/D125-1</f>
        <v>0</v>
      </c>
      <c r="H125" s="12">
        <f>E125/C125-1</f>
        <v>0.1212027113350842</v>
      </c>
    </row>
    <row r="126" spans="1:20" ht="18.75" customHeight="1" x14ac:dyDescent="0.2">
      <c r="A126" s="110" t="s">
        <v>70</v>
      </c>
      <c r="B126" s="111"/>
      <c r="C126" s="111"/>
      <c r="D126" s="111"/>
      <c r="E126" s="111"/>
      <c r="F126" s="111"/>
      <c r="G126" s="111"/>
      <c r="H126" s="112"/>
    </row>
    <row r="127" spans="1:20" ht="18.75" customHeight="1" x14ac:dyDescent="0.2">
      <c r="A127" s="104" t="s">
        <v>54</v>
      </c>
      <c r="B127" s="105"/>
      <c r="C127" s="35">
        <v>23499</v>
      </c>
      <c r="D127" s="35">
        <v>20362</v>
      </c>
      <c r="E127" s="35">
        <v>20064</v>
      </c>
      <c r="F127" s="35">
        <v>258408</v>
      </c>
      <c r="G127" s="36">
        <f t="shared" ref="G127:G129" si="14">E127/D127-1</f>
        <v>-1.4635104606620208E-2</v>
      </c>
      <c r="H127" s="12">
        <f t="shared" ref="H127:H129" si="15">E127/C127-1</f>
        <v>-0.14617643303970385</v>
      </c>
    </row>
    <row r="128" spans="1:20" ht="18.75" customHeight="1" x14ac:dyDescent="0.2">
      <c r="A128" s="104" t="s">
        <v>55</v>
      </c>
      <c r="B128" s="105"/>
      <c r="C128" s="37">
        <v>5961703.4100000001</v>
      </c>
      <c r="D128" s="37">
        <v>6066741.2199999997</v>
      </c>
      <c r="E128" s="37">
        <v>5997319.2300000004</v>
      </c>
      <c r="F128" s="37">
        <v>75120863.930000007</v>
      </c>
      <c r="G128" s="36">
        <f t="shared" si="14"/>
        <v>-1.1443044541134983E-2</v>
      </c>
      <c r="H128" s="12">
        <f t="shared" si="15"/>
        <v>5.9741012845857533E-3</v>
      </c>
    </row>
    <row r="129" spans="1:8" ht="18.75" customHeight="1" x14ac:dyDescent="0.2">
      <c r="A129" s="104" t="s">
        <v>51</v>
      </c>
      <c r="B129" s="105"/>
      <c r="C129" s="37">
        <v>253.7</v>
      </c>
      <c r="D129" s="37">
        <v>297.94</v>
      </c>
      <c r="E129" s="37">
        <v>298.91000000000003</v>
      </c>
      <c r="F129" s="37">
        <v>290.70999999999998</v>
      </c>
      <c r="G129" s="36">
        <f t="shared" si="14"/>
        <v>3.2556890649124703E-3</v>
      </c>
      <c r="H129" s="12">
        <f t="shared" si="15"/>
        <v>0.17820260149783218</v>
      </c>
    </row>
    <row r="130" spans="1:8" ht="18.75" customHeight="1" x14ac:dyDescent="0.2">
      <c r="A130" s="110" t="s">
        <v>71</v>
      </c>
      <c r="B130" s="111"/>
      <c r="C130" s="111"/>
      <c r="D130" s="111"/>
      <c r="E130" s="111"/>
      <c r="F130" s="111"/>
      <c r="G130" s="111"/>
      <c r="H130" s="112"/>
    </row>
    <row r="131" spans="1:8" ht="18.75" customHeight="1" x14ac:dyDescent="0.2">
      <c r="A131" s="104" t="s">
        <v>54</v>
      </c>
      <c r="B131" s="105"/>
      <c r="C131" s="35">
        <v>6659</v>
      </c>
      <c r="D131" s="35">
        <v>5751</v>
      </c>
      <c r="E131" s="35">
        <v>5653</v>
      </c>
      <c r="F131" s="35">
        <v>73042</v>
      </c>
      <c r="G131" s="36">
        <f t="shared" ref="G131:G133" si="16">E131/D131-1</f>
        <v>-1.7040514693096864E-2</v>
      </c>
      <c r="H131" s="12">
        <f t="shared" ref="H131:H133" si="17">E131/C131-1</f>
        <v>-0.15107373479501429</v>
      </c>
    </row>
    <row r="132" spans="1:8" ht="18.75" customHeight="1" x14ac:dyDescent="0.2">
      <c r="A132" s="104" t="s">
        <v>55</v>
      </c>
      <c r="B132" s="105"/>
      <c r="C132" s="37">
        <v>1946280.54</v>
      </c>
      <c r="D132" s="37">
        <v>1882259.8</v>
      </c>
      <c r="E132" s="37">
        <v>1856112.79</v>
      </c>
      <c r="F132" s="37">
        <v>23512536.800000001</v>
      </c>
      <c r="G132" s="36">
        <f t="shared" si="16"/>
        <v>-1.3891286420716242E-2</v>
      </c>
      <c r="H132" s="12">
        <f t="shared" si="17"/>
        <v>-4.6328238990664738E-2</v>
      </c>
    </row>
    <row r="133" spans="1:8" ht="18.75" customHeight="1" x14ac:dyDescent="0.2">
      <c r="A133" s="104" t="s">
        <v>51</v>
      </c>
      <c r="B133" s="105"/>
      <c r="C133" s="37">
        <v>292.27999999999997</v>
      </c>
      <c r="D133" s="37">
        <v>327.29000000000002</v>
      </c>
      <c r="E133" s="37">
        <v>328.34</v>
      </c>
      <c r="F133" s="37">
        <v>321.89999999999998</v>
      </c>
      <c r="G133" s="36">
        <f t="shared" si="16"/>
        <v>3.2081640135657175E-3</v>
      </c>
      <c r="H133" s="12">
        <f t="shared" si="17"/>
        <v>0.12337484603804572</v>
      </c>
    </row>
    <row r="134" spans="1:8" ht="18.75" customHeight="1" x14ac:dyDescent="0.2">
      <c r="A134" s="110" t="s">
        <v>72</v>
      </c>
      <c r="B134" s="111"/>
      <c r="C134" s="111"/>
      <c r="D134" s="111"/>
      <c r="E134" s="111"/>
      <c r="F134" s="111"/>
      <c r="G134" s="111"/>
      <c r="H134" s="112"/>
    </row>
    <row r="135" spans="1:8" ht="18.75" customHeight="1" x14ac:dyDescent="0.2">
      <c r="A135" s="104" t="s">
        <v>54</v>
      </c>
      <c r="B135" s="105"/>
      <c r="C135" s="35">
        <v>7</v>
      </c>
      <c r="D135" s="35">
        <v>8</v>
      </c>
      <c r="E135" s="35">
        <v>5</v>
      </c>
      <c r="F135" s="35">
        <v>89</v>
      </c>
      <c r="G135" s="36">
        <f t="shared" ref="G135:G137" si="18">E135/D135-1</f>
        <v>-0.375</v>
      </c>
      <c r="H135" s="12">
        <f t="shared" ref="H135:H137" si="19">E135/C135-1</f>
        <v>-0.2857142857142857</v>
      </c>
    </row>
    <row r="136" spans="1:8" ht="18.75" customHeight="1" x14ac:dyDescent="0.2">
      <c r="A136" s="104" t="s">
        <v>55</v>
      </c>
      <c r="B136" s="105"/>
      <c r="C136" s="37">
        <v>28000</v>
      </c>
      <c r="D136" s="37">
        <v>32000</v>
      </c>
      <c r="E136" s="37">
        <v>20000</v>
      </c>
      <c r="F136" s="37">
        <v>356000</v>
      </c>
      <c r="G136" s="36">
        <f t="shared" si="18"/>
        <v>-0.375</v>
      </c>
      <c r="H136" s="12">
        <f t="shared" si="19"/>
        <v>-0.2857142857142857</v>
      </c>
    </row>
    <row r="137" spans="1:8" ht="18.75" customHeight="1" x14ac:dyDescent="0.2">
      <c r="A137" s="104" t="s">
        <v>51</v>
      </c>
      <c r="B137" s="105"/>
      <c r="C137" s="13">
        <v>4000</v>
      </c>
      <c r="D137" s="37">
        <v>4000</v>
      </c>
      <c r="E137" s="13">
        <v>4000</v>
      </c>
      <c r="F137" s="13">
        <v>4000</v>
      </c>
      <c r="G137" s="36">
        <f t="shared" si="18"/>
        <v>0</v>
      </c>
      <c r="H137" s="12">
        <f t="shared" si="19"/>
        <v>0</v>
      </c>
    </row>
    <row r="138" spans="1:8" ht="18.75" customHeight="1" x14ac:dyDescent="0.2">
      <c r="A138" s="121" t="s">
        <v>73</v>
      </c>
      <c r="B138" s="122"/>
      <c r="C138" s="122"/>
      <c r="D138" s="122"/>
      <c r="E138" s="122"/>
      <c r="F138" s="122"/>
      <c r="G138" s="122"/>
      <c r="H138" s="123"/>
    </row>
    <row r="139" spans="1:8" ht="18.75" customHeight="1" x14ac:dyDescent="0.2">
      <c r="A139" s="124" t="s">
        <v>54</v>
      </c>
      <c r="B139" s="125"/>
      <c r="C139" s="63">
        <v>1</v>
      </c>
      <c r="D139" s="64" t="s">
        <v>74</v>
      </c>
      <c r="E139" s="64" t="s">
        <v>74</v>
      </c>
      <c r="F139" s="64" t="s">
        <v>74</v>
      </c>
      <c r="G139" s="64" t="s">
        <v>74</v>
      </c>
      <c r="H139" s="12">
        <v>-1</v>
      </c>
    </row>
    <row r="140" spans="1:8" ht="18.75" customHeight="1" x14ac:dyDescent="0.2">
      <c r="A140" s="124" t="s">
        <v>55</v>
      </c>
      <c r="B140" s="125"/>
      <c r="C140" s="65">
        <v>158.84</v>
      </c>
      <c r="D140" s="64" t="s">
        <v>74</v>
      </c>
      <c r="E140" s="64" t="s">
        <v>74</v>
      </c>
      <c r="F140" s="64" t="s">
        <v>74</v>
      </c>
      <c r="G140" s="64" t="s">
        <v>74</v>
      </c>
      <c r="H140" s="12">
        <v>-1</v>
      </c>
    </row>
    <row r="141" spans="1:8" ht="18.75" customHeight="1" x14ac:dyDescent="0.2">
      <c r="A141" s="124" t="s">
        <v>51</v>
      </c>
      <c r="B141" s="125"/>
      <c r="C141" s="65">
        <v>158.84</v>
      </c>
      <c r="D141" s="64" t="s">
        <v>74</v>
      </c>
      <c r="E141" s="64" t="s">
        <v>74</v>
      </c>
      <c r="F141" s="64" t="s">
        <v>74</v>
      </c>
      <c r="G141" s="64" t="s">
        <v>74</v>
      </c>
      <c r="H141" s="12">
        <v>-1</v>
      </c>
    </row>
    <row r="142" spans="1:8" ht="18.75" customHeight="1" x14ac:dyDescent="0.2">
      <c r="A142" s="110" t="s">
        <v>75</v>
      </c>
      <c r="B142" s="111"/>
      <c r="C142" s="111"/>
      <c r="D142" s="111"/>
      <c r="E142" s="111"/>
      <c r="F142" s="111"/>
      <c r="G142" s="111"/>
      <c r="H142" s="112"/>
    </row>
    <row r="143" spans="1:8" ht="18.75" customHeight="1" x14ac:dyDescent="0.2">
      <c r="A143" s="104" t="s">
        <v>54</v>
      </c>
      <c r="B143" s="105"/>
      <c r="C143" s="35">
        <v>1551</v>
      </c>
      <c r="D143" s="35">
        <v>1251</v>
      </c>
      <c r="E143" s="35">
        <v>1225</v>
      </c>
      <c r="F143" s="35">
        <v>16398</v>
      </c>
      <c r="G143" s="36">
        <f t="shared" ref="G143:G145" si="20">E143/D143-1</f>
        <v>-2.0783373301358932E-2</v>
      </c>
      <c r="H143" s="12">
        <f t="shared" ref="H143:H145" si="21">E143/C143-1</f>
        <v>-0.21018697614442294</v>
      </c>
    </row>
    <row r="144" spans="1:8" ht="18.75" customHeight="1" x14ac:dyDescent="0.2">
      <c r="A144" s="104" t="s">
        <v>55</v>
      </c>
      <c r="B144" s="105"/>
      <c r="C144" s="37">
        <v>453361.21</v>
      </c>
      <c r="D144" s="37">
        <v>410276.69</v>
      </c>
      <c r="E144" s="37">
        <v>402026.68</v>
      </c>
      <c r="F144" s="37">
        <v>5275250.87</v>
      </c>
      <c r="G144" s="36">
        <f t="shared" si="20"/>
        <v>-2.0108405378818861E-2</v>
      </c>
      <c r="H144" s="12">
        <f t="shared" si="21"/>
        <v>-0.11323097095139667</v>
      </c>
    </row>
    <row r="145" spans="1:8" ht="18.75" customHeight="1" x14ac:dyDescent="0.2">
      <c r="A145" s="104" t="s">
        <v>51</v>
      </c>
      <c r="B145" s="105"/>
      <c r="C145" s="37">
        <v>292.3</v>
      </c>
      <c r="D145" s="37">
        <v>327.96</v>
      </c>
      <c r="E145" s="37">
        <v>328.19</v>
      </c>
      <c r="F145" s="37">
        <v>321.7</v>
      </c>
      <c r="G145" s="36">
        <f t="shared" si="20"/>
        <v>7.0130503719978421E-4</v>
      </c>
      <c r="H145" s="12">
        <f t="shared" si="21"/>
        <v>0.12278481012658227</v>
      </c>
    </row>
    <row r="146" spans="1:8" ht="18.75" customHeight="1" x14ac:dyDescent="0.2">
      <c r="A146" s="110" t="s">
        <v>76</v>
      </c>
      <c r="B146" s="111"/>
      <c r="C146" s="111"/>
      <c r="D146" s="111"/>
      <c r="E146" s="111"/>
      <c r="F146" s="111"/>
      <c r="G146" s="111"/>
      <c r="H146" s="112"/>
    </row>
    <row r="147" spans="1:8" ht="18.75" customHeight="1" x14ac:dyDescent="0.2">
      <c r="A147" s="104" t="s">
        <v>54</v>
      </c>
      <c r="B147" s="105"/>
      <c r="C147" s="35">
        <v>4395</v>
      </c>
      <c r="D147" s="35">
        <v>3787</v>
      </c>
      <c r="E147" s="35">
        <v>3728</v>
      </c>
      <c r="F147" s="35">
        <v>48419</v>
      </c>
      <c r="G147" s="36">
        <f t="shared" ref="G147:G149" si="22">E147/D147-1</f>
        <v>-1.5579614470557224E-2</v>
      </c>
      <c r="H147" s="12">
        <f t="shared" ref="H147:H149" si="23">E147/C147-1</f>
        <v>-0.15176336746302621</v>
      </c>
    </row>
    <row r="148" spans="1:8" ht="18.75" customHeight="1" x14ac:dyDescent="0.2">
      <c r="A148" s="104" t="s">
        <v>55</v>
      </c>
      <c r="B148" s="105"/>
      <c r="C148" s="37">
        <v>1136554.17</v>
      </c>
      <c r="D148" s="37">
        <v>1090852.1100000001</v>
      </c>
      <c r="E148" s="37">
        <v>1074165.1200000001</v>
      </c>
      <c r="F148" s="37">
        <v>13710978.450000003</v>
      </c>
      <c r="G148" s="36">
        <f t="shared" si="22"/>
        <v>-1.5297206511339145E-2</v>
      </c>
      <c r="H148" s="12">
        <f t="shared" si="23"/>
        <v>-5.489316008580547E-2</v>
      </c>
    </row>
    <row r="149" spans="1:8" ht="18.75" customHeight="1" x14ac:dyDescent="0.2">
      <c r="A149" s="104" t="s">
        <v>51</v>
      </c>
      <c r="B149" s="105"/>
      <c r="C149" s="37">
        <v>258.60000000000002</v>
      </c>
      <c r="D149" s="37">
        <v>288.05</v>
      </c>
      <c r="E149" s="37">
        <v>288.13</v>
      </c>
      <c r="F149" s="37">
        <v>283.17</v>
      </c>
      <c r="G149" s="36">
        <f t="shared" si="22"/>
        <v>2.7772956084004541E-4</v>
      </c>
      <c r="H149" s="12">
        <f t="shared" si="23"/>
        <v>0.11419180201082746</v>
      </c>
    </row>
    <row r="150" spans="1:8" ht="18.75" customHeight="1" x14ac:dyDescent="0.2">
      <c r="A150" s="110" t="s">
        <v>77</v>
      </c>
      <c r="B150" s="111"/>
      <c r="C150" s="111"/>
      <c r="D150" s="111"/>
      <c r="E150" s="111"/>
      <c r="F150" s="111"/>
      <c r="G150" s="111"/>
      <c r="H150" s="112"/>
    </row>
    <row r="151" spans="1:8" ht="18.75" customHeight="1" x14ac:dyDescent="0.2">
      <c r="A151" s="104" t="s">
        <v>54</v>
      </c>
      <c r="B151" s="105"/>
      <c r="C151" s="35">
        <v>18612</v>
      </c>
      <c r="D151" s="35">
        <v>15834</v>
      </c>
      <c r="E151" s="35">
        <v>15574</v>
      </c>
      <c r="F151" s="35">
        <v>202441</v>
      </c>
      <c r="G151" s="36">
        <f t="shared" ref="G151:G153" si="24">E151/D151-1</f>
        <v>-1.6420361247947435E-2</v>
      </c>
      <c r="H151" s="12">
        <f t="shared" ref="H151:H153" si="25">E151/C151-1</f>
        <v>-0.16322802493015254</v>
      </c>
    </row>
    <row r="152" spans="1:8" ht="18.75" customHeight="1" x14ac:dyDescent="0.2">
      <c r="A152" s="104" t="s">
        <v>55</v>
      </c>
      <c r="B152" s="105"/>
      <c r="C152" s="37">
        <v>816240</v>
      </c>
      <c r="D152" s="37">
        <v>777997.49</v>
      </c>
      <c r="E152" s="37">
        <v>767807.49</v>
      </c>
      <c r="F152" s="37">
        <v>9779731.2799999993</v>
      </c>
      <c r="G152" s="36">
        <f t="shared" si="24"/>
        <v>-1.3097728631489503E-2</v>
      </c>
      <c r="H152" s="12">
        <f t="shared" si="25"/>
        <v>-5.9336114378124138E-2</v>
      </c>
    </row>
    <row r="153" spans="1:8" ht="18.75" customHeight="1" x14ac:dyDescent="0.2">
      <c r="A153" s="104" t="s">
        <v>51</v>
      </c>
      <c r="B153" s="105"/>
      <c r="C153" s="37">
        <v>43.86</v>
      </c>
      <c r="D153" s="37">
        <v>49.13</v>
      </c>
      <c r="E153" s="37">
        <v>49.3</v>
      </c>
      <c r="F153" s="37">
        <v>48.31</v>
      </c>
      <c r="G153" s="36">
        <f t="shared" si="24"/>
        <v>3.4602076124565784E-3</v>
      </c>
      <c r="H153" s="12">
        <f t="shared" si="25"/>
        <v>0.12403100775193798</v>
      </c>
    </row>
    <row r="154" spans="1:8" ht="18.75" customHeight="1" x14ac:dyDescent="0.2">
      <c r="A154" s="110" t="s">
        <v>78</v>
      </c>
      <c r="B154" s="111"/>
      <c r="C154" s="111"/>
      <c r="D154" s="111"/>
      <c r="E154" s="111"/>
      <c r="F154" s="111"/>
      <c r="G154" s="111"/>
      <c r="H154" s="112"/>
    </row>
    <row r="155" spans="1:8" ht="20.25" customHeight="1" x14ac:dyDescent="0.2">
      <c r="A155" s="113" t="s">
        <v>54</v>
      </c>
      <c r="B155" s="114"/>
      <c r="C155" s="10">
        <v>6</v>
      </c>
      <c r="D155" s="10">
        <v>5</v>
      </c>
      <c r="E155" s="10">
        <v>5</v>
      </c>
      <c r="F155" s="10">
        <v>60</v>
      </c>
      <c r="G155" s="46">
        <f t="shared" ref="G155:G157" si="26">E155/D155-1</f>
        <v>0</v>
      </c>
      <c r="H155" s="47">
        <f t="shared" ref="H155:H157" si="27">E155/C155-1</f>
        <v>-0.16666666666666663</v>
      </c>
    </row>
    <row r="156" spans="1:8" ht="18.75" customHeight="1" x14ac:dyDescent="0.2">
      <c r="A156" s="113" t="s">
        <v>55</v>
      </c>
      <c r="B156" s="114"/>
      <c r="C156" s="13">
        <v>7414.86</v>
      </c>
      <c r="D156" s="13">
        <v>6927.95</v>
      </c>
      <c r="E156" s="13">
        <v>6927.95</v>
      </c>
      <c r="F156" s="13">
        <v>81637.599999999977</v>
      </c>
      <c r="G156" s="46">
        <f t="shared" si="26"/>
        <v>0</v>
      </c>
      <c r="H156" s="47">
        <f t="shared" si="27"/>
        <v>-6.566678264997583E-2</v>
      </c>
    </row>
    <row r="157" spans="1:8" ht="18.75" customHeight="1" x14ac:dyDescent="0.2">
      <c r="A157" s="113" t="s">
        <v>51</v>
      </c>
      <c r="B157" s="114"/>
      <c r="C157" s="13">
        <v>1235.81</v>
      </c>
      <c r="D157" s="13">
        <v>1385.59</v>
      </c>
      <c r="E157" s="13">
        <v>1385.59</v>
      </c>
      <c r="F157" s="13">
        <v>1360.63</v>
      </c>
      <c r="G157" s="46">
        <f t="shared" si="26"/>
        <v>0</v>
      </c>
      <c r="H157" s="47">
        <f t="shared" si="27"/>
        <v>0.12119986082002887</v>
      </c>
    </row>
    <row r="158" spans="1:8" ht="18.75" customHeight="1" x14ac:dyDescent="0.2">
      <c r="A158" s="126" t="s">
        <v>79</v>
      </c>
      <c r="B158" s="127"/>
      <c r="C158" s="127"/>
      <c r="D158" s="127"/>
      <c r="E158" s="127"/>
      <c r="F158" s="127"/>
      <c r="G158" s="127"/>
      <c r="H158" s="128"/>
    </row>
    <row r="159" spans="1:8" ht="20.25" customHeight="1" x14ac:dyDescent="0.2">
      <c r="A159" s="113" t="s">
        <v>67</v>
      </c>
      <c r="B159" s="114"/>
      <c r="C159" s="10">
        <v>1399</v>
      </c>
      <c r="D159" s="10">
        <v>1433</v>
      </c>
      <c r="E159" s="10">
        <v>1444</v>
      </c>
      <c r="F159" s="10">
        <v>1424</v>
      </c>
      <c r="G159" s="46">
        <f t="shared" ref="G159:G161" si="28">E159/D159-1</f>
        <v>7.6762037683182349E-3</v>
      </c>
      <c r="H159" s="47">
        <f t="shared" ref="H159:H161" si="29">E159/C159-1</f>
        <v>3.2165832737669708E-2</v>
      </c>
    </row>
    <row r="160" spans="1:8" ht="18.75" customHeight="1" x14ac:dyDescent="0.2">
      <c r="A160" s="113" t="s">
        <v>80</v>
      </c>
      <c r="B160" s="114"/>
      <c r="C160" s="13">
        <v>2274761.7799999998</v>
      </c>
      <c r="D160" s="13">
        <v>2603147.1000000006</v>
      </c>
      <c r="E160" s="13">
        <v>2625108.66</v>
      </c>
      <c r="F160" s="13">
        <v>30427635.799999997</v>
      </c>
      <c r="G160" s="46">
        <f t="shared" si="28"/>
        <v>8.4365420609535668E-3</v>
      </c>
      <c r="H160" s="47">
        <f t="shared" si="29"/>
        <v>0.15401475577807555</v>
      </c>
    </row>
    <row r="161" spans="1:8" ht="18.75" customHeight="1" x14ac:dyDescent="0.2">
      <c r="A161" s="113" t="s">
        <v>81</v>
      </c>
      <c r="B161" s="114"/>
      <c r="C161" s="13">
        <v>1588.44</v>
      </c>
      <c r="D161" s="13">
        <v>1780.96</v>
      </c>
      <c r="E161" s="13">
        <v>1780.96</v>
      </c>
      <c r="F161" s="13">
        <v>1780.96</v>
      </c>
      <c r="G161" s="46">
        <f t="shared" si="28"/>
        <v>0</v>
      </c>
      <c r="H161" s="47">
        <f t="shared" si="29"/>
        <v>0.12120067487597885</v>
      </c>
    </row>
    <row r="162" spans="1:8" ht="28.5" customHeight="1" x14ac:dyDescent="0.2">
      <c r="A162" s="129" t="s">
        <v>82</v>
      </c>
      <c r="B162" s="130"/>
      <c r="C162" s="130"/>
      <c r="D162" s="130"/>
      <c r="E162" s="130"/>
      <c r="F162" s="130"/>
      <c r="G162" s="130"/>
      <c r="H162" s="131"/>
    </row>
    <row r="163" spans="1:8" ht="18.75" customHeight="1" x14ac:dyDescent="0.2">
      <c r="A163" s="113" t="s">
        <v>54</v>
      </c>
      <c r="B163" s="114"/>
      <c r="C163" s="10">
        <v>317</v>
      </c>
      <c r="D163" s="10">
        <v>324</v>
      </c>
      <c r="E163" s="10">
        <v>327</v>
      </c>
      <c r="F163" s="10">
        <v>3843</v>
      </c>
      <c r="G163" s="46">
        <f t="shared" ref="G163:G165" si="30">E163/D163-1</f>
        <v>9.2592592592593004E-3</v>
      </c>
      <c r="H163" s="47">
        <f t="shared" ref="H163:H165" si="31">E163/C163-1</f>
        <v>3.1545741324921162E-2</v>
      </c>
    </row>
    <row r="164" spans="1:8" ht="18.75" customHeight="1" x14ac:dyDescent="0.2">
      <c r="A164" s="113" t="s">
        <v>55</v>
      </c>
      <c r="B164" s="114"/>
      <c r="C164" s="13">
        <v>401085.19000000006</v>
      </c>
      <c r="D164" s="13">
        <v>453677.25999999995</v>
      </c>
      <c r="E164" s="13">
        <v>457292.64000000007</v>
      </c>
      <c r="F164" s="13">
        <v>5357176.8999999994</v>
      </c>
      <c r="G164" s="46">
        <f t="shared" si="30"/>
        <v>7.9690571222372775E-3</v>
      </c>
      <c r="H164" s="47">
        <f t="shared" si="31"/>
        <v>0.14013843293490846</v>
      </c>
    </row>
    <row r="165" spans="1:8" ht="18.75" customHeight="1" x14ac:dyDescent="0.2">
      <c r="A165" s="113" t="s">
        <v>83</v>
      </c>
      <c r="B165" s="114"/>
      <c r="C165" s="13">
        <v>1265.25</v>
      </c>
      <c r="D165" s="13">
        <v>1400.24</v>
      </c>
      <c r="E165" s="13">
        <v>1398.45</v>
      </c>
      <c r="F165" s="13">
        <v>1394.01</v>
      </c>
      <c r="G165" s="46">
        <f t="shared" si="30"/>
        <v>-1.2783522824658666E-3</v>
      </c>
      <c r="H165" s="47">
        <f t="shared" si="31"/>
        <v>0.10527563722584476</v>
      </c>
    </row>
    <row r="166" spans="1:8" ht="18.75" customHeight="1" x14ac:dyDescent="0.2">
      <c r="A166" s="129" t="s">
        <v>84</v>
      </c>
      <c r="B166" s="130"/>
      <c r="C166" s="130"/>
      <c r="D166" s="130"/>
      <c r="E166" s="130"/>
      <c r="F166" s="130"/>
      <c r="G166" s="130"/>
      <c r="H166" s="131"/>
    </row>
    <row r="167" spans="1:8" ht="18.75" customHeight="1" x14ac:dyDescent="0.2">
      <c r="A167" s="113" t="s">
        <v>54</v>
      </c>
      <c r="B167" s="132"/>
      <c r="C167" s="10">
        <v>31224</v>
      </c>
      <c r="D167" s="66">
        <v>35942</v>
      </c>
      <c r="E167" s="10">
        <v>36328</v>
      </c>
      <c r="F167" s="10">
        <v>395484</v>
      </c>
      <c r="G167" s="46">
        <f t="shared" ref="G167:G168" si="32">E167/D167-1</f>
        <v>1.0739524789939336E-2</v>
      </c>
      <c r="H167" s="47">
        <f t="shared" ref="H167:H168" si="33">E167/C167-1</f>
        <v>0.16346400204970535</v>
      </c>
    </row>
    <row r="168" spans="1:8" ht="18.75" customHeight="1" x14ac:dyDescent="0.2">
      <c r="A168" s="113" t="s">
        <v>55</v>
      </c>
      <c r="B168" s="132"/>
      <c r="C168" s="13">
        <v>9535200</v>
      </c>
      <c r="D168" s="67">
        <v>12424347.479999999</v>
      </c>
      <c r="E168" s="13">
        <v>12397893.239999998</v>
      </c>
      <c r="F168" s="13">
        <v>134043067.5</v>
      </c>
      <c r="G168" s="46">
        <f t="shared" si="32"/>
        <v>-2.1292257032077266E-3</v>
      </c>
      <c r="H168" s="47">
        <f t="shared" si="33"/>
        <v>0.30022372262773711</v>
      </c>
    </row>
    <row r="169" spans="1:8" ht="18.75" customHeight="1" x14ac:dyDescent="0.2">
      <c r="A169" s="133" t="s">
        <v>85</v>
      </c>
      <c r="B169" s="134"/>
      <c r="C169" s="14">
        <v>300</v>
      </c>
      <c r="D169" s="68">
        <v>336.36</v>
      </c>
      <c r="E169" s="14">
        <v>336.36</v>
      </c>
      <c r="F169" s="14">
        <v>336.36</v>
      </c>
      <c r="G169" s="46">
        <f>E169/D169-1</f>
        <v>0</v>
      </c>
      <c r="H169" s="47">
        <f>E169/C169-1</f>
        <v>0.12119999999999997</v>
      </c>
    </row>
    <row r="170" spans="1:8" ht="24.75" customHeight="1" x14ac:dyDescent="0.2">
      <c r="A170" s="135" t="s">
        <v>86</v>
      </c>
      <c r="B170" s="135"/>
      <c r="C170" s="135"/>
      <c r="D170" s="135"/>
      <c r="E170" s="135"/>
      <c r="F170" s="135"/>
      <c r="G170" s="135"/>
      <c r="H170" s="135"/>
    </row>
    <row r="171" spans="1:8" ht="14.25" customHeight="1" x14ac:dyDescent="0.2">
      <c r="A171" s="136" t="s">
        <v>87</v>
      </c>
      <c r="B171" s="136"/>
      <c r="C171" s="136"/>
      <c r="D171" s="136"/>
      <c r="E171" s="136"/>
      <c r="F171" s="136"/>
      <c r="G171" s="136"/>
      <c r="H171" s="136"/>
    </row>
    <row r="172" spans="1:8" ht="14.25" customHeight="1" x14ac:dyDescent="0.2">
      <c r="D172" s="60"/>
      <c r="E172" s="60"/>
      <c r="F172" s="60"/>
      <c r="G172" s="60"/>
      <c r="H172" s="60"/>
    </row>
    <row r="173" spans="1:8" x14ac:dyDescent="0.2">
      <c r="D173" s="61"/>
      <c r="E173" s="61"/>
      <c r="F173" s="61"/>
      <c r="G173" s="42"/>
      <c r="H173" s="60"/>
    </row>
    <row r="174" spans="1:8" x14ac:dyDescent="0.2">
      <c r="H174" s="62"/>
    </row>
    <row r="175" spans="1:8" x14ac:dyDescent="0.2">
      <c r="H175" s="62"/>
    </row>
    <row r="176" spans="1:8" x14ac:dyDescent="0.2">
      <c r="H176" s="62"/>
    </row>
    <row r="177" spans="8:8" x14ac:dyDescent="0.2">
      <c r="H177" s="62"/>
    </row>
  </sheetData>
  <mergeCells count="158">
    <mergeCell ref="A166:H166"/>
    <mergeCell ref="A167:B167"/>
    <mergeCell ref="A168:B168"/>
    <mergeCell ref="A169:B169"/>
    <mergeCell ref="A170:H170"/>
    <mergeCell ref="A171:H171"/>
    <mergeCell ref="A160:B160"/>
    <mergeCell ref="A161:B161"/>
    <mergeCell ref="A162:H162"/>
    <mergeCell ref="A163:B163"/>
    <mergeCell ref="A164:B164"/>
    <mergeCell ref="A165:B165"/>
    <mergeCell ref="A154:H154"/>
    <mergeCell ref="A155:B155"/>
    <mergeCell ref="A156:B156"/>
    <mergeCell ref="A157:B157"/>
    <mergeCell ref="A158:H158"/>
    <mergeCell ref="A159:B159"/>
    <mergeCell ref="A148:B148"/>
    <mergeCell ref="A149:B149"/>
    <mergeCell ref="A150:H150"/>
    <mergeCell ref="A151:B151"/>
    <mergeCell ref="A152:B152"/>
    <mergeCell ref="A153:B153"/>
    <mergeCell ref="A142:H142"/>
    <mergeCell ref="A143:B143"/>
    <mergeCell ref="A144:B144"/>
    <mergeCell ref="A145:B145"/>
    <mergeCell ref="A146:H146"/>
    <mergeCell ref="A147:B147"/>
    <mergeCell ref="A136:B136"/>
    <mergeCell ref="A137:B137"/>
    <mergeCell ref="A138:H138"/>
    <mergeCell ref="A139:B139"/>
    <mergeCell ref="A140:B140"/>
    <mergeCell ref="A141:B141"/>
    <mergeCell ref="A130:H130"/>
    <mergeCell ref="A131:B131"/>
    <mergeCell ref="A132:B132"/>
    <mergeCell ref="A133:B133"/>
    <mergeCell ref="A134:H134"/>
    <mergeCell ref="A135:B135"/>
    <mergeCell ref="A124:B124"/>
    <mergeCell ref="A125:B125"/>
    <mergeCell ref="A126:H126"/>
    <mergeCell ref="A127:B127"/>
    <mergeCell ref="A128:B128"/>
    <mergeCell ref="A129:B129"/>
    <mergeCell ref="A118:H118"/>
    <mergeCell ref="A119:B119"/>
    <mergeCell ref="A120:B120"/>
    <mergeCell ref="A121:B121"/>
    <mergeCell ref="A122:H122"/>
    <mergeCell ref="A123:B123"/>
    <mergeCell ref="A114:H114"/>
    <mergeCell ref="A115:B117"/>
    <mergeCell ref="D115:H115"/>
    <mergeCell ref="C116:C117"/>
    <mergeCell ref="D116:D117"/>
    <mergeCell ref="E116:E117"/>
    <mergeCell ref="F116:F117"/>
    <mergeCell ref="G116:H116"/>
    <mergeCell ref="G106:H106"/>
    <mergeCell ref="A108:B108"/>
    <mergeCell ref="A109:B109"/>
    <mergeCell ref="A110:B110"/>
    <mergeCell ref="A111:B111"/>
    <mergeCell ref="A112:B112"/>
    <mergeCell ref="A100:B100"/>
    <mergeCell ref="A101:B101"/>
    <mergeCell ref="A102:B102"/>
    <mergeCell ref="A104:H104"/>
    <mergeCell ref="A105:B107"/>
    <mergeCell ref="D105:H105"/>
    <mergeCell ref="C106:C107"/>
    <mergeCell ref="D106:D107"/>
    <mergeCell ref="E106:E107"/>
    <mergeCell ref="F106:F107"/>
    <mergeCell ref="G93:H93"/>
    <mergeCell ref="A95:H95"/>
    <mergeCell ref="A96:B96"/>
    <mergeCell ref="A97:B97"/>
    <mergeCell ref="A98:B98"/>
    <mergeCell ref="A99:H99"/>
    <mergeCell ref="A87:B87"/>
    <mergeCell ref="A88:B88"/>
    <mergeCell ref="A89:B89"/>
    <mergeCell ref="A91:H91"/>
    <mergeCell ref="A92:B94"/>
    <mergeCell ref="D92:H92"/>
    <mergeCell ref="C93:C94"/>
    <mergeCell ref="D93:D94"/>
    <mergeCell ref="E93:E94"/>
    <mergeCell ref="F93:F94"/>
    <mergeCell ref="A84:B86"/>
    <mergeCell ref="D84:H84"/>
    <mergeCell ref="C85:C86"/>
    <mergeCell ref="D85:D86"/>
    <mergeCell ref="E85:E86"/>
    <mergeCell ref="F85:F86"/>
    <mergeCell ref="G85:H85"/>
    <mergeCell ref="F77:F78"/>
    <mergeCell ref="G77:H77"/>
    <mergeCell ref="A79:B79"/>
    <mergeCell ref="A80:B80"/>
    <mergeCell ref="A81:B81"/>
    <mergeCell ref="A83:H83"/>
    <mergeCell ref="A70:B70"/>
    <mergeCell ref="A71:B71"/>
    <mergeCell ref="A72:B72"/>
    <mergeCell ref="A73:H73"/>
    <mergeCell ref="A75:H75"/>
    <mergeCell ref="A76:B78"/>
    <mergeCell ref="D76:H76"/>
    <mergeCell ref="C77:C78"/>
    <mergeCell ref="D77:D78"/>
    <mergeCell ref="E77:E78"/>
    <mergeCell ref="A67:B69"/>
    <mergeCell ref="D67:H67"/>
    <mergeCell ref="C68:C69"/>
    <mergeCell ref="D68:D69"/>
    <mergeCell ref="E68:E69"/>
    <mergeCell ref="F68:F69"/>
    <mergeCell ref="G68:H68"/>
    <mergeCell ref="F60:F61"/>
    <mergeCell ref="G60:H60"/>
    <mergeCell ref="A62:B62"/>
    <mergeCell ref="A63:B63"/>
    <mergeCell ref="A64:H64"/>
    <mergeCell ref="A66:H66"/>
    <mergeCell ref="B49:G49"/>
    <mergeCell ref="B50:G50"/>
    <mergeCell ref="B51:G51"/>
    <mergeCell ref="B52:G52"/>
    <mergeCell ref="A58:H58"/>
    <mergeCell ref="A59:B61"/>
    <mergeCell ref="D59:H59"/>
    <mergeCell ref="C60:C61"/>
    <mergeCell ref="D60:D61"/>
    <mergeCell ref="E60:E61"/>
    <mergeCell ref="B46:G46"/>
    <mergeCell ref="B47:G47"/>
    <mergeCell ref="B48:G48"/>
    <mergeCell ref="B37:H37"/>
    <mergeCell ref="B38:H38"/>
    <mergeCell ref="B39:H39"/>
    <mergeCell ref="B40:H40"/>
    <mergeCell ref="B41:H41"/>
    <mergeCell ref="B42:H42"/>
    <mergeCell ref="B8:H8"/>
    <mergeCell ref="B15:H15"/>
    <mergeCell ref="B18:H18"/>
    <mergeCell ref="B19:H19"/>
    <mergeCell ref="B35:H35"/>
    <mergeCell ref="A36:H36"/>
    <mergeCell ref="B43:H43"/>
    <mergeCell ref="B44:H44"/>
    <mergeCell ref="B45:H45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1" fitToHeight="0" orientation="portrait" cellComments="asDisplayed" horizontalDpi="4294967293" verticalDpi="4294967293" r:id="rId1"/>
  <headerFooter differentFirst="1" alignWithMargins="0">
    <oddFooter>&amp;R&amp;P z &amp;N</oddFooter>
  </headerFooter>
  <rowBreaks count="4" manualBreakCount="4">
    <brk id="35" max="16383" man="1"/>
    <brk id="57" max="6" man="1"/>
    <brk id="82" max="6" man="1"/>
    <brk id="113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Grudzień </vt:lpstr>
      <vt:lpstr>'Grudzień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Kowalska</dc:creator>
  <cp:lastModifiedBy>Biuro Statystyki</cp:lastModifiedBy>
  <dcterms:created xsi:type="dcterms:W3CDTF">2025-01-17T13:49:13Z</dcterms:created>
  <dcterms:modified xsi:type="dcterms:W3CDTF">2025-02-27T15:53:37Z</dcterms:modified>
</cp:coreProperties>
</file>