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6005" windowWidth="25230" windowHeight="1110" tabRatio="933"/>
  </bookViews>
  <sheets>
    <sheet name="INFO" sheetId="28" r:id="rId1"/>
    <sheet name="SKUP_SEUROP_tyg" sheetId="1" r:id="rId2"/>
    <sheet name="Ceny_żywiec_tyg" sheetId="10638" r:id="rId3"/>
    <sheet name="Sprzedaż_Półtusz_tyg" sheetId="111" r:id="rId4"/>
    <sheet name="Sprzed_elementy_przetw_tyg" sheetId="10112" r:id="rId5"/>
    <sheet name="prosieta_Polska_tyg" sheetId="274" r:id="rId6"/>
    <sheet name="prosieta_targi " sheetId="2304" r:id="rId7"/>
    <sheet name="prosieta_wojew" sheetId="10529" r:id="rId8"/>
    <sheet name="CENY_WRZESIEN_2018" sheetId="10629" r:id="rId9"/>
    <sheet name="Ceny_UE" sheetId="10608" r:id="rId10"/>
    <sheet name="Handel_ZESTAWIENIA_I-VIII_2018" sheetId="10639" r:id="rId11"/>
    <sheet name="Handel zagr. wg krajów 8_18" sheetId="10640" r:id="rId12"/>
    <sheet name="HANDEL_2017_kod0203_OSTATECZNE" sheetId="10634" r:id="rId13"/>
    <sheet name="HANDEL_2017_kod0103_OSTATECZNE" sheetId="10633" r:id="rId14"/>
    <sheet name="UBOJE_wgGUS " sheetId="10641" r:id="rId15"/>
    <sheet name="Ceny zakupu_ZSRIR" sheetId="10637" r:id="rId16"/>
    <sheet name="Ceny_TYG_żywiec" sheetId="10636" r:id="rId17"/>
    <sheet name="Ceny_miesieczneUE_VIII_2018 " sheetId="10628" r:id="rId18"/>
    <sheet name="Arkusz5" sheetId="10632" r:id="rId19"/>
  </sheets>
  <externalReferences>
    <externalReference r:id="rId20"/>
    <externalReference r:id="rId21"/>
    <externalReference r:id="rId22"/>
  </externalReferences>
  <definedNames>
    <definedName name="\a">#N/A</definedName>
    <definedName name="\s" localSheetId="15">#REF!</definedName>
    <definedName name="\s" localSheetId="17">#REF!</definedName>
    <definedName name="\s" localSheetId="8">#REF!</definedName>
    <definedName name="\s" localSheetId="11">#REF!</definedName>
    <definedName name="\s" localSheetId="13">#REF!</definedName>
    <definedName name="\s" localSheetId="12">#REF!</definedName>
    <definedName name="\s" localSheetId="10">#REF!</definedName>
    <definedName name="\s">#REF!</definedName>
    <definedName name="_17_11_2011" localSheetId="17">#REF!</definedName>
    <definedName name="_17_11_2011" localSheetId="11">#REF!</definedName>
    <definedName name="_17_11_2011">#REF!</definedName>
    <definedName name="_7_11_2011" localSheetId="17">#REF!</definedName>
    <definedName name="_7_11_2011" localSheetId="11">#REF!</definedName>
    <definedName name="_7_11_2011" localSheetId="13">#REF!</definedName>
    <definedName name="_7_11_2011" localSheetId="12">#REF!</definedName>
    <definedName name="_7_11_2011">#REF!</definedName>
    <definedName name="_A" localSheetId="15">#REF!</definedName>
    <definedName name="_A" localSheetId="17">#REF!</definedName>
    <definedName name="_A" localSheetId="11">#REF!</definedName>
    <definedName name="_A" localSheetId="13">#REF!</definedName>
    <definedName name="_A" localSheetId="12">#REF!</definedName>
    <definedName name="_A" localSheetId="10">#REF!</definedName>
    <definedName name="_A">#REF!</definedName>
    <definedName name="_xlnm._FilterDatabase" localSheetId="16" hidden="1">Ceny_TYG_żywiec!$G$5:$L$5</definedName>
    <definedName name="_xlnm._FilterDatabase" localSheetId="10" hidden="1">'Handel_ZESTAWIENIA_I-VIII_2018'!#REF!</definedName>
    <definedName name="_xlnm._FilterDatabase" localSheetId="6" hidden="1">'prosieta_targi '!$B$4:$F$4</definedName>
    <definedName name="_xlnm._FilterDatabase" localSheetId="3" hidden="1">Sprzedaż_Półtusz_tyg!$B$7:$E$48</definedName>
    <definedName name="_Toc93480291" localSheetId="4">Sprzed_elementy_przetw_tyg!$B$47</definedName>
    <definedName name="_Toc93480292" localSheetId="4">Sprzed_elementy_przetw_tyg!$B$48</definedName>
    <definedName name="_Toc93480293" localSheetId="4">Sprzed_elementy_przetw_tyg!$B$52</definedName>
    <definedName name="AllPerc" localSheetId="17">#REF!,#REF!</definedName>
    <definedName name="AllPerc" localSheetId="9">#REF!,#REF!</definedName>
    <definedName name="AllPerc" localSheetId="8">#REF!,#REF!</definedName>
    <definedName name="AllPerc" localSheetId="11">#REF!,#REF!</definedName>
    <definedName name="AllPerc" localSheetId="13">#REF!,#REF!</definedName>
    <definedName name="AllPerc" localSheetId="12">#REF!,#REF!</definedName>
    <definedName name="AllPerc">#REF!,#REF!</definedName>
    <definedName name="BothPerc" localSheetId="17">#REF!</definedName>
    <definedName name="BothPerc" localSheetId="9">#REF!</definedName>
    <definedName name="BothPerc" localSheetId="8">#REF!</definedName>
    <definedName name="BothPerc" localSheetId="11">#REF!</definedName>
    <definedName name="BothPerc" localSheetId="13">#REF!</definedName>
    <definedName name="BothPerc" localSheetId="12">#REF!</definedName>
    <definedName name="BothPerc">#REF!</definedName>
    <definedName name="ColPre" localSheetId="17">#REF!</definedName>
    <definedName name="ColPre" localSheetId="11">#REF!</definedName>
    <definedName name="ColPre" localSheetId="13">#REF!</definedName>
    <definedName name="ColPre" localSheetId="12">#REF!</definedName>
    <definedName name="ColPre">#REF!</definedName>
    <definedName name="CurShe" localSheetId="17">#REF!</definedName>
    <definedName name="CurShe" localSheetId="11">#REF!</definedName>
    <definedName name="CurShe" localSheetId="13">#REF!</definedName>
    <definedName name="CurShe" localSheetId="12">#REF!</definedName>
    <definedName name="CurShe">#REF!</definedName>
    <definedName name="FirstPerc" localSheetId="17">#REF!</definedName>
    <definedName name="FirstPerc" localSheetId="11">#REF!</definedName>
    <definedName name="FirstPerc" localSheetId="13">#REF!</definedName>
    <definedName name="FirstPerc" localSheetId="12">#REF!</definedName>
    <definedName name="FirstPerc">#REF!</definedName>
    <definedName name="gg" localSheetId="17">#REF!</definedName>
    <definedName name="gg" localSheetId="11">#REF!</definedName>
    <definedName name="gg" localSheetId="13">#REF!</definedName>
    <definedName name="gg" localSheetId="12">#REF!</definedName>
    <definedName name="gg">#REF!</definedName>
    <definedName name="jose" localSheetId="17">#REF!</definedName>
    <definedName name="jose" localSheetId="11">#REF!</definedName>
    <definedName name="jose" localSheetId="13">#REF!</definedName>
    <definedName name="jose" localSheetId="12">#REF!</definedName>
    <definedName name="jose">#REF!</definedName>
    <definedName name="Last5" localSheetId="17">#REF!</definedName>
    <definedName name="Last5" localSheetId="11">#REF!</definedName>
    <definedName name="Last5" localSheetId="13">#REF!</definedName>
    <definedName name="Last5" localSheetId="12">#REF!</definedName>
    <definedName name="Last5">#REF!</definedName>
    <definedName name="MaxDate" localSheetId="11">'[3]Amis Exchange rate'!$D$2</definedName>
    <definedName name="MaxDate" localSheetId="10">'[3]Amis Exchange rate'!$D$2</definedName>
    <definedName name="MaxDate" localSheetId="14">'[3]Amis Exchange rate'!$D$2</definedName>
    <definedName name="MaxDate">'[1]Amis Exchange rate'!$D$2</definedName>
    <definedName name="MonPre" localSheetId="17">#REF!</definedName>
    <definedName name="MonPre" localSheetId="9">#REF!</definedName>
    <definedName name="MonPre" localSheetId="8">#REF!</definedName>
    <definedName name="MonPre" localSheetId="11">#REF!</definedName>
    <definedName name="MonPre" localSheetId="13">#REF!</definedName>
    <definedName name="MonPre" localSheetId="12">#REF!</definedName>
    <definedName name="MonPre">#REF!</definedName>
    <definedName name="NumPri" localSheetId="17">#REF!</definedName>
    <definedName name="NumPri" localSheetId="11">#REF!</definedName>
    <definedName name="NumPri" localSheetId="13">#REF!</definedName>
    <definedName name="NumPri" localSheetId="12">#REF!</definedName>
    <definedName name="NumPri">#REF!</definedName>
    <definedName name="_xlnm.Print_Area" localSheetId="15">'Ceny zakupu_ZSRIR'!$A$1:$N$22</definedName>
    <definedName name="_xlnm.Print_Area" localSheetId="17">#REF!</definedName>
    <definedName name="_xlnm.Print_Area" localSheetId="16">#REF!</definedName>
    <definedName name="_xlnm.Print_Area" localSheetId="8">#REF!</definedName>
    <definedName name="_xlnm.Print_Area" localSheetId="2">#REF!</definedName>
    <definedName name="_xlnm.Print_Area" localSheetId="11">#REF!</definedName>
    <definedName name="_xlnm.Print_Area" localSheetId="13">#REF!</definedName>
    <definedName name="_xlnm.Print_Area" localSheetId="12">#REF!</definedName>
    <definedName name="_xlnm.Print_Area" localSheetId="10">#REF!</definedName>
    <definedName name="_xlnm.Print_Area" localSheetId="5">prosieta_Polska_tyg!$A$1:$AA$23</definedName>
    <definedName name="_xlnm.Print_Area" localSheetId="7">prosieta_wojew!$A$1:$M$45</definedName>
    <definedName name="_xlnm.Print_Area" localSheetId="14">'UBOJE_wgGUS '!$P$1:$AN$48</definedName>
    <definedName name="_xlnm.Print_Area">#REF!</definedName>
    <definedName name="ppp" localSheetId="17">#REF!</definedName>
    <definedName name="ppp" localSheetId="11">#REF!</definedName>
    <definedName name="ppp" localSheetId="13">#REF!</definedName>
    <definedName name="ppp" localSheetId="12">#REF!</definedName>
    <definedName name="ppp">#REF!</definedName>
    <definedName name="Prosieta" localSheetId="17">#REF!</definedName>
    <definedName name="Prosieta" localSheetId="11">#REF!</definedName>
    <definedName name="Prosieta" localSheetId="13">#REF!</definedName>
    <definedName name="Prosieta" localSheetId="12">#REF!</definedName>
    <definedName name="Prosieta" localSheetId="10">#REF!</definedName>
    <definedName name="Prosieta">#REF!</definedName>
    <definedName name="recap" localSheetId="17">#REF!</definedName>
    <definedName name="recap" localSheetId="16">#REF!</definedName>
    <definedName name="recap" localSheetId="11">#REF!</definedName>
    <definedName name="recap" localSheetId="13">#REF!</definedName>
    <definedName name="recap" localSheetId="12">#REF!</definedName>
    <definedName name="recap" localSheetId="10">#REF!</definedName>
    <definedName name="recap">#REF!</definedName>
    <definedName name="SecondPerc" localSheetId="17">#REF!</definedName>
    <definedName name="SecondPerc" localSheetId="11">#REF!</definedName>
    <definedName name="SecondPerc" localSheetId="13">#REF!</definedName>
    <definedName name="SecondPerc" localSheetId="12">#REF!</definedName>
    <definedName name="SecondPerc">#REF!</definedName>
    <definedName name="TodDat" localSheetId="17">#REF!</definedName>
    <definedName name="TodDat" localSheetId="11">#REF!</definedName>
    <definedName name="TodDat" localSheetId="13">#REF!</definedName>
    <definedName name="TodDat" localSheetId="12">#REF!</definedName>
    <definedName name="TodDat">#REF!</definedName>
    <definedName name="WeeNum" localSheetId="17">#REF!</definedName>
    <definedName name="WeeNum" localSheetId="11">#REF!</definedName>
    <definedName name="WeeNum" localSheetId="13">#REF!</definedName>
    <definedName name="WeeNum" localSheetId="12">#REF!</definedName>
    <definedName name="WeeNum">#REF!</definedName>
    <definedName name="zywiec" localSheetId="17">#REF!</definedName>
    <definedName name="zywiec" localSheetId="11">#REF!</definedName>
    <definedName name="zywiec" localSheetId="13">#REF!</definedName>
    <definedName name="zywiec" localSheetId="12">#REF!</definedName>
    <definedName name="zywiec" localSheetId="10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AJ44" i="10641" l="1"/>
  <c r="AF44" i="10641"/>
  <c r="Y44" i="10641"/>
  <c r="AB44" i="10641" s="1"/>
  <c r="S44" i="10641"/>
  <c r="Q44" i="10641"/>
  <c r="U44" i="10641" s="1"/>
  <c r="I44" i="10641"/>
  <c r="M44" i="10641" s="1"/>
  <c r="B44" i="10641"/>
  <c r="S42" i="10641"/>
  <c r="K42" i="10641"/>
  <c r="D42" i="10641"/>
  <c r="S41" i="10641"/>
  <c r="K41" i="10641"/>
  <c r="D41" i="10641"/>
  <c r="S40" i="10641"/>
  <c r="K40" i="10641"/>
  <c r="D40" i="10641"/>
  <c r="S39" i="10641"/>
  <c r="K39" i="10641"/>
  <c r="D39" i="10641"/>
  <c r="S38" i="10641"/>
  <c r="K38" i="10641"/>
  <c r="D38" i="10641"/>
  <c r="S37" i="10641"/>
  <c r="K37" i="10641"/>
  <c r="D37" i="10641"/>
  <c r="S36" i="10641"/>
  <c r="K36" i="10641"/>
  <c r="D36" i="10641"/>
  <c r="S35" i="10641"/>
  <c r="K35" i="10641"/>
  <c r="D35" i="10641"/>
  <c r="S34" i="10641"/>
  <c r="K34" i="10641"/>
  <c r="D34" i="10641"/>
  <c r="S33" i="10641"/>
  <c r="K33" i="10641"/>
  <c r="D33" i="10641"/>
  <c r="AG32" i="10641"/>
  <c r="AG33" i="10641" s="1"/>
  <c r="AG34" i="10641" s="1"/>
  <c r="AG35" i="10641" s="1"/>
  <c r="AG36" i="10641" s="1"/>
  <c r="AG37" i="10641" s="1"/>
  <c r="AG38" i="10641" s="1"/>
  <c r="AG39" i="10641" s="1"/>
  <c r="AG40" i="10641" s="1"/>
  <c r="AG41" i="10641" s="1"/>
  <c r="AG42" i="10641" s="1"/>
  <c r="S32" i="10641"/>
  <c r="R32" i="10641"/>
  <c r="R33" i="10641" s="1"/>
  <c r="K32" i="10641"/>
  <c r="D32" i="10641"/>
  <c r="AG31" i="10641"/>
  <c r="T31" i="10641"/>
  <c r="S31" i="10641"/>
  <c r="R31" i="10641"/>
  <c r="L31" i="10641"/>
  <c r="K31" i="10641"/>
  <c r="J31" i="10641"/>
  <c r="J32" i="10641" s="1"/>
  <c r="D31" i="10641"/>
  <c r="C31" i="10641"/>
  <c r="C32" i="10641" s="1"/>
  <c r="AJ27" i="10641"/>
  <c r="AF27" i="10641"/>
  <c r="Y27" i="10641"/>
  <c r="AB27" i="10641" s="1"/>
  <c r="Q27" i="10641"/>
  <c r="R27" i="10641" s="1"/>
  <c r="U27" i="10641" s="1"/>
  <c r="I27" i="10641"/>
  <c r="J27" i="10641" s="1"/>
  <c r="M27" i="10641" s="1"/>
  <c r="B27" i="10641"/>
  <c r="T25" i="10641"/>
  <c r="S25" i="10641"/>
  <c r="K25" i="10641"/>
  <c r="D25" i="10641"/>
  <c r="T24" i="10641"/>
  <c r="S24" i="10641"/>
  <c r="K24" i="10641"/>
  <c r="D24" i="10641"/>
  <c r="T23" i="10641"/>
  <c r="S23" i="10641"/>
  <c r="K23" i="10641"/>
  <c r="D23" i="10641"/>
  <c r="T22" i="10641"/>
  <c r="S22" i="10641"/>
  <c r="K22" i="10641"/>
  <c r="D22" i="10641"/>
  <c r="T21" i="10641"/>
  <c r="S21" i="10641"/>
  <c r="K21" i="10641"/>
  <c r="D21" i="10641"/>
  <c r="T20" i="10641"/>
  <c r="S20" i="10641"/>
  <c r="K20" i="10641"/>
  <c r="D20" i="10641"/>
  <c r="T19" i="10641"/>
  <c r="S19" i="10641"/>
  <c r="K19" i="10641"/>
  <c r="D19" i="10641"/>
  <c r="T18" i="10641"/>
  <c r="S18" i="10641"/>
  <c r="K18" i="10641"/>
  <c r="D18" i="10641"/>
  <c r="T17" i="10641"/>
  <c r="S17" i="10641"/>
  <c r="K17" i="10641"/>
  <c r="D17" i="10641"/>
  <c r="T16" i="10641"/>
  <c r="S16" i="10641"/>
  <c r="K16" i="10641"/>
  <c r="D16" i="10641"/>
  <c r="AG15" i="10641"/>
  <c r="AG16" i="10641" s="1"/>
  <c r="AG17" i="10641" s="1"/>
  <c r="AG18" i="10641" s="1"/>
  <c r="AG19" i="10641" s="1"/>
  <c r="AG20" i="10641" s="1"/>
  <c r="AG21" i="10641" s="1"/>
  <c r="AG22" i="10641" s="1"/>
  <c r="AG23" i="10641" s="1"/>
  <c r="AG24" i="10641" s="1"/>
  <c r="AG25" i="10641" s="1"/>
  <c r="T15" i="10641"/>
  <c r="S15" i="10641"/>
  <c r="K15" i="10641"/>
  <c r="J15" i="10641"/>
  <c r="J16" i="10641" s="1"/>
  <c r="D15" i="10641"/>
  <c r="AG14" i="10641"/>
  <c r="T14" i="10641"/>
  <c r="S14" i="10641"/>
  <c r="L14" i="10641"/>
  <c r="K14" i="10641"/>
  <c r="J14" i="10641"/>
  <c r="D14" i="10641"/>
  <c r="C14" i="10641"/>
  <c r="E14" i="10641" s="1"/>
  <c r="D22" i="10639"/>
  <c r="C22" i="10639"/>
  <c r="D19" i="10639"/>
  <c r="C19" i="10639"/>
  <c r="D18" i="10639"/>
  <c r="C18" i="10639"/>
  <c r="C33" i="10641" l="1"/>
  <c r="E32" i="10641"/>
  <c r="L16" i="10641"/>
  <c r="J17" i="10641"/>
  <c r="J33" i="10641"/>
  <c r="L32" i="10641"/>
  <c r="R34" i="10641"/>
  <c r="T33" i="10641"/>
  <c r="C15" i="10641"/>
  <c r="L15" i="10641"/>
  <c r="S27" i="10641"/>
  <c r="E31" i="10641"/>
  <c r="T32" i="10641"/>
  <c r="R35" i="10641" l="1"/>
  <c r="T34" i="10641"/>
  <c r="J18" i="10641"/>
  <c r="L17" i="10641"/>
  <c r="E15" i="10641"/>
  <c r="C16" i="10641"/>
  <c r="J34" i="10641"/>
  <c r="L33" i="10641"/>
  <c r="C34" i="10641"/>
  <c r="E33" i="10641"/>
  <c r="J35" i="10641" l="1"/>
  <c r="L34" i="10641"/>
  <c r="L18" i="10641"/>
  <c r="J19" i="10641"/>
  <c r="C17" i="10641"/>
  <c r="E16" i="10641"/>
  <c r="C35" i="10641"/>
  <c r="E34" i="10641"/>
  <c r="R36" i="10641"/>
  <c r="T35" i="10641"/>
  <c r="C36" i="10641" l="1"/>
  <c r="E35" i="10641"/>
  <c r="R37" i="10641"/>
  <c r="T36" i="10641"/>
  <c r="E17" i="10641"/>
  <c r="C18" i="10641"/>
  <c r="J36" i="10641"/>
  <c r="L35" i="10641"/>
  <c r="J20" i="10641"/>
  <c r="L19" i="10641"/>
  <c r="J37" i="10641" l="1"/>
  <c r="L36" i="10641"/>
  <c r="R38" i="10641"/>
  <c r="T37" i="10641"/>
  <c r="C19" i="10641"/>
  <c r="E18" i="10641"/>
  <c r="L20" i="10641"/>
  <c r="J21" i="10641"/>
  <c r="E36" i="10641"/>
  <c r="C37" i="10641"/>
  <c r="R39" i="10641" l="1"/>
  <c r="T38" i="10641"/>
  <c r="C38" i="10641"/>
  <c r="E37" i="10641"/>
  <c r="E19" i="10641"/>
  <c r="C20" i="10641"/>
  <c r="J38" i="10641"/>
  <c r="L37" i="10641"/>
  <c r="L21" i="10641"/>
  <c r="J22" i="10641"/>
  <c r="L38" i="10641" l="1"/>
  <c r="J39" i="10641"/>
  <c r="E38" i="10641"/>
  <c r="E22" i="10641"/>
  <c r="L22" i="10641"/>
  <c r="J23" i="10641"/>
  <c r="C21" i="10641"/>
  <c r="E21" i="10641" s="1"/>
  <c r="E20" i="10641"/>
  <c r="T39" i="10641"/>
  <c r="R40" i="10641"/>
  <c r="R41" i="10641" l="1"/>
  <c r="T40" i="10641"/>
  <c r="E23" i="10641"/>
  <c r="L23" i="10641"/>
  <c r="J24" i="10641"/>
  <c r="E39" i="10641"/>
  <c r="J40" i="10641"/>
  <c r="L39" i="10641"/>
  <c r="L40" i="10641" l="1"/>
  <c r="J41" i="10641"/>
  <c r="E40" i="10641"/>
  <c r="E24" i="10641"/>
  <c r="L24" i="10641"/>
  <c r="J25" i="10641"/>
  <c r="T41" i="10641"/>
  <c r="R42" i="10641"/>
  <c r="T42" i="10641" s="1"/>
  <c r="E25" i="10641" l="1"/>
  <c r="L25" i="10641"/>
  <c r="J42" i="10641"/>
  <c r="E41" i="10641"/>
  <c r="L41" i="10641"/>
  <c r="E42" i="10641" l="1"/>
  <c r="L42" i="10641"/>
  <c r="F29" i="10638" l="1"/>
  <c r="E29" i="10638"/>
  <c r="F28" i="10638"/>
  <c r="E28" i="10638"/>
  <c r="F27" i="10638"/>
  <c r="E27" i="10638"/>
  <c r="F26" i="10638"/>
  <c r="E26" i="10638"/>
  <c r="F25" i="10638"/>
  <c r="E25" i="10638"/>
  <c r="F24" i="10638"/>
  <c r="E24" i="10638"/>
  <c r="F23" i="10638"/>
  <c r="E23" i="10638"/>
  <c r="F22" i="10638"/>
  <c r="E22" i="10638"/>
  <c r="E8" i="10638" l="1"/>
  <c r="E10" i="10638"/>
  <c r="E7" i="10638"/>
  <c r="G25" i="10638"/>
  <c r="G29" i="10638"/>
  <c r="G28" i="10638"/>
  <c r="G27" i="10638"/>
  <c r="G24" i="10638"/>
  <c r="E11" i="10638"/>
  <c r="G23" i="10638"/>
  <c r="G26" i="10638"/>
  <c r="E9" i="10638"/>
  <c r="E81" i="10628"/>
  <c r="D81" i="10628"/>
  <c r="E80" i="10628"/>
  <c r="D80" i="10628"/>
  <c r="E79" i="10628"/>
  <c r="D79" i="10628"/>
  <c r="E78" i="10628"/>
  <c r="D78" i="10628"/>
  <c r="E77" i="10628"/>
  <c r="D77" i="10628"/>
  <c r="E76" i="10628"/>
  <c r="D76" i="10628"/>
  <c r="E75" i="10628"/>
  <c r="D75" i="10628"/>
  <c r="E74" i="10628"/>
  <c r="D74" i="10628"/>
  <c r="E73" i="10628"/>
  <c r="D73" i="10628"/>
  <c r="E72" i="10628"/>
  <c r="D72" i="10628"/>
  <c r="E71" i="10628"/>
  <c r="D71" i="10628"/>
  <c r="E70" i="10628"/>
  <c r="D70" i="10628"/>
  <c r="E69" i="10628"/>
  <c r="D69" i="10628"/>
  <c r="E68" i="10628"/>
  <c r="D68" i="10628"/>
  <c r="E67" i="10628"/>
  <c r="D67" i="10628"/>
  <c r="E66" i="10628"/>
  <c r="D66" i="10628"/>
  <c r="E65" i="10628"/>
  <c r="D65" i="10628"/>
  <c r="E64" i="10628"/>
  <c r="D64" i="10628"/>
  <c r="E63" i="10628"/>
  <c r="D63" i="10628"/>
  <c r="E62" i="10628"/>
  <c r="D62" i="10628"/>
  <c r="E61" i="10628"/>
  <c r="D61" i="10628"/>
  <c r="E60" i="10628"/>
  <c r="D60" i="10628"/>
  <c r="E59" i="10628"/>
  <c r="D59" i="10628"/>
  <c r="E58" i="10628"/>
  <c r="D58" i="10628"/>
  <c r="E57" i="10628"/>
  <c r="D57" i="10628"/>
  <c r="E56" i="10628"/>
  <c r="D56" i="10628"/>
  <c r="E55" i="10628"/>
  <c r="D55" i="10628"/>
  <c r="E54" i="10628"/>
  <c r="D54" i="10628"/>
  <c r="E53" i="10628"/>
  <c r="D53" i="10628"/>
  <c r="G1" i="2304" l="1"/>
  <c r="G1" i="274"/>
  <c r="F1" i="10112"/>
  <c r="F1" i="111"/>
  <c r="D12" i="28"/>
  <c r="H1" i="10529"/>
</calcChain>
</file>

<file path=xl/sharedStrings.xml><?xml version="1.0" encoding="utf-8"?>
<sst xmlns="http://schemas.openxmlformats.org/spreadsheetml/2006/main" count="1456" uniqueCount="485">
  <si>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</si>
  <si>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</si>
  <si>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</si>
  <si>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</si>
  <si>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</si>
  <si>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</si>
  <si>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</si>
  <si>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</si>
  <si>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</si>
  <si>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</si>
  <si>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</si>
  <si>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</si>
  <si>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</si>
  <si>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</si>
  <si>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</si>
  <si>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</si>
  <si>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</si>
  <si>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</si>
  <si>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</si>
  <si>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</si>
  <si>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</si>
  <si>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</si>
  <si>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</si>
  <si>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</si>
  <si>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</si>
  <si>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</si>
  <si>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</si>
  <si>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</si>
  <si>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</si>
  <si>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</si>
  <si>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</si>
  <si>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</si>
  <si>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</si>
  <si>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</si>
  <si>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</si>
  <si>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</si>
  <si>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</si>
  <si>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</si>
  <si>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</si>
  <si>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</si>
  <si>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</si>
  <si>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</si>
  <si>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</si>
  <si>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</si>
  <si>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</si>
  <si>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</si>
  <si>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</si>
  <si>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</si>
  <si>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</si>
  <si>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</si>
  <si>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Prosięta ok. 20 kg w zł/szt.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</si>
  <si>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</si>
  <si>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</si>
  <si>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</si>
  <si>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</si>
  <si>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</si>
  <si>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</si>
  <si>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</si>
  <si>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</si>
  <si>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</si>
  <si>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</si>
  <si>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</si>
  <si>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</si>
  <si>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</si>
  <si>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</si>
  <si>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</si>
  <si>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</si>
  <si>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</si>
  <si>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</si>
  <si>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</si>
  <si>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</si>
  <si>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</si>
  <si>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</si>
  <si>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</si>
  <si>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</si>
  <si>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</si>
  <si>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</si>
  <si>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</si>
  <si>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</si>
  <si>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</si>
  <si>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</si>
  <si>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</si>
  <si>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</si>
  <si>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</si>
  <si>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</si>
  <si>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</si>
  <si>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</si>
  <si>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</si>
  <si>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</si>
  <si>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</si>
  <si>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</si>
  <si>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</si>
  <si>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</si>
  <si>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</si>
  <si>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</si>
  <si>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</si>
  <si>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</si>
  <si>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</si>
  <si>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</si>
  <si>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</si>
  <si>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</si>
  <si>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</si>
  <si>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</si>
  <si>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</si>
  <si>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 Szarejko-Pater tel. (022) 623-21-69;</t>
  </si>
  <si>
    <t>Agnieszka.Pater@minrol.gov.pl</t>
  </si>
  <si>
    <t>* Daty podane w tabeli oznaczają  końcowy dzień analizowanego tygodnia (poniedziałek - niedziela)</t>
  </si>
  <si>
    <t xml:space="preserve"> S-P Razem</t>
  </si>
  <si>
    <t>klasa S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</si>
  <si>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</si>
  <si>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</si>
  <si>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</si>
  <si>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</si>
  <si>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</si>
  <si>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</si>
  <si>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</si>
  <si>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</si>
  <si>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</si>
  <si>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</si>
  <si>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</si>
  <si>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</si>
  <si>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</si>
  <si>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</si>
  <si>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</si>
  <si>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</si>
  <si>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</si>
  <si>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</si>
  <si>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</si>
  <si>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REGION POŁUDNIOWO-WSCHODNI</t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</si>
  <si>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</si>
  <si>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</si>
  <si>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</si>
  <si>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</si>
  <si>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</si>
  <si>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</si>
  <si>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</si>
  <si>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</si>
  <si>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 xml:space="preserve"> wg EUROP</t>
  </si>
  <si>
    <t>-  masa poubojowa ciepła [MPC]</t>
  </si>
  <si>
    <t>* - w związku z ustawowym obowiązkiem nieidentyfikowalności dostawców danych rynkowych nie jest możliwe prezentowane danych dla towaru.</t>
  </si>
  <si>
    <t>Nysa</t>
  </si>
  <si>
    <t>Kędzierzyn Koźl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</si>
  <si>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</si>
  <si>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</si>
  <si>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</si>
  <si>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</si>
  <si>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</si>
  <si>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* - wsk. war. atmosferycznych zawiera się między liczbą 1 a 3 i jest średnią arytmetyczną z zanotowanych na targowiskach w dniu badań, jednego z trzech stopni pogody: 1-zła, 2-przeciętna i 3-dobra.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</si>
  <si>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</si>
  <si>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</si>
  <si>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</si>
  <si>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</si>
  <si>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 xml:space="preserve">Monitorowane są wszystkie prosięta o wadze ok. 20 kg, które nie zdyskwalifikowało się ze względu na stan zdrowotny. </t>
  </si>
  <si>
    <t>Prezentowane ceny są cenami średnimi arytmetycznymi obliczanymi z odnotowanej liczby zawartych transakcji.</t>
  </si>
  <si>
    <t xml:space="preserve">                 </t>
  </si>
  <si>
    <t>Śmigiel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</si>
  <si>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</si>
  <si>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</si>
  <si>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</si>
  <si>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</si>
  <si>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</si>
  <si>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</si>
  <si>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</si>
  <si>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</si>
  <si>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</si>
  <si>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</si>
  <si>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Prosięta       ok. 20 kg/szt.</t>
  </si>
  <si>
    <t>Roczna zmiana ceny w [%]</t>
  </si>
  <si>
    <t>Szacunkowa  podaż</t>
  </si>
  <si>
    <t>Szacunkowa sprzedaż</t>
  </si>
  <si>
    <t>Tygodniowa zmiana ceny [%]</t>
  </si>
  <si>
    <t>Tygodniowa zmiana ceny</t>
  </si>
  <si>
    <t>Tygodniowa zmiana w %</t>
  </si>
  <si>
    <t xml:space="preserve"> Zmiana tygod.</t>
  </si>
  <si>
    <t>Makroregiony sprzedaży mięsa wieprzowego w tuszach: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</si>
  <si>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</si>
  <si>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</si>
  <si>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</si>
  <si>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</si>
  <si>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</si>
  <si>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Skoczów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</si>
  <si>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</si>
  <si>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</si>
  <si>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</si>
  <si>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</si>
  <si>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r>
      <t>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</si>
  <si>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Notowania cen prosiąt  realizowane są na targowiskach  w każdym z województwach w kraju na reprezentatywnych targowiskach.</t>
  </si>
  <si>
    <t>Sierpc</t>
  </si>
  <si>
    <t>UWAGA: Dane w trakcie weryfikacji - mogą być obarczone istotnymi błędami</t>
  </si>
  <si>
    <t>EKSPORT</t>
  </si>
  <si>
    <t>IMPORT</t>
  </si>
  <si>
    <t>Kraj</t>
  </si>
  <si>
    <t>Wartość [tys. EUR]</t>
  </si>
  <si>
    <t>Wartość [tys. PLN]</t>
  </si>
  <si>
    <t>Wolumen   [tony]</t>
  </si>
  <si>
    <t>OGÓŁEM</t>
  </si>
  <si>
    <t>USA</t>
  </si>
  <si>
    <t>Niemcy</t>
  </si>
  <si>
    <t>Włochy</t>
  </si>
  <si>
    <t>Belgia</t>
  </si>
  <si>
    <t>Republika Czeska</t>
  </si>
  <si>
    <t>Dania</t>
  </si>
  <si>
    <t>Słowacja</t>
  </si>
  <si>
    <t>Hiszpania</t>
  </si>
  <si>
    <t>Holandia</t>
  </si>
  <si>
    <t>Hongkong</t>
  </si>
  <si>
    <t>Wielka Brytania</t>
  </si>
  <si>
    <t>Francja</t>
  </si>
  <si>
    <t>Litwa</t>
  </si>
  <si>
    <t>Szwecja</t>
  </si>
  <si>
    <t>Węgry</t>
  </si>
  <si>
    <t>Łotwa</t>
  </si>
  <si>
    <t>Kanada</t>
  </si>
  <si>
    <t>Finlandia</t>
  </si>
  <si>
    <t>Rumunia</t>
  </si>
  <si>
    <t>Irlandia</t>
  </si>
  <si>
    <t>Estonia</t>
  </si>
  <si>
    <t>Portugalia</t>
  </si>
  <si>
    <t>Chile</t>
  </si>
  <si>
    <t>Austria</t>
  </si>
  <si>
    <t>Norwegia</t>
  </si>
  <si>
    <t>Bułgaria</t>
  </si>
  <si>
    <t>Chorwacja</t>
  </si>
  <si>
    <t>Wietnam</t>
  </si>
  <si>
    <t>* - Dane wstępne</t>
  </si>
  <si>
    <t>Szczucin</t>
  </si>
  <si>
    <t>Koźminek</t>
  </si>
  <si>
    <t>Ukraina</t>
  </si>
  <si>
    <t>Przytyk</t>
  </si>
  <si>
    <t>Nowa Zelandia</t>
  </si>
  <si>
    <t>Ministerstwo Rolnictwa i Rozwoju Wsi, Departament Promocji i Jakości Żywności.</t>
  </si>
  <si>
    <t>Ceny zakupu świń rzeźnych za okres:</t>
  </si>
  <si>
    <t>- masa schłodzona [MS];  -masa poubojowa ciepła [MPC]</t>
  </si>
  <si>
    <t xml:space="preserve">Tab. 2 Średnie ceny netto zakupu świń rzeźnych za wagę żywą </t>
  </si>
  <si>
    <t>Zmiana</t>
  </si>
  <si>
    <t>Struktura</t>
  </si>
  <si>
    <t>[MS]</t>
  </si>
  <si>
    <t xml:space="preserve"> ceny</t>
  </si>
  <si>
    <t>skupu</t>
  </si>
  <si>
    <t>[kg/szt.]</t>
  </si>
  <si>
    <t xml:space="preserve">Obliczane na podstawie cen za żywiec wg masy poubojowej ciepłej (MPC) </t>
  </si>
  <si>
    <t>przy użyciu współczynnika wydajności rzeźnej podawanego przez GUS (0,78).</t>
  </si>
  <si>
    <t>Słowenia</t>
  </si>
  <si>
    <t>Źródło: GUS</t>
  </si>
  <si>
    <t>Uboje świń w rzeźniach w 2018r. (dane wstępne)</t>
  </si>
  <si>
    <t>Uboje świń w rzeźniach w 2017r. (dane wstępne)</t>
  </si>
  <si>
    <t>Uboje świń w rzeźniach w 2016r. (dane wstępne)</t>
  </si>
  <si>
    <t>Uboje przemysłowe 2015 (dane ostateczne)</t>
  </si>
  <si>
    <t>Uboje przemysłowe 2014 (dane ostateczne)</t>
  </si>
  <si>
    <t>Uboje świń w rzeźniach w 2013r. - dane ostateczne</t>
  </si>
  <si>
    <t>Miesiące</t>
  </si>
  <si>
    <t>Ubój świń</t>
  </si>
  <si>
    <t>Zmiana roczna m/m [%]</t>
  </si>
  <si>
    <t>Zmiana za okres (narastająco) [%]</t>
  </si>
  <si>
    <t>razem</t>
  </si>
  <si>
    <t>razem narastająco</t>
  </si>
  <si>
    <t>I-XII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</si>
  <si>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</si>
  <si>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</si>
  <si>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</si>
  <si>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</si>
  <si>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</si>
  <si>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</si>
  <si>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</si>
  <si>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</si>
  <si>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</si>
  <si>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</si>
  <si>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</si>
  <si>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</si>
  <si>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</si>
  <si>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 w 2018 r.</t>
  </si>
  <si>
    <t>Razem w 2017 r.</t>
  </si>
  <si>
    <t>tys. sztuk</t>
  </si>
  <si>
    <t>Razem w 2016 r.</t>
  </si>
  <si>
    <t>Razem w 2015 r.</t>
  </si>
  <si>
    <t>Razem w 2014 r.</t>
  </si>
  <si>
    <t>Razem w 2013 r.</t>
  </si>
  <si>
    <t>w wadze poubojowej schłodzonej (w kg)</t>
  </si>
  <si>
    <t>tys. ton</t>
  </si>
  <si>
    <t>Miesięczne ceny  trzody chlewnej klasy E w państwach członkowskich UE</t>
  </si>
  <si>
    <t>Zmiana %</t>
  </si>
  <si>
    <t>EUR / 100 Kg</t>
  </si>
  <si>
    <t>BGN/ 100 Kg</t>
  </si>
  <si>
    <t>Czechy</t>
  </si>
  <si>
    <t>CZK/ 100kg</t>
  </si>
  <si>
    <t>DKK / 100 Kg</t>
  </si>
  <si>
    <t>Grecja</t>
  </si>
  <si>
    <t>EUR / 100kg</t>
  </si>
  <si>
    <t>HRK / 100kg</t>
  </si>
  <si>
    <t>Cypr</t>
  </si>
  <si>
    <t>Luksemburg</t>
  </si>
  <si>
    <t>HUF / 100 Kg</t>
  </si>
  <si>
    <t>Malta</t>
  </si>
  <si>
    <t>Polska</t>
  </si>
  <si>
    <t>PLN / 100 Kg</t>
  </si>
  <si>
    <t>RON / 100 Kg</t>
  </si>
  <si>
    <t>SEK / 100 Kg</t>
  </si>
  <si>
    <t>Wlk. Brytania</t>
  </si>
  <si>
    <t>GBP / 100 Kg</t>
  </si>
  <si>
    <t>Średnio w UE</t>
  </si>
  <si>
    <t>-1 year</t>
  </si>
  <si>
    <t>- 1 month</t>
  </si>
  <si>
    <t>BE</t>
  </si>
  <si>
    <t>BG</t>
  </si>
  <si>
    <t>CZ</t>
  </si>
  <si>
    <t>DK</t>
  </si>
  <si>
    <t>DE</t>
  </si>
  <si>
    <t>EE</t>
  </si>
  <si>
    <t>IE</t>
  </si>
  <si>
    <t>GR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</si>
  <si>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</si>
  <si>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</si>
  <si>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</si>
  <si>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</si>
  <si>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</si>
  <si>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</si>
  <si>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</si>
  <si>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</si>
  <si>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</si>
  <si>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</si>
  <si>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</si>
  <si>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</si>
  <si>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</si>
  <si>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</si>
  <si>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</si>
  <si>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</si>
  <si>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</si>
  <si>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</si>
  <si>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</si>
  <si>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UK</t>
  </si>
  <si>
    <t>EU_28</t>
  </si>
  <si>
    <t xml:space="preserve"> Departament Promocji i Jakości Żywności</t>
  </si>
  <si>
    <t xml:space="preserve">WYDZIAŁ INFORMACJI RYNKOWEJ I STATYSTYKI ROLNEJ 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</si>
  <si>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 xml:space="preserve">czwartek </t>
    </r>
  </si>
  <si>
    <t>Prosięta ok. 25 kg w zł/szt.</t>
  </si>
  <si>
    <t>Łącko</t>
  </si>
  <si>
    <t>VIII 2018/VIII 2017</t>
  </si>
  <si>
    <t>2018-09-03 - 2018-09-30</t>
  </si>
  <si>
    <t>SKUP  - WRZESIEŃ 2018 - ZMIANY MIESIĘCZNE</t>
  </si>
  <si>
    <t>03.09.2018-30.09.2018</t>
  </si>
  <si>
    <t>30.07.2018-02.09.2018</t>
  </si>
  <si>
    <t>IX 2018</t>
  </si>
  <si>
    <t>VIII 2018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</si>
  <si>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</si>
  <si>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</si>
  <si>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</si>
  <si>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</si>
  <si>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</si>
  <si>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</si>
  <si>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</si>
  <si>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</si>
  <si>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</si>
  <si>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</si>
  <si>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</si>
  <si>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</si>
  <si>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</si>
  <si>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</si>
  <si>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</si>
  <si>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</si>
  <si>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</si>
  <si>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</si>
  <si>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</si>
  <si>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</si>
  <si>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</si>
  <si>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 xml:space="preserve"> Dane OSTATECZNE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</si>
  <si>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</si>
  <si>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</si>
  <si>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 xml:space="preserve"> 2016 r.</t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</si>
  <si>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</si>
  <si>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</si>
  <si>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</si>
  <si>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</si>
  <si>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</si>
  <si>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</si>
  <si>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</si>
  <si>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</si>
  <si>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</si>
  <si>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</si>
  <si>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</si>
  <si>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</si>
  <si>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</si>
  <si>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</si>
  <si>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- Dane ostateczne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</si>
  <si>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</si>
  <si>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</si>
  <si>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</si>
  <si>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2017 r.*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</si>
  <si>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</si>
  <si>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</si>
  <si>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</si>
  <si>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</si>
  <si>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</si>
  <si>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</si>
  <si>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</si>
  <si>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</si>
  <si>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</si>
  <si>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</si>
  <si>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</si>
  <si>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</si>
  <si>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</si>
  <si>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</si>
  <si>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</si>
  <si>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</si>
  <si>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</si>
  <si>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</si>
  <si>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</si>
  <si>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</si>
  <si>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</si>
  <si>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</si>
  <si>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</si>
  <si>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</si>
  <si>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</si>
  <si>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</si>
  <si>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</si>
  <si>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</si>
  <si>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</si>
  <si>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</si>
  <si>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</si>
  <si>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</si>
  <si>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</si>
  <si>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</si>
  <si>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</si>
  <si>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</si>
  <si>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</si>
  <si>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</si>
  <si>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</si>
  <si>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</si>
  <si>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</si>
  <si>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</si>
  <si>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</si>
  <si>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</si>
  <si>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</si>
  <si>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</si>
  <si>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</si>
  <si>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</si>
  <si>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</si>
  <si>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</si>
  <si>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2018 roku w porównaniu z</t>
    </r>
    <r>
      <rPr>
        <u/>
        <sz val="12"/>
        <rFont val="Times New Roman"/>
        <family val="1"/>
        <charset val="238"/>
      </rPr>
      <t xml:space="preserve"> 2017/2016/2015/2014/2013/2012/2011/2010</t>
    </r>
  </si>
  <si>
    <t>TYGODNIE</t>
  </si>
  <si>
    <t>2014 rok</t>
  </si>
  <si>
    <t>2013 rok</t>
  </si>
  <si>
    <t>2012 rok</t>
  </si>
  <si>
    <t>2011 rok</t>
  </si>
  <si>
    <t>2010 rok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</si>
  <si>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2004 - 2018 </t>
    </r>
  </si>
  <si>
    <t xml:space="preserve">wg Zintegrowanego Systemu Rolniczej Informacji Rynkowej (ZSRIR) </t>
  </si>
  <si>
    <t>ZSRIR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</si>
  <si>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</si>
  <si>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</si>
  <si>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</si>
  <si>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</si>
  <si>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</si>
  <si>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</si>
  <si>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</si>
  <si>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</si>
  <si>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</si>
  <si>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</si>
  <si>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</si>
  <si>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</si>
  <si>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* Cena zakupu żywca wieprzowego obliczona na podstawie cen za żywiec wg masy poubojowej ciepłej (MPC) przy użyciu przelicznika GUS wynoszącego 0,78.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</si>
  <si>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</si>
  <si>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 xml:space="preserve"> 15.10.2018 - 21.10.2018 r. </t>
  </si>
  <si>
    <t>NR 42/2018</t>
  </si>
  <si>
    <t>Krościenko</t>
  </si>
  <si>
    <t>Nowy Targ</t>
  </si>
  <si>
    <t>Zakliczyn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</si>
  <si>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- 307 898 sztuk</t>
    </r>
  </si>
  <si>
    <t>2018-10-21</t>
  </si>
  <si>
    <t>2018-10-14</t>
  </si>
  <si>
    <t>2017-10-22</t>
  </si>
  <si>
    <t xml:space="preserve"> 2018-10-21</t>
  </si>
  <si>
    <t xml:space="preserve"> 2018-10-14</t>
  </si>
  <si>
    <t>CENY SPRZEDAŻY - PÓŁTUSZE WIEPRZOWE</t>
  </si>
  <si>
    <t>Roczna zmiana ceny</t>
  </si>
  <si>
    <t xml:space="preserve"> 2017-10-22</t>
  </si>
  <si>
    <r>
      <t>Handel zagraniczny towarami z rynku wieprzowiny w okresie I-VIII 2018.  (dane wstępne)</t>
    </r>
    <r>
      <rPr>
        <b/>
        <u/>
        <sz val="12"/>
        <rFont val="Arial CE"/>
        <charset val="238"/>
      </rPr>
      <t/>
    </r>
  </si>
  <si>
    <t>I-VIII 2018 Rok</t>
  </si>
  <si>
    <t>I-VIII 2017 Rok</t>
  </si>
  <si>
    <t>Handel zagraniczny towarami z rynku wieprzowiny w okresie I-VIII 2018.  (dane wstępne)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</si>
  <si>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I-VIII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</si>
  <si>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I-VIII 2018</t>
    </r>
  </si>
  <si>
    <t>I-VIII 2017 r.</t>
  </si>
  <si>
    <t>I-VIII 2018 r.*</t>
  </si>
  <si>
    <r>
      <t xml:space="preserve">Eksport z Polski świń żywych (ogółem) (kod 0103) - według ważniejszych krajów </t>
    </r>
    <r>
      <rPr>
        <b/>
        <sz val="12"/>
        <color rgb="FFFF0000"/>
        <rFont val="Times New Roman"/>
        <family val="1"/>
        <charset val="238"/>
      </rPr>
      <t>w okresie I-VIII 2018</t>
    </r>
  </si>
  <si>
    <r>
      <t xml:space="preserve">Import do Polski świń żywych (ogółem) (kod 0103) - według ważniejszych krajów </t>
    </r>
    <r>
      <rPr>
        <b/>
        <sz val="12"/>
        <color rgb="FFFF0000"/>
        <rFont val="Times New Roman"/>
        <family val="1"/>
        <charset val="238"/>
      </rPr>
      <t>w okresie I-VIII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</si>
</sst>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3" formatCode="_-* #,##0.00\ _z_ł_-;\-* #,##0.00\ _z_ł_-;_-* &quot;-&quot;??\ _z_ł_-;_-@_-"/>
    <numFmt numFmtId="164" formatCode="0.0"/>
    <numFmt numFmtId="165" formatCode="#,##0.0"/>
    <numFmt numFmtId="166" formatCode="_-* #,##0.00_-;\-* #,##0.00_-;_-* &quot;-&quot;??_-;_-@_-"/>
    <numFmt numFmtId="167" formatCode="#.##0\.00"/>
    <numFmt numFmtId="168" formatCode="_(&quot;$&quot;* #,##0_);_(&quot;$&quot;* \(#,##0\);_(&quot;$&quot;* &quot;-&quot;_);_(@_)"/>
    <numFmt numFmtId="169" formatCode="\$#\.00"/>
    <numFmt numFmtId="170" formatCode="0.0#"/>
    <numFmt numFmtId="171" formatCode="#\."/>
    <numFmt numFmtId="172" formatCode="#,##0_)"/>
    <numFmt numFmtId="173" formatCode="_(* #,##0.0_);_(* \(#,##0.0\);_(* &quot;-&quot;??_);_(@_)"/>
    <numFmt numFmtId="174" formatCode="_(* #,##0_);_(* \(#,##0\);_(* &quot;-&quot;_);_(@_)"/>
    <numFmt numFmtId="175" formatCode="yy/mm/dd;"/>
    <numFmt numFmtId="176" formatCode="@*."/>
    <numFmt numFmtId="177" formatCode="0_)"/>
    <numFmt numFmtId="178" formatCode="0.0E+00"/>
    <numFmt numFmtId="179" formatCode="\+\ 0.0%;\-\ 0.0%"/>
    <numFmt numFmtId="180" formatCode="0.0%"/>
    <numFmt numFmtId="181" formatCode="General_)"/>
    <numFmt numFmtId="182" formatCode="_(General_)"/>
  </numFmts>
  <fonts count="19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4"/>
      <color indexed="10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10"/>
      <name val="Arial CE"/>
      <family val="2"/>
      <charset val="238"/>
    </font>
    <font>
      <b/>
      <sz val="12"/>
      <color indexed="8"/>
      <name val="Times New Roman"/>
      <family val="1"/>
      <charset val="238"/>
    </font>
    <font>
      <sz val="16"/>
      <color indexed="8"/>
      <name val="Calibri"/>
      <family val="2"/>
    </font>
    <font>
      <sz val="10"/>
      <name val="Arial 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b/>
      <u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b/>
      <sz val="14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0"/>
      <name val="Arial CE"/>
    </font>
    <font>
      <sz val="10"/>
      <color rgb="FFFF0000"/>
      <name val="Times New Roman"/>
      <family val="1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12"/>
      <color indexed="8"/>
      <name val="Times New Roman"/>
      <family val="1"/>
      <charset val="238"/>
    </font>
    <font>
      <sz val="9"/>
      <name val="Arial CE"/>
      <family val="2"/>
      <charset val="238"/>
    </font>
    <font>
      <sz val="10"/>
      <name val="Times New Roman CE"/>
      <charset val="238"/>
    </font>
    <font>
      <b/>
      <sz val="14"/>
      <name val="Arial"/>
      <family val="2"/>
      <charset val="238"/>
    </font>
    <font>
      <b/>
      <sz val="14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Arial"/>
      <family val="2"/>
    </font>
    <font>
      <sz val="10"/>
      <color rgb="FFFF0000"/>
      <name val="Arial"/>
      <family val="2"/>
      <charset val="238"/>
    </font>
    <font>
      <u/>
      <sz val="12"/>
      <name val="Arial CE"/>
      <charset val="238"/>
    </font>
    <font>
      <b/>
      <i/>
      <sz val="10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12"/>
      <name val="Courier"/>
      <family val="1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b/>
      <sz val="20"/>
      <color indexed="12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u/>
      <sz val="12"/>
      <name val="Times New Roman"/>
      <family val="1"/>
      <charset val="238"/>
    </font>
    <font>
      <sz val="10"/>
      <color rgb="FFFF0000"/>
      <name val="Arial CE"/>
      <charset val="238"/>
    </font>
    <font>
      <b/>
      <u/>
      <sz val="16"/>
      <name val="Times New Roman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4"/>
      <color rgb="FFFF0000"/>
      <name val="Arial CE"/>
      <family val="2"/>
      <charset val="238"/>
    </font>
    <font>
      <b/>
      <i/>
      <sz val="10"/>
      <name val="Times New Roman CE"/>
      <charset val="238"/>
    </font>
    <font>
      <sz val="12"/>
      <color theme="1"/>
      <name val="Calibri"/>
      <family val="2"/>
      <scheme val="minor"/>
    </font>
  </fonts>
  <fills count="7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7EF8FE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29">
    <xf numFmtId="0" fontId="0" fillId="0" borderId="0"/>
    <xf numFmtId="0" fontId="21" fillId="0" borderId="0"/>
    <xf numFmtId="0" fontId="51" fillId="2" borderId="0" applyNumberFormat="0" applyBorder="0" applyAlignment="0" applyProtection="0"/>
    <xf numFmtId="0" fontId="99" fillId="3" borderId="0" applyNumberFormat="0" applyBorder="0" applyAlignment="0" applyProtection="0"/>
    <xf numFmtId="0" fontId="51" fillId="2" borderId="0" applyNumberFormat="0" applyBorder="0" applyAlignment="0" applyProtection="0"/>
    <xf numFmtId="0" fontId="51" fillId="4" borderId="0" applyNumberFormat="0" applyBorder="0" applyAlignment="0" applyProtection="0"/>
    <xf numFmtId="0" fontId="99" fillId="5" borderId="0" applyNumberFormat="0" applyBorder="0" applyAlignment="0" applyProtection="0"/>
    <xf numFmtId="0" fontId="51" fillId="4" borderId="0" applyNumberFormat="0" applyBorder="0" applyAlignment="0" applyProtection="0"/>
    <xf numFmtId="0" fontId="51" fillId="6" borderId="0" applyNumberFormat="0" applyBorder="0" applyAlignment="0" applyProtection="0"/>
    <xf numFmtId="0" fontId="99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8" borderId="0" applyNumberFormat="0" applyBorder="0" applyAlignment="0" applyProtection="0"/>
    <xf numFmtId="0" fontId="99" fillId="3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99" fillId="29" borderId="0" applyNumberFormat="0" applyBorder="0" applyAlignment="0" applyProtection="0"/>
    <xf numFmtId="0" fontId="51" fillId="9" borderId="0" applyNumberFormat="0" applyBorder="0" applyAlignment="0" applyProtection="0"/>
    <xf numFmtId="0" fontId="51" fillId="3" borderId="0" applyNumberFormat="0" applyBorder="0" applyAlignment="0" applyProtection="0"/>
    <xf numFmtId="0" fontId="99" fillId="7" borderId="0" applyNumberFormat="0" applyBorder="0" applyAlignment="0" applyProtection="0"/>
    <xf numFmtId="0" fontId="51" fillId="3" borderId="0" applyNumberFormat="0" applyBorder="0" applyAlignment="0" applyProtection="0"/>
    <xf numFmtId="0" fontId="51" fillId="10" borderId="0" applyNumberFormat="0" applyBorder="0" applyAlignment="0" applyProtection="0"/>
    <xf numFmtId="0" fontId="99" fillId="11" borderId="0" applyNumberFormat="0" applyBorder="0" applyAlignment="0" applyProtection="0"/>
    <xf numFmtId="0" fontId="51" fillId="10" borderId="0" applyNumberFormat="0" applyBorder="0" applyAlignment="0" applyProtection="0"/>
    <xf numFmtId="0" fontId="51" fillId="5" borderId="0" applyNumberFormat="0" applyBorder="0" applyAlignment="0" applyProtection="0"/>
    <xf numFmtId="0" fontId="99" fillId="30" borderId="0" applyNumberFormat="0" applyBorder="0" applyAlignment="0" applyProtection="0"/>
    <xf numFmtId="0" fontId="51" fillId="5" borderId="0" applyNumberFormat="0" applyBorder="0" applyAlignment="0" applyProtection="0"/>
    <xf numFmtId="0" fontId="51" fillId="12" borderId="0" applyNumberFormat="0" applyBorder="0" applyAlignment="0" applyProtection="0"/>
    <xf numFmtId="0" fontId="99" fillId="13" borderId="0" applyNumberFormat="0" applyBorder="0" applyAlignment="0" applyProtection="0"/>
    <xf numFmtId="0" fontId="51" fillId="12" borderId="0" applyNumberFormat="0" applyBorder="0" applyAlignment="0" applyProtection="0"/>
    <xf numFmtId="0" fontId="51" fillId="8" borderId="0" applyNumberFormat="0" applyBorder="0" applyAlignment="0" applyProtection="0"/>
    <xf numFmtId="0" fontId="99" fillId="11" borderId="0" applyNumberFormat="0" applyBorder="0" applyAlignment="0" applyProtection="0"/>
    <xf numFmtId="0" fontId="51" fillId="8" borderId="0" applyNumberFormat="0" applyBorder="0" applyAlignment="0" applyProtection="0"/>
    <xf numFmtId="0" fontId="51" fillId="10" borderId="0" applyNumberFormat="0" applyBorder="0" applyAlignment="0" applyProtection="0"/>
    <xf numFmtId="0" fontId="99" fillId="31" borderId="0" applyNumberFormat="0" applyBorder="0" applyAlignment="0" applyProtection="0"/>
    <xf numFmtId="0" fontId="51" fillId="10" borderId="0" applyNumberFormat="0" applyBorder="0" applyAlignment="0" applyProtection="0"/>
    <xf numFmtId="0" fontId="51" fillId="14" borderId="0" applyNumberFormat="0" applyBorder="0" applyAlignment="0" applyProtection="0"/>
    <xf numFmtId="0" fontId="99" fillId="13" borderId="0" applyNumberFormat="0" applyBorder="0" applyAlignment="0" applyProtection="0"/>
    <xf numFmtId="0" fontId="51" fillId="14" borderId="0" applyNumberFormat="0" applyBorder="0" applyAlignment="0" applyProtection="0"/>
    <xf numFmtId="0" fontId="52" fillId="15" borderId="0" applyNumberFormat="0" applyBorder="0" applyAlignment="0" applyProtection="0"/>
    <xf numFmtId="0" fontId="100" fillId="16" borderId="0" applyNumberFormat="0" applyBorder="0" applyAlignment="0" applyProtection="0"/>
    <xf numFmtId="0" fontId="52" fillId="15" borderId="0" applyNumberFormat="0" applyBorder="0" applyAlignment="0" applyProtection="0"/>
    <xf numFmtId="0" fontId="52" fillId="5" borderId="0" applyNumberFormat="0" applyBorder="0" applyAlignment="0" applyProtection="0"/>
    <xf numFmtId="0" fontId="100" fillId="32" borderId="0" applyNumberFormat="0" applyBorder="0" applyAlignment="0" applyProtection="0"/>
    <xf numFmtId="0" fontId="52" fillId="5" borderId="0" applyNumberFormat="0" applyBorder="0" applyAlignment="0" applyProtection="0"/>
    <xf numFmtId="0" fontId="52" fillId="12" borderId="0" applyNumberFormat="0" applyBorder="0" applyAlignment="0" applyProtection="0"/>
    <xf numFmtId="0" fontId="100" fillId="13" borderId="0" applyNumberFormat="0" applyBorder="0" applyAlignment="0" applyProtection="0"/>
    <xf numFmtId="0" fontId="52" fillId="12" borderId="0" applyNumberFormat="0" applyBorder="0" applyAlignment="0" applyProtection="0"/>
    <xf numFmtId="0" fontId="52" fillId="17" borderId="0" applyNumberFormat="0" applyBorder="0" applyAlignment="0" applyProtection="0"/>
    <xf numFmtId="0" fontId="100" fillId="11" borderId="0" applyNumberFormat="0" applyBorder="0" applyAlignment="0" applyProtection="0"/>
    <xf numFmtId="0" fontId="52" fillId="17" borderId="0" applyNumberFormat="0" applyBorder="0" applyAlignment="0" applyProtection="0"/>
    <xf numFmtId="0" fontId="52" fillId="16" borderId="0" applyNumberFormat="0" applyBorder="0" applyAlignment="0" applyProtection="0"/>
    <xf numFmtId="0" fontId="100" fillId="33" borderId="0" applyNumberFormat="0" applyBorder="0" applyAlignment="0" applyProtection="0"/>
    <xf numFmtId="0" fontId="52" fillId="16" borderId="0" applyNumberFormat="0" applyBorder="0" applyAlignment="0" applyProtection="0"/>
    <xf numFmtId="0" fontId="52" fillId="18" borderId="0" applyNumberFormat="0" applyBorder="0" applyAlignment="0" applyProtection="0"/>
    <xf numFmtId="0" fontId="100" fillId="5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100" fillId="16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100" fillId="34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100" fillId="35" borderId="0" applyNumberFormat="0" applyBorder="0" applyAlignment="0" applyProtection="0"/>
    <xf numFmtId="0" fontId="52" fillId="21" borderId="0" applyNumberFormat="0" applyBorder="0" applyAlignment="0" applyProtection="0"/>
    <xf numFmtId="0" fontId="52" fillId="17" borderId="0" applyNumberFormat="0" applyBorder="0" applyAlignment="0" applyProtection="0"/>
    <xf numFmtId="0" fontId="100" fillId="22" borderId="0" applyNumberFormat="0" applyBorder="0" applyAlignment="0" applyProtection="0"/>
    <xf numFmtId="0" fontId="52" fillId="17" borderId="0" applyNumberFormat="0" applyBorder="0" applyAlignment="0" applyProtection="0"/>
    <xf numFmtId="0" fontId="52" fillId="16" borderId="0" applyNumberFormat="0" applyBorder="0" applyAlignment="0" applyProtection="0"/>
    <xf numFmtId="0" fontId="100" fillId="36" borderId="0" applyNumberFormat="0" applyBorder="0" applyAlignment="0" applyProtection="0"/>
    <xf numFmtId="0" fontId="52" fillId="16" borderId="0" applyNumberFormat="0" applyBorder="0" applyAlignment="0" applyProtection="0"/>
    <xf numFmtId="0" fontId="52" fillId="23" borderId="0" applyNumberFormat="0" applyBorder="0" applyAlignment="0" applyProtection="0"/>
    <xf numFmtId="0" fontId="100" fillId="18" borderId="0" applyNumberFormat="0" applyBorder="0" applyAlignment="0" applyProtection="0"/>
    <xf numFmtId="0" fontId="52" fillId="23" borderId="0" applyNumberFormat="0" applyBorder="0" applyAlignment="0" applyProtection="0"/>
    <xf numFmtId="0" fontId="74" fillId="0" borderId="0">
      <protection locked="0"/>
    </xf>
    <xf numFmtId="174" fontId="32" fillId="0" borderId="0" applyFont="0" applyFill="0" applyBorder="0" applyAlignment="0" applyProtection="0"/>
    <xf numFmtId="167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168" fontId="32" fillId="0" borderId="0" applyFont="0" applyFill="0" applyBorder="0" applyAlignment="0" applyProtection="0"/>
    <xf numFmtId="169" fontId="74" fillId="0" borderId="0">
      <protection locked="0"/>
    </xf>
    <xf numFmtId="0" fontId="74" fillId="0" borderId="0">
      <protection locked="0"/>
    </xf>
    <xf numFmtId="170" fontId="75" fillId="24" borderId="0" applyFont="0" applyBorder="0"/>
    <xf numFmtId="0" fontId="53" fillId="3" borderId="1" applyNumberFormat="0" applyAlignment="0" applyProtection="0"/>
    <xf numFmtId="0" fontId="101" fillId="13" borderId="71" applyNumberFormat="0" applyAlignment="0" applyProtection="0"/>
    <xf numFmtId="0" fontId="53" fillId="3" borderId="1" applyNumberFormat="0" applyAlignment="0" applyProtection="0"/>
    <xf numFmtId="0" fontId="54" fillId="11" borderId="2" applyNumberFormat="0" applyAlignment="0" applyProtection="0"/>
    <xf numFmtId="0" fontId="102" fillId="25" borderId="72" applyNumberFormat="0" applyAlignment="0" applyProtection="0"/>
    <xf numFmtId="0" fontId="54" fillId="11" borderId="2" applyNumberFormat="0" applyAlignment="0" applyProtection="0"/>
    <xf numFmtId="0" fontId="74" fillId="0" borderId="0">
      <protection locked="0"/>
    </xf>
    <xf numFmtId="0" fontId="55" fillId="6" borderId="0" applyNumberFormat="0" applyBorder="0" applyAlignment="0" applyProtection="0"/>
    <xf numFmtId="0" fontId="103" fillId="37" borderId="0" applyNumberFormat="0" applyBorder="0" applyAlignment="0" applyProtection="0"/>
    <xf numFmtId="0" fontId="55" fillId="6" borderId="0" applyNumberFormat="0" applyBorder="0" applyAlignment="0" applyProtection="0"/>
    <xf numFmtId="166" fontId="72" fillId="0" borderId="0" applyFont="0" applyFill="0" applyBorder="0" applyAlignment="0" applyProtection="0"/>
    <xf numFmtId="43" fontId="32" fillId="0" borderId="0" applyFont="0" applyFill="0" applyBorder="0" applyAlignment="0" applyProtection="0"/>
    <xf numFmtId="166" fontId="72" fillId="0" borderId="0" applyFont="0" applyFill="0" applyBorder="0" applyAlignment="0" applyProtection="0"/>
    <xf numFmtId="43" fontId="32" fillId="0" borderId="0" applyFont="0" applyFill="0" applyBorder="0" applyAlignment="0" applyProtection="0"/>
    <xf numFmtId="166" fontId="72" fillId="0" borderId="0" applyFont="0" applyFill="0" applyBorder="0" applyAlignment="0" applyProtection="0"/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171" fontId="76" fillId="0" borderId="0">
      <protection locked="0"/>
    </xf>
    <xf numFmtId="171" fontId="76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56" fillId="0" borderId="3" applyNumberFormat="0" applyFill="0" applyAlignment="0" applyProtection="0"/>
    <xf numFmtId="0" fontId="104" fillId="0" borderId="73" applyNumberFormat="0" applyFill="0" applyAlignment="0" applyProtection="0"/>
    <xf numFmtId="0" fontId="56" fillId="0" borderId="3" applyNumberFormat="0" applyFill="0" applyAlignment="0" applyProtection="0"/>
    <xf numFmtId="0" fontId="57" fillId="26" borderId="4" applyNumberFormat="0" applyAlignment="0" applyProtection="0"/>
    <xf numFmtId="0" fontId="105" fillId="38" borderId="74" applyNumberFormat="0" applyAlignment="0" applyProtection="0"/>
    <xf numFmtId="0" fontId="57" fillId="26" borderId="4" applyNumberFormat="0" applyAlignment="0" applyProtection="0"/>
    <xf numFmtId="172" fontId="77" fillId="0" borderId="5"/>
    <xf numFmtId="0" fontId="58" fillId="0" borderId="6" applyNumberFormat="0" applyFill="0" applyAlignment="0" applyProtection="0"/>
    <xf numFmtId="0" fontId="95" fillId="0" borderId="7" applyNumberFormat="0" applyFill="0" applyAlignment="0" applyProtection="0"/>
    <xf numFmtId="0" fontId="58" fillId="0" borderId="6" applyNumberFormat="0" applyFill="0" applyAlignment="0" applyProtection="0"/>
    <xf numFmtId="0" fontId="59" fillId="0" borderId="8" applyNumberFormat="0" applyFill="0" applyAlignment="0" applyProtection="0"/>
    <xf numFmtId="0" fontId="106" fillId="0" borderId="75" applyNumberFormat="0" applyFill="0" applyAlignment="0" applyProtection="0"/>
    <xf numFmtId="0" fontId="59" fillId="0" borderId="8" applyNumberFormat="0" applyFill="0" applyAlignment="0" applyProtection="0"/>
    <xf numFmtId="0" fontId="60" fillId="0" borderId="9" applyNumberFormat="0" applyFill="0" applyAlignment="0" applyProtection="0"/>
    <xf numFmtId="0" fontId="96" fillId="0" borderId="10" applyNumberFormat="0" applyFill="0" applyAlignment="0" applyProtection="0"/>
    <xf numFmtId="0" fontId="60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13" borderId="0" applyNumberFormat="0" applyBorder="0" applyAlignment="0" applyProtection="0"/>
    <xf numFmtId="0" fontId="107" fillId="39" borderId="0" applyNumberFormat="0" applyBorder="0" applyAlignment="0" applyProtection="0"/>
    <xf numFmtId="0" fontId="61" fillId="13" borderId="0" applyNumberFormat="0" applyBorder="0" applyAlignment="0" applyProtection="0"/>
    <xf numFmtId="37" fontId="78" fillId="0" borderId="0"/>
    <xf numFmtId="0" fontId="70" fillId="0" borderId="0"/>
    <xf numFmtId="0" fontId="108" fillId="0" borderId="0"/>
    <xf numFmtId="0" fontId="108" fillId="0" borderId="0"/>
    <xf numFmtId="0" fontId="79" fillId="0" borderId="0"/>
    <xf numFmtId="0" fontId="99" fillId="0" borderId="0"/>
    <xf numFmtId="0" fontId="92" fillId="0" borderId="0"/>
    <xf numFmtId="0" fontId="72" fillId="0" borderId="0"/>
    <xf numFmtId="0" fontId="32" fillId="0" borderId="0"/>
    <xf numFmtId="0" fontId="109" fillId="0" borderId="0"/>
    <xf numFmtId="0" fontId="21" fillId="0" borderId="0" applyBorder="0"/>
    <xf numFmtId="0" fontId="32" fillId="0" borderId="0"/>
    <xf numFmtId="0" fontId="32" fillId="0" borderId="0"/>
    <xf numFmtId="0" fontId="21" fillId="0" borderId="0"/>
    <xf numFmtId="0" fontId="21" fillId="0" borderId="0"/>
    <xf numFmtId="0" fontId="99" fillId="0" borderId="0"/>
    <xf numFmtId="0" fontId="21" fillId="0" borderId="0"/>
    <xf numFmtId="0" fontId="80" fillId="0" borderId="0"/>
    <xf numFmtId="0" fontId="21" fillId="0" borderId="0" applyBorder="0"/>
    <xf numFmtId="0" fontId="32" fillId="0" borderId="0"/>
    <xf numFmtId="0" fontId="89" fillId="0" borderId="0"/>
    <xf numFmtId="0" fontId="99" fillId="0" borderId="0"/>
    <xf numFmtId="0" fontId="99" fillId="0" borderId="0"/>
    <xf numFmtId="0" fontId="99" fillId="0" borderId="0"/>
    <xf numFmtId="0" fontId="62" fillId="11" borderId="1" applyNumberFormat="0" applyAlignment="0" applyProtection="0"/>
    <xf numFmtId="0" fontId="110" fillId="25" borderId="71" applyNumberFormat="0" applyAlignment="0" applyProtection="0"/>
    <xf numFmtId="0" fontId="62" fillId="11" borderId="1" applyNumberFormat="0" applyAlignment="0" applyProtection="0"/>
    <xf numFmtId="0" fontId="74" fillId="0" borderId="0">
      <protection locked="0"/>
    </xf>
    <xf numFmtId="9" fontId="9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63" fillId="0" borderId="11" applyNumberFormat="0" applyFill="0" applyAlignment="0" applyProtection="0"/>
    <xf numFmtId="0" fontId="111" fillId="0" borderId="12" applyNumberFormat="0" applyFill="0" applyAlignment="0" applyProtection="0"/>
    <xf numFmtId="0" fontId="63" fillId="0" borderId="11" applyNumberFormat="0" applyFill="0" applyAlignment="0" applyProtection="0"/>
    <xf numFmtId="173" fontId="77" fillId="0" borderId="0">
      <alignment vertical="center"/>
    </xf>
    <xf numFmtId="0" fontId="6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74" fillId="0" borderId="0">
      <protection locked="0"/>
    </xf>
    <xf numFmtId="0" fontId="6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4" fillId="7" borderId="13" applyNumberFormat="0" applyFont="0" applyAlignment="0" applyProtection="0"/>
    <xf numFmtId="0" fontId="93" fillId="40" borderId="76" applyNumberFormat="0" applyFont="0" applyAlignment="0" applyProtection="0"/>
    <xf numFmtId="0" fontId="32" fillId="7" borderId="13" applyNumberFormat="0" applyFont="0" applyAlignment="0" applyProtection="0"/>
    <xf numFmtId="0" fontId="67" fillId="4" borderId="0" applyNumberFormat="0" applyBorder="0" applyAlignment="0" applyProtection="0"/>
    <xf numFmtId="0" fontId="114" fillId="41" borderId="0" applyNumberFormat="0" applyBorder="0" applyAlignment="0" applyProtection="0"/>
    <xf numFmtId="0" fontId="67" fillId="4" borderId="0" applyNumberFormat="0" applyBorder="0" applyAlignment="0" applyProtection="0"/>
    <xf numFmtId="0" fontId="116" fillId="0" borderId="0"/>
    <xf numFmtId="0" fontId="117" fillId="0" borderId="0"/>
    <xf numFmtId="0" fontId="118" fillId="0" borderId="0"/>
    <xf numFmtId="0" fontId="119" fillId="41" borderId="0" applyNumberFormat="0" applyBorder="0" applyAlignment="0" applyProtection="0"/>
    <xf numFmtId="0" fontId="7" fillId="0" borderId="0"/>
    <xf numFmtId="0" fontId="72" fillId="0" borderId="0"/>
    <xf numFmtId="0" fontId="121" fillId="0" borderId="0"/>
    <xf numFmtId="0" fontId="122" fillId="0" borderId="0"/>
    <xf numFmtId="0" fontId="123" fillId="0" borderId="0"/>
    <xf numFmtId="0" fontId="123" fillId="0" borderId="0"/>
    <xf numFmtId="0" fontId="8" fillId="0" borderId="0"/>
    <xf numFmtId="0" fontId="32" fillId="0" borderId="0"/>
    <xf numFmtId="0" fontId="125" fillId="0" borderId="0"/>
    <xf numFmtId="0" fontId="6" fillId="0" borderId="0"/>
    <xf numFmtId="0" fontId="5" fillId="0" borderId="0"/>
    <xf numFmtId="0" fontId="131" fillId="0" borderId="0"/>
    <xf numFmtId="0" fontId="132" fillId="0" borderId="0"/>
    <xf numFmtId="0" fontId="132" fillId="0" borderId="0"/>
    <xf numFmtId="0" fontId="4" fillId="0" borderId="0"/>
    <xf numFmtId="0" fontId="133" fillId="0" borderId="0" applyNumberFormat="0" applyFill="0" applyBorder="0" applyAlignment="0" applyProtection="0"/>
    <xf numFmtId="0" fontId="134" fillId="0" borderId="77" applyNumberFormat="0" applyFill="0" applyAlignment="0" applyProtection="0"/>
    <xf numFmtId="0" fontId="135" fillId="0" borderId="75" applyNumberFormat="0" applyFill="0" applyAlignment="0" applyProtection="0"/>
    <xf numFmtId="0" fontId="136" fillId="0" borderId="78" applyNumberFormat="0" applyFill="0" applyAlignment="0" applyProtection="0"/>
    <xf numFmtId="0" fontId="136" fillId="0" borderId="0" applyNumberFormat="0" applyFill="0" applyBorder="0" applyAlignment="0" applyProtection="0"/>
    <xf numFmtId="0" fontId="101" fillId="46" borderId="71" applyNumberFormat="0" applyAlignment="0" applyProtection="0"/>
    <xf numFmtId="0" fontId="102" fillId="47" borderId="72" applyNumberFormat="0" applyAlignment="0" applyProtection="0"/>
    <xf numFmtId="0" fontId="110" fillId="47" borderId="71" applyNumberFormat="0" applyAlignment="0" applyProtection="0"/>
    <xf numFmtId="0" fontId="4" fillId="40" borderId="76" applyNumberFormat="0" applyFont="0" applyAlignment="0" applyProtection="0"/>
    <xf numFmtId="0" fontId="111" fillId="0" borderId="79" applyNumberFormat="0" applyFill="0" applyAlignment="0" applyProtection="0"/>
    <xf numFmtId="0" fontId="100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100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3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100" fillId="55" borderId="0" applyNumberFormat="0" applyBorder="0" applyAlignment="0" applyProtection="0"/>
    <xf numFmtId="0" fontId="100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100" fillId="59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100" fillId="60" borderId="0" applyNumberFormat="0" applyBorder="0" applyAlignment="0" applyProtection="0"/>
    <xf numFmtId="0" fontId="4" fillId="61" borderId="0" applyNumberFormat="0" applyBorder="0" applyAlignment="0" applyProtection="0"/>
    <xf numFmtId="0" fontId="4" fillId="62" borderId="0" applyNumberFormat="0" applyBorder="0" applyAlignment="0" applyProtection="0"/>
    <xf numFmtId="0" fontId="100" fillId="63" borderId="0" applyNumberFormat="0" applyBorder="0" applyAlignment="0" applyProtection="0"/>
    <xf numFmtId="0" fontId="32" fillId="0" borderId="0"/>
    <xf numFmtId="0" fontId="32" fillId="0" borderId="0"/>
    <xf numFmtId="0" fontId="3" fillId="0" borderId="0"/>
    <xf numFmtId="0" fontId="3" fillId="40" borderId="76" applyNumberFormat="0" applyFont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3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141" fillId="0" borderId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29" borderId="0" applyNumberFormat="0" applyBorder="0" applyAlignment="0" applyProtection="0"/>
    <xf numFmtId="0" fontId="2" fillId="61" borderId="0" applyNumberFormat="0" applyBorder="0" applyAlignment="0" applyProtection="0"/>
    <xf numFmtId="0" fontId="2" fillId="50" borderId="0" applyNumberFormat="0" applyBorder="0" applyAlignment="0" applyProtection="0"/>
    <xf numFmtId="0" fontId="2" fillId="3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31" borderId="0" applyNumberFormat="0" applyBorder="0" applyAlignment="0" applyProtection="0"/>
    <xf numFmtId="0" fontId="2" fillId="62" borderId="0" applyNumberFormat="0" applyBorder="0" applyAlignment="0" applyProtection="0"/>
    <xf numFmtId="0" fontId="143" fillId="0" borderId="0"/>
    <xf numFmtId="0" fontId="123" fillId="0" borderId="0"/>
    <xf numFmtId="0" fontId="123" fillId="0" borderId="0"/>
    <xf numFmtId="0" fontId="123" fillId="0" borderId="0"/>
    <xf numFmtId="0" fontId="32" fillId="0" borderId="0"/>
    <xf numFmtId="0" fontId="32" fillId="0" borderId="0"/>
    <xf numFmtId="0" fontId="2" fillId="0" borderId="0"/>
    <xf numFmtId="0" fontId="8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144" fillId="0" borderId="0"/>
    <xf numFmtId="0" fontId="32" fillId="0" borderId="0"/>
    <xf numFmtId="0" fontId="2" fillId="40" borderId="76" applyNumberFormat="0" applyFont="0" applyAlignment="0" applyProtection="0"/>
    <xf numFmtId="0" fontId="32" fillId="0" borderId="0"/>
    <xf numFmtId="0" fontId="32" fillId="0" borderId="0"/>
    <xf numFmtId="0" fontId="72" fillId="0" borderId="0"/>
    <xf numFmtId="0" fontId="15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8" fillId="0" borderId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29" borderId="0" applyNumberFormat="0" applyBorder="0" applyAlignment="0" applyProtection="0"/>
    <xf numFmtId="0" fontId="1" fillId="61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6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14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1" fontId="172" fillId="0" borderId="0"/>
    <xf numFmtId="0" fontId="1" fillId="40" borderId="76" applyNumberFormat="0" applyFont="0" applyAlignment="0" applyProtection="0"/>
    <xf numFmtId="0" fontId="197" fillId="0" borderId="0"/>
    <xf numFmtId="0" fontId="32" fillId="0" borderId="0"/>
    <xf numFmtId="9" fontId="197" fillId="0" borderId="0" applyFont="0" applyFill="0" applyBorder="0" applyAlignment="0" applyProtection="0"/>
    <xf numFmtId="0" fontId="32" fillId="0" borderId="0"/>
  </cellStyleXfs>
  <cellXfs count="1066">
    <xf numFmtId="0" fontId="0" fillId="0" borderId="0" xfId="0"/>
    <xf numFmtId="0" fontId="9" fillId="0" borderId="0" xfId="0" applyFont="1"/>
    <xf numFmtId="0" fontId="0" fillId="0" borderId="0" xfId="0" applyBorder="1"/>
    <xf numFmtId="0" fontId="15" fillId="0" borderId="0" xfId="0" applyFont="1" applyAlignment="1">
      <alignment vertical="center"/>
    </xf>
    <xf numFmtId="0" fontId="16" fillId="0" borderId="14" xfId="0" applyFont="1" applyBorder="1" applyAlignment="1">
      <alignment horizontal="centerContinuous"/>
    </xf>
    <xf numFmtId="0" fontId="16" fillId="0" borderId="15" xfId="0" applyFont="1" applyBorder="1" applyAlignment="1">
      <alignment horizontal="centerContinuous"/>
    </xf>
    <xf numFmtId="0" fontId="16" fillId="0" borderId="16" xfId="0" applyFont="1" applyBorder="1" applyAlignment="1">
      <alignment horizontal="centerContinuous"/>
    </xf>
    <xf numFmtId="49" fontId="12" fillId="0" borderId="17" xfId="0" applyNumberFormat="1" applyFont="1" applyBorder="1" applyAlignment="1">
      <alignment horizontal="centerContinuous" vertical="center"/>
    </xf>
    <xf numFmtId="49" fontId="17" fillId="0" borderId="18" xfId="0" applyNumberFormat="1" applyFont="1" applyBorder="1" applyAlignment="1">
      <alignment horizontal="centerContinuous" vertical="center" wrapText="1"/>
    </xf>
    <xf numFmtId="0" fontId="19" fillId="0" borderId="0" xfId="0" applyFont="1"/>
    <xf numFmtId="4" fontId="0" fillId="0" borderId="0" xfId="0" applyNumberFormat="1"/>
    <xf numFmtId="0" fontId="16" fillId="0" borderId="0" xfId="0" applyFont="1"/>
    <xf numFmtId="0" fontId="20" fillId="0" borderId="0" xfId="0" applyFont="1"/>
    <xf numFmtId="0" fontId="16" fillId="0" borderId="0" xfId="0" applyFont="1" applyAlignment="1">
      <alignment horizontal="left" vertical="center"/>
    </xf>
    <xf numFmtId="0" fontId="9" fillId="0" borderId="0" xfId="0" applyFont="1" applyFill="1" applyBorder="1"/>
    <xf numFmtId="2" fontId="9" fillId="0" borderId="0" xfId="0" applyNumberFormat="1" applyFont="1" applyFill="1" applyBorder="1"/>
    <xf numFmtId="164" fontId="9" fillId="0" borderId="0" xfId="0" applyNumberFormat="1" applyFont="1" applyFill="1" applyBorder="1"/>
    <xf numFmtId="0" fontId="2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/>
    <xf numFmtId="0" fontId="19" fillId="0" borderId="0" xfId="0" applyFont="1" applyBorder="1"/>
    <xf numFmtId="2" fontId="14" fillId="0" borderId="0" xfId="0" applyNumberFormat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2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23" fillId="0" borderId="0" xfId="0" applyFont="1"/>
    <xf numFmtId="0" fontId="25" fillId="0" borderId="0" xfId="0" applyFont="1"/>
    <xf numFmtId="0" fontId="26" fillId="0" borderId="0" xfId="0" applyFont="1" applyAlignment="1">
      <alignment horizontal="left" vertical="center"/>
    </xf>
    <xf numFmtId="0" fontId="27" fillId="0" borderId="0" xfId="0" applyFont="1"/>
    <xf numFmtId="0" fontId="11" fillId="0" borderId="0" xfId="0" quotePrefix="1" applyFont="1" applyAlignment="1">
      <alignment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Continuous" vertical="center"/>
    </xf>
    <xf numFmtId="2" fontId="18" fillId="0" borderId="0" xfId="0" applyNumberFormat="1" applyFont="1" applyAlignment="1">
      <alignment horizontal="center" vertical="center"/>
    </xf>
    <xf numFmtId="0" fontId="14" fillId="0" borderId="23" xfId="0" applyFont="1" applyBorder="1" applyAlignment="1">
      <alignment horizontal="centerContinuous" vertical="center"/>
    </xf>
    <xf numFmtId="0" fontId="18" fillId="0" borderId="0" xfId="0" applyFont="1" applyAlignment="1">
      <alignment horizontal="left" vertical="center"/>
    </xf>
    <xf numFmtId="14" fontId="28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9" fillId="0" borderId="22" xfId="0" applyNumberFormat="1" applyFont="1" applyFill="1" applyBorder="1"/>
    <xf numFmtId="164" fontId="9" fillId="0" borderId="24" xfId="0" applyNumberFormat="1" applyFont="1" applyFill="1" applyBorder="1"/>
    <xf numFmtId="164" fontId="14" fillId="0" borderId="25" xfId="0" applyNumberFormat="1" applyFont="1" applyFill="1" applyBorder="1"/>
    <xf numFmtId="0" fontId="8" fillId="0" borderId="0" xfId="0" applyFont="1"/>
    <xf numFmtId="0" fontId="30" fillId="0" borderId="0" xfId="0" applyFont="1"/>
    <xf numFmtId="0" fontId="21" fillId="0" borderId="0" xfId="0" applyFont="1" applyFill="1" applyBorder="1"/>
    <xf numFmtId="0" fontId="12" fillId="0" borderId="0" xfId="0" applyFont="1" applyAlignment="1">
      <alignment horizontal="center"/>
    </xf>
    <xf numFmtId="2" fontId="14" fillId="0" borderId="26" xfId="0" applyNumberFormat="1" applyFont="1" applyBorder="1" applyAlignment="1">
      <alignment horizontal="center" vertical="center"/>
    </xf>
    <xf numFmtId="2" fontId="14" fillId="0" borderId="14" xfId="0" applyNumberFormat="1" applyFont="1" applyBorder="1" applyAlignment="1">
      <alignment horizontal="center" vertical="center" wrapText="1"/>
    </xf>
    <xf numFmtId="2" fontId="14" fillId="0" borderId="26" xfId="0" applyNumberFormat="1" applyFont="1" applyBorder="1" applyAlignment="1">
      <alignment horizontal="center"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4" fillId="0" borderId="28" xfId="0" applyNumberFormat="1" applyFont="1" applyBorder="1" applyAlignment="1">
      <alignment horizontal="center" vertical="center" wrapText="1"/>
    </xf>
    <xf numFmtId="0" fontId="31" fillId="0" borderId="0" xfId="0" applyFont="1"/>
    <xf numFmtId="0" fontId="10" fillId="0" borderId="0" xfId="103" applyAlignment="1" applyProtection="1"/>
    <xf numFmtId="0" fontId="12" fillId="0" borderId="21" xfId="0" applyFont="1" applyBorder="1" applyAlignment="1">
      <alignment horizontal="center" vertical="center"/>
    </xf>
    <xf numFmtId="1" fontId="17" fillId="0" borderId="29" xfId="0" applyNumberFormat="1" applyFont="1" applyBorder="1" applyAlignment="1">
      <alignment horizontal="center" vertical="center"/>
    </xf>
    <xf numFmtId="1" fontId="17" fillId="0" borderId="30" xfId="0" applyNumberFormat="1" applyFont="1" applyBorder="1" applyAlignment="1">
      <alignment horizontal="center" vertical="center"/>
    </xf>
    <xf numFmtId="1" fontId="17" fillId="0" borderId="30" xfId="0" applyNumberFormat="1" applyFont="1" applyBorder="1" applyAlignment="1">
      <alignment horizontal="center" vertical="center" wrapText="1"/>
    </xf>
    <xf numFmtId="1" fontId="17" fillId="0" borderId="31" xfId="0" applyNumberFormat="1" applyFont="1" applyBorder="1" applyAlignment="1">
      <alignment horizontal="center" vertical="center"/>
    </xf>
    <xf numFmtId="0" fontId="11" fillId="0" borderId="0" xfId="0" applyFont="1" applyFill="1"/>
    <xf numFmtId="3" fontId="9" fillId="0" borderId="32" xfId="0" applyNumberFormat="1" applyFont="1" applyBorder="1"/>
    <xf numFmtId="3" fontId="14" fillId="0" borderId="33" xfId="0" applyNumberFormat="1" applyFont="1" applyBorder="1"/>
    <xf numFmtId="49" fontId="17" fillId="0" borderId="17" xfId="0" applyNumberFormat="1" applyFont="1" applyBorder="1" applyAlignment="1">
      <alignment horizontal="centerContinuous" vertical="center" wrapText="1"/>
    </xf>
    <xf numFmtId="49" fontId="17" fillId="0" borderId="18" xfId="0" applyNumberFormat="1" applyFont="1" applyFill="1" applyBorder="1" applyAlignment="1">
      <alignment horizontal="centerContinuous" vertical="center" wrapText="1"/>
    </xf>
    <xf numFmtId="49" fontId="17" fillId="0" borderId="34" xfId="0" applyNumberFormat="1" applyFont="1" applyFill="1" applyBorder="1" applyAlignment="1">
      <alignment horizontal="centerContinuous" vertical="center" wrapText="1"/>
    </xf>
    <xf numFmtId="0" fontId="29" fillId="0" borderId="32" xfId="0" applyFont="1" applyBorder="1"/>
    <xf numFmtId="164" fontId="9" fillId="0" borderId="35" xfId="0" applyNumberFormat="1" applyFont="1" applyFill="1" applyBorder="1"/>
    <xf numFmtId="0" fontId="18" fillId="0" borderId="32" xfId="0" applyFont="1" applyBorder="1"/>
    <xf numFmtId="164" fontId="14" fillId="0" borderId="35" xfId="0" applyNumberFormat="1" applyFont="1" applyFill="1" applyBorder="1"/>
    <xf numFmtId="49" fontId="18" fillId="0" borderId="17" xfId="0" applyNumberFormat="1" applyFont="1" applyBorder="1" applyAlignment="1">
      <alignment horizontal="centerContinuous" vertical="center"/>
    </xf>
    <xf numFmtId="3" fontId="17" fillId="0" borderId="18" xfId="0" applyNumberFormat="1" applyFont="1" applyBorder="1" applyAlignment="1">
      <alignment horizontal="centerContinuous" vertical="center" wrapText="1"/>
    </xf>
    <xf numFmtId="164" fontId="17" fillId="0" borderId="18" xfId="0" applyNumberFormat="1" applyFont="1" applyFill="1" applyBorder="1" applyAlignment="1">
      <alignment horizontal="centerContinuous" vertical="center" wrapText="1"/>
    </xf>
    <xf numFmtId="164" fontId="17" fillId="0" borderId="34" xfId="0" applyNumberFormat="1" applyFont="1" applyFill="1" applyBorder="1" applyAlignment="1">
      <alignment horizontal="centerContinuous" vertical="center" wrapText="1"/>
    </xf>
    <xf numFmtId="164" fontId="14" fillId="0" borderId="24" xfId="0" applyNumberFormat="1" applyFont="1" applyFill="1" applyBorder="1"/>
    <xf numFmtId="3" fontId="17" fillId="0" borderId="17" xfId="0" applyNumberFormat="1" applyFont="1" applyBorder="1" applyAlignment="1">
      <alignment horizontal="centerContinuous" vertical="center" wrapText="1"/>
    </xf>
    <xf numFmtId="3" fontId="9" fillId="0" borderId="35" xfId="0" applyNumberFormat="1" applyFont="1" applyBorder="1"/>
    <xf numFmtId="3" fontId="14" fillId="0" borderId="35" xfId="0" applyNumberFormat="1" applyFont="1" applyBorder="1"/>
    <xf numFmtId="3" fontId="14" fillId="0" borderId="32" xfId="0" applyNumberFormat="1" applyFont="1" applyBorder="1"/>
    <xf numFmtId="0" fontId="18" fillId="0" borderId="33" xfId="0" applyFont="1" applyBorder="1"/>
    <xf numFmtId="3" fontId="14" fillId="0" borderId="36" xfId="0" applyNumberFormat="1" applyFont="1" applyBorder="1"/>
    <xf numFmtId="164" fontId="14" fillId="0" borderId="36" xfId="0" applyNumberFormat="1" applyFont="1" applyFill="1" applyBorder="1"/>
    <xf numFmtId="0" fontId="18" fillId="0" borderId="0" xfId="0" applyFont="1" applyBorder="1"/>
    <xf numFmtId="3" fontId="14" fillId="0" borderId="0" xfId="0" applyNumberFormat="1" applyFont="1" applyBorder="1"/>
    <xf numFmtId="164" fontId="14" fillId="0" borderId="0" xfId="0" applyNumberFormat="1" applyFont="1" applyFill="1" applyBorder="1"/>
    <xf numFmtId="2" fontId="14" fillId="0" borderId="0" xfId="0" applyNumberFormat="1" applyFont="1" applyFill="1" applyBorder="1"/>
    <xf numFmtId="3" fontId="0" fillId="0" borderId="0" xfId="0" applyNumberFormat="1"/>
    <xf numFmtId="0" fontId="8" fillId="0" borderId="0" xfId="0" applyFont="1" applyFill="1"/>
    <xf numFmtId="0" fontId="13" fillId="0" borderId="0" xfId="0" applyFont="1"/>
    <xf numFmtId="4" fontId="9" fillId="27" borderId="24" xfId="0" applyNumberFormat="1" applyFont="1" applyFill="1" applyBorder="1"/>
    <xf numFmtId="2" fontId="21" fillId="0" borderId="0" xfId="0" applyNumberFormat="1" applyFont="1" applyFill="1"/>
    <xf numFmtId="49" fontId="12" fillId="0" borderId="14" xfId="0" applyNumberFormat="1" applyFont="1" applyBorder="1" applyAlignment="1">
      <alignment horizontal="centerContinuous" vertical="center"/>
    </xf>
    <xf numFmtId="49" fontId="17" fillId="0" borderId="15" xfId="0" applyNumberFormat="1" applyFont="1" applyBorder="1" applyAlignment="1">
      <alignment horizontal="centerContinuous" vertical="center" wrapText="1"/>
    </xf>
    <xf numFmtId="49" fontId="17" fillId="0" borderId="16" xfId="0" applyNumberFormat="1" applyFont="1" applyBorder="1" applyAlignment="1">
      <alignment horizontal="centerContinuous" vertical="center" wrapText="1"/>
    </xf>
    <xf numFmtId="4" fontId="35" fillId="0" borderId="32" xfId="0" applyNumberFormat="1" applyFont="1" applyBorder="1" applyAlignment="1"/>
    <xf numFmtId="4" fontId="35" fillId="0" borderId="24" xfId="0" applyNumberFormat="1" applyFont="1" applyBorder="1" applyAlignment="1">
      <alignment horizontal="right" vertical="top" wrapText="1"/>
    </xf>
    <xf numFmtId="4" fontId="35" fillId="0" borderId="25" xfId="0" applyNumberFormat="1" applyFont="1" applyBorder="1" applyAlignment="1">
      <alignment horizontal="right" vertical="top" wrapText="1"/>
    </xf>
    <xf numFmtId="2" fontId="35" fillId="0" borderId="22" xfId="0" applyNumberFormat="1" applyFont="1" applyBorder="1" applyAlignment="1">
      <alignment horizontal="center"/>
    </xf>
    <xf numFmtId="2" fontId="35" fillId="0" borderId="24" xfId="0" applyNumberFormat="1" applyFont="1" applyBorder="1" applyAlignment="1">
      <alignment horizontal="center" vertical="justify"/>
    </xf>
    <xf numFmtId="164" fontId="9" fillId="27" borderId="24" xfId="0" applyNumberFormat="1" applyFont="1" applyFill="1" applyBorder="1" applyAlignment="1">
      <alignment horizontal="center"/>
    </xf>
    <xf numFmtId="164" fontId="9" fillId="27" borderId="25" xfId="0" applyNumberFormat="1" applyFont="1" applyFill="1" applyBorder="1" applyAlignment="1">
      <alignment horizontal="center"/>
    </xf>
    <xf numFmtId="0" fontId="39" fillId="0" borderId="14" xfId="0" applyFont="1" applyBorder="1" applyAlignment="1">
      <alignment horizontal="centerContinuous"/>
    </xf>
    <xf numFmtId="0" fontId="39" fillId="0" borderId="15" xfId="0" applyFont="1" applyBorder="1" applyAlignment="1">
      <alignment horizontal="centerContinuous"/>
    </xf>
    <xf numFmtId="0" fontId="39" fillId="0" borderId="16" xfId="0" applyFont="1" applyBorder="1" applyAlignment="1">
      <alignment horizontal="centerContinuous"/>
    </xf>
    <xf numFmtId="0" fontId="8" fillId="0" borderId="27" xfId="0" applyFont="1" applyBorder="1" applyAlignment="1">
      <alignment horizontal="center"/>
    </xf>
    <xf numFmtId="0" fontId="8" fillId="0" borderId="17" xfId="0" applyFont="1" applyBorder="1"/>
    <xf numFmtId="0" fontId="8" fillId="0" borderId="39" xfId="0" applyFont="1" applyBorder="1" applyAlignment="1">
      <alignment horizontal="center"/>
    </xf>
    <xf numFmtId="0" fontId="8" fillId="0" borderId="40" xfId="0" applyFont="1" applyBorder="1"/>
    <xf numFmtId="0" fontId="8" fillId="0" borderId="17" xfId="0" applyFont="1" applyFill="1" applyBorder="1"/>
    <xf numFmtId="0" fontId="8" fillId="0" borderId="40" xfId="0" applyFont="1" applyFill="1" applyBorder="1"/>
    <xf numFmtId="0" fontId="8" fillId="0" borderId="41" xfId="0" applyFont="1" applyBorder="1" applyAlignment="1">
      <alignment horizontal="center"/>
    </xf>
    <xf numFmtId="2" fontId="36" fillId="0" borderId="0" xfId="0" applyNumberFormat="1" applyFont="1" applyFill="1"/>
    <xf numFmtId="0" fontId="36" fillId="0" borderId="0" xfId="0" applyFont="1" applyFill="1"/>
    <xf numFmtId="0" fontId="14" fillId="0" borderId="0" xfId="0" applyFont="1" applyFill="1"/>
    <xf numFmtId="0" fontId="18" fillId="0" borderId="0" xfId="0" applyFont="1" applyFill="1" applyAlignment="1">
      <alignment horizontal="left" wrapText="1"/>
    </xf>
    <xf numFmtId="0" fontId="21" fillId="0" borderId="0" xfId="0" applyFont="1" applyFill="1"/>
    <xf numFmtId="0" fontId="14" fillId="0" borderId="46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 wrapText="1"/>
    </xf>
    <xf numFmtId="1" fontId="17" fillId="0" borderId="30" xfId="0" applyNumberFormat="1" applyFont="1" applyFill="1" applyBorder="1" applyAlignment="1">
      <alignment horizontal="center" vertical="center"/>
    </xf>
    <xf numFmtId="0" fontId="14" fillId="24" borderId="22" xfId="0" applyFont="1" applyFill="1" applyBorder="1" applyAlignment="1">
      <alignment horizontal="centerContinuous" vertical="center"/>
    </xf>
    <xf numFmtId="14" fontId="28" fillId="24" borderId="22" xfId="0" applyNumberFormat="1" applyFont="1" applyFill="1" applyBorder="1" applyAlignment="1">
      <alignment horizontal="center" vertical="center" wrapText="1"/>
    </xf>
    <xf numFmtId="1" fontId="17" fillId="24" borderId="30" xfId="0" applyNumberFormat="1" applyFont="1" applyFill="1" applyBorder="1" applyAlignment="1">
      <alignment horizontal="center" vertical="center"/>
    </xf>
    <xf numFmtId="1" fontId="17" fillId="24" borderId="30" xfId="0" applyNumberFormat="1" applyFont="1" applyFill="1" applyBorder="1" applyAlignment="1">
      <alignment horizontal="center" vertical="center" wrapText="1"/>
    </xf>
    <xf numFmtId="3" fontId="9" fillId="0" borderId="22" xfId="0" applyNumberFormat="1" applyFont="1" applyBorder="1"/>
    <xf numFmtId="3" fontId="9" fillId="0" borderId="38" xfId="0" applyNumberFormat="1" applyFont="1" applyBorder="1"/>
    <xf numFmtId="0" fontId="8" fillId="0" borderId="49" xfId="0" applyFont="1" applyFill="1" applyBorder="1"/>
    <xf numFmtId="4" fontId="42" fillId="0" borderId="0" xfId="0" applyNumberFormat="1" applyFont="1" applyFill="1" applyBorder="1" applyAlignment="1">
      <alignment horizontal="center"/>
    </xf>
    <xf numFmtId="3" fontId="42" fillId="0" borderId="0" xfId="0" applyNumberFormat="1" applyFont="1" applyFill="1" applyBorder="1" applyAlignment="1">
      <alignment horizontal="center"/>
    </xf>
    <xf numFmtId="0" fontId="38" fillId="0" borderId="32" xfId="0" applyFont="1" applyBorder="1" applyAlignment="1">
      <alignment vertical="top" wrapText="1"/>
    </xf>
    <xf numFmtId="0" fontId="38" fillId="0" borderId="33" xfId="0" applyFont="1" applyBorder="1" applyAlignment="1">
      <alignment vertical="top" wrapText="1"/>
    </xf>
    <xf numFmtId="0" fontId="9" fillId="0" borderId="32" xfId="0" applyFont="1" applyBorder="1"/>
    <xf numFmtId="2" fontId="9" fillId="27" borderId="24" xfId="0" applyNumberFormat="1" applyFont="1" applyFill="1" applyBorder="1"/>
    <xf numFmtId="0" fontId="9" fillId="0" borderId="32" xfId="0" applyFont="1" applyBorder="1" applyAlignment="1">
      <alignment wrapText="1"/>
    </xf>
    <xf numFmtId="0" fontId="9" fillId="0" borderId="33" xfId="0" applyFont="1" applyBorder="1"/>
    <xf numFmtId="2" fontId="9" fillId="27" borderId="25" xfId="0" applyNumberFormat="1" applyFont="1" applyFill="1" applyBorder="1"/>
    <xf numFmtId="0" fontId="49" fillId="0" borderId="0" xfId="0" applyFont="1" applyAlignment="1">
      <alignment horizontal="justify"/>
    </xf>
    <xf numFmtId="0" fontId="40" fillId="0" borderId="0" xfId="0" applyFont="1"/>
    <xf numFmtId="0" fontId="48" fillId="0" borderId="0" xfId="0" applyFont="1" applyAlignment="1"/>
    <xf numFmtId="4" fontId="35" fillId="0" borderId="20" xfId="0" applyNumberFormat="1" applyFont="1" applyBorder="1" applyAlignment="1"/>
    <xf numFmtId="2" fontId="35" fillId="0" borderId="50" xfId="0" applyNumberFormat="1" applyFont="1" applyBorder="1" applyAlignment="1">
      <alignment horizontal="center"/>
    </xf>
    <xf numFmtId="2" fontId="35" fillId="0" borderId="51" xfId="0" applyNumberFormat="1" applyFont="1" applyBorder="1" applyAlignment="1">
      <alignment horizontal="center" vertical="justify"/>
    </xf>
    <xf numFmtId="3" fontId="36" fillId="0" borderId="0" xfId="0" applyNumberFormat="1" applyFont="1"/>
    <xf numFmtId="0" fontId="0" fillId="0" borderId="0" xfId="0" applyAlignment="1">
      <alignment vertical="center"/>
    </xf>
    <xf numFmtId="2" fontId="9" fillId="27" borderId="22" xfId="0" applyNumberFormat="1" applyFont="1" applyFill="1" applyBorder="1"/>
    <xf numFmtId="3" fontId="14" fillId="0" borderId="22" xfId="0" applyNumberFormat="1" applyFont="1" applyBorder="1"/>
    <xf numFmtId="2" fontId="14" fillId="27" borderId="38" xfId="0" applyNumberFormat="1" applyFont="1" applyFill="1" applyBorder="1"/>
    <xf numFmtId="3" fontId="14" fillId="0" borderId="38" xfId="0" applyNumberFormat="1" applyFont="1" applyBorder="1"/>
    <xf numFmtId="0" fontId="68" fillId="0" borderId="0" xfId="0" applyFont="1"/>
    <xf numFmtId="2" fontId="17" fillId="0" borderId="18" xfId="0" applyNumberFormat="1" applyFont="1" applyBorder="1" applyAlignment="1">
      <alignment horizontal="centerContinuous" vertical="center" wrapText="1"/>
    </xf>
    <xf numFmtId="0" fontId="40" fillId="0" borderId="0" xfId="0" applyFont="1" applyFill="1"/>
    <xf numFmtId="0" fontId="42" fillId="0" borderId="0" xfId="0" applyFont="1" applyFill="1" applyBorder="1" applyAlignment="1"/>
    <xf numFmtId="0" fontId="21" fillId="0" borderId="0" xfId="0" applyFont="1" applyBorder="1"/>
    <xf numFmtId="1" fontId="35" fillId="0" borderId="22" xfId="0" applyNumberFormat="1" applyFont="1" applyBorder="1" applyAlignment="1">
      <alignment horizontal="center"/>
    </xf>
    <xf numFmtId="1" fontId="35" fillId="0" borderId="50" xfId="0" applyNumberFormat="1" applyFont="1" applyBorder="1" applyAlignment="1">
      <alignment horizontal="center"/>
    </xf>
    <xf numFmtId="0" fontId="8" fillId="0" borderId="60" xfId="0" applyFont="1" applyFill="1" applyBorder="1"/>
    <xf numFmtId="0" fontId="35" fillId="0" borderId="0" xfId="0" applyFont="1"/>
    <xf numFmtId="49" fontId="17" fillId="0" borderId="34" xfId="0" applyNumberFormat="1" applyFont="1" applyBorder="1" applyAlignment="1">
      <alignment horizontal="centerContinuous" vertical="center" wrapText="1"/>
    </xf>
    <xf numFmtId="14" fontId="28" fillId="0" borderId="22" xfId="0" applyNumberFormat="1" applyFont="1" applyBorder="1" applyAlignment="1">
      <alignment vertical="center" wrapText="1"/>
    </xf>
    <xf numFmtId="4" fontId="24" fillId="0" borderId="14" xfId="0" applyNumberFormat="1" applyFont="1" applyBorder="1" applyAlignment="1">
      <alignment horizontal="centerContinuous" vertical="center"/>
    </xf>
    <xf numFmtId="4" fontId="24" fillId="0" borderId="15" xfId="0" applyNumberFormat="1" applyFont="1" applyBorder="1" applyAlignment="1">
      <alignment horizontal="centerContinuous" vertical="center"/>
    </xf>
    <xf numFmtId="4" fontId="24" fillId="0" borderId="16" xfId="0" applyNumberFormat="1" applyFont="1" applyBorder="1" applyAlignment="1">
      <alignment horizontal="centerContinuous" vertical="center"/>
    </xf>
    <xf numFmtId="0" fontId="45" fillId="0" borderId="15" xfId="0" applyFont="1" applyFill="1" applyBorder="1" applyAlignment="1">
      <alignment horizontal="center" vertical="center"/>
    </xf>
    <xf numFmtId="14" fontId="45" fillId="27" borderId="26" xfId="0" applyNumberFormat="1" applyFont="1" applyFill="1" applyBorder="1" applyAlignment="1">
      <alignment horizontal="center" vertical="center"/>
    </xf>
    <xf numFmtId="14" fontId="45" fillId="0" borderId="26" xfId="0" applyNumberFormat="1" applyFont="1" applyFill="1" applyBorder="1" applyAlignment="1">
      <alignment horizontal="center" vertical="center"/>
    </xf>
    <xf numFmtId="2" fontId="12" fillId="0" borderId="16" xfId="0" applyNumberFormat="1" applyFont="1" applyBorder="1" applyAlignment="1">
      <alignment horizontal="center" vertical="center" wrapText="1"/>
    </xf>
    <xf numFmtId="0" fontId="9" fillId="0" borderId="63" xfId="0" applyFont="1" applyBorder="1"/>
    <xf numFmtId="4" fontId="9" fillId="27" borderId="64" xfId="0" applyNumberFormat="1" applyFont="1" applyFill="1" applyBorder="1" applyAlignment="1">
      <alignment horizontal="center"/>
    </xf>
    <xf numFmtId="4" fontId="9" fillId="0" borderId="64" xfId="0" applyNumberFormat="1" applyFont="1" applyFill="1" applyBorder="1" applyAlignment="1">
      <alignment horizontal="center"/>
    </xf>
    <xf numFmtId="164" fontId="9" fillId="0" borderId="65" xfId="0" applyNumberFormat="1" applyFont="1" applyFill="1" applyBorder="1" applyAlignment="1">
      <alignment horizontal="center"/>
    </xf>
    <xf numFmtId="0" fontId="9" fillId="0" borderId="55" xfId="0" applyFont="1" applyBorder="1"/>
    <xf numFmtId="4" fontId="9" fillId="27" borderId="43" xfId="0" applyNumberFormat="1" applyFont="1" applyFill="1" applyBorder="1" applyAlignment="1">
      <alignment horizontal="center"/>
    </xf>
    <xf numFmtId="4" fontId="9" fillId="0" borderId="43" xfId="0" applyNumberFormat="1" applyFont="1" applyFill="1" applyBorder="1" applyAlignment="1">
      <alignment horizontal="center"/>
    </xf>
    <xf numFmtId="164" fontId="9" fillId="0" borderId="66" xfId="0" applyNumberFormat="1" applyFont="1" applyFill="1" applyBorder="1" applyAlignment="1">
      <alignment horizontal="center"/>
    </xf>
    <xf numFmtId="0" fontId="14" fillId="0" borderId="55" xfId="0" applyFont="1" applyBorder="1"/>
    <xf numFmtId="4" fontId="14" fillId="27" borderId="43" xfId="0" applyNumberFormat="1" applyFont="1" applyFill="1" applyBorder="1" applyAlignment="1">
      <alignment horizontal="center"/>
    </xf>
    <xf numFmtId="4" fontId="14" fillId="0" borderId="43" xfId="0" applyNumberFormat="1" applyFont="1" applyFill="1" applyBorder="1" applyAlignment="1">
      <alignment horizontal="center"/>
    </xf>
    <xf numFmtId="164" fontId="14" fillId="0" borderId="66" xfId="0" applyNumberFormat="1" applyFont="1" applyFill="1" applyBorder="1" applyAlignment="1">
      <alignment horizontal="center"/>
    </xf>
    <xf numFmtId="3" fontId="9" fillId="27" borderId="43" xfId="0" applyNumberFormat="1" applyFont="1" applyFill="1" applyBorder="1" applyAlignment="1">
      <alignment horizontal="center"/>
    </xf>
    <xf numFmtId="3" fontId="9" fillId="0" borderId="43" xfId="0" applyNumberFormat="1" applyFont="1" applyFill="1" applyBorder="1" applyAlignment="1">
      <alignment horizontal="center"/>
    </xf>
    <xf numFmtId="0" fontId="9" fillId="0" borderId="56" xfId="0" applyFont="1" applyFill="1" applyBorder="1"/>
    <xf numFmtId="4" fontId="9" fillId="27" borderId="44" xfId="0" applyNumberFormat="1" applyFont="1" applyFill="1" applyBorder="1" applyAlignment="1">
      <alignment horizontal="center"/>
    </xf>
    <xf numFmtId="4" fontId="9" fillId="0" borderId="44" xfId="0" applyNumberFormat="1" applyFont="1" applyFill="1" applyBorder="1" applyAlignment="1">
      <alignment horizontal="center"/>
    </xf>
    <xf numFmtId="164" fontId="9" fillId="0" borderId="45" xfId="0" applyNumberFormat="1" applyFont="1" applyFill="1" applyBorder="1" applyAlignment="1">
      <alignment horizontal="center"/>
    </xf>
    <xf numFmtId="0" fontId="81" fillId="0" borderId="0" xfId="0" quotePrefix="1" applyFont="1" applyAlignment="1" applyProtection="1">
      <alignment horizontal="center"/>
      <protection locked="0"/>
    </xf>
    <xf numFmtId="0" fontId="81" fillId="0" borderId="0" xfId="0" applyFont="1" applyAlignment="1" applyProtection="1">
      <alignment horizontal="center"/>
      <protection locked="0"/>
    </xf>
    <xf numFmtId="4" fontId="35" fillId="0" borderId="0" xfId="0" applyNumberFormat="1" applyFont="1"/>
    <xf numFmtId="0" fontId="38" fillId="0" borderId="0" xfId="0" applyFont="1"/>
    <xf numFmtId="0" fontId="38" fillId="0" borderId="0" xfId="0" quotePrefix="1" applyFont="1" applyAlignment="1" applyProtection="1">
      <alignment horizontal="center"/>
      <protection locked="0"/>
    </xf>
    <xf numFmtId="0" fontId="37" fillId="0" borderId="0" xfId="0" applyFont="1"/>
    <xf numFmtId="2" fontId="38" fillId="0" borderId="0" xfId="0" applyNumberFormat="1" applyFont="1"/>
    <xf numFmtId="0" fontId="41" fillId="0" borderId="61" xfId="0" applyFont="1" applyBorder="1" applyAlignment="1">
      <alignment horizontal="center" vertical="top" wrapText="1"/>
    </xf>
    <xf numFmtId="3" fontId="46" fillId="0" borderId="23" xfId="0" applyNumberFormat="1" applyFont="1" applyBorder="1" applyAlignment="1">
      <alignment horizontal="center"/>
    </xf>
    <xf numFmtId="165" fontId="46" fillId="27" borderId="53" xfId="0" applyNumberFormat="1" applyFont="1" applyFill="1" applyBorder="1" applyAlignment="1">
      <alignment horizontal="center"/>
    </xf>
    <xf numFmtId="4" fontId="14" fillId="27" borderId="51" xfId="0" applyNumberFormat="1" applyFont="1" applyFill="1" applyBorder="1" applyAlignment="1">
      <alignment horizontal="center" vertical="center" wrapText="1"/>
    </xf>
    <xf numFmtId="0" fontId="38" fillId="0" borderId="0" xfId="0" applyFont="1" applyBorder="1"/>
    <xf numFmtId="2" fontId="37" fillId="0" borderId="0" xfId="0" applyNumberFormat="1" applyFont="1" applyBorder="1" applyAlignment="1">
      <alignment horizontal="left" vertical="center"/>
    </xf>
    <xf numFmtId="0" fontId="12" fillId="0" borderId="26" xfId="0" applyNumberFormat="1" applyFont="1" applyBorder="1" applyAlignment="1">
      <alignment horizontal="center" vertical="center" wrapText="1"/>
    </xf>
    <xf numFmtId="0" fontId="12" fillId="0" borderId="26" xfId="0" applyFont="1" applyBorder="1" applyAlignment="1">
      <alignment wrapText="1"/>
    </xf>
    <xf numFmtId="4" fontId="14" fillId="27" borderId="47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Continuous" vertical="center"/>
    </xf>
    <xf numFmtId="2" fontId="18" fillId="28" borderId="0" xfId="0" applyNumberFormat="1" applyFont="1" applyFill="1" applyAlignment="1">
      <alignment vertical="center"/>
    </xf>
    <xf numFmtId="2" fontId="14" fillId="28" borderId="0" xfId="0" applyNumberFormat="1" applyFont="1" applyFill="1" applyAlignment="1">
      <alignment horizontal="left" vertical="center"/>
    </xf>
    <xf numFmtId="0" fontId="14" fillId="0" borderId="57" xfId="0" applyFont="1" applyFill="1" applyBorder="1" applyAlignment="1">
      <alignment horizontal="center" vertical="center" wrapText="1"/>
    </xf>
    <xf numFmtId="2" fontId="0" fillId="0" borderId="0" xfId="0" applyNumberFormat="1"/>
    <xf numFmtId="4" fontId="35" fillId="0" borderId="61" xfId="0" applyNumberFormat="1" applyFont="1" applyBorder="1" applyAlignment="1"/>
    <xf numFmtId="2" fontId="35" fillId="0" borderId="23" xfId="0" applyNumberFormat="1" applyFont="1" applyBorder="1" applyAlignment="1">
      <alignment horizontal="center"/>
    </xf>
    <xf numFmtId="1" fontId="35" fillId="0" borderId="23" xfId="0" applyNumberFormat="1" applyFont="1" applyBorder="1" applyAlignment="1">
      <alignment horizontal="center"/>
    </xf>
    <xf numFmtId="2" fontId="35" fillId="0" borderId="53" xfId="0" applyNumberFormat="1" applyFont="1" applyBorder="1" applyAlignment="1">
      <alignment horizontal="center" vertical="justify"/>
    </xf>
    <xf numFmtId="2" fontId="35" fillId="0" borderId="0" xfId="0" applyNumberFormat="1" applyFont="1" applyBorder="1" applyAlignment="1">
      <alignment horizontal="left" vertical="top"/>
    </xf>
    <xf numFmtId="164" fontId="35" fillId="0" borderId="0" xfId="0" applyNumberFormat="1" applyFont="1" applyBorder="1" applyAlignment="1">
      <alignment horizontal="left" vertical="top"/>
    </xf>
    <xf numFmtId="0" fontId="35" fillId="0" borderId="0" xfId="0" applyFont="1" applyBorder="1" applyAlignment="1">
      <alignment horizontal="left" vertical="top"/>
    </xf>
    <xf numFmtId="0" fontId="41" fillId="0" borderId="0" xfId="0" applyFont="1" applyBorder="1" applyAlignment="1">
      <alignment horizontal="left"/>
    </xf>
    <xf numFmtId="0" fontId="14" fillId="0" borderId="0" xfId="0" applyFont="1"/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36" fillId="0" borderId="0" xfId="0" applyFont="1"/>
    <xf numFmtId="0" fontId="38" fillId="0" borderId="0" xfId="0" applyFont="1" applyAlignment="1">
      <alignment horizontal="left"/>
    </xf>
    <xf numFmtId="0" fontId="34" fillId="0" borderId="15" xfId="0" applyFont="1" applyFill="1" applyBorder="1" applyAlignment="1">
      <alignment horizontal="center" vertical="center"/>
    </xf>
    <xf numFmtId="14" fontId="34" fillId="27" borderId="26" xfId="0" applyNumberFormat="1" applyFont="1" applyFill="1" applyBorder="1" applyAlignment="1">
      <alignment horizontal="center" vertical="center"/>
    </xf>
    <xf numFmtId="14" fontId="34" fillId="0" borderId="26" xfId="0" applyNumberFormat="1" applyFont="1" applyFill="1" applyBorder="1" applyAlignment="1">
      <alignment horizontal="center" vertical="center"/>
    </xf>
    <xf numFmtId="164" fontId="34" fillId="0" borderId="26" xfId="0" applyNumberFormat="1" applyFont="1" applyFill="1" applyBorder="1" applyAlignment="1">
      <alignment horizontal="center" vertical="center" wrapText="1"/>
    </xf>
    <xf numFmtId="0" fontId="29" fillId="0" borderId="63" xfId="0" applyFont="1" applyFill="1" applyBorder="1"/>
    <xf numFmtId="2" fontId="29" fillId="27" borderId="64" xfId="0" applyNumberFormat="1" applyFont="1" applyFill="1" applyBorder="1" applyAlignment="1">
      <alignment horizontal="center"/>
    </xf>
    <xf numFmtId="2" fontId="29" fillId="0" borderId="17" xfId="0" applyNumberFormat="1" applyFont="1" applyFill="1" applyBorder="1" applyAlignment="1">
      <alignment horizontal="center"/>
    </xf>
    <xf numFmtId="165" fontId="29" fillId="0" borderId="64" xfId="0" applyNumberFormat="1" applyFont="1" applyFill="1" applyBorder="1" applyAlignment="1">
      <alignment horizontal="center"/>
    </xf>
    <xf numFmtId="0" fontId="29" fillId="0" borderId="55" xfId="0" applyFont="1" applyFill="1" applyBorder="1"/>
    <xf numFmtId="2" fontId="29" fillId="27" borderId="43" xfId="0" applyNumberFormat="1" applyFont="1" applyFill="1" applyBorder="1" applyAlignment="1">
      <alignment horizontal="center"/>
    </xf>
    <xf numFmtId="2" fontId="29" fillId="0" borderId="40" xfId="0" applyNumberFormat="1" applyFont="1" applyFill="1" applyBorder="1" applyAlignment="1">
      <alignment horizontal="center"/>
    </xf>
    <xf numFmtId="0" fontId="34" fillId="0" borderId="55" xfId="0" applyFont="1" applyFill="1" applyBorder="1"/>
    <xf numFmtId="2" fontId="34" fillId="27" borderId="43" xfId="0" applyNumberFormat="1" applyFont="1" applyFill="1" applyBorder="1" applyAlignment="1">
      <alignment horizontal="center"/>
    </xf>
    <xf numFmtId="2" fontId="34" fillId="0" borderId="40" xfId="0" applyNumberFormat="1" applyFont="1" applyFill="1" applyBorder="1" applyAlignment="1">
      <alignment horizontal="center"/>
    </xf>
    <xf numFmtId="165" fontId="34" fillId="0" borderId="43" xfId="0" applyNumberFormat="1" applyFont="1" applyFill="1" applyBorder="1" applyAlignment="1">
      <alignment horizontal="center"/>
    </xf>
    <xf numFmtId="0" fontId="40" fillId="0" borderId="55" xfId="0" applyFont="1" applyFill="1" applyBorder="1"/>
    <xf numFmtId="3" fontId="29" fillId="27" borderId="43" xfId="0" applyNumberFormat="1" applyFont="1" applyFill="1" applyBorder="1" applyAlignment="1">
      <alignment horizontal="center"/>
    </xf>
    <xf numFmtId="3" fontId="29" fillId="0" borderId="40" xfId="0" applyNumberFormat="1" applyFont="1" applyFill="1" applyBorder="1" applyAlignment="1">
      <alignment horizontal="center"/>
    </xf>
    <xf numFmtId="165" fontId="29" fillId="0" borderId="43" xfId="0" applyNumberFormat="1" applyFont="1" applyFill="1" applyBorder="1" applyAlignment="1">
      <alignment horizontal="center"/>
    </xf>
    <xf numFmtId="0" fontId="29" fillId="0" borderId="56" xfId="0" applyFont="1" applyFill="1" applyBorder="1"/>
    <xf numFmtId="2" fontId="29" fillId="27" borderId="44" xfId="0" applyNumberFormat="1" applyFont="1" applyFill="1" applyBorder="1" applyAlignment="1">
      <alignment horizontal="center"/>
    </xf>
    <xf numFmtId="2" fontId="29" fillId="0" borderId="49" xfId="0" applyNumberFormat="1" applyFont="1" applyFill="1" applyBorder="1" applyAlignment="1">
      <alignment horizontal="center"/>
    </xf>
    <xf numFmtId="165" fontId="29" fillId="0" borderId="44" xfId="0" applyNumberFormat="1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 vertical="center" wrapText="1"/>
    </xf>
    <xf numFmtId="14" fontId="18" fillId="43" borderId="27" xfId="0" applyNumberFormat="1" applyFont="1" applyFill="1" applyBorder="1" applyAlignment="1">
      <alignment horizontal="center" vertical="center" wrapText="1"/>
    </xf>
    <xf numFmtId="14" fontId="18" fillId="0" borderId="28" xfId="0" applyNumberFormat="1" applyFont="1" applyFill="1" applyBorder="1" applyAlignment="1">
      <alignment horizontal="center" vertical="center" wrapText="1"/>
    </xf>
    <xf numFmtId="2" fontId="18" fillId="0" borderId="14" xfId="0" applyNumberFormat="1" applyFont="1" applyFill="1" applyBorder="1" applyAlignment="1">
      <alignment horizontal="center" vertical="center"/>
    </xf>
    <xf numFmtId="3" fontId="18" fillId="43" borderId="27" xfId="0" applyNumberFormat="1" applyFont="1" applyFill="1" applyBorder="1" applyAlignment="1">
      <alignment horizontal="center" vertical="center"/>
    </xf>
    <xf numFmtId="3" fontId="98" fillId="0" borderId="28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>
      <alignment horizontal="center" vertical="center"/>
    </xf>
    <xf numFmtId="0" fontId="29" fillId="0" borderId="60" xfId="0" applyFont="1" applyBorder="1"/>
    <xf numFmtId="3" fontId="18" fillId="43" borderId="42" xfId="0" applyNumberFormat="1" applyFont="1" applyFill="1" applyBorder="1" applyAlignment="1">
      <alignment horizontal="center" vertical="center"/>
    </xf>
    <xf numFmtId="3" fontId="98" fillId="0" borderId="34" xfId="0" applyNumberFormat="1" applyFont="1" applyFill="1" applyBorder="1" applyAlignment="1">
      <alignment horizontal="center" vertical="center"/>
    </xf>
    <xf numFmtId="165" fontId="29" fillId="0" borderId="65" xfId="0" applyNumberFormat="1" applyFont="1" applyFill="1" applyBorder="1" applyAlignment="1">
      <alignment horizontal="center"/>
    </xf>
    <xf numFmtId="0" fontId="29" fillId="0" borderId="40" xfId="0" applyFont="1" applyBorder="1"/>
    <xf numFmtId="3" fontId="18" fillId="43" borderId="43" xfId="0" applyNumberFormat="1" applyFont="1" applyFill="1" applyBorder="1" applyAlignment="1">
      <alignment horizontal="center" vertical="center"/>
    </xf>
    <xf numFmtId="3" fontId="98" fillId="0" borderId="66" xfId="0" applyNumberFormat="1" applyFont="1" applyFill="1" applyBorder="1" applyAlignment="1">
      <alignment horizontal="center" vertical="center"/>
    </xf>
    <xf numFmtId="165" fontId="29" fillId="0" borderId="66" xfId="0" applyNumberFormat="1" applyFont="1" applyFill="1" applyBorder="1" applyAlignment="1">
      <alignment horizontal="center"/>
    </xf>
    <xf numFmtId="0" fontId="29" fillId="0" borderId="40" xfId="0" applyFont="1" applyBorder="1" applyAlignment="1">
      <alignment wrapText="1"/>
    </xf>
    <xf numFmtId="0" fontId="29" fillId="0" borderId="49" xfId="0" applyFont="1" applyBorder="1" applyAlignment="1">
      <alignment wrapText="1"/>
    </xf>
    <xf numFmtId="3" fontId="18" fillId="43" borderId="44" xfId="0" applyNumberFormat="1" applyFont="1" applyFill="1" applyBorder="1" applyAlignment="1">
      <alignment horizontal="center" vertical="center"/>
    </xf>
    <xf numFmtId="3" fontId="98" fillId="0" borderId="45" xfId="0" applyNumberFormat="1" applyFont="1" applyFill="1" applyBorder="1" applyAlignment="1">
      <alignment horizontal="center" vertical="center"/>
    </xf>
    <xf numFmtId="165" fontId="29" fillId="0" borderId="45" xfId="0" applyNumberFormat="1" applyFont="1" applyFill="1" applyBorder="1" applyAlignment="1">
      <alignment horizontal="center"/>
    </xf>
    <xf numFmtId="0" fontId="21" fillId="0" borderId="0" xfId="0" applyFont="1" applyAlignment="1">
      <alignment wrapText="1"/>
    </xf>
    <xf numFmtId="0" fontId="1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4" fillId="0" borderId="30" xfId="0" applyFont="1" applyBorder="1" applyAlignment="1">
      <alignment horizontal="centerContinuous" vertical="center"/>
    </xf>
    <xf numFmtId="0" fontId="14" fillId="0" borderId="31" xfId="0" applyFont="1" applyBorder="1" applyAlignment="1">
      <alignment horizontal="centerContinuous" vertical="center"/>
    </xf>
    <xf numFmtId="0" fontId="14" fillId="0" borderId="26" xfId="0" applyFont="1" applyBorder="1" applyAlignment="1">
      <alignment horizontal="centerContinuous" vertical="center"/>
    </xf>
    <xf numFmtId="0" fontId="14" fillId="0" borderId="16" xfId="0" applyFont="1" applyBorder="1" applyAlignment="1">
      <alignment horizontal="centerContinuous" vertical="center"/>
    </xf>
    <xf numFmtId="14" fontId="14" fillId="0" borderId="16" xfId="0" applyNumberFormat="1" applyFont="1" applyBorder="1" applyAlignment="1">
      <alignment horizontal="center" vertical="center" wrapText="1"/>
    </xf>
    <xf numFmtId="0" fontId="29" fillId="0" borderId="17" xfId="0" applyFont="1" applyBorder="1"/>
    <xf numFmtId="3" fontId="29" fillId="0" borderId="42" xfId="0" applyNumberFormat="1" applyFont="1" applyFill="1" applyBorder="1" applyAlignment="1">
      <alignment horizontal="center"/>
    </xf>
    <xf numFmtId="3" fontId="29" fillId="0" borderId="34" xfId="0" applyNumberFormat="1" applyFont="1" applyFill="1" applyBorder="1" applyAlignment="1">
      <alignment horizontal="center"/>
    </xf>
    <xf numFmtId="2" fontId="29" fillId="43" borderId="34" xfId="0" applyNumberFormat="1" applyFont="1" applyFill="1" applyBorder="1" applyAlignment="1">
      <alignment horizontal="center"/>
    </xf>
    <xf numFmtId="164" fontId="29" fillId="24" borderId="34" xfId="0" applyNumberFormat="1" applyFont="1" applyFill="1" applyBorder="1" applyAlignment="1">
      <alignment horizontal="center"/>
    </xf>
    <xf numFmtId="2" fontId="29" fillId="43" borderId="66" xfId="0" applyNumberFormat="1" applyFont="1" applyFill="1" applyBorder="1" applyAlignment="1">
      <alignment horizontal="center"/>
    </xf>
    <xf numFmtId="164" fontId="29" fillId="24" borderId="66" xfId="0" applyNumberFormat="1" applyFont="1" applyFill="1" applyBorder="1" applyAlignment="1">
      <alignment horizontal="center"/>
    </xf>
    <xf numFmtId="0" fontId="29" fillId="0" borderId="49" xfId="0" applyFont="1" applyBorder="1"/>
    <xf numFmtId="2" fontId="18" fillId="43" borderId="45" xfId="0" applyNumberFormat="1" applyFont="1" applyFill="1" applyBorder="1" applyAlignment="1">
      <alignment horizontal="center"/>
    </xf>
    <xf numFmtId="164" fontId="18" fillId="24" borderId="45" xfId="0" applyNumberFormat="1" applyFont="1" applyFill="1" applyBorder="1" applyAlignment="1">
      <alignment horizontal="center"/>
    </xf>
    <xf numFmtId="14" fontId="14" fillId="0" borderId="27" xfId="0" applyNumberFormat="1" applyFont="1" applyFill="1" applyBorder="1" applyAlignment="1">
      <alignment horizontal="center" vertical="center" wrapText="1"/>
    </xf>
    <xf numFmtId="175" fontId="14" fillId="0" borderId="28" xfId="0" applyNumberFormat="1" applyFont="1" applyFill="1" applyBorder="1" applyAlignment="1">
      <alignment horizontal="center" vertical="center" wrapText="1"/>
    </xf>
    <xf numFmtId="3" fontId="29" fillId="0" borderId="66" xfId="0" applyNumberFormat="1" applyFont="1" applyFill="1" applyBorder="1" applyAlignment="1">
      <alignment horizontal="center"/>
    </xf>
    <xf numFmtId="3" fontId="29" fillId="0" borderId="43" xfId="0" applyNumberFormat="1" applyFont="1" applyFill="1" applyBorder="1" applyAlignment="1">
      <alignment horizontal="center"/>
    </xf>
    <xf numFmtId="3" fontId="34" fillId="0" borderId="44" xfId="0" applyNumberFormat="1" applyFont="1" applyFill="1" applyBorder="1" applyAlignment="1">
      <alignment horizontal="center"/>
    </xf>
    <xf numFmtId="3" fontId="34" fillId="0" borderId="45" xfId="0" applyNumberFormat="1" applyFont="1" applyFill="1" applyBorder="1" applyAlignment="1">
      <alignment horizontal="center"/>
    </xf>
    <xf numFmtId="2" fontId="18" fillId="42" borderId="0" xfId="0" applyNumberFormat="1" applyFont="1" applyFill="1" applyAlignment="1">
      <alignment vertical="center"/>
    </xf>
    <xf numFmtId="4" fontId="35" fillId="0" borderId="0" xfId="0" applyNumberFormat="1" applyFont="1" applyAlignment="1">
      <alignment horizontal="left" vertical="center"/>
    </xf>
    <xf numFmtId="2" fontId="18" fillId="0" borderId="0" xfId="0" applyNumberFormat="1" applyFont="1" applyAlignment="1">
      <alignment vertical="center"/>
    </xf>
    <xf numFmtId="2" fontId="14" fillId="0" borderId="0" xfId="0" applyNumberFormat="1" applyFont="1" applyFill="1" applyAlignment="1">
      <alignment horizontal="left" vertical="center"/>
    </xf>
    <xf numFmtId="0" fontId="120" fillId="0" borderId="0" xfId="0" applyFont="1"/>
    <xf numFmtId="2" fontId="120" fillId="0" borderId="0" xfId="0" applyNumberFormat="1" applyFont="1"/>
    <xf numFmtId="0" fontId="37" fillId="0" borderId="0" xfId="0" applyFont="1" applyFill="1" applyAlignment="1">
      <alignment horizontal="left" vertical="center"/>
    </xf>
    <xf numFmtId="2" fontId="12" fillId="0" borderId="0" xfId="0" applyNumberFormat="1" applyFont="1" applyAlignment="1">
      <alignment vertical="center"/>
    </xf>
    <xf numFmtId="0" fontId="71" fillId="0" borderId="0" xfId="134" applyFont="1"/>
    <xf numFmtId="0" fontId="126" fillId="0" borderId="0" xfId="0" applyFont="1" applyAlignment="1">
      <alignment vertical="center"/>
    </xf>
    <xf numFmtId="0" fontId="5" fillId="0" borderId="0" xfId="205"/>
    <xf numFmtId="0" fontId="129" fillId="45" borderId="0" xfId="134" applyFont="1" applyFill="1" applyAlignment="1">
      <alignment vertical="center"/>
    </xf>
    <xf numFmtId="14" fontId="129" fillId="45" borderId="0" xfId="134" applyNumberFormat="1" applyFont="1" applyFill="1" applyAlignment="1">
      <alignment horizontal="right" vertical="center"/>
    </xf>
    <xf numFmtId="0" fontId="130" fillId="45" borderId="0" xfId="134" applyFont="1" applyFill="1" applyProtection="1">
      <protection locked="0"/>
    </xf>
    <xf numFmtId="0" fontId="130" fillId="45" borderId="0" xfId="134" applyFont="1" applyFill="1"/>
    <xf numFmtId="9" fontId="130" fillId="45" borderId="0" xfId="159" applyFont="1" applyFill="1"/>
    <xf numFmtId="4" fontId="124" fillId="45" borderId="0" xfId="134" applyNumberFormat="1" applyFont="1" applyFill="1"/>
    <xf numFmtId="0" fontId="32" fillId="0" borderId="42" xfId="0" applyFont="1" applyFill="1" applyBorder="1" applyAlignment="1"/>
    <xf numFmtId="3" fontId="32" fillId="0" borderId="42" xfId="0" applyNumberFormat="1" applyFont="1" applyFill="1" applyBorder="1" applyAlignment="1">
      <alignment horizontal="center"/>
    </xf>
    <xf numFmtId="4" fontId="32" fillId="0" borderId="42" xfId="0" applyNumberFormat="1" applyFont="1" applyFill="1" applyBorder="1" applyAlignment="1">
      <alignment horizontal="center"/>
    </xf>
    <xf numFmtId="4" fontId="32" fillId="0" borderId="34" xfId="0" applyNumberFormat="1" applyFont="1" applyFill="1" applyBorder="1" applyAlignment="1">
      <alignment horizontal="center"/>
    </xf>
    <xf numFmtId="4" fontId="32" fillId="0" borderId="43" xfId="0" applyNumberFormat="1" applyFont="1" applyFill="1" applyBorder="1" applyAlignment="1">
      <alignment horizontal="center"/>
    </xf>
    <xf numFmtId="3" fontId="32" fillId="0" borderId="44" xfId="0" applyNumberFormat="1" applyFont="1" applyFill="1" applyBorder="1" applyAlignment="1">
      <alignment horizontal="center"/>
    </xf>
    <xf numFmtId="4" fontId="32" fillId="0" borderId="45" xfId="0" applyNumberFormat="1" applyFont="1" applyFill="1" applyBorder="1" applyAlignment="1">
      <alignment horizontal="center"/>
    </xf>
    <xf numFmtId="4" fontId="32" fillId="0" borderId="44" xfId="0" applyNumberFormat="1" applyFont="1" applyFill="1" applyBorder="1" applyAlignment="1">
      <alignment horizontal="center"/>
    </xf>
    <xf numFmtId="0" fontId="3" fillId="0" borderId="0" xfId="241"/>
    <xf numFmtId="1" fontId="17" fillId="0" borderId="0" xfId="0" applyNumberFormat="1" applyFont="1" applyFill="1" applyBorder="1" applyAlignment="1">
      <alignment horizontal="center" vertical="center"/>
    </xf>
    <xf numFmtId="4" fontId="35" fillId="0" borderId="32" xfId="0" applyNumberFormat="1" applyFont="1" applyFill="1" applyBorder="1" applyAlignment="1"/>
    <xf numFmtId="2" fontId="35" fillId="0" borderId="22" xfId="0" applyNumberFormat="1" applyFont="1" applyFill="1" applyBorder="1" applyAlignment="1">
      <alignment horizontal="center"/>
    </xf>
    <xf numFmtId="1" fontId="35" fillId="0" borderId="22" xfId="0" applyNumberFormat="1" applyFont="1" applyFill="1" applyBorder="1" applyAlignment="1">
      <alignment horizontal="center"/>
    </xf>
    <xf numFmtId="2" fontId="35" fillId="0" borderId="24" xfId="0" applyNumberFormat="1" applyFont="1" applyFill="1" applyBorder="1" applyAlignment="1">
      <alignment horizontal="center" vertical="justify"/>
    </xf>
    <xf numFmtId="4" fontId="35" fillId="0" borderId="20" xfId="0" applyNumberFormat="1" applyFont="1" applyFill="1" applyBorder="1" applyAlignment="1"/>
    <xf numFmtId="2" fontId="35" fillId="0" borderId="50" xfId="0" applyNumberFormat="1" applyFont="1" applyFill="1" applyBorder="1" applyAlignment="1">
      <alignment horizontal="center"/>
    </xf>
    <xf numFmtId="1" fontId="35" fillId="0" borderId="50" xfId="0" applyNumberFormat="1" applyFont="1" applyFill="1" applyBorder="1" applyAlignment="1">
      <alignment horizontal="center"/>
    </xf>
    <xf numFmtId="2" fontId="35" fillId="0" borderId="51" xfId="0" applyNumberFormat="1" applyFont="1" applyFill="1" applyBorder="1" applyAlignment="1">
      <alignment horizontal="center" vertical="justify"/>
    </xf>
    <xf numFmtId="0" fontId="137" fillId="0" borderId="0" xfId="255" applyFont="1" applyFill="1"/>
    <xf numFmtId="0" fontId="138" fillId="0" borderId="0" xfId="255" applyFont="1"/>
    <xf numFmtId="0" fontId="138" fillId="0" borderId="0" xfId="256" applyFont="1"/>
    <xf numFmtId="0" fontId="8" fillId="0" borderId="0" xfId="256" applyFont="1"/>
    <xf numFmtId="0" fontId="35" fillId="0" borderId="0" xfId="257" applyFont="1"/>
    <xf numFmtId="0" fontId="139" fillId="0" borderId="0" xfId="257" applyFont="1"/>
    <xf numFmtId="0" fontId="37" fillId="0" borderId="0" xfId="257" applyFont="1"/>
    <xf numFmtId="0" fontId="38" fillId="0" borderId="0" xfId="257" applyFont="1"/>
    <xf numFmtId="0" fontId="49" fillId="0" borderId="0" xfId="257" applyFont="1"/>
    <xf numFmtId="0" fontId="41" fillId="0" borderId="0" xfId="257" applyFont="1"/>
    <xf numFmtId="0" fontId="50" fillId="0" borderId="14" xfId="257" applyFont="1" applyBorder="1" applyAlignment="1">
      <alignment horizontal="centerContinuous"/>
    </xf>
    <xf numFmtId="0" fontId="50" fillId="0" borderId="15" xfId="257" applyFont="1" applyBorder="1" applyAlignment="1">
      <alignment horizontal="centerContinuous"/>
    </xf>
    <xf numFmtId="0" fontId="50" fillId="0" borderId="16" xfId="257" applyFont="1" applyBorder="1" applyAlignment="1">
      <alignment horizontal="centerContinuous"/>
    </xf>
    <xf numFmtId="0" fontId="37" fillId="0" borderId="80" xfId="257" applyFont="1" applyBorder="1" applyAlignment="1">
      <alignment horizontal="centerContinuous"/>
    </xf>
    <xf numFmtId="0" fontId="37" fillId="0" borderId="81" xfId="257" applyFont="1" applyBorder="1" applyAlignment="1">
      <alignment horizontal="centerContinuous"/>
    </xf>
    <xf numFmtId="0" fontId="37" fillId="0" borderId="82" xfId="257" applyFont="1" applyBorder="1" applyAlignment="1">
      <alignment horizontal="centerContinuous"/>
    </xf>
    <xf numFmtId="0" fontId="37" fillId="0" borderId="83" xfId="257" applyFont="1" applyBorder="1" applyAlignment="1">
      <alignment horizontal="centerContinuous"/>
    </xf>
    <xf numFmtId="0" fontId="49" fillId="0" borderId="80" xfId="257" applyFont="1" applyBorder="1" applyAlignment="1">
      <alignment horizontal="center" vertical="center"/>
    </xf>
    <xf numFmtId="0" fontId="49" fillId="0" borderId="81" xfId="257" applyFont="1" applyFill="1" applyBorder="1" applyAlignment="1">
      <alignment horizontal="center" vertical="center" wrapText="1"/>
    </xf>
    <xf numFmtId="0" fontId="49" fillId="27" borderId="82" xfId="257" applyFont="1" applyFill="1" applyBorder="1" applyAlignment="1">
      <alignment horizontal="center" vertical="center" wrapText="1"/>
    </xf>
    <xf numFmtId="0" fontId="49" fillId="0" borderId="83" xfId="257" applyFont="1" applyBorder="1" applyAlignment="1">
      <alignment horizontal="center" vertical="center" wrapText="1"/>
    </xf>
    <xf numFmtId="0" fontId="49" fillId="0" borderId="84" xfId="257" applyFont="1" applyBorder="1" applyAlignment="1">
      <alignment horizontal="center" vertical="center"/>
    </xf>
    <xf numFmtId="0" fontId="49" fillId="0" borderId="29" xfId="257" applyFont="1" applyBorder="1" applyAlignment="1">
      <alignment vertical="center"/>
    </xf>
    <xf numFmtId="3" fontId="41" fillId="0" borderId="30" xfId="258" applyNumberFormat="1" applyFont="1" applyBorder="1"/>
    <xf numFmtId="3" fontId="41" fillId="27" borderId="85" xfId="258" applyNumberFormat="1" applyFont="1" applyFill="1" applyBorder="1"/>
    <xf numFmtId="3" fontId="41" fillId="0" borderId="31" xfId="258" applyNumberFormat="1" applyFont="1" applyBorder="1"/>
    <xf numFmtId="3" fontId="41" fillId="27" borderId="15" xfId="258" applyNumberFormat="1" applyFont="1" applyFill="1" applyBorder="1"/>
    <xf numFmtId="3" fontId="35" fillId="0" borderId="32" xfId="258" applyNumberFormat="1" applyFont="1" applyBorder="1"/>
    <xf numFmtId="3" fontId="35" fillId="0" borderId="50" xfId="257" applyNumberFormat="1" applyFont="1" applyBorder="1"/>
    <xf numFmtId="3" fontId="35" fillId="27" borderId="50" xfId="257" applyNumberFormat="1" applyFont="1" applyFill="1" applyBorder="1"/>
    <xf numFmtId="3" fontId="35" fillId="0" borderId="51" xfId="257" applyNumberFormat="1" applyFont="1" applyFill="1" applyBorder="1"/>
    <xf numFmtId="3" fontId="35" fillId="0" borderId="61" xfId="258" applyNumberFormat="1" applyFont="1" applyBorder="1"/>
    <xf numFmtId="3" fontId="35" fillId="0" borderId="23" xfId="257" applyNumberFormat="1" applyFont="1" applyBorder="1"/>
    <xf numFmtId="3" fontId="35" fillId="27" borderId="23" xfId="257" applyNumberFormat="1" applyFont="1" applyFill="1" applyBorder="1"/>
    <xf numFmtId="3" fontId="35" fillId="0" borderId="53" xfId="257" applyNumberFormat="1" applyFont="1" applyFill="1" applyBorder="1"/>
    <xf numFmtId="3" fontId="35" fillId="0" borderId="20" xfId="258" applyNumberFormat="1" applyFont="1" applyBorder="1"/>
    <xf numFmtId="3" fontId="35" fillId="0" borderId="22" xfId="257" applyNumberFormat="1" applyFont="1" applyBorder="1"/>
    <xf numFmtId="3" fontId="35" fillId="27" borderId="22" xfId="257" applyNumberFormat="1" applyFont="1" applyFill="1" applyBorder="1"/>
    <xf numFmtId="3" fontId="35" fillId="0" borderId="24" xfId="257" applyNumberFormat="1" applyFont="1" applyFill="1" applyBorder="1"/>
    <xf numFmtId="164" fontId="35" fillId="0" borderId="0" xfId="257" applyNumberFormat="1" applyFont="1"/>
    <xf numFmtId="0" fontId="142" fillId="0" borderId="0" xfId="257" applyFont="1" applyFill="1"/>
    <xf numFmtId="0" fontId="41" fillId="0" borderId="0" xfId="256" applyFont="1"/>
    <xf numFmtId="3" fontId="35" fillId="0" borderId="33" xfId="258" applyNumberFormat="1" applyFont="1" applyBorder="1"/>
    <xf numFmtId="3" fontId="35" fillId="0" borderId="38" xfId="257" applyNumberFormat="1" applyFont="1" applyBorder="1"/>
    <xf numFmtId="3" fontId="35" fillId="27" borderId="38" xfId="257" applyNumberFormat="1" applyFont="1" applyFill="1" applyBorder="1"/>
    <xf numFmtId="3" fontId="35" fillId="0" borderId="25" xfId="257" applyNumberFormat="1" applyFont="1" applyFill="1" applyBorder="1"/>
    <xf numFmtId="3" fontId="35" fillId="0" borderId="0" xfId="257" applyNumberFormat="1" applyFont="1"/>
    <xf numFmtId="3" fontId="35" fillId="0" borderId="0" xfId="258" applyNumberFormat="1" applyFont="1" applyBorder="1"/>
    <xf numFmtId="3" fontId="35" fillId="0" borderId="0" xfId="257" applyNumberFormat="1" applyFont="1" applyBorder="1"/>
    <xf numFmtId="3" fontId="35" fillId="0" borderId="0" xfId="257" applyNumberFormat="1" applyFont="1" applyFill="1" applyBorder="1"/>
    <xf numFmtId="0" fontId="40" fillId="0" borderId="0" xfId="257" applyFont="1"/>
    <xf numFmtId="4" fontId="35" fillId="0" borderId="32" xfId="258" applyNumberFormat="1" applyFont="1" applyBorder="1"/>
    <xf numFmtId="3" fontId="35" fillId="0" borderId="22" xfId="258" applyNumberFormat="1" applyFont="1" applyBorder="1"/>
    <xf numFmtId="3" fontId="35" fillId="27" borderId="35" xfId="258" applyNumberFormat="1" applyFont="1" applyFill="1" applyBorder="1"/>
    <xf numFmtId="3" fontId="35" fillId="0" borderId="24" xfId="258" applyNumberFormat="1" applyFont="1" applyBorder="1"/>
    <xf numFmtId="4" fontId="35" fillId="0" borderId="89" xfId="258" applyNumberFormat="1" applyFont="1" applyBorder="1"/>
    <xf numFmtId="4" fontId="35" fillId="0" borderId="90" xfId="258" applyNumberFormat="1" applyFont="1" applyBorder="1"/>
    <xf numFmtId="3" fontId="35" fillId="0" borderId="91" xfId="258" applyNumberFormat="1" applyFont="1" applyBorder="1"/>
    <xf numFmtId="3" fontId="35" fillId="27" borderId="5" xfId="258" applyNumberFormat="1" applyFont="1" applyFill="1" applyBorder="1"/>
    <xf numFmtId="3" fontId="35" fillId="0" borderId="92" xfId="258" applyNumberFormat="1" applyFont="1" applyBorder="1"/>
    <xf numFmtId="3" fontId="35" fillId="0" borderId="90" xfId="258" applyNumberFormat="1" applyFont="1" applyBorder="1"/>
    <xf numFmtId="4" fontId="35" fillId="0" borderId="58" xfId="258" applyNumberFormat="1" applyFont="1" applyBorder="1"/>
    <xf numFmtId="3" fontId="35" fillId="0" borderId="87" xfId="258" applyNumberFormat="1" applyFont="1" applyBorder="1"/>
    <xf numFmtId="3" fontId="35" fillId="27" borderId="93" xfId="258" applyNumberFormat="1" applyFont="1" applyFill="1" applyBorder="1"/>
    <xf numFmtId="3" fontId="35" fillId="0" borderId="59" xfId="258" applyNumberFormat="1" applyFont="1" applyBorder="1"/>
    <xf numFmtId="4" fontId="35" fillId="0" borderId="94" xfId="258" applyNumberFormat="1" applyFont="1" applyBorder="1"/>
    <xf numFmtId="3" fontId="8" fillId="0" borderId="0" xfId="0" applyNumberFormat="1" applyFont="1"/>
    <xf numFmtId="0" fontId="142" fillId="0" borderId="0" xfId="257" applyFont="1"/>
    <xf numFmtId="0" fontId="146" fillId="0" borderId="29" xfId="257" applyFont="1" applyBorder="1" applyAlignment="1">
      <alignment vertical="center"/>
    </xf>
    <xf numFmtId="3" fontId="147" fillId="0" borderId="30" xfId="258" applyNumberFormat="1" applyFont="1" applyBorder="1"/>
    <xf numFmtId="3" fontId="147" fillId="27" borderId="85" xfId="258" applyNumberFormat="1" applyFont="1" applyFill="1" applyBorder="1"/>
    <xf numFmtId="3" fontId="147" fillId="0" borderId="31" xfId="258" applyNumberFormat="1" applyFont="1" applyBorder="1"/>
    <xf numFmtId="3" fontId="147" fillId="27" borderId="15" xfId="258" applyNumberFormat="1" applyFont="1" applyFill="1" applyBorder="1"/>
    <xf numFmtId="3" fontId="148" fillId="0" borderId="32" xfId="258" applyNumberFormat="1" applyFont="1" applyBorder="1"/>
    <xf numFmtId="3" fontId="148" fillId="0" borderId="50" xfId="258" applyNumberFormat="1" applyFont="1" applyBorder="1"/>
    <xf numFmtId="3" fontId="148" fillId="27" borderId="86" xfId="258" applyNumberFormat="1" applyFont="1" applyFill="1" applyBorder="1"/>
    <xf numFmtId="3" fontId="148" fillId="0" borderId="51" xfId="258" applyNumberFormat="1" applyFont="1" applyBorder="1"/>
    <xf numFmtId="3" fontId="148" fillId="0" borderId="50" xfId="257" applyNumberFormat="1" applyFont="1" applyBorder="1"/>
    <xf numFmtId="3" fontId="148" fillId="27" borderId="50" xfId="257" applyNumberFormat="1" applyFont="1" applyFill="1" applyBorder="1"/>
    <xf numFmtId="3" fontId="148" fillId="0" borderId="51" xfId="257" applyNumberFormat="1" applyFont="1" applyFill="1" applyBorder="1"/>
    <xf numFmtId="3" fontId="148" fillId="0" borderId="20" xfId="258" applyNumberFormat="1" applyFont="1" applyBorder="1"/>
    <xf numFmtId="3" fontId="148" fillId="0" borderId="22" xfId="257" applyNumberFormat="1" applyFont="1" applyBorder="1"/>
    <xf numFmtId="3" fontId="148" fillId="27" borderId="22" xfId="257" applyNumberFormat="1" applyFont="1" applyFill="1" applyBorder="1"/>
    <xf numFmtId="3" fontId="148" fillId="0" borderId="24" xfId="257" applyNumberFormat="1" applyFont="1" applyBorder="1"/>
    <xf numFmtId="3" fontId="148" fillId="0" borderId="24" xfId="257" applyNumberFormat="1" applyFont="1" applyFill="1" applyBorder="1"/>
    <xf numFmtId="3" fontId="35" fillId="0" borderId="0" xfId="258" applyNumberFormat="1" applyFont="1" applyFill="1" applyBorder="1"/>
    <xf numFmtId="164" fontId="35" fillId="0" borderId="0" xfId="257" applyNumberFormat="1" applyFont="1" applyFill="1"/>
    <xf numFmtId="0" fontId="35" fillId="0" borderId="0" xfId="257" applyFont="1" applyFill="1"/>
    <xf numFmtId="3" fontId="148" fillId="0" borderId="33" xfId="258" applyNumberFormat="1" applyFont="1" applyBorder="1"/>
    <xf numFmtId="3" fontId="148" fillId="0" borderId="38" xfId="257" applyNumberFormat="1" applyFont="1" applyBorder="1"/>
    <xf numFmtId="3" fontId="148" fillId="27" borderId="38" xfId="257" applyNumberFormat="1" applyFont="1" applyFill="1" applyBorder="1"/>
    <xf numFmtId="3" fontId="148" fillId="0" borderId="25" xfId="257" applyNumberFormat="1" applyFont="1" applyBorder="1"/>
    <xf numFmtId="4" fontId="148" fillId="0" borderId="20" xfId="258" applyNumberFormat="1" applyFont="1" applyBorder="1"/>
    <xf numFmtId="4" fontId="148" fillId="0" borderId="88" xfId="258" applyNumberFormat="1" applyFont="1" applyBorder="1"/>
    <xf numFmtId="4" fontId="148" fillId="0" borderId="32" xfId="258" applyNumberFormat="1" applyFont="1" applyBorder="1"/>
    <xf numFmtId="3" fontId="148" fillId="0" borderId="22" xfId="258" applyNumberFormat="1" applyFont="1" applyBorder="1"/>
    <xf numFmtId="3" fontId="148" fillId="27" borderId="35" xfId="258" applyNumberFormat="1" applyFont="1" applyFill="1" applyBorder="1"/>
    <xf numFmtId="3" fontId="148" fillId="0" borderId="24" xfId="258" applyNumberFormat="1" applyFont="1" applyBorder="1"/>
    <xf numFmtId="4" fontId="148" fillId="0" borderId="89" xfId="258" applyNumberFormat="1" applyFont="1" applyBorder="1"/>
    <xf numFmtId="4" fontId="148" fillId="0" borderId="89" xfId="258" applyNumberFormat="1" applyFont="1" applyFill="1" applyBorder="1"/>
    <xf numFmtId="3" fontId="148" fillId="0" borderId="24" xfId="258" applyNumberFormat="1" applyFont="1" applyFill="1" applyBorder="1"/>
    <xf numFmtId="3" fontId="148" fillId="0" borderId="91" xfId="258" applyNumberFormat="1" applyFont="1" applyBorder="1"/>
    <xf numFmtId="3" fontId="148" fillId="27" borderId="5" xfId="258" applyNumberFormat="1" applyFont="1" applyFill="1" applyBorder="1"/>
    <xf numFmtId="3" fontId="148" fillId="0" borderId="92" xfId="258" applyNumberFormat="1" applyFont="1" applyBorder="1"/>
    <xf numFmtId="3" fontId="148" fillId="0" borderId="90" xfId="258" applyNumberFormat="1" applyFont="1" applyBorder="1"/>
    <xf numFmtId="4" fontId="148" fillId="0" borderId="33" xfId="258" applyNumberFormat="1" applyFont="1" applyBorder="1"/>
    <xf numFmtId="3" fontId="148" fillId="0" borderId="38" xfId="258" applyNumberFormat="1" applyFont="1" applyBorder="1"/>
    <xf numFmtId="3" fontId="148" fillId="27" borderId="36" xfId="258" applyNumberFormat="1" applyFont="1" applyFill="1" applyBorder="1"/>
    <xf numFmtId="3" fontId="148" fillId="0" borderId="25" xfId="258" applyNumberFormat="1" applyFont="1" applyBorder="1"/>
    <xf numFmtId="3" fontId="35" fillId="0" borderId="58" xfId="258" applyNumberFormat="1" applyFont="1" applyBorder="1"/>
    <xf numFmtId="3" fontId="9" fillId="0" borderId="35" xfId="0" applyNumberFormat="1" applyFont="1" applyBorder="1" applyAlignment="1">
      <alignment horizontal="left"/>
    </xf>
    <xf numFmtId="0" fontId="37" fillId="0" borderId="0" xfId="0" applyFont="1" applyAlignment="1">
      <alignment vertical="center"/>
    </xf>
    <xf numFmtId="0" fontId="149" fillId="0" borderId="0" xfId="0" applyFont="1" applyAlignment="1">
      <alignment vertical="center"/>
    </xf>
    <xf numFmtId="0" fontId="150" fillId="0" borderId="0" xfId="0" applyFont="1" applyAlignment="1">
      <alignment vertical="center"/>
    </xf>
    <xf numFmtId="0" fontId="151" fillId="0" borderId="0" xfId="0" applyFont="1" applyAlignment="1">
      <alignment vertical="center"/>
    </xf>
    <xf numFmtId="0" fontId="24" fillId="0" borderId="14" xfId="0" applyFont="1" applyBorder="1" applyAlignment="1">
      <alignment horizontal="centerContinuous"/>
    </xf>
    <xf numFmtId="0" fontId="11" fillId="0" borderId="15" xfId="0" applyFont="1" applyBorder="1" applyAlignment="1">
      <alignment horizontal="centerContinuous"/>
    </xf>
    <xf numFmtId="0" fontId="24" fillId="0" borderId="15" xfId="0" applyFont="1" applyBorder="1" applyAlignment="1">
      <alignment horizontal="centerContinuous"/>
    </xf>
    <xf numFmtId="0" fontId="24" fillId="0" borderId="16" xfId="0" applyFont="1" applyBorder="1" applyAlignment="1">
      <alignment horizontal="centerContinuous"/>
    </xf>
    <xf numFmtId="0" fontId="11" fillId="0" borderId="16" xfId="0" applyFont="1" applyBorder="1" applyAlignment="1">
      <alignment horizontal="centerContinuous"/>
    </xf>
    <xf numFmtId="0" fontId="18" fillId="0" borderId="0" xfId="0" applyFont="1"/>
    <xf numFmtId="0" fontId="18" fillId="0" borderId="2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Continuous" vertical="center"/>
    </xf>
    <xf numFmtId="0" fontId="18" fillId="0" borderId="96" xfId="0" applyFont="1" applyBorder="1" applyAlignment="1">
      <alignment horizontal="centerContinuous" vertical="center"/>
    </xf>
    <xf numFmtId="0" fontId="18" fillId="0" borderId="47" xfId="0" applyFont="1" applyBorder="1" applyAlignment="1">
      <alignment horizontal="centerContinuous" vertical="center"/>
    </xf>
    <xf numFmtId="0" fontId="18" fillId="0" borderId="27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wrapText="1"/>
    </xf>
    <xf numFmtId="0" fontId="18" fillId="0" borderId="29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95" xfId="0" applyFont="1" applyBorder="1" applyAlignment="1">
      <alignment horizontal="centerContinuous" vertical="center"/>
    </xf>
    <xf numFmtId="0" fontId="18" fillId="0" borderId="39" xfId="0" applyFont="1" applyFill="1" applyBorder="1" applyAlignment="1">
      <alignment horizontal="center" vertical="center" wrapText="1"/>
    </xf>
    <xf numFmtId="0" fontId="18" fillId="0" borderId="57" xfId="0" applyFont="1" applyFill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18" fillId="0" borderId="97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14" fontId="12" fillId="0" borderId="27" xfId="0" applyNumberFormat="1" applyFont="1" applyBorder="1" applyAlignment="1">
      <alignment horizontal="center" vertical="center" wrapText="1"/>
    </xf>
    <xf numFmtId="14" fontId="12" fillId="0" borderId="98" xfId="0" applyNumberFormat="1" applyFont="1" applyBorder="1" applyAlignment="1">
      <alignment horizontal="center" vertical="center" wrapText="1"/>
    </xf>
    <xf numFmtId="0" fontId="11" fillId="24" borderId="39" xfId="0" applyFont="1" applyFill="1" applyBorder="1" applyAlignment="1">
      <alignment horizontal="center"/>
    </xf>
    <xf numFmtId="4" fontId="152" fillId="24" borderId="26" xfId="0" applyNumberFormat="1" applyFont="1" applyFill="1" applyBorder="1" applyAlignment="1">
      <alignment horizontal="center" vertical="top" wrapText="1"/>
    </xf>
    <xf numFmtId="4" fontId="152" fillId="24" borderId="16" xfId="0" applyNumberFormat="1" applyFont="1" applyFill="1" applyBorder="1" applyAlignment="1">
      <alignment horizontal="center" vertical="top" wrapText="1"/>
    </xf>
    <xf numFmtId="0" fontId="11" fillId="0" borderId="42" xfId="0" applyFont="1" applyBorder="1"/>
    <xf numFmtId="4" fontId="152" fillId="0" borderId="42" xfId="0" applyNumberFormat="1" applyFont="1" applyBorder="1" applyAlignment="1">
      <alignment horizontal="right" vertical="top" wrapText="1"/>
    </xf>
    <xf numFmtId="4" fontId="152" fillId="0" borderId="34" xfId="0" applyNumberFormat="1" applyFont="1" applyBorder="1" applyAlignment="1">
      <alignment horizontal="right" vertical="top" wrapText="1"/>
    </xf>
    <xf numFmtId="0" fontId="11" fillId="0" borderId="43" xfId="0" applyFont="1" applyBorder="1"/>
    <xf numFmtId="4" fontId="152" fillId="0" borderId="43" xfId="0" applyNumberFormat="1" applyFont="1" applyBorder="1" applyAlignment="1">
      <alignment horizontal="right" vertical="top" wrapText="1"/>
    </xf>
    <xf numFmtId="4" fontId="152" fillId="0" borderId="66" xfId="0" applyNumberFormat="1" applyFont="1" applyBorder="1" applyAlignment="1">
      <alignment horizontal="right" vertical="top" wrapText="1"/>
    </xf>
    <xf numFmtId="0" fontId="11" fillId="0" borderId="44" xfId="0" applyFont="1" applyBorder="1"/>
    <xf numFmtId="4" fontId="152" fillId="0" borderId="44" xfId="0" applyNumberFormat="1" applyFont="1" applyBorder="1" applyAlignment="1">
      <alignment horizontal="right" vertical="top" wrapText="1"/>
    </xf>
    <xf numFmtId="4" fontId="152" fillId="0" borderId="45" xfId="0" applyNumberFormat="1" applyFont="1" applyBorder="1" applyAlignment="1">
      <alignment horizontal="right" vertical="top" wrapText="1"/>
    </xf>
    <xf numFmtId="1" fontId="17" fillId="0" borderId="18" xfId="0" applyNumberFormat="1" applyFont="1" applyBorder="1" applyAlignment="1">
      <alignment horizontal="centerContinuous" vertical="center" wrapText="1"/>
    </xf>
    <xf numFmtId="1" fontId="17" fillId="0" borderId="17" xfId="0" applyNumberFormat="1" applyFont="1" applyBorder="1" applyAlignment="1">
      <alignment horizontal="centerContinuous" vertical="center" wrapText="1"/>
    </xf>
    <xf numFmtId="0" fontId="153" fillId="0" borderId="0" xfId="0" applyFont="1"/>
    <xf numFmtId="0" fontId="35" fillId="0" borderId="0" xfId="257" applyFont="1" applyBorder="1"/>
    <xf numFmtId="164" fontId="35" fillId="0" borderId="0" xfId="257" applyNumberFormat="1" applyFont="1" applyFill="1" applyBorder="1"/>
    <xf numFmtId="0" fontId="35" fillId="0" borderId="0" xfId="257" applyFont="1" applyFill="1" applyBorder="1"/>
    <xf numFmtId="3" fontId="148" fillId="0" borderId="0" xfId="257" applyNumberFormat="1" applyFont="1" applyFill="1" applyBorder="1"/>
    <xf numFmtId="3" fontId="148" fillId="0" borderId="0" xfId="258" applyNumberFormat="1" applyFont="1" applyFill="1" applyBorder="1"/>
    <xf numFmtId="0" fontId="32" fillId="0" borderId="0" xfId="135"/>
    <xf numFmtId="0" fontId="155" fillId="0" borderId="0" xfId="135" applyFont="1" applyBorder="1" applyAlignment="1">
      <alignment horizontal="center"/>
    </xf>
    <xf numFmtId="0" fontId="156" fillId="0" borderId="0" xfId="0" applyFont="1" applyAlignment="1">
      <alignment horizontal="justify" vertical="center"/>
    </xf>
    <xf numFmtId="0" fontId="155" fillId="0" borderId="0" xfId="0" applyFont="1" applyBorder="1" applyAlignment="1">
      <alignment horizontal="left"/>
    </xf>
    <xf numFmtId="0" fontId="155" fillId="0" borderId="0" xfId="135" applyFont="1" applyBorder="1" applyAlignment="1">
      <alignment horizontal="left"/>
    </xf>
    <xf numFmtId="0" fontId="155" fillId="0" borderId="0" xfId="0" applyFont="1" applyBorder="1" applyAlignment="1"/>
    <xf numFmtId="0" fontId="155" fillId="0" borderId="0" xfId="0" applyFont="1" applyBorder="1" applyAlignment="1">
      <alignment horizontal="center"/>
    </xf>
    <xf numFmtId="0" fontId="40" fillId="0" borderId="5" xfId="0" applyFont="1" applyBorder="1" applyAlignment="1">
      <alignment horizontal="center" vertical="center" wrapText="1"/>
    </xf>
    <xf numFmtId="0" fontId="157" fillId="0" borderId="0" xfId="135" applyFont="1"/>
    <xf numFmtId="0" fontId="40" fillId="0" borderId="10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40" fillId="0" borderId="91" xfId="0" applyFont="1" applyBorder="1" applyAlignment="1">
      <alignment horizontal="center" vertical="center" wrapText="1"/>
    </xf>
    <xf numFmtId="164" fontId="32" fillId="0" borderId="0" xfId="135" applyNumberFormat="1"/>
    <xf numFmtId="0" fontId="40" fillId="0" borderId="50" xfId="0" applyFont="1" applyBorder="1" applyAlignment="1">
      <alignment horizontal="center" vertical="center" wrapText="1"/>
    </xf>
    <xf numFmtId="2" fontId="32" fillId="0" borderId="0" xfId="135" applyNumberFormat="1"/>
    <xf numFmtId="0" fontId="40" fillId="0" borderId="0" xfId="135" applyFont="1" applyBorder="1" applyAlignment="1">
      <alignment horizontal="center" vertical="center" wrapText="1"/>
    </xf>
    <xf numFmtId="0" fontId="37" fillId="0" borderId="10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7" fillId="0" borderId="100" xfId="135" applyFont="1" applyBorder="1" applyAlignment="1">
      <alignment horizontal="center"/>
    </xf>
    <xf numFmtId="0" fontId="37" fillId="0" borderId="0" xfId="135" applyFont="1" applyBorder="1" applyAlignment="1">
      <alignment horizontal="center"/>
    </xf>
    <xf numFmtId="0" fontId="37" fillId="0" borderId="100" xfId="285" applyFont="1" applyBorder="1" applyAlignment="1">
      <alignment horizontal="center"/>
    </xf>
    <xf numFmtId="3" fontId="32" fillId="0" borderId="0" xfId="135" applyNumberFormat="1"/>
    <xf numFmtId="176" fontId="38" fillId="0" borderId="101" xfId="0" applyNumberFormat="1" applyFont="1" applyBorder="1" applyAlignment="1">
      <alignment horizontal="left"/>
    </xf>
    <xf numFmtId="3" fontId="32" fillId="0" borderId="100" xfId="295" applyNumberFormat="1" applyFont="1" applyBorder="1" applyAlignment="1">
      <alignment horizontal="right"/>
    </xf>
    <xf numFmtId="3" fontId="32" fillId="0" borderId="0" xfId="296" applyNumberFormat="1" applyFont="1" applyBorder="1" applyAlignment="1">
      <alignment horizontal="right"/>
    </xf>
    <xf numFmtId="165" fontId="0" fillId="0" borderId="0" xfId="0" applyNumberFormat="1"/>
    <xf numFmtId="3" fontId="32" fillId="0" borderId="100" xfId="293" applyNumberFormat="1" applyFont="1" applyBorder="1" applyAlignment="1">
      <alignment horizontal="right"/>
    </xf>
    <xf numFmtId="3" fontId="32" fillId="0" borderId="100" xfId="294" applyNumberFormat="1" applyFont="1" applyBorder="1" applyAlignment="1">
      <alignment horizontal="right"/>
    </xf>
    <xf numFmtId="176" fontId="38" fillId="0" borderId="101" xfId="135" applyNumberFormat="1" applyFont="1" applyBorder="1" applyAlignment="1">
      <alignment horizontal="left"/>
    </xf>
    <xf numFmtId="3" fontId="32" fillId="0" borderId="100" xfId="135" applyNumberFormat="1" applyBorder="1" applyAlignment="1">
      <alignment horizontal="right"/>
    </xf>
    <xf numFmtId="3" fontId="32" fillId="0" borderId="0" xfId="135" applyNumberFormat="1" applyBorder="1" applyAlignment="1">
      <alignment horizontal="right"/>
    </xf>
    <xf numFmtId="3" fontId="32" fillId="0" borderId="100" xfId="135" applyNumberFormat="1" applyFont="1" applyBorder="1" applyAlignment="1">
      <alignment horizontal="right"/>
    </xf>
    <xf numFmtId="3" fontId="32" fillId="0" borderId="0" xfId="135" applyNumberFormat="1" applyFont="1" applyBorder="1" applyAlignment="1">
      <alignment horizontal="right"/>
    </xf>
    <xf numFmtId="3" fontId="32" fillId="0" borderId="0" xfId="293" applyNumberFormat="1" applyFont="1"/>
    <xf numFmtId="3" fontId="32" fillId="0" borderId="0" xfId="294" applyNumberFormat="1" applyFont="1"/>
    <xf numFmtId="165" fontId="0" fillId="0" borderId="0" xfId="0" applyNumberFormat="1" applyFill="1"/>
    <xf numFmtId="165" fontId="158" fillId="0" borderId="0" xfId="135" applyNumberFormat="1" applyFont="1"/>
    <xf numFmtId="3" fontId="158" fillId="0" borderId="0" xfId="135" applyNumberFormat="1" applyFont="1"/>
    <xf numFmtId="0" fontId="40" fillId="0" borderId="0" xfId="0" applyFont="1" applyBorder="1" applyAlignment="1">
      <alignment horizontal="center"/>
    </xf>
    <xf numFmtId="177" fontId="0" fillId="0" borderId="100" xfId="0" applyNumberFormat="1" applyBorder="1" applyAlignment="1">
      <alignment horizontal="center"/>
    </xf>
    <xf numFmtId="0" fontId="40" fillId="0" borderId="0" xfId="135" applyFont="1" applyBorder="1" applyAlignment="1">
      <alignment horizontal="center"/>
    </xf>
    <xf numFmtId="3" fontId="32" fillId="0" borderId="100" xfId="135" applyNumberFormat="1" applyBorder="1" applyAlignment="1">
      <alignment horizontal="center"/>
    </xf>
    <xf numFmtId="3" fontId="32" fillId="0" borderId="0" xfId="135" applyNumberFormat="1" applyBorder="1" applyAlignment="1">
      <alignment horizontal="center"/>
    </xf>
    <xf numFmtId="176" fontId="159" fillId="66" borderId="55" xfId="0" applyNumberFormat="1" applyFont="1" applyFill="1" applyBorder="1" applyAlignment="1">
      <alignment horizontal="left"/>
    </xf>
    <xf numFmtId="3" fontId="158" fillId="66" borderId="35" xfId="135" applyNumberFormat="1" applyFont="1" applyFill="1" applyBorder="1" applyAlignment="1">
      <alignment horizontal="right"/>
    </xf>
    <xf numFmtId="0" fontId="158" fillId="0" borderId="0" xfId="135" applyFont="1"/>
    <xf numFmtId="176" fontId="159" fillId="66" borderId="55" xfId="135" applyNumberFormat="1" applyFont="1" applyFill="1" applyBorder="1" applyAlignment="1">
      <alignment horizontal="left"/>
    </xf>
    <xf numFmtId="3" fontId="158" fillId="66" borderId="0" xfId="135" applyNumberFormat="1" applyFont="1" applyFill="1" applyBorder="1" applyAlignment="1">
      <alignment horizontal="right"/>
    </xf>
    <xf numFmtId="0" fontId="0" fillId="0" borderId="100" xfId="0" applyBorder="1"/>
    <xf numFmtId="0" fontId="32" fillId="0" borderId="0" xfId="135" applyBorder="1"/>
    <xf numFmtId="3" fontId="32" fillId="0" borderId="100" xfId="135" applyNumberFormat="1" applyBorder="1"/>
    <xf numFmtId="3" fontId="32" fillId="0" borderId="0" xfId="135" applyNumberFormat="1" applyBorder="1"/>
    <xf numFmtId="0" fontId="32" fillId="0" borderId="100" xfId="285" applyBorder="1"/>
    <xf numFmtId="3" fontId="37" fillId="0" borderId="100" xfId="135" applyNumberFormat="1" applyFont="1" applyBorder="1" applyAlignment="1">
      <alignment horizontal="center"/>
    </xf>
    <xf numFmtId="3" fontId="37" fillId="0" borderId="0" xfId="135" applyNumberFormat="1" applyFont="1" applyBorder="1" applyAlignment="1">
      <alignment horizontal="center"/>
    </xf>
    <xf numFmtId="0" fontId="49" fillId="0" borderId="10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3" fontId="49" fillId="0" borderId="100" xfId="135" applyNumberFormat="1" applyFont="1" applyBorder="1" applyAlignment="1">
      <alignment horizontal="center" vertical="center" wrapText="1"/>
    </xf>
    <xf numFmtId="3" fontId="49" fillId="0" borderId="0" xfId="135" applyNumberFormat="1" applyFont="1" applyBorder="1" applyAlignment="1">
      <alignment horizontal="center" vertical="center" wrapText="1"/>
    </xf>
    <xf numFmtId="0" fontId="49" fillId="0" borderId="100" xfId="285" applyFont="1" applyBorder="1" applyAlignment="1">
      <alignment horizontal="center" vertical="center" wrapText="1"/>
    </xf>
    <xf numFmtId="176" fontId="38" fillId="0" borderId="0" xfId="0" applyNumberFormat="1" applyFont="1" applyBorder="1"/>
    <xf numFmtId="176" fontId="38" fillId="0" borderId="0" xfId="135" applyNumberFormat="1" applyFont="1" applyBorder="1"/>
    <xf numFmtId="176" fontId="38" fillId="0" borderId="101" xfId="0" applyNumberFormat="1" applyFont="1" applyBorder="1"/>
    <xf numFmtId="176" fontId="38" fillId="0" borderId="101" xfId="135" applyNumberFormat="1" applyFont="1" applyBorder="1"/>
    <xf numFmtId="3" fontId="32" fillId="0" borderId="0" xfId="295" applyNumberFormat="1" applyFont="1"/>
    <xf numFmtId="3" fontId="32" fillId="0" borderId="100" xfId="293" applyNumberFormat="1" applyBorder="1" applyAlignment="1">
      <alignment horizontal="right"/>
    </xf>
    <xf numFmtId="3" fontId="32" fillId="0" borderId="100" xfId="294" applyNumberFormat="1" applyBorder="1" applyAlignment="1">
      <alignment horizontal="right"/>
    </xf>
    <xf numFmtId="1" fontId="32" fillId="0" borderId="0" xfId="135" applyNumberFormat="1"/>
    <xf numFmtId="3" fontId="32" fillId="0" borderId="86" xfId="135" applyNumberFormat="1" applyBorder="1"/>
    <xf numFmtId="0" fontId="32" fillId="0" borderId="0" xfId="135" applyFill="1"/>
    <xf numFmtId="3" fontId="159" fillId="66" borderId="35" xfId="135" applyNumberFormat="1" applyFont="1" applyFill="1" applyBorder="1" applyAlignment="1">
      <alignment horizontal="right"/>
    </xf>
    <xf numFmtId="3" fontId="159" fillId="66" borderId="0" xfId="135" applyNumberFormat="1" applyFont="1" applyFill="1" applyBorder="1" applyAlignment="1">
      <alignment horizontal="right"/>
    </xf>
    <xf numFmtId="0" fontId="158" fillId="0" borderId="0" xfId="135" applyFont="1" applyFill="1" applyBorder="1"/>
    <xf numFmtId="177" fontId="158" fillId="0" borderId="0" xfId="135" applyNumberFormat="1" applyFont="1" applyFill="1" applyBorder="1"/>
    <xf numFmtId="165" fontId="32" fillId="0" borderId="0" xfId="135" applyNumberFormat="1"/>
    <xf numFmtId="164" fontId="32" fillId="0" borderId="0" xfId="135" applyNumberFormat="1" applyBorder="1"/>
    <xf numFmtId="178" fontId="32" fillId="0" borderId="0" xfId="135" applyNumberFormat="1" applyBorder="1"/>
    <xf numFmtId="0" fontId="32" fillId="0" borderId="0" xfId="291"/>
    <xf numFmtId="0" fontId="38" fillId="0" borderId="0" xfId="202" applyFont="1"/>
    <xf numFmtId="164" fontId="32" fillId="0" borderId="0" xfId="291" applyNumberFormat="1"/>
    <xf numFmtId="0" fontId="139" fillId="0" borderId="0" xfId="292" applyFont="1"/>
    <xf numFmtId="0" fontId="145" fillId="0" borderId="0" xfId="292" applyFont="1"/>
    <xf numFmtId="0" fontId="160" fillId="0" borderId="0" xfId="292" applyFont="1"/>
    <xf numFmtId="0" fontId="32" fillId="0" borderId="0" xfId="292"/>
    <xf numFmtId="0" fontId="160" fillId="0" borderId="0" xfId="291" applyFont="1"/>
    <xf numFmtId="0" fontId="38" fillId="67" borderId="70" xfId="291" applyFont="1" applyFill="1" applyBorder="1"/>
    <xf numFmtId="0" fontId="38" fillId="67" borderId="96" xfId="291" applyFont="1" applyFill="1" applyBorder="1"/>
    <xf numFmtId="0" fontId="38" fillId="67" borderId="27" xfId="291" applyFont="1" applyFill="1" applyBorder="1"/>
    <xf numFmtId="0" fontId="38" fillId="67" borderId="95" xfId="291" applyFont="1" applyFill="1" applyBorder="1"/>
    <xf numFmtId="0" fontId="38" fillId="67" borderId="26" xfId="291" applyFont="1" applyFill="1" applyBorder="1"/>
    <xf numFmtId="0" fontId="12" fillId="0" borderId="60" xfId="290" applyFont="1" applyFill="1" applyBorder="1"/>
    <xf numFmtId="0" fontId="143" fillId="0" borderId="42" xfId="291" applyFont="1" applyBorder="1" applyProtection="1">
      <protection locked="0"/>
    </xf>
    <xf numFmtId="4" fontId="124" fillId="0" borderId="22" xfId="289" applyNumberFormat="1" applyFont="1" applyFill="1" applyBorder="1" applyProtection="1">
      <protection locked="0"/>
    </xf>
    <xf numFmtId="4" fontId="124" fillId="0" borderId="35" xfId="289" applyNumberFormat="1" applyFont="1" applyFill="1" applyBorder="1" applyProtection="1">
      <protection locked="0"/>
    </xf>
    <xf numFmtId="179" fontId="124" fillId="0" borderId="43" xfId="156" applyNumberFormat="1" applyFont="1" applyFill="1" applyBorder="1"/>
    <xf numFmtId="9" fontId="32" fillId="0" borderId="0" xfId="291" applyNumberFormat="1"/>
    <xf numFmtId="10" fontId="32" fillId="0" borderId="0" xfId="291" applyNumberFormat="1"/>
    <xf numFmtId="0" fontId="143" fillId="0" borderId="43" xfId="291" applyFont="1" applyBorder="1" applyProtection="1">
      <protection locked="0"/>
    </xf>
    <xf numFmtId="4" fontId="124" fillId="68" borderId="22" xfId="289" applyNumberFormat="1" applyFont="1" applyFill="1" applyBorder="1" applyProtection="1">
      <protection locked="0"/>
    </xf>
    <xf numFmtId="4" fontId="124" fillId="68" borderId="35" xfId="289" applyNumberFormat="1" applyFont="1" applyFill="1" applyBorder="1" applyProtection="1">
      <protection locked="0"/>
    </xf>
    <xf numFmtId="179" fontId="124" fillId="69" borderId="43" xfId="156" applyNumberFormat="1" applyFont="1" applyFill="1" applyBorder="1"/>
    <xf numFmtId="0" fontId="143" fillId="0" borderId="43" xfId="291" applyFont="1" applyFill="1" applyBorder="1" applyProtection="1">
      <protection locked="0"/>
    </xf>
    <xf numFmtId="180" fontId="124" fillId="69" borderId="43" xfId="156" applyNumberFormat="1" applyFont="1" applyFill="1" applyBorder="1"/>
    <xf numFmtId="4" fontId="161" fillId="0" borderId="22" xfId="289" applyNumberFormat="1" applyFont="1" applyFill="1" applyBorder="1" applyProtection="1">
      <protection locked="0"/>
    </xf>
    <xf numFmtId="4" fontId="161" fillId="0" borderId="35" xfId="289" applyNumberFormat="1" applyFont="1" applyFill="1" applyBorder="1" applyProtection="1">
      <protection locked="0"/>
    </xf>
    <xf numFmtId="4" fontId="161" fillId="68" borderId="22" xfId="289" applyNumberFormat="1" applyFont="1" applyFill="1" applyBorder="1" applyProtection="1">
      <protection locked="0"/>
    </xf>
    <xf numFmtId="4" fontId="161" fillId="68" borderId="35" xfId="289" applyNumberFormat="1" applyFont="1" applyFill="1" applyBorder="1" applyProtection="1">
      <protection locked="0"/>
    </xf>
    <xf numFmtId="0" fontId="32" fillId="0" borderId="43" xfId="291" applyFont="1" applyFill="1" applyBorder="1" applyProtection="1">
      <protection locked="0"/>
    </xf>
    <xf numFmtId="0" fontId="32" fillId="0" borderId="0" xfId="291" applyFont="1"/>
    <xf numFmtId="0" fontId="32" fillId="0" borderId="0" xfId="202"/>
    <xf numFmtId="0" fontId="160" fillId="0" borderId="52" xfId="291" applyFont="1" applyBorder="1"/>
    <xf numFmtId="0" fontId="32" fillId="0" borderId="43" xfId="291" applyFont="1" applyBorder="1"/>
    <xf numFmtId="0" fontId="32" fillId="0" borderId="0" xfId="202" applyFont="1"/>
    <xf numFmtId="0" fontId="143" fillId="0" borderId="103" xfId="291" applyFont="1" applyBorder="1" applyProtection="1">
      <protection locked="0"/>
    </xf>
    <xf numFmtId="4" fontId="124" fillId="0" borderId="0" xfId="289" applyNumberFormat="1" applyFont="1" applyBorder="1" applyProtection="1">
      <protection locked="0"/>
    </xf>
    <xf numFmtId="0" fontId="124" fillId="0" borderId="39" xfId="289" applyFont="1" applyBorder="1" applyProtection="1">
      <protection locked="0"/>
    </xf>
    <xf numFmtId="0" fontId="12" fillId="64" borderId="14" xfId="290" applyFont="1" applyFill="1" applyBorder="1"/>
    <xf numFmtId="0" fontId="32" fillId="64" borderId="26" xfId="291" applyFont="1" applyFill="1" applyBorder="1"/>
    <xf numFmtId="4" fontId="162" fillId="70" borderId="38" xfId="289" applyNumberFormat="1" applyFont="1" applyFill="1" applyBorder="1" applyProtection="1">
      <protection locked="0"/>
    </xf>
    <xf numFmtId="4" fontId="162" fillId="70" borderId="36" xfId="289" applyNumberFormat="1" applyFont="1" applyFill="1" applyBorder="1" applyProtection="1">
      <protection locked="0"/>
    </xf>
    <xf numFmtId="179" fontId="162" fillId="71" borderId="44" xfId="156" applyNumberFormat="1" applyFont="1" applyFill="1" applyBorder="1"/>
    <xf numFmtId="2" fontId="32" fillId="0" borderId="0" xfId="291" applyNumberFormat="1"/>
    <xf numFmtId="0" fontId="12" fillId="0" borderId="0" xfId="290" applyFont="1" applyFill="1" applyBorder="1"/>
    <xf numFmtId="179" fontId="163" fillId="0" borderId="0" xfId="156" applyNumberFormat="1" applyFont="1" applyFill="1" applyBorder="1"/>
    <xf numFmtId="0" fontId="32" fillId="0" borderId="0" xfId="291" applyFill="1" applyBorder="1"/>
    <xf numFmtId="0" fontId="32" fillId="42" borderId="0" xfId="291" applyFill="1"/>
    <xf numFmtId="179" fontId="32" fillId="0" borderId="0" xfId="291" applyNumberFormat="1"/>
    <xf numFmtId="180" fontId="32" fillId="0" borderId="0" xfId="291" applyNumberFormat="1"/>
    <xf numFmtId="0" fontId="164" fillId="0" borderId="0" xfId="291" applyFont="1" applyFill="1"/>
    <xf numFmtId="0" fontId="32" fillId="0" borderId="0" xfId="291" applyFill="1"/>
    <xf numFmtId="0" fontId="32" fillId="0" borderId="0" xfId="291" applyBorder="1"/>
    <xf numFmtId="164" fontId="32" fillId="0" borderId="0" xfId="291" applyNumberFormat="1" applyFill="1"/>
    <xf numFmtId="0" fontId="32" fillId="42" borderId="0" xfId="291" applyFont="1" applyFill="1"/>
    <xf numFmtId="165" fontId="12" fillId="0" borderId="0" xfId="290" applyNumberFormat="1" applyFont="1" applyFill="1" applyBorder="1"/>
    <xf numFmtId="3" fontId="32" fillId="0" borderId="0" xfId="291" applyNumberFormat="1" applyFill="1" applyBorder="1"/>
    <xf numFmtId="0" fontId="160" fillId="0" borderId="0" xfId="291" applyFont="1" applyFill="1" applyBorder="1"/>
    <xf numFmtId="164" fontId="32" fillId="0" borderId="0" xfId="291" applyNumberFormat="1" applyFill="1" applyBorder="1"/>
    <xf numFmtId="0" fontId="32" fillId="65" borderId="0" xfId="291" applyFill="1"/>
    <xf numFmtId="179" fontId="32" fillId="65" borderId="0" xfId="291" applyNumberFormat="1" applyFill="1"/>
    <xf numFmtId="180" fontId="32" fillId="65" borderId="0" xfId="291" applyNumberFormat="1" applyFill="1"/>
    <xf numFmtId="0" fontId="32" fillId="65" borderId="0" xfId="291" applyFont="1" applyFill="1"/>
    <xf numFmtId="180" fontId="33" fillId="0" borderId="0" xfId="156" applyNumberFormat="1" applyFont="1" applyFill="1" applyBorder="1"/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47" fillId="65" borderId="0" xfId="297" applyFont="1" applyFill="1"/>
    <xf numFmtId="0" fontId="165" fillId="65" borderId="0" xfId="297" applyFont="1" applyFill="1"/>
    <xf numFmtId="0" fontId="166" fillId="65" borderId="0" xfId="0" applyFont="1" applyFill="1"/>
    <xf numFmtId="0" fontId="8" fillId="65" borderId="0" xfId="297" applyFill="1"/>
    <xf numFmtId="0" fontId="31" fillId="65" borderId="0" xfId="0" applyFont="1" applyFill="1"/>
    <xf numFmtId="0" fontId="20" fillId="65" borderId="0" xfId="0" applyFont="1" applyFill="1"/>
    <xf numFmtId="0" fontId="167" fillId="27" borderId="0" xfId="297" applyFont="1" applyFill="1" applyAlignment="1">
      <alignment horizontal="left"/>
    </xf>
    <xf numFmtId="0" fontId="168" fillId="27" borderId="0" xfId="297" applyFont="1" applyFill="1"/>
    <xf numFmtId="0" fontId="169" fillId="64" borderId="0" xfId="297" applyFont="1" applyFill="1"/>
    <xf numFmtId="0" fontId="170" fillId="64" borderId="0" xfId="297" applyFont="1" applyFill="1"/>
    <xf numFmtId="0" fontId="31" fillId="64" borderId="0" xfId="0" applyFont="1" applyFill="1"/>
    <xf numFmtId="0" fontId="40" fillId="64" borderId="0" xfId="0" applyFont="1" applyFill="1"/>
    <xf numFmtId="0" fontId="31" fillId="0" borderId="0" xfId="0" applyFont="1" applyFill="1"/>
    <xf numFmtId="4" fontId="35" fillId="0" borderId="33" xfId="0" applyNumberFormat="1" applyFont="1" applyFill="1" applyBorder="1" applyAlignment="1"/>
    <xf numFmtId="2" fontId="35" fillId="0" borderId="38" xfId="0" applyNumberFormat="1" applyFont="1" applyFill="1" applyBorder="1" applyAlignment="1">
      <alignment horizontal="center"/>
    </xf>
    <xf numFmtId="1" fontId="35" fillId="0" borderId="38" xfId="0" applyNumberFormat="1" applyFont="1" applyFill="1" applyBorder="1" applyAlignment="1">
      <alignment horizontal="center"/>
    </xf>
    <xf numFmtId="2" fontId="35" fillId="0" borderId="25" xfId="0" applyNumberFormat="1" applyFont="1" applyFill="1" applyBorder="1" applyAlignment="1">
      <alignment horizontal="center" vertical="justify"/>
    </xf>
    <xf numFmtId="3" fontId="9" fillId="0" borderId="32" xfId="0" applyNumberFormat="1" applyFont="1" applyBorder="1" applyAlignment="1">
      <alignment horizontal="left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38" fillId="67" borderId="19" xfId="291" applyFont="1" applyFill="1" applyBorder="1"/>
    <xf numFmtId="0" fontId="38" fillId="67" borderId="29" xfId="291" applyFont="1" applyFill="1" applyBorder="1"/>
    <xf numFmtId="4" fontId="124" fillId="0" borderId="32" xfId="289" applyNumberFormat="1" applyFont="1" applyFill="1" applyBorder="1" applyProtection="1">
      <protection locked="0"/>
    </xf>
    <xf numFmtId="4" fontId="124" fillId="68" borderId="32" xfId="289" applyNumberFormat="1" applyFont="1" applyFill="1" applyBorder="1" applyProtection="1">
      <protection locked="0"/>
    </xf>
    <xf numFmtId="4" fontId="161" fillId="0" borderId="32" xfId="289" applyNumberFormat="1" applyFont="1" applyFill="1" applyBorder="1" applyProtection="1">
      <protection locked="0"/>
    </xf>
    <xf numFmtId="4" fontId="161" fillId="68" borderId="32" xfId="289" applyNumberFormat="1" applyFont="1" applyFill="1" applyBorder="1" applyProtection="1">
      <protection locked="0"/>
    </xf>
    <xf numFmtId="4" fontId="124" fillId="0" borderId="52" xfId="289" applyNumberFormat="1" applyFont="1" applyBorder="1" applyProtection="1">
      <protection locked="0"/>
    </xf>
    <xf numFmtId="4" fontId="162" fillId="70" borderId="33" xfId="289" applyNumberFormat="1" applyFont="1" applyFill="1" applyBorder="1" applyProtection="1">
      <protection locked="0"/>
    </xf>
    <xf numFmtId="2" fontId="171" fillId="0" borderId="0" xfId="91" applyNumberFormat="1" applyFont="1" applyFill="1" applyBorder="1" applyAlignment="1">
      <alignment horizontal="center"/>
    </xf>
    <xf numFmtId="0" fontId="32" fillId="0" borderId="0" xfId="135" applyFill="1" applyBorder="1"/>
    <xf numFmtId="165" fontId="103" fillId="0" borderId="0" xfId="91" applyNumberFormat="1" applyFill="1" applyBorder="1" applyAlignment="1">
      <alignment horizontal="left"/>
    </xf>
    <xf numFmtId="164" fontId="171" fillId="0" borderId="0" xfId="91" applyNumberFormat="1" applyFont="1" applyFill="1" applyBorder="1" applyAlignment="1">
      <alignment horizontal="center"/>
    </xf>
    <xf numFmtId="165" fontId="113" fillId="0" borderId="0" xfId="91" applyNumberFormat="1" applyFont="1" applyFill="1" applyBorder="1" applyAlignment="1">
      <alignment horizontal="left"/>
    </xf>
    <xf numFmtId="165" fontId="164" fillId="0" borderId="0" xfId="135" applyNumberFormat="1" applyFont="1" applyFill="1" applyBorder="1" applyAlignment="1">
      <alignment horizontal="left"/>
    </xf>
    <xf numFmtId="0" fontId="164" fillId="0" borderId="0" xfId="135" applyFont="1"/>
    <xf numFmtId="165" fontId="164" fillId="0" borderId="0" xfId="135" applyNumberFormat="1" applyFont="1" applyAlignment="1">
      <alignment horizontal="left"/>
    </xf>
    <xf numFmtId="165" fontId="114" fillId="0" borderId="0" xfId="189" applyNumberFormat="1" applyFill="1" applyAlignment="1">
      <alignment horizontal="left"/>
    </xf>
    <xf numFmtId="164" fontId="12" fillId="0" borderId="0" xfId="290" applyNumberFormat="1" applyFont="1" applyFill="1" applyBorder="1"/>
    <xf numFmtId="164" fontId="163" fillId="0" borderId="0" xfId="156" applyNumberFormat="1" applyFont="1" applyFill="1" applyBorder="1"/>
    <xf numFmtId="0" fontId="8" fillId="0" borderId="0" xfId="319"/>
    <xf numFmtId="0" fontId="139" fillId="27" borderId="0" xfId="317" applyFont="1" applyFill="1" applyAlignment="1"/>
    <xf numFmtId="0" fontId="175" fillId="0" borderId="67" xfId="319" applyFont="1" applyBorder="1"/>
    <xf numFmtId="0" fontId="12" fillId="0" borderId="26" xfId="319" applyFont="1" applyBorder="1" applyAlignment="1">
      <alignment horizontal="center" vertical="center"/>
    </xf>
    <xf numFmtId="1" fontId="12" fillId="0" borderId="14" xfId="319" applyNumberFormat="1" applyFont="1" applyFill="1" applyBorder="1" applyAlignment="1">
      <alignment horizontal="center" vertical="center" wrapText="1"/>
    </xf>
    <xf numFmtId="1" fontId="12" fillId="0" borderId="26" xfId="319" applyNumberFormat="1" applyFont="1" applyBorder="1" applyAlignment="1">
      <alignment horizontal="center" vertical="center" wrapText="1"/>
    </xf>
    <xf numFmtId="0" fontId="14" fillId="0" borderId="16" xfId="319" applyFont="1" applyFill="1" applyBorder="1" applyAlignment="1">
      <alignment horizontal="center" vertical="center" wrapText="1"/>
    </xf>
    <xf numFmtId="165" fontId="8" fillId="0" borderId="0" xfId="319" applyNumberFormat="1"/>
    <xf numFmtId="0" fontId="45" fillId="24" borderId="37" xfId="319" applyFont="1" applyFill="1" applyBorder="1" applyAlignment="1">
      <alignment horizontal="center" vertical="center"/>
    </xf>
    <xf numFmtId="3" fontId="45" fillId="0" borderId="37" xfId="319" applyNumberFormat="1" applyFont="1" applyFill="1" applyBorder="1" applyAlignment="1">
      <alignment horizontal="center" vertical="center"/>
    </xf>
    <xf numFmtId="3" fontId="45" fillId="0" borderId="27" xfId="319" applyNumberFormat="1" applyFont="1" applyFill="1" applyBorder="1" applyAlignment="1">
      <alignment horizontal="center" vertical="center"/>
    </xf>
    <xf numFmtId="0" fontId="12" fillId="0" borderId="28" xfId="319" applyFont="1" applyFill="1" applyBorder="1" applyAlignment="1">
      <alignment horizontal="center" vertical="center" wrapText="1"/>
    </xf>
    <xf numFmtId="0" fontId="8" fillId="0" borderId="0" xfId="319" applyFill="1"/>
    <xf numFmtId="0" fontId="45" fillId="0" borderId="42" xfId="319" applyFont="1" applyFill="1" applyBorder="1" applyAlignment="1">
      <alignment horizontal="left"/>
    </xf>
    <xf numFmtId="3" fontId="11" fillId="42" borderId="18" xfId="319" applyNumberFormat="1" applyFont="1" applyFill="1" applyBorder="1" applyAlignment="1">
      <alignment horizontal="right" vertical="center" indent="2"/>
    </xf>
    <xf numFmtId="3" fontId="11" fillId="0" borderId="42" xfId="319" applyNumberFormat="1" applyFont="1" applyFill="1" applyBorder="1" applyAlignment="1">
      <alignment horizontal="right" vertical="center" indent="2"/>
    </xf>
    <xf numFmtId="164" fontId="12" fillId="0" borderId="34" xfId="319" applyNumberFormat="1" applyFont="1" applyFill="1" applyBorder="1" applyAlignment="1">
      <alignment horizontal="right" vertical="center" wrapText="1" indent="2"/>
    </xf>
    <xf numFmtId="164" fontId="8" fillId="0" borderId="0" xfId="319" applyNumberFormat="1"/>
    <xf numFmtId="0" fontId="45" fillId="0" borderId="43" xfId="319" applyFont="1" applyFill="1" applyBorder="1" applyAlignment="1">
      <alignment horizontal="center"/>
    </xf>
    <xf numFmtId="3" fontId="11" fillId="42" borderId="55" xfId="319" applyNumberFormat="1" applyFont="1" applyFill="1" applyBorder="1" applyAlignment="1">
      <alignment horizontal="right" vertical="center" indent="2"/>
    </xf>
    <xf numFmtId="3" fontId="11" fillId="0" borderId="43" xfId="319" applyNumberFormat="1" applyFont="1" applyFill="1" applyBorder="1" applyAlignment="1">
      <alignment horizontal="right" vertical="center" indent="2"/>
    </xf>
    <xf numFmtId="164" fontId="12" fillId="0" borderId="66" xfId="319" applyNumberFormat="1" applyFont="1" applyFill="1" applyBorder="1" applyAlignment="1">
      <alignment horizontal="right" vertical="center" indent="2"/>
    </xf>
    <xf numFmtId="0" fontId="45" fillId="0" borderId="43" xfId="319" applyFont="1" applyFill="1" applyBorder="1" applyAlignment="1">
      <alignment horizontal="left"/>
    </xf>
    <xf numFmtId="3" fontId="11" fillId="42" borderId="55" xfId="319" applyNumberFormat="1" applyFont="1" applyFill="1" applyBorder="1" applyAlignment="1">
      <alignment horizontal="right" indent="2"/>
    </xf>
    <xf numFmtId="3" fontId="11" fillId="0" borderId="43" xfId="319" applyNumberFormat="1" applyFont="1" applyFill="1" applyBorder="1" applyAlignment="1">
      <alignment horizontal="right" indent="2"/>
    </xf>
    <xf numFmtId="164" fontId="12" fillId="0" borderId="66" xfId="319" applyNumberFormat="1" applyFont="1" applyFill="1" applyBorder="1" applyAlignment="1">
      <alignment horizontal="right" indent="2"/>
    </xf>
    <xf numFmtId="0" fontId="45" fillId="24" borderId="14" xfId="319" applyFont="1" applyFill="1" applyBorder="1" applyAlignment="1">
      <alignment horizontal="center" vertical="center"/>
    </xf>
    <xf numFmtId="164" fontId="45" fillId="0" borderId="16" xfId="319" applyNumberFormat="1" applyFont="1" applyFill="1" applyBorder="1" applyAlignment="1">
      <alignment horizontal="center" vertical="center" wrapText="1"/>
    </xf>
    <xf numFmtId="3" fontId="11" fillId="42" borderId="17" xfId="319" applyNumberFormat="1" applyFont="1" applyFill="1" applyBorder="1" applyAlignment="1">
      <alignment horizontal="right" vertical="center" indent="2"/>
    </xf>
    <xf numFmtId="164" fontId="12" fillId="0" borderId="34" xfId="319" applyNumberFormat="1" applyFont="1" applyFill="1" applyBorder="1" applyAlignment="1">
      <alignment horizontal="right" vertical="center" indent="2"/>
    </xf>
    <xf numFmtId="3" fontId="11" fillId="42" borderId="40" xfId="319" applyNumberFormat="1" applyFont="1" applyFill="1" applyBorder="1" applyAlignment="1">
      <alignment horizontal="right" vertical="center" indent="2"/>
    </xf>
    <xf numFmtId="164" fontId="12" fillId="0" borderId="66" xfId="319" applyNumberFormat="1" applyFont="1" applyFill="1" applyBorder="1" applyAlignment="1">
      <alignment horizontal="right" vertical="center" wrapText="1" indent="2"/>
    </xf>
    <xf numFmtId="3" fontId="11" fillId="42" borderId="40" xfId="319" applyNumberFormat="1" applyFont="1" applyFill="1" applyBorder="1" applyAlignment="1">
      <alignment horizontal="right" indent="2"/>
    </xf>
    <xf numFmtId="0" fontId="45" fillId="0" borderId="44" xfId="319" applyFont="1" applyFill="1" applyBorder="1" applyAlignment="1">
      <alignment horizontal="center"/>
    </xf>
    <xf numFmtId="3" fontId="11" fillId="42" borderId="49" xfId="319" applyNumberFormat="1" applyFont="1" applyFill="1" applyBorder="1" applyAlignment="1">
      <alignment horizontal="right" indent="2"/>
    </xf>
    <xf numFmtId="3" fontId="11" fillId="0" borderId="44" xfId="319" applyNumberFormat="1" applyFont="1" applyFill="1" applyBorder="1" applyAlignment="1">
      <alignment horizontal="right" indent="2"/>
    </xf>
    <xf numFmtId="164" fontId="12" fillId="0" borderId="45" xfId="319" applyNumberFormat="1" applyFont="1" applyFill="1" applyBorder="1" applyAlignment="1">
      <alignment horizontal="right" indent="2"/>
    </xf>
    <xf numFmtId="0" fontId="177" fillId="0" borderId="0" xfId="319" applyFont="1" applyFill="1" applyBorder="1" applyAlignment="1">
      <alignment horizontal="left"/>
    </xf>
    <xf numFmtId="3" fontId="11" fillId="0" borderId="0" xfId="319" applyNumberFormat="1" applyFont="1" applyFill="1" applyBorder="1" applyAlignment="1">
      <alignment horizontal="right" indent="2"/>
    </xf>
    <xf numFmtId="3" fontId="12" fillId="0" borderId="0" xfId="319" applyNumberFormat="1" applyFont="1" applyFill="1" applyBorder="1" applyAlignment="1">
      <alignment horizontal="right" indent="2"/>
    </xf>
    <xf numFmtId="0" fontId="46" fillId="0" borderId="26" xfId="319" applyFont="1" applyFill="1" applyBorder="1" applyAlignment="1">
      <alignment horizontal="center"/>
    </xf>
    <xf numFmtId="0" fontId="45" fillId="24" borderId="95" xfId="319" applyFont="1" applyFill="1" applyBorder="1" applyAlignment="1">
      <alignment horizontal="center" vertical="center"/>
    </xf>
    <xf numFmtId="0" fontId="45" fillId="24" borderId="31" xfId="319" applyFont="1" applyFill="1" applyBorder="1" applyAlignment="1">
      <alignment horizontal="center" vertical="center"/>
    </xf>
    <xf numFmtId="3" fontId="46" fillId="0" borderId="0" xfId="319" applyNumberFormat="1" applyFont="1" applyFill="1" applyBorder="1" applyAlignment="1">
      <alignment horizontal="center"/>
    </xf>
    <xf numFmtId="0" fontId="178" fillId="0" borderId="0" xfId="315" applyFont="1" applyBorder="1" applyAlignment="1">
      <alignment horizontal="center"/>
    </xf>
    <xf numFmtId="0" fontId="36" fillId="0" borderId="0" xfId="319" applyFont="1" applyFill="1" applyAlignment="1"/>
    <xf numFmtId="0" fontId="37" fillId="0" borderId="14" xfId="319" applyFont="1" applyBorder="1" applyAlignment="1">
      <alignment horizontal="center"/>
    </xf>
    <xf numFmtId="1" fontId="37" fillId="0" borderId="27" xfId="319" applyNumberFormat="1" applyFont="1" applyFill="1" applyBorder="1" applyAlignment="1">
      <alignment horizontal="center"/>
    </xf>
    <xf numFmtId="3" fontId="37" fillId="0" borderId="28" xfId="319" applyNumberFormat="1" applyFont="1" applyBorder="1" applyAlignment="1">
      <alignment horizontal="center"/>
    </xf>
    <xf numFmtId="0" fontId="37" fillId="0" borderId="17" xfId="319" applyFont="1" applyFill="1" applyBorder="1" applyAlignment="1">
      <alignment horizontal="left"/>
    </xf>
    <xf numFmtId="3" fontId="38" fillId="42" borderId="42" xfId="319" applyNumberFormat="1" applyFont="1" applyFill="1" applyBorder="1" applyAlignment="1">
      <alignment horizontal="center"/>
    </xf>
    <xf numFmtId="3" fontId="38" fillId="0" borderId="42" xfId="319" applyNumberFormat="1" applyFont="1" applyFill="1" applyBorder="1" applyAlignment="1">
      <alignment horizontal="center"/>
    </xf>
    <xf numFmtId="165" fontId="8" fillId="0" borderId="0" xfId="319" applyNumberFormat="1" applyFill="1"/>
    <xf numFmtId="0" fontId="37" fillId="0" borderId="40" xfId="319" applyFont="1" applyFill="1" applyBorder="1" applyAlignment="1">
      <alignment horizontal="center"/>
    </xf>
    <xf numFmtId="3" fontId="38" fillId="42" borderId="43" xfId="319" applyNumberFormat="1" applyFont="1" applyFill="1" applyBorder="1" applyAlignment="1">
      <alignment horizontal="center"/>
    </xf>
    <xf numFmtId="3" fontId="38" fillId="0" borderId="43" xfId="319" applyNumberFormat="1" applyFont="1" applyFill="1" applyBorder="1" applyAlignment="1">
      <alignment horizontal="center"/>
    </xf>
    <xf numFmtId="0" fontId="37" fillId="0" borderId="40" xfId="319" applyFont="1" applyFill="1" applyBorder="1" applyAlignment="1">
      <alignment horizontal="left"/>
    </xf>
    <xf numFmtId="0" fontId="37" fillId="0" borderId="49" xfId="319" applyFont="1" applyFill="1" applyBorder="1" applyAlignment="1">
      <alignment horizontal="center"/>
    </xf>
    <xf numFmtId="3" fontId="38" fillId="42" borderId="44" xfId="319" applyNumberFormat="1" applyFont="1" applyFill="1" applyBorder="1" applyAlignment="1">
      <alignment horizontal="center"/>
    </xf>
    <xf numFmtId="3" fontId="38" fillId="0" borderId="44" xfId="319" applyNumberFormat="1" applyFont="1" applyFill="1" applyBorder="1" applyAlignment="1">
      <alignment horizontal="center"/>
    </xf>
    <xf numFmtId="0" fontId="175" fillId="0" borderId="0" xfId="319" applyFont="1"/>
    <xf numFmtId="0" fontId="179" fillId="0" borderId="0" xfId="319" applyFont="1"/>
    <xf numFmtId="1" fontId="12" fillId="64" borderId="14" xfId="319" applyNumberFormat="1" applyFont="1" applyFill="1" applyBorder="1" applyAlignment="1">
      <alignment horizontal="center" vertical="center" wrapText="1"/>
    </xf>
    <xf numFmtId="0" fontId="45" fillId="64" borderId="14" xfId="319" applyFont="1" applyFill="1" applyBorder="1" applyAlignment="1">
      <alignment horizontal="center" vertical="center"/>
    </xf>
    <xf numFmtId="0" fontId="45" fillId="0" borderId="26" xfId="319" applyFont="1" applyFill="1" applyBorder="1" applyAlignment="1">
      <alignment horizontal="center" vertical="center"/>
    </xf>
    <xf numFmtId="0" fontId="45" fillId="0" borderId="17" xfId="319" applyFont="1" applyFill="1" applyBorder="1" applyAlignment="1">
      <alignment horizontal="left"/>
    </xf>
    <xf numFmtId="3" fontId="11" fillId="64" borderId="42" xfId="319" applyNumberFormat="1" applyFont="1" applyFill="1" applyBorder="1" applyAlignment="1">
      <alignment horizontal="right" vertical="center" indent="2"/>
    </xf>
    <xf numFmtId="3" fontId="11" fillId="0" borderId="34" xfId="319" applyNumberFormat="1" applyFont="1" applyFill="1" applyBorder="1" applyAlignment="1">
      <alignment horizontal="right" vertical="center" indent="2"/>
    </xf>
    <xf numFmtId="0" fontId="45" fillId="0" borderId="40" xfId="319" applyFont="1" applyFill="1" applyBorder="1" applyAlignment="1">
      <alignment horizontal="center"/>
    </xf>
    <xf numFmtId="3" fontId="11" fillId="64" borderId="43" xfId="319" applyNumberFormat="1" applyFont="1" applyFill="1" applyBorder="1" applyAlignment="1">
      <alignment horizontal="right" vertical="center" indent="2"/>
    </xf>
    <xf numFmtId="3" fontId="11" fillId="0" borderId="66" xfId="319" applyNumberFormat="1" applyFont="1" applyFill="1" applyBorder="1" applyAlignment="1">
      <alignment horizontal="right" vertical="center" indent="2"/>
    </xf>
    <xf numFmtId="0" fontId="45" fillId="0" borderId="40" xfId="319" applyFont="1" applyFill="1" applyBorder="1" applyAlignment="1">
      <alignment horizontal="left"/>
    </xf>
    <xf numFmtId="3" fontId="11" fillId="64" borderId="43" xfId="319" applyNumberFormat="1" applyFont="1" applyFill="1" applyBorder="1" applyAlignment="1">
      <alignment horizontal="right" indent="2"/>
    </xf>
    <xf numFmtId="3" fontId="11" fillId="0" borderId="66" xfId="319" applyNumberFormat="1" applyFont="1" applyFill="1" applyBorder="1" applyAlignment="1">
      <alignment horizontal="right" indent="2"/>
    </xf>
    <xf numFmtId="0" fontId="45" fillId="0" borderId="49" xfId="319" applyFont="1" applyFill="1" applyBorder="1" applyAlignment="1">
      <alignment horizontal="center"/>
    </xf>
    <xf numFmtId="3" fontId="11" fillId="64" borderId="44" xfId="319" applyNumberFormat="1" applyFont="1" applyFill="1" applyBorder="1" applyAlignment="1">
      <alignment horizontal="right" indent="2"/>
    </xf>
    <xf numFmtId="3" fontId="11" fillId="0" borderId="45" xfId="319" applyNumberFormat="1" applyFont="1" applyFill="1" applyBorder="1" applyAlignment="1">
      <alignment horizontal="right" indent="2"/>
    </xf>
    <xf numFmtId="3" fontId="11" fillId="0" borderId="0" xfId="319" applyNumberFormat="1" applyFont="1" applyFill="1" applyBorder="1" applyAlignment="1">
      <alignment horizontal="right" vertical="center" indent="2"/>
    </xf>
    <xf numFmtId="1" fontId="12" fillId="0" borderId="27" xfId="319" applyNumberFormat="1" applyFont="1" applyBorder="1" applyAlignment="1">
      <alignment horizontal="center" vertical="center" wrapText="1"/>
    </xf>
    <xf numFmtId="3" fontId="11" fillId="0" borderId="45" xfId="319" applyNumberFormat="1" applyFont="1" applyFill="1" applyBorder="1" applyAlignment="1">
      <alignment horizontal="right" vertical="center" indent="2"/>
    </xf>
    <xf numFmtId="0" fontId="137" fillId="0" borderId="0" xfId="318" applyFont="1" applyFill="1"/>
    <xf numFmtId="0" fontId="138" fillId="0" borderId="0" xfId="318" applyFont="1"/>
    <xf numFmtId="0" fontId="138" fillId="0" borderId="0" xfId="322" applyFont="1"/>
    <xf numFmtId="0" fontId="35" fillId="0" borderId="0" xfId="320" applyFont="1"/>
    <xf numFmtId="0" fontId="180" fillId="0" borderId="0" xfId="310" applyFont="1"/>
    <xf numFmtId="0" fontId="1" fillId="0" borderId="0" xfId="310"/>
    <xf numFmtId="164" fontId="35" fillId="0" borderId="0" xfId="320" applyNumberFormat="1" applyFont="1"/>
    <xf numFmtId="0" fontId="37" fillId="0" borderId="0" xfId="320" applyFont="1"/>
    <xf numFmtId="0" fontId="38" fillId="0" borderId="0" xfId="320" applyFont="1"/>
    <xf numFmtId="0" fontId="49" fillId="0" borderId="0" xfId="320" applyFont="1"/>
    <xf numFmtId="0" fontId="50" fillId="0" borderId="14" xfId="320" applyFont="1" applyBorder="1" applyAlignment="1">
      <alignment horizontal="centerContinuous"/>
    </xf>
    <xf numFmtId="0" fontId="50" fillId="0" borderId="15" xfId="320" applyFont="1" applyBorder="1" applyAlignment="1">
      <alignment horizontal="centerContinuous"/>
    </xf>
    <xf numFmtId="0" fontId="50" fillId="0" borderId="16" xfId="320" applyFont="1" applyBorder="1" applyAlignment="1">
      <alignment horizontal="centerContinuous"/>
    </xf>
    <xf numFmtId="0" fontId="37" fillId="0" borderId="80" xfId="320" applyFont="1" applyBorder="1" applyAlignment="1">
      <alignment horizontal="centerContinuous"/>
    </xf>
    <xf numFmtId="0" fontId="37" fillId="0" borderId="81" xfId="320" applyFont="1" applyBorder="1" applyAlignment="1">
      <alignment horizontal="centerContinuous"/>
    </xf>
    <xf numFmtId="0" fontId="37" fillId="0" borderId="82" xfId="320" applyFont="1" applyBorder="1" applyAlignment="1">
      <alignment horizontal="centerContinuous"/>
    </xf>
    <xf numFmtId="0" fontId="37" fillId="0" borderId="83" xfId="320" applyFont="1" applyBorder="1" applyAlignment="1">
      <alignment horizontal="centerContinuous"/>
    </xf>
    <xf numFmtId="0" fontId="37" fillId="0" borderId="84" xfId="320" applyFont="1" applyBorder="1" applyAlignment="1">
      <alignment horizontal="centerContinuous"/>
    </xf>
    <xf numFmtId="0" fontId="49" fillId="0" borderId="80" xfId="320" applyFont="1" applyBorder="1" applyAlignment="1">
      <alignment horizontal="center" vertical="center"/>
    </xf>
    <xf numFmtId="0" fontId="49" fillId="0" borderId="81" xfId="320" applyFont="1" applyFill="1" applyBorder="1" applyAlignment="1">
      <alignment horizontal="center" vertical="center" wrapText="1"/>
    </xf>
    <xf numFmtId="0" fontId="49" fillId="0" borderId="82" xfId="320" applyFont="1" applyFill="1" applyBorder="1" applyAlignment="1">
      <alignment horizontal="center" vertical="center" wrapText="1"/>
    </xf>
    <xf numFmtId="0" fontId="18" fillId="0" borderId="105" xfId="320" applyFont="1" applyBorder="1" applyAlignment="1">
      <alignment horizontal="center" vertical="center" wrapText="1"/>
    </xf>
    <xf numFmtId="0" fontId="49" fillId="0" borderId="84" xfId="320" applyFont="1" applyBorder="1" applyAlignment="1">
      <alignment horizontal="center" vertical="center"/>
    </xf>
    <xf numFmtId="0" fontId="49" fillId="0" borderId="29" xfId="320" applyFont="1" applyBorder="1" applyAlignment="1">
      <alignment vertical="center"/>
    </xf>
    <xf numFmtId="3" fontId="41" fillId="0" borderId="85" xfId="258" applyNumberFormat="1" applyFont="1" applyBorder="1"/>
    <xf numFmtId="165" fontId="41" fillId="0" borderId="31" xfId="258" applyNumberFormat="1" applyFont="1" applyBorder="1"/>
    <xf numFmtId="0" fontId="49" fillId="0" borderId="16" xfId="320" applyFont="1" applyBorder="1" applyAlignment="1">
      <alignment vertical="center"/>
    </xf>
    <xf numFmtId="2" fontId="181" fillId="0" borderId="0" xfId="257" applyNumberFormat="1" applyFont="1" applyFill="1" applyAlignment="1">
      <alignment horizontal="left"/>
    </xf>
    <xf numFmtId="4" fontId="35" fillId="0" borderId="61" xfId="258" applyNumberFormat="1" applyFont="1" applyBorder="1"/>
    <xf numFmtId="3" fontId="35" fillId="0" borderId="23" xfId="258" applyNumberFormat="1" applyFont="1" applyBorder="1"/>
    <xf numFmtId="3" fontId="35" fillId="0" borderId="62" xfId="258" applyNumberFormat="1" applyFont="1" applyBorder="1"/>
    <xf numFmtId="165" fontId="35" fillId="0" borderId="53" xfId="258" applyNumberFormat="1" applyFont="1" applyBorder="1"/>
    <xf numFmtId="4" fontId="35" fillId="0" borderId="54" xfId="258" applyNumberFormat="1" applyFont="1" applyBorder="1"/>
    <xf numFmtId="0" fontId="182" fillId="0" borderId="0" xfId="257" applyFont="1"/>
    <xf numFmtId="0" fontId="183" fillId="0" borderId="0" xfId="257" applyFont="1"/>
    <xf numFmtId="3" fontId="35" fillId="0" borderId="35" xfId="258" applyNumberFormat="1" applyFont="1" applyBorder="1"/>
    <xf numFmtId="165" fontId="35" fillId="0" borderId="24" xfId="258" applyNumberFormat="1" applyFont="1" applyBorder="1"/>
    <xf numFmtId="0" fontId="50" fillId="0" borderId="14" xfId="257" applyFont="1" applyBorder="1" applyAlignment="1">
      <alignment horizontal="center"/>
    </xf>
    <xf numFmtId="0" fontId="50" fillId="0" borderId="15" xfId="257" applyFont="1" applyBorder="1" applyAlignment="1">
      <alignment horizontal="center"/>
    </xf>
    <xf numFmtId="0" fontId="50" fillId="0" borderId="16" xfId="257" applyFont="1" applyBorder="1" applyAlignment="1">
      <alignment horizontal="center"/>
    </xf>
    <xf numFmtId="0" fontId="37" fillId="0" borderId="37" xfId="257" applyFont="1" applyBorder="1" applyAlignment="1">
      <alignment horizontal="center"/>
    </xf>
    <xf numFmtId="0" fontId="49" fillId="0" borderId="37" xfId="257" applyFont="1" applyBorder="1" applyAlignment="1">
      <alignment horizontal="center" vertical="center"/>
    </xf>
    <xf numFmtId="0" fontId="37" fillId="0" borderId="27" xfId="257" applyFont="1" applyBorder="1" applyAlignment="1">
      <alignment horizontal="center" vertical="center"/>
    </xf>
    <xf numFmtId="0" fontId="49" fillId="0" borderId="80" xfId="257" applyFont="1" applyFill="1" applyBorder="1" applyAlignment="1">
      <alignment horizontal="center" vertical="center" wrapText="1"/>
    </xf>
    <xf numFmtId="0" fontId="49" fillId="0" borderId="82" xfId="257" applyFont="1" applyFill="1" applyBorder="1" applyAlignment="1">
      <alignment horizontal="center" vertical="center" wrapText="1"/>
    </xf>
    <xf numFmtId="0" fontId="49" fillId="27" borderId="83" xfId="257" applyFont="1" applyFill="1" applyBorder="1" applyAlignment="1">
      <alignment horizontal="center" vertical="center" wrapText="1"/>
    </xf>
    <xf numFmtId="0" fontId="49" fillId="0" borderId="84" xfId="257" applyFont="1" applyFill="1" applyBorder="1" applyAlignment="1">
      <alignment horizontal="center" vertical="center" wrapText="1"/>
    </xf>
    <xf numFmtId="3" fontId="35" fillId="0" borderId="5" xfId="258" applyNumberFormat="1" applyFont="1" applyBorder="1"/>
    <xf numFmtId="165" fontId="35" fillId="0" borderId="92" xfId="258" applyNumberFormat="1" applyFont="1" applyBorder="1"/>
    <xf numFmtId="3" fontId="35" fillId="0" borderId="89" xfId="258" applyNumberFormat="1" applyFont="1" applyBorder="1"/>
    <xf numFmtId="49" fontId="37" fillId="0" borderId="14" xfId="257" applyNumberFormat="1" applyFont="1" applyBorder="1" applyAlignment="1">
      <alignment horizontal="left" vertical="center"/>
    </xf>
    <xf numFmtId="0" fontId="37" fillId="0" borderId="26" xfId="257" applyFont="1" applyBorder="1" applyAlignment="1">
      <alignment vertical="center"/>
    </xf>
    <xf numFmtId="3" fontId="37" fillId="0" borderId="29" xfId="258" applyNumberFormat="1" applyFont="1" applyBorder="1"/>
    <xf numFmtId="3" fontId="37" fillId="0" borderId="85" xfId="258" applyNumberFormat="1" applyFont="1" applyBorder="1"/>
    <xf numFmtId="3" fontId="37" fillId="27" borderId="31" xfId="258" applyNumberFormat="1" applyFont="1" applyFill="1" applyBorder="1"/>
    <xf numFmtId="3" fontId="37" fillId="0" borderId="95" xfId="258" applyNumberFormat="1" applyFont="1" applyBorder="1"/>
    <xf numFmtId="3" fontId="38" fillId="0" borderId="102" xfId="258" applyNumberFormat="1" applyFont="1" applyBorder="1"/>
    <xf numFmtId="3" fontId="38" fillId="0" borderId="41" xfId="258" applyNumberFormat="1" applyFont="1" applyBorder="1"/>
    <xf numFmtId="3" fontId="38" fillId="0" borderId="58" xfId="258" applyNumberFormat="1" applyFont="1" applyFill="1" applyBorder="1"/>
    <xf numFmtId="3" fontId="38" fillId="0" borderId="93" xfId="258" applyNumberFormat="1" applyFont="1" applyFill="1" applyBorder="1"/>
    <xf numFmtId="3" fontId="38" fillId="27" borderId="59" xfId="258" applyNumberFormat="1" applyFont="1" applyFill="1" applyBorder="1"/>
    <xf numFmtId="3" fontId="38" fillId="0" borderId="94" xfId="258" applyNumberFormat="1" applyFont="1" applyFill="1" applyBorder="1"/>
    <xf numFmtId="4" fontId="35" fillId="0" borderId="20" xfId="258" applyNumberFormat="1" applyFont="1" applyBorder="1"/>
    <xf numFmtId="3" fontId="35" fillId="0" borderId="50" xfId="258" applyNumberFormat="1" applyFont="1" applyBorder="1"/>
    <xf numFmtId="3" fontId="35" fillId="0" borderId="86" xfId="258" applyNumberFormat="1" applyFont="1" applyBorder="1"/>
    <xf numFmtId="165" fontId="35" fillId="0" borderId="51" xfId="258" applyNumberFormat="1" applyFont="1" applyBorder="1"/>
    <xf numFmtId="4" fontId="35" fillId="0" borderId="88" xfId="258" applyNumberFormat="1" applyFont="1" applyBorder="1"/>
    <xf numFmtId="3" fontId="38" fillId="0" borderId="14" xfId="258" applyNumberFormat="1" applyFont="1" applyBorder="1"/>
    <xf numFmtId="3" fontId="38" fillId="0" borderId="26" xfId="258" applyNumberFormat="1" applyFont="1" applyBorder="1"/>
    <xf numFmtId="3" fontId="38" fillId="0" borderId="29" xfId="258" applyNumberFormat="1" applyFont="1" applyFill="1" applyBorder="1"/>
    <xf numFmtId="3" fontId="38" fillId="0" borderId="85" xfId="258" applyNumberFormat="1" applyFont="1" applyFill="1" applyBorder="1"/>
    <xf numFmtId="3" fontId="38" fillId="27" borderId="31" xfId="258" applyNumberFormat="1" applyFont="1" applyFill="1" applyBorder="1"/>
    <xf numFmtId="3" fontId="38" fillId="0" borderId="95" xfId="258" applyNumberFormat="1" applyFont="1" applyFill="1" applyBorder="1"/>
    <xf numFmtId="4" fontId="35" fillId="0" borderId="33" xfId="258" applyNumberFormat="1" applyFont="1" applyBorder="1"/>
    <xf numFmtId="3" fontId="35" fillId="0" borderId="38" xfId="258" applyNumberFormat="1" applyFont="1" applyBorder="1"/>
    <xf numFmtId="3" fontId="35" fillId="0" borderId="36" xfId="258" applyNumberFormat="1" applyFont="1" applyBorder="1"/>
    <xf numFmtId="165" fontId="35" fillId="0" borderId="25" xfId="258" applyNumberFormat="1" applyFont="1" applyBorder="1"/>
    <xf numFmtId="4" fontId="35" fillId="0" borderId="104" xfId="258" applyNumberFormat="1" applyFont="1" applyBorder="1"/>
    <xf numFmtId="3" fontId="35" fillId="0" borderId="0" xfId="320" applyNumberFormat="1" applyFont="1"/>
    <xf numFmtId="165" fontId="35" fillId="0" borderId="0" xfId="320" applyNumberFormat="1" applyFont="1"/>
    <xf numFmtId="0" fontId="184" fillId="0" borderId="0" xfId="256" applyFont="1"/>
    <xf numFmtId="165" fontId="35" fillId="0" borderId="0" xfId="258" applyNumberFormat="1" applyFont="1" applyBorder="1"/>
    <xf numFmtId="0" fontId="115" fillId="0" borderId="0" xfId="320" applyFont="1"/>
    <xf numFmtId="3" fontId="38" fillId="0" borderId="0" xfId="258" applyNumberFormat="1" applyFont="1" applyFill="1" applyBorder="1"/>
    <xf numFmtId="3" fontId="37" fillId="0" borderId="0" xfId="258" applyNumberFormat="1" applyFont="1" applyFill="1" applyBorder="1"/>
    <xf numFmtId="0" fontId="35" fillId="0" borderId="0" xfId="320" applyFont="1" applyBorder="1"/>
    <xf numFmtId="0" fontId="8" fillId="0" borderId="0" xfId="322" applyFont="1"/>
    <xf numFmtId="0" fontId="35" fillId="0" borderId="0" xfId="320" applyFont="1" applyFill="1" applyBorder="1"/>
    <xf numFmtId="0" fontId="40" fillId="0" borderId="0" xfId="320" applyFont="1"/>
    <xf numFmtId="0" fontId="1" fillId="0" borderId="0" xfId="310" applyFill="1" applyBorder="1"/>
    <xf numFmtId="0" fontId="18" fillId="0" borderId="106" xfId="320" applyFont="1" applyBorder="1" applyAlignment="1">
      <alignment horizontal="center" vertical="center" wrapText="1"/>
    </xf>
    <xf numFmtId="1" fontId="35" fillId="0" borderId="0" xfId="320" applyNumberFormat="1" applyFont="1" applyFill="1" applyBorder="1"/>
    <xf numFmtId="3" fontId="35" fillId="0" borderId="51" xfId="258" applyNumberFormat="1" applyFont="1" applyBorder="1"/>
    <xf numFmtId="3" fontId="35" fillId="0" borderId="25" xfId="258" applyNumberFormat="1" applyFont="1" applyBorder="1"/>
    <xf numFmtId="0" fontId="37" fillId="0" borderId="37" xfId="257" applyFont="1" applyBorder="1" applyAlignment="1">
      <alignment horizontal="centerContinuous"/>
    </xf>
    <xf numFmtId="0" fontId="49" fillId="0" borderId="14" xfId="257" applyFont="1" applyBorder="1" applyAlignment="1">
      <alignment horizontal="center" vertical="center"/>
    </xf>
    <xf numFmtId="0" fontId="49" fillId="0" borderId="107" xfId="257" applyFont="1" applyFill="1" applyBorder="1" applyAlignment="1">
      <alignment horizontal="center" vertical="center" wrapText="1"/>
    </xf>
    <xf numFmtId="0" fontId="49" fillId="27" borderId="108" xfId="257" applyFont="1" applyFill="1" applyBorder="1" applyAlignment="1">
      <alignment horizontal="center" vertical="center" wrapText="1"/>
    </xf>
    <xf numFmtId="0" fontId="49" fillId="0" borderId="109" xfId="257" applyFont="1" applyBorder="1" applyAlignment="1">
      <alignment horizontal="center" vertical="center" wrapText="1"/>
    </xf>
    <xf numFmtId="0" fontId="49" fillId="0" borderId="110" xfId="257" applyFont="1" applyBorder="1" applyAlignment="1">
      <alignment horizontal="center" vertical="center"/>
    </xf>
    <xf numFmtId="0" fontId="49" fillId="0" borderId="111" xfId="257" applyFont="1" applyFill="1" applyBorder="1" applyAlignment="1">
      <alignment horizontal="center" vertical="center" wrapText="1"/>
    </xf>
    <xf numFmtId="0" fontId="49" fillId="0" borderId="26" xfId="257" applyFont="1" applyBorder="1" applyAlignment="1">
      <alignment vertical="center"/>
    </xf>
    <xf numFmtId="0" fontId="49" fillId="0" borderId="14" xfId="257" applyFont="1" applyBorder="1" applyAlignment="1">
      <alignment vertical="center"/>
    </xf>
    <xf numFmtId="3" fontId="41" fillId="0" borderId="29" xfId="258" applyNumberFormat="1" applyFont="1" applyBorder="1"/>
    <xf numFmtId="0" fontId="49" fillId="0" borderId="95" xfId="257" applyFont="1" applyBorder="1" applyAlignment="1">
      <alignment vertical="center"/>
    </xf>
    <xf numFmtId="4" fontId="35" fillId="0" borderId="61" xfId="258" applyNumberFormat="1" applyFont="1" applyFill="1" applyBorder="1"/>
    <xf numFmtId="3" fontId="35" fillId="0" borderId="23" xfId="258" applyNumberFormat="1" applyFont="1" applyFill="1" applyBorder="1"/>
    <xf numFmtId="3" fontId="35" fillId="0" borderId="62" xfId="258" applyNumberFormat="1" applyFont="1" applyFill="1" applyBorder="1"/>
    <xf numFmtId="3" fontId="35" fillId="0" borderId="53" xfId="258" applyNumberFormat="1" applyFont="1" applyFill="1" applyBorder="1"/>
    <xf numFmtId="4" fontId="35" fillId="0" borderId="17" xfId="258" applyNumberFormat="1" applyFont="1" applyBorder="1"/>
    <xf numFmtId="3" fontId="35" fillId="0" borderId="53" xfId="258" applyNumberFormat="1" applyFont="1" applyBorder="1"/>
    <xf numFmtId="4" fontId="35" fillId="0" borderId="32" xfId="258" applyNumberFormat="1" applyFont="1" applyFill="1" applyBorder="1"/>
    <xf numFmtId="3" fontId="35" fillId="0" borderId="22" xfId="258" applyNumberFormat="1" applyFont="1" applyFill="1" applyBorder="1"/>
    <xf numFmtId="3" fontId="35" fillId="0" borderId="35" xfId="258" applyNumberFormat="1" applyFont="1" applyFill="1" applyBorder="1"/>
    <xf numFmtId="3" fontId="35" fillId="0" borderId="24" xfId="258" applyNumberFormat="1" applyFont="1" applyFill="1" applyBorder="1"/>
    <xf numFmtId="4" fontId="35" fillId="0" borderId="40" xfId="258" applyNumberFormat="1" applyFont="1" applyBorder="1"/>
    <xf numFmtId="3" fontId="35" fillId="0" borderId="32" xfId="258" applyNumberFormat="1" applyFont="1" applyFill="1" applyBorder="1"/>
    <xf numFmtId="3" fontId="35" fillId="0" borderId="91" xfId="258" applyNumberFormat="1" applyFont="1" applyFill="1" applyBorder="1"/>
    <xf numFmtId="3" fontId="35" fillId="0" borderId="5" xfId="258" applyNumberFormat="1" applyFont="1" applyFill="1" applyBorder="1"/>
    <xf numFmtId="3" fontId="35" fillId="0" borderId="92" xfId="258" applyNumberFormat="1" applyFont="1" applyFill="1" applyBorder="1"/>
    <xf numFmtId="3" fontId="35" fillId="0" borderId="40" xfId="258" applyNumberFormat="1" applyFont="1" applyBorder="1"/>
    <xf numFmtId="4" fontId="35" fillId="0" borderId="20" xfId="258" applyNumberFormat="1" applyFont="1" applyFill="1" applyBorder="1"/>
    <xf numFmtId="3" fontId="35" fillId="0" borderId="50" xfId="258" applyNumberFormat="1" applyFont="1" applyFill="1" applyBorder="1"/>
    <xf numFmtId="3" fontId="35" fillId="0" borderId="86" xfId="258" applyNumberFormat="1" applyFont="1" applyFill="1" applyBorder="1"/>
    <xf numFmtId="3" fontId="35" fillId="0" borderId="51" xfId="258" applyNumberFormat="1" applyFont="1" applyFill="1" applyBorder="1"/>
    <xf numFmtId="4" fontId="35" fillId="0" borderId="60" xfId="258" applyNumberFormat="1" applyFont="1" applyBorder="1"/>
    <xf numFmtId="3" fontId="35" fillId="0" borderId="60" xfId="258" applyNumberFormat="1" applyFont="1" applyBorder="1"/>
    <xf numFmtId="3" fontId="35" fillId="0" borderId="21" xfId="258" applyNumberFormat="1" applyFont="1" applyBorder="1"/>
    <xf numFmtId="3" fontId="35" fillId="0" borderId="100" xfId="258" applyNumberFormat="1" applyFont="1" applyBorder="1"/>
    <xf numFmtId="3" fontId="35" fillId="0" borderId="46" xfId="258" applyNumberFormat="1" applyFont="1" applyBorder="1"/>
    <xf numFmtId="3" fontId="35" fillId="0" borderId="48" xfId="258" applyNumberFormat="1" applyFont="1" applyBorder="1"/>
    <xf numFmtId="4" fontId="35" fillId="0" borderId="49" xfId="258" applyNumberFormat="1" applyFont="1" applyBorder="1"/>
    <xf numFmtId="4" fontId="35" fillId="0" borderId="0" xfId="258" applyNumberFormat="1" applyFont="1" applyBorder="1"/>
    <xf numFmtId="0" fontId="1" fillId="0" borderId="0" xfId="310" applyBorder="1"/>
    <xf numFmtId="4" fontId="35" fillId="0" borderId="33" xfId="258" applyNumberFormat="1" applyFont="1" applyFill="1" applyBorder="1"/>
    <xf numFmtId="3" fontId="35" fillId="0" borderId="38" xfId="258" applyNumberFormat="1" applyFont="1" applyFill="1" applyBorder="1"/>
    <xf numFmtId="3" fontId="35" fillId="0" borderId="36" xfId="258" applyNumberFormat="1" applyFont="1" applyFill="1" applyBorder="1"/>
    <xf numFmtId="3" fontId="35" fillId="0" borderId="25" xfId="258" applyNumberFormat="1" applyFont="1" applyFill="1" applyBorder="1"/>
    <xf numFmtId="0" fontId="36" fillId="0" borderId="14" xfId="0" applyFont="1" applyBorder="1" applyAlignment="1">
      <alignment horizontal="center"/>
    </xf>
    <xf numFmtId="0" fontId="36" fillId="0" borderId="26" xfId="0" applyFont="1" applyBorder="1" applyAlignment="1">
      <alignment horizontal="center"/>
    </xf>
    <xf numFmtId="0" fontId="36" fillId="0" borderId="15" xfId="0" applyFont="1" applyBorder="1" applyAlignment="1">
      <alignment horizontal="center"/>
    </xf>
    <xf numFmtId="1" fontId="36" fillId="0" borderId="29" xfId="0" applyNumberFormat="1" applyFont="1" applyFill="1" applyBorder="1" applyAlignment="1">
      <alignment horizontal="center"/>
    </xf>
    <xf numFmtId="1" fontId="36" fillId="0" borderId="26" xfId="0" applyNumberFormat="1" applyFont="1" applyFill="1" applyBorder="1" applyAlignment="1">
      <alignment horizontal="center"/>
    </xf>
    <xf numFmtId="0" fontId="27" fillId="0" borderId="0" xfId="0" applyFont="1" applyFill="1"/>
    <xf numFmtId="0" fontId="0" fillId="0" borderId="17" xfId="0" applyBorder="1"/>
    <xf numFmtId="2" fontId="0" fillId="0" borderId="43" xfId="0" applyNumberFormat="1" applyFill="1" applyBorder="1"/>
    <xf numFmtId="2" fontId="0" fillId="0" borderId="66" xfId="0" applyNumberFormat="1" applyFill="1" applyBorder="1"/>
    <xf numFmtId="2" fontId="0" fillId="0" borderId="61" xfId="0" applyNumberFormat="1" applyFill="1" applyBorder="1"/>
    <xf numFmtId="2" fontId="0" fillId="0" borderId="42" xfId="0" applyNumberFormat="1" applyFill="1" applyBorder="1"/>
    <xf numFmtId="0" fontId="0" fillId="0" borderId="40" xfId="0" applyBorder="1"/>
    <xf numFmtId="2" fontId="0" fillId="0" borderId="88" xfId="0" applyNumberFormat="1" applyFill="1" applyBorder="1"/>
    <xf numFmtId="2" fontId="0" fillId="0" borderId="32" xfId="0" applyNumberFormat="1" applyFill="1" applyBorder="1"/>
    <xf numFmtId="2" fontId="0" fillId="0" borderId="89" xfId="0" applyNumberFormat="1" applyFill="1" applyBorder="1"/>
    <xf numFmtId="2" fontId="0" fillId="0" borderId="20" xfId="0" applyNumberFormat="1" applyFill="1" applyBorder="1"/>
    <xf numFmtId="2" fontId="0" fillId="0" borderId="64" xfId="0" applyNumberFormat="1" applyFill="1" applyBorder="1"/>
    <xf numFmtId="2" fontId="0" fillId="0" borderId="32" xfId="0" applyNumberFormat="1" applyFont="1" applyFill="1" applyBorder="1"/>
    <xf numFmtId="2" fontId="0" fillId="0" borderId="0" xfId="0" applyNumberFormat="1" applyFill="1"/>
    <xf numFmtId="0" fontId="0" fillId="0" borderId="40" xfId="0" applyFill="1" applyBorder="1"/>
    <xf numFmtId="2" fontId="8" fillId="0" borderId="32" xfId="0" applyNumberFormat="1" applyFont="1" applyFill="1" applyBorder="1"/>
    <xf numFmtId="0" fontId="0" fillId="0" borderId="20" xfId="0" applyBorder="1"/>
    <xf numFmtId="0" fontId="186" fillId="0" borderId="40" xfId="0" applyFont="1" applyBorder="1"/>
    <xf numFmtId="0" fontId="186" fillId="0" borderId="112" xfId="0" applyFont="1" applyBorder="1"/>
    <xf numFmtId="0" fontId="186" fillId="0" borderId="60" xfId="0" applyFont="1" applyBorder="1"/>
    <xf numFmtId="0" fontId="0" fillId="0" borderId="49" xfId="0" applyBorder="1"/>
    <xf numFmtId="0" fontId="0" fillId="0" borderId="44" xfId="0" applyBorder="1"/>
    <xf numFmtId="0" fontId="0" fillId="0" borderId="104" xfId="0" applyBorder="1"/>
    <xf numFmtId="2" fontId="0" fillId="0" borderId="33" xfId="0" applyNumberFormat="1" applyFill="1" applyBorder="1"/>
    <xf numFmtId="0" fontId="0" fillId="0" borderId="33" xfId="0" applyBorder="1"/>
    <xf numFmtId="0" fontId="0" fillId="0" borderId="0" xfId="0" applyAlignment="1">
      <alignment horizontal="right"/>
    </xf>
    <xf numFmtId="181" fontId="188" fillId="0" borderId="0" xfId="323" applyFont="1" applyAlignment="1"/>
    <xf numFmtId="0" fontId="50" fillId="0" borderId="0" xfId="323" applyNumberFormat="1" applyFont="1" applyAlignment="1" applyProtection="1">
      <alignment horizontal="center" vertical="top" wrapText="1"/>
    </xf>
    <xf numFmtId="181" fontId="189" fillId="0" borderId="0" xfId="323" applyFont="1" applyBorder="1"/>
    <xf numFmtId="181" fontId="189" fillId="0" borderId="0" xfId="323" applyFont="1"/>
    <xf numFmtId="181" fontId="190" fillId="0" borderId="0" xfId="323" applyNumberFormat="1" applyFont="1" applyFill="1" applyBorder="1" applyAlignment="1" applyProtection="1">
      <alignment horizontal="center"/>
    </xf>
    <xf numFmtId="181" fontId="37" fillId="0" borderId="102" xfId="323" applyFont="1" applyFill="1" applyBorder="1" applyAlignment="1">
      <alignment horizontal="center" vertical="center"/>
    </xf>
    <xf numFmtId="1" fontId="37" fillId="0" borderId="102" xfId="323" applyNumberFormat="1" applyFont="1" applyFill="1" applyBorder="1" applyAlignment="1">
      <alignment horizontal="center" vertical="center"/>
    </xf>
    <xf numFmtId="0" fontId="37" fillId="0" borderId="102" xfId="323" applyNumberFormat="1" applyFont="1" applyFill="1" applyBorder="1" applyAlignment="1">
      <alignment horizontal="center" vertical="center"/>
    </xf>
    <xf numFmtId="0" fontId="37" fillId="0" borderId="41" xfId="323" applyNumberFormat="1" applyFont="1" applyFill="1" applyBorder="1" applyAlignment="1">
      <alignment horizontal="center" vertical="center"/>
    </xf>
    <xf numFmtId="1" fontId="37" fillId="0" borderId="41" xfId="323" applyNumberFormat="1" applyFont="1" applyFill="1" applyBorder="1" applyAlignment="1">
      <alignment horizontal="center" vertical="center"/>
    </xf>
    <xf numFmtId="181" fontId="191" fillId="0" borderId="0" xfId="323" applyFont="1" applyBorder="1" applyAlignment="1">
      <alignment horizontal="center"/>
    </xf>
    <xf numFmtId="182" fontId="190" fillId="0" borderId="0" xfId="323" applyNumberFormat="1" applyFont="1" applyBorder="1" applyAlignment="1">
      <alignment horizontal="center"/>
    </xf>
    <xf numFmtId="173" fontId="37" fillId="0" borderId="60" xfId="174" applyFont="1" applyBorder="1">
      <alignment vertical="center"/>
    </xf>
    <xf numFmtId="4" fontId="38" fillId="0" borderId="60" xfId="174" applyNumberFormat="1" applyFont="1" applyFill="1" applyBorder="1" applyAlignment="1"/>
    <xf numFmtId="2" fontId="38" fillId="0" borderId="60" xfId="174" applyNumberFormat="1" applyFont="1" applyFill="1" applyBorder="1">
      <alignment vertical="center"/>
    </xf>
    <xf numFmtId="2" fontId="152" fillId="0" borderId="42" xfId="323" applyNumberFormat="1" applyFont="1" applyFill="1" applyBorder="1" applyAlignment="1" applyProtection="1">
      <alignment horizontal="center"/>
    </xf>
    <xf numFmtId="181" fontId="189" fillId="0" borderId="0" xfId="323" applyFont="1" applyBorder="1" applyAlignment="1">
      <alignment horizontal="center"/>
    </xf>
    <xf numFmtId="173" fontId="37" fillId="0" borderId="40" xfId="174" applyFont="1" applyBorder="1">
      <alignment vertical="center"/>
    </xf>
    <xf numFmtId="2" fontId="152" fillId="0" borderId="43" xfId="323" applyNumberFormat="1" applyFont="1" applyFill="1" applyBorder="1" applyAlignment="1" applyProtection="1">
      <alignment horizontal="center"/>
    </xf>
    <xf numFmtId="4" fontId="115" fillId="0" borderId="60" xfId="174" applyNumberFormat="1" applyFont="1" applyFill="1" applyBorder="1" applyAlignment="1"/>
    <xf numFmtId="2" fontId="152" fillId="0" borderId="64" xfId="323" applyNumberFormat="1" applyFont="1" applyFill="1" applyBorder="1" applyAlignment="1" applyProtection="1">
      <alignment horizontal="center"/>
    </xf>
    <xf numFmtId="173" fontId="37" fillId="0" borderId="49" xfId="174" applyFont="1" applyBorder="1">
      <alignment vertical="center"/>
    </xf>
    <xf numFmtId="173" fontId="37" fillId="0" borderId="102" xfId="174" applyFont="1" applyBorder="1">
      <alignment vertical="center"/>
    </xf>
    <xf numFmtId="4" fontId="38" fillId="0" borderId="102" xfId="174" applyNumberFormat="1" applyFont="1" applyFill="1" applyBorder="1" applyAlignment="1"/>
    <xf numFmtId="2" fontId="38" fillId="0" borderId="102" xfId="174" applyNumberFormat="1" applyFont="1" applyFill="1" applyBorder="1">
      <alignment vertical="center"/>
    </xf>
    <xf numFmtId="2" fontId="152" fillId="0" borderId="44" xfId="323" applyNumberFormat="1" applyFont="1" applyFill="1" applyBorder="1" applyAlignment="1" applyProtection="1">
      <alignment horizontal="center"/>
    </xf>
    <xf numFmtId="181" fontId="192" fillId="0" borderId="0" xfId="323" applyFont="1" applyBorder="1"/>
    <xf numFmtId="2" fontId="189" fillId="0" borderId="0" xfId="323" applyNumberFormat="1" applyFont="1"/>
    <xf numFmtId="181" fontId="77" fillId="0" borderId="0" xfId="323" applyNumberFormat="1" applyFont="1" applyFill="1" applyBorder="1" applyAlignment="1" applyProtection="1"/>
    <xf numFmtId="0" fontId="181" fillId="0" borderId="0" xfId="0" applyFont="1"/>
    <xf numFmtId="181" fontId="193" fillId="0" borderId="0" xfId="323" applyFont="1"/>
    <xf numFmtId="181" fontId="190" fillId="0" borderId="0" xfId="323" applyFont="1"/>
    <xf numFmtId="0" fontId="194" fillId="0" borderId="0" xfId="0" applyFont="1"/>
    <xf numFmtId="181" fontId="195" fillId="0" borderId="0" xfId="323" applyFont="1"/>
    <xf numFmtId="0" fontId="36" fillId="0" borderId="0" xfId="316" applyFont="1" applyAlignment="1">
      <alignment wrapText="1"/>
    </xf>
    <xf numFmtId="0" fontId="8" fillId="0" borderId="0" xfId="316" applyAlignment="1">
      <alignment wrapText="1"/>
    </xf>
    <xf numFmtId="0" fontId="41" fillId="0" borderId="52" xfId="0" applyFont="1" applyBorder="1" applyAlignment="1">
      <alignment horizontal="center" vertical="center" wrapText="1"/>
    </xf>
    <xf numFmtId="14" fontId="82" fillId="0" borderId="27" xfId="0" applyNumberFormat="1" applyFont="1" applyBorder="1" applyAlignment="1">
      <alignment horizontal="center" vertical="center" wrapText="1"/>
    </xf>
    <xf numFmtId="14" fontId="82" fillId="0" borderId="57" xfId="0" applyNumberFormat="1" applyFont="1" applyBorder="1" applyAlignment="1">
      <alignment horizontal="center" vertical="center" wrapText="1"/>
    </xf>
    <xf numFmtId="0" fontId="196" fillId="24" borderId="47" xfId="0" applyFont="1" applyFill="1" applyBorder="1" applyAlignment="1">
      <alignment horizontal="center" vertical="center" wrapText="1"/>
    </xf>
    <xf numFmtId="0" fontId="81" fillId="0" borderId="60" xfId="0" applyFont="1" applyBorder="1"/>
    <xf numFmtId="4" fontId="35" fillId="0" borderId="64" xfId="0" applyNumberFormat="1" applyFont="1" applyBorder="1" applyAlignment="1">
      <alignment horizontal="right" vertical="top" wrapText="1"/>
    </xf>
    <xf numFmtId="4" fontId="35" fillId="0" borderId="65" xfId="0" applyNumberFormat="1" applyFont="1" applyBorder="1" applyAlignment="1">
      <alignment horizontal="right" vertical="top" wrapText="1"/>
    </xf>
    <xf numFmtId="4" fontId="35" fillId="0" borderId="51" xfId="0" applyNumberFormat="1" applyFont="1" applyBorder="1" applyAlignment="1">
      <alignment horizontal="right" vertical="top" wrapText="1"/>
    </xf>
    <xf numFmtId="0" fontId="81" fillId="0" borderId="40" xfId="0" applyFont="1" applyBorder="1"/>
    <xf numFmtId="4" fontId="35" fillId="0" borderId="43" xfId="0" applyNumberFormat="1" applyFont="1" applyBorder="1" applyAlignment="1">
      <alignment horizontal="right" vertical="top" wrapText="1"/>
    </xf>
    <xf numFmtId="4" fontId="35" fillId="0" borderId="66" xfId="0" applyNumberFormat="1" applyFont="1" applyBorder="1" applyAlignment="1">
      <alignment horizontal="right" vertical="top" wrapText="1"/>
    </xf>
    <xf numFmtId="0" fontId="81" fillId="0" borderId="49" xfId="0" applyFont="1" applyBorder="1"/>
    <xf numFmtId="4" fontId="35" fillId="0" borderId="44" xfId="0" applyNumberFormat="1" applyFont="1" applyBorder="1" applyAlignment="1">
      <alignment horizontal="right" vertical="top" wrapText="1"/>
    </xf>
    <xf numFmtId="4" fontId="35" fillId="0" borderId="45" xfId="0" applyNumberFormat="1" applyFont="1" applyBorder="1" applyAlignment="1">
      <alignment horizontal="right" vertical="top" wrapText="1"/>
    </xf>
    <xf numFmtId="0" fontId="35" fillId="0" borderId="0" xfId="0" applyFont="1" applyBorder="1"/>
    <xf numFmtId="0" fontId="40" fillId="24" borderId="14" xfId="0" applyFont="1" applyFill="1" applyBorder="1" applyAlignment="1">
      <alignment horizontal="center"/>
    </xf>
    <xf numFmtId="4" fontId="40" fillId="24" borderId="26" xfId="0" applyNumberFormat="1" applyFont="1" applyFill="1" applyBorder="1" applyAlignment="1">
      <alignment horizontal="center" vertical="center" wrapText="1"/>
    </xf>
    <xf numFmtId="4" fontId="40" fillId="24" borderId="16" xfId="0" applyNumberFormat="1" applyFont="1" applyFill="1" applyBorder="1" applyAlignment="1">
      <alignment horizontal="center" vertical="center" wrapText="1"/>
    </xf>
    <xf numFmtId="4" fontId="40" fillId="24" borderId="31" xfId="0" applyNumberFormat="1" applyFont="1" applyFill="1" applyBorder="1" applyAlignment="1">
      <alignment horizontal="center" vertical="center" wrapText="1"/>
    </xf>
    <xf numFmtId="0" fontId="40" fillId="0" borderId="99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63" xfId="0" applyFont="1" applyBorder="1" applyAlignment="1">
      <alignment horizontal="center" vertical="center"/>
    </xf>
    <xf numFmtId="0" fontId="40" fillId="0" borderId="100" xfId="285" applyFont="1" applyBorder="1" applyAlignment="1">
      <alignment horizontal="center" vertical="center" wrapText="1"/>
    </xf>
    <xf numFmtId="0" fontId="40" fillId="0" borderId="0" xfId="135" applyFont="1" applyBorder="1" applyAlignment="1">
      <alignment horizontal="center" vertical="center"/>
    </xf>
    <xf numFmtId="0" fontId="40" fillId="0" borderId="100" xfId="135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69" fillId="0" borderId="0" xfId="0" applyFont="1" applyAlignment="1">
      <alignment horizontal="left" vertical="center"/>
    </xf>
    <xf numFmtId="0" fontId="94" fillId="0" borderId="0" xfId="0" applyFont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41" fillId="0" borderId="14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37" fillId="42" borderId="0" xfId="0" applyFont="1" applyFill="1" applyAlignment="1">
      <alignment horizontal="left" vertical="center"/>
    </xf>
    <xf numFmtId="0" fontId="12" fillId="0" borderId="37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96" fillId="24" borderId="27" xfId="0" applyFont="1" applyFill="1" applyBorder="1" applyAlignment="1">
      <alignment horizontal="center" vertical="center" wrapText="1"/>
    </xf>
    <xf numFmtId="0" fontId="196" fillId="24" borderId="39" xfId="0" applyFont="1" applyFill="1" applyBorder="1" applyAlignment="1">
      <alignment horizontal="center" vertical="center" wrapText="1"/>
    </xf>
    <xf numFmtId="0" fontId="196" fillId="24" borderId="4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2" fontId="14" fillId="27" borderId="47" xfId="0" applyNumberFormat="1" applyFont="1" applyFill="1" applyBorder="1" applyAlignment="1">
      <alignment horizontal="center" vertical="center" wrapText="1"/>
    </xf>
    <xf numFmtId="2" fontId="14" fillId="27" borderId="59" xfId="0" applyNumberFormat="1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4" fontId="14" fillId="0" borderId="62" xfId="0" applyNumberFormat="1" applyFont="1" applyBorder="1" applyAlignment="1">
      <alignment horizontal="center" vertical="center"/>
    </xf>
    <xf numFmtId="4" fontId="14" fillId="0" borderId="54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4" fontId="22" fillId="0" borderId="19" xfId="0" applyNumberFormat="1" applyFont="1" applyBorder="1" applyAlignment="1">
      <alignment horizontal="center" vertical="center"/>
    </xf>
    <xf numFmtId="4" fontId="22" fillId="0" borderId="58" xfId="0" applyNumberFormat="1" applyFont="1" applyBorder="1" applyAlignment="1">
      <alignment horizontal="center" vertical="center"/>
    </xf>
    <xf numFmtId="0" fontId="40" fillId="0" borderId="0" xfId="0" applyFont="1" applyAlignment="1">
      <alignment horizontal="left" wrapText="1"/>
    </xf>
    <xf numFmtId="2" fontId="37" fillId="0" borderId="27" xfId="0" applyNumberFormat="1" applyFont="1" applyFill="1" applyBorder="1" applyAlignment="1">
      <alignment horizontal="center" vertical="center" wrapText="1"/>
    </xf>
    <xf numFmtId="2" fontId="37" fillId="0" borderId="39" xfId="0" applyNumberFormat="1" applyFont="1" applyFill="1" applyBorder="1" applyAlignment="1">
      <alignment horizontal="center" vertical="center" wrapText="1"/>
    </xf>
    <xf numFmtId="2" fontId="37" fillId="0" borderId="4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15" fillId="0" borderId="67" xfId="0" applyFont="1" applyFill="1" applyBorder="1" applyAlignment="1">
      <alignment horizontal="center"/>
    </xf>
    <xf numFmtId="0" fontId="115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0" fontId="38" fillId="0" borderId="0" xfId="0" applyFont="1" applyAlignment="1">
      <alignment horizontal="left" vertical="top" wrapText="1"/>
    </xf>
    <xf numFmtId="0" fontId="38" fillId="0" borderId="0" xfId="0" applyFont="1" applyAlignment="1"/>
    <xf numFmtId="0" fontId="127" fillId="44" borderId="0" xfId="134" applyFont="1" applyFill="1" applyAlignment="1" applyProtection="1">
      <alignment horizontal="right" vertical="center"/>
      <protection locked="0"/>
    </xf>
    <xf numFmtId="0" fontId="128" fillId="45" borderId="0" xfId="134" applyFont="1" applyFill="1" applyAlignment="1"/>
    <xf numFmtId="0" fontId="10" fillId="0" borderId="0" xfId="103" applyAlignment="1" applyProtection="1">
      <alignment horizontal="center" vertical="center"/>
    </xf>
    <xf numFmtId="0" fontId="12" fillId="0" borderId="14" xfId="319" applyFont="1" applyBorder="1" applyAlignment="1">
      <alignment horizontal="center" vertical="center"/>
    </xf>
    <xf numFmtId="0" fontId="12" fillId="0" borderId="15" xfId="319" applyFont="1" applyBorder="1" applyAlignment="1">
      <alignment horizontal="center" vertical="center"/>
    </xf>
    <xf numFmtId="0" fontId="12" fillId="0" borderId="16" xfId="319" applyFont="1" applyBorder="1" applyAlignment="1">
      <alignment horizontal="center" vertical="center"/>
    </xf>
    <xf numFmtId="0" fontId="37" fillId="24" borderId="14" xfId="319" applyFont="1" applyFill="1" applyBorder="1" applyAlignment="1">
      <alignment horizontal="center" vertical="center"/>
    </xf>
    <xf numFmtId="0" fontId="37" fillId="24" borderId="15" xfId="319" applyFont="1" applyFill="1" applyBorder="1" applyAlignment="1">
      <alignment horizontal="center" vertical="center"/>
    </xf>
    <xf numFmtId="0" fontId="37" fillId="24" borderId="16" xfId="319" applyFont="1" applyFill="1" applyBorder="1" applyAlignment="1">
      <alignment horizontal="center" vertical="center"/>
    </xf>
    <xf numFmtId="0" fontId="12" fillId="0" borderId="14" xfId="321" applyFont="1" applyBorder="1" applyAlignment="1">
      <alignment horizontal="center" vertical="center"/>
    </xf>
    <xf numFmtId="0" fontId="12" fillId="0" borderId="15" xfId="321" applyFont="1" applyBorder="1" applyAlignment="1">
      <alignment horizontal="center" vertical="center"/>
    </xf>
    <xf numFmtId="0" fontId="12" fillId="0" borderId="16" xfId="321" applyFont="1" applyBorder="1" applyAlignment="1">
      <alignment horizontal="center" vertical="center"/>
    </xf>
    <xf numFmtId="0" fontId="139" fillId="0" borderId="14" xfId="257" applyFont="1" applyBorder="1" applyAlignment="1">
      <alignment horizontal="center"/>
    </xf>
    <xf numFmtId="0" fontId="139" fillId="0" borderId="15" xfId="257" applyFont="1" applyBorder="1" applyAlignment="1">
      <alignment horizontal="center"/>
    </xf>
    <xf numFmtId="0" fontId="139" fillId="0" borderId="16" xfId="257" applyFont="1" applyBorder="1" applyAlignment="1">
      <alignment horizontal="center"/>
    </xf>
    <xf numFmtId="0" fontId="40" fillId="0" borderId="99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63" xfId="0" applyFont="1" applyBorder="1" applyAlignment="1">
      <alignment horizontal="center" vertical="center"/>
    </xf>
    <xf numFmtId="0" fontId="40" fillId="0" borderId="5" xfId="285" applyFont="1" applyBorder="1" applyAlignment="1">
      <alignment horizontal="center" vertical="center" wrapText="1"/>
    </xf>
    <xf numFmtId="0" fontId="40" fillId="0" borderId="100" xfId="285" applyFont="1" applyBorder="1" applyAlignment="1">
      <alignment horizontal="center" vertical="center" wrapText="1"/>
    </xf>
    <xf numFmtId="0" fontId="40" fillId="65" borderId="91" xfId="135" applyFont="1" applyFill="1" applyBorder="1" applyAlignment="1">
      <alignment horizontal="center" vertical="center" wrapText="1"/>
    </xf>
    <xf numFmtId="0" fontId="40" fillId="65" borderId="50" xfId="135" applyFont="1" applyFill="1" applyBorder="1" applyAlignment="1">
      <alignment horizontal="center" vertical="center" wrapText="1"/>
    </xf>
    <xf numFmtId="0" fontId="40" fillId="0" borderId="91" xfId="135" applyFont="1" applyBorder="1" applyAlignment="1">
      <alignment horizontal="center" vertical="center" wrapText="1"/>
    </xf>
    <xf numFmtId="0" fontId="40" fillId="0" borderId="50" xfId="135" applyFont="1" applyBorder="1" applyAlignment="1">
      <alignment horizontal="center" vertical="center" wrapText="1"/>
    </xf>
    <xf numFmtId="0" fontId="40" fillId="0" borderId="91" xfId="285" applyFont="1" applyBorder="1" applyAlignment="1">
      <alignment horizontal="center" vertical="center" wrapText="1"/>
    </xf>
    <xf numFmtId="0" fontId="40" fillId="0" borderId="50" xfId="285" applyFont="1" applyBorder="1" applyAlignment="1">
      <alignment horizontal="center" vertical="center" wrapText="1"/>
    </xf>
    <xf numFmtId="0" fontId="40" fillId="0" borderId="99" xfId="135" applyFont="1" applyBorder="1" applyAlignment="1">
      <alignment horizontal="center" vertical="center"/>
    </xf>
    <xf numFmtId="0" fontId="40" fillId="0" borderId="0" xfId="135" applyFont="1" applyBorder="1" applyAlignment="1">
      <alignment horizontal="center" vertical="center"/>
    </xf>
    <xf numFmtId="0" fontId="40" fillId="0" borderId="63" xfId="135" applyFont="1" applyBorder="1" applyAlignment="1">
      <alignment horizontal="center" vertical="center"/>
    </xf>
    <xf numFmtId="0" fontId="40" fillId="0" borderId="5" xfId="135" applyFont="1" applyBorder="1" applyAlignment="1">
      <alignment horizontal="center" vertical="center" wrapText="1"/>
    </xf>
    <xf numFmtId="0" fontId="40" fillId="0" borderId="100" xfId="135" applyFont="1" applyBorder="1" applyAlignment="1">
      <alignment horizontal="center" vertical="center" wrapText="1"/>
    </xf>
    <xf numFmtId="0" fontId="50" fillId="0" borderId="0" xfId="323" applyNumberFormat="1" applyFont="1" applyAlignment="1" applyProtection="1">
      <alignment horizontal="center" vertical="top" wrapText="1"/>
    </xf>
    <xf numFmtId="2" fontId="50" fillId="0" borderId="14" xfId="323" applyNumberFormat="1" applyFont="1" applyFill="1" applyBorder="1" applyAlignment="1">
      <alignment horizontal="center" vertical="center"/>
    </xf>
    <xf numFmtId="2" fontId="50" fillId="0" borderId="15" xfId="323" applyNumberFormat="1" applyFont="1" applyFill="1" applyBorder="1" applyAlignment="1">
      <alignment horizontal="center" vertical="center"/>
    </xf>
    <xf numFmtId="2" fontId="50" fillId="0" borderId="16" xfId="323" applyNumberFormat="1" applyFont="1" applyFill="1" applyBorder="1" applyAlignment="1">
      <alignment horizontal="center" vertical="center"/>
    </xf>
    <xf numFmtId="2" fontId="186" fillId="0" borderId="103" xfId="0" applyNumberFormat="1" applyFont="1" applyFill="1" applyBorder="1" applyAlignment="1">
      <alignment horizontal="center"/>
    </xf>
    <xf numFmtId="2" fontId="186" fillId="0" borderId="64" xfId="0" applyNumberFormat="1" applyFont="1" applyFill="1" applyBorder="1" applyAlignment="1">
      <alignment horizontal="center"/>
    </xf>
    <xf numFmtId="0" fontId="32" fillId="0" borderId="37" xfId="291" applyBorder="1" applyAlignment="1">
      <alignment horizontal="center"/>
    </xf>
    <xf numFmtId="0" fontId="32" fillId="0" borderId="28" xfId="291" applyBorder="1" applyAlignment="1">
      <alignment horizontal="center"/>
    </xf>
    <xf numFmtId="0" fontId="32" fillId="0" borderId="102" xfId="291" applyBorder="1" applyAlignment="1">
      <alignment horizontal="center"/>
    </xf>
    <xf numFmtId="0" fontId="32" fillId="0" borderId="97" xfId="291" applyBorder="1" applyAlignment="1">
      <alignment horizontal="center"/>
    </xf>
    <xf numFmtId="0" fontId="173" fillId="0" borderId="0" xfId="328" applyFont="1"/>
    <xf numFmtId="0" fontId="10" fillId="0" borderId="0" xfId="328" applyFont="1"/>
    <xf numFmtId="0" fontId="139" fillId="27" borderId="0" xfId="328" applyFont="1" applyFill="1" applyAlignment="1"/>
    <xf numFmtId="3" fontId="45" fillId="42" borderId="14" xfId="319" applyNumberFormat="1" applyFont="1" applyFill="1" applyBorder="1" applyAlignment="1">
      <alignment horizontal="center" vertical="center"/>
    </xf>
    <xf numFmtId="3" fontId="45" fillId="0" borderId="26" xfId="319" applyNumberFormat="1" applyFont="1" applyFill="1" applyBorder="1" applyAlignment="1">
      <alignment horizontal="center" vertical="center"/>
    </xf>
    <xf numFmtId="0" fontId="37" fillId="0" borderId="64" xfId="328" applyFont="1" applyBorder="1"/>
    <xf numFmtId="164" fontId="37" fillId="42" borderId="88" xfId="328" applyNumberFormat="1" applyFont="1" applyFill="1" applyBorder="1" applyAlignment="1">
      <alignment horizontal="center"/>
    </xf>
    <xf numFmtId="164" fontId="37" fillId="0" borderId="51" xfId="328" applyNumberFormat="1" applyFont="1" applyBorder="1" applyAlignment="1">
      <alignment horizontal="center"/>
    </xf>
    <xf numFmtId="0" fontId="37" fillId="0" borderId="41" xfId="328" applyFont="1" applyBorder="1"/>
    <xf numFmtId="164" fontId="37" fillId="42" borderId="104" xfId="328" applyNumberFormat="1" applyFont="1" applyFill="1" applyBorder="1" applyAlignment="1">
      <alignment horizontal="center"/>
    </xf>
    <xf numFmtId="164" fontId="37" fillId="0" borderId="25" xfId="328" applyNumberFormat="1" applyFont="1" applyBorder="1" applyAlignment="1">
      <alignment horizontal="center"/>
    </xf>
    <xf numFmtId="0" fontId="145" fillId="0" borderId="0" xfId="328" applyFont="1" applyBorder="1"/>
    <xf numFmtId="164" fontId="145" fillId="0" borderId="0" xfId="328" applyNumberFormat="1" applyFont="1" applyBorder="1" applyAlignment="1">
      <alignment horizontal="center"/>
    </xf>
    <xf numFmtId="3" fontId="35" fillId="27" borderId="36" xfId="258" applyNumberFormat="1" applyFont="1" applyFill="1" applyBorder="1"/>
  </cellXfs>
  <cellStyles count="329">
    <cellStyle name="[StdExit()]" xfId="1"/>
    <cellStyle name="20% - akcent 1" xfId="2" builtinId="30" customBuiltin="1"/>
    <cellStyle name="20% - akcent 1 2" xfId="3"/>
    <cellStyle name="20% - akcent 1 2 2" xfId="4"/>
    <cellStyle name="20% - akcent 1 3" xfId="221"/>
    <cellStyle name="20% - akcent 1 4" xfId="243"/>
    <cellStyle name="20% - akcent 1 5" xfId="259"/>
    <cellStyle name="20% - akcent 1 6" xfId="298"/>
    <cellStyle name="20% - akcent 2" xfId="5" builtinId="34" customBuiltin="1"/>
    <cellStyle name="20% - akcent 2 2" xfId="6"/>
    <cellStyle name="20% - akcent 2 2 2" xfId="7"/>
    <cellStyle name="20% - akcent 2 3" xfId="224"/>
    <cellStyle name="20% - akcent 2 4" xfId="245"/>
    <cellStyle name="20% - akcent 2 5" xfId="260"/>
    <cellStyle name="20% - akcent 2 6" xfId="299"/>
    <cellStyle name="20% - akcent 3" xfId="8" builtinId="38" customBuiltin="1"/>
    <cellStyle name="20% - akcent 3 2" xfId="9"/>
    <cellStyle name="20% - akcent 3 2 2" xfId="10"/>
    <cellStyle name="20% - akcent 3 3" xfId="226"/>
    <cellStyle name="20% - akcent 3 4" xfId="247"/>
    <cellStyle name="20% - akcent 3 5" xfId="261"/>
    <cellStyle name="20% - akcent 3 6" xfId="300"/>
    <cellStyle name="20% - akcent 4" xfId="11" builtinId="42" customBuiltin="1"/>
    <cellStyle name="20% - akcent 4 2" xfId="12"/>
    <cellStyle name="20% - akcent 4 2 2" xfId="13"/>
    <cellStyle name="20% - akcent 4 3" xfId="230"/>
    <cellStyle name="20% - akcent 4 4" xfId="249"/>
    <cellStyle name="20% - akcent 4 5" xfId="262"/>
    <cellStyle name="20% - akcent 4 6" xfId="301"/>
    <cellStyle name="20% - akcent 5" xfId="14" builtinId="46" customBuiltin="1"/>
    <cellStyle name="20% - akcent 5 2" xfId="15"/>
    <cellStyle name="20% - akcent 5 2 2" xfId="16"/>
    <cellStyle name="20% - akcent 5 3" xfId="233"/>
    <cellStyle name="20% - akcent 5 4" xfId="251"/>
    <cellStyle name="20% - akcent 5 5" xfId="263"/>
    <cellStyle name="20% - akcent 5 6" xfId="302"/>
    <cellStyle name="20% - akcent 6" xfId="17" builtinId="50" customBuiltin="1"/>
    <cellStyle name="20% - akcent 6 2" xfId="18"/>
    <cellStyle name="20% - akcent 6 2 2" xfId="19"/>
    <cellStyle name="20% - akcent 6 3" xfId="236"/>
    <cellStyle name="20% - akcent 6 4" xfId="253"/>
    <cellStyle name="20% - akcent 6 5" xfId="264"/>
    <cellStyle name="20% - akcent 6 6" xfId="303"/>
    <cellStyle name="40% - akcent 1" xfId="20" builtinId="31" customBuiltin="1"/>
    <cellStyle name="40% - akcent 1 2" xfId="21"/>
    <cellStyle name="40% - akcent 1 2 2" xfId="22"/>
    <cellStyle name="40% - akcent 1 3" xfId="222"/>
    <cellStyle name="40% - akcent 1 4" xfId="244"/>
    <cellStyle name="40% - akcent 1 5" xfId="265"/>
    <cellStyle name="40% - akcent 1 6" xfId="304"/>
    <cellStyle name="40% - akcent 2" xfId="23" builtinId="35" customBuiltin="1"/>
    <cellStyle name="40% - akcent 2 2" xfId="24"/>
    <cellStyle name="40% - akcent 2 2 2" xfId="25"/>
    <cellStyle name="40% - akcent 2 3" xfId="225"/>
    <cellStyle name="40% - akcent 2 4" xfId="246"/>
    <cellStyle name="40% - akcent 2 5" xfId="266"/>
    <cellStyle name="40% - akcent 2 6" xfId="305"/>
    <cellStyle name="40% - akcent 3" xfId="26" builtinId="39" customBuiltin="1"/>
    <cellStyle name="40% - akcent 3 2" xfId="27"/>
    <cellStyle name="40% - akcent 3 2 2" xfId="28"/>
    <cellStyle name="40% - akcent 3 3" xfId="227"/>
    <cellStyle name="40% - akcent 3 4" xfId="248"/>
    <cellStyle name="40% - akcent 3 5" xfId="267"/>
    <cellStyle name="40% - akcent 3 6" xfId="306"/>
    <cellStyle name="40% - akcent 4" xfId="29" builtinId="43" customBuiltin="1"/>
    <cellStyle name="40% - akcent 4 2" xfId="30"/>
    <cellStyle name="40% - akcent 4 2 2" xfId="31"/>
    <cellStyle name="40% - akcent 4 3" xfId="231"/>
    <cellStyle name="40% - akcent 4 4" xfId="250"/>
    <cellStyle name="40% - akcent 4 5" xfId="268"/>
    <cellStyle name="40% - akcent 4 6" xfId="307"/>
    <cellStyle name="40% - akcent 5" xfId="32" builtinId="47" customBuiltin="1"/>
    <cellStyle name="40% - akcent 5 2" xfId="33"/>
    <cellStyle name="40% - akcent 5 2 2" xfId="34"/>
    <cellStyle name="40% - akcent 5 3" xfId="234"/>
    <cellStyle name="40% - akcent 5 4" xfId="252"/>
    <cellStyle name="40% - akcent 5 5" xfId="269"/>
    <cellStyle name="40% - akcent 5 6" xfId="308"/>
    <cellStyle name="40% - akcent 6" xfId="35" builtinId="51" customBuiltin="1"/>
    <cellStyle name="40% - akcent 6 2" xfId="36"/>
    <cellStyle name="40% - akcent 6 2 2" xfId="37"/>
    <cellStyle name="40% - akcent 6 3" xfId="237"/>
    <cellStyle name="40% - akcent 6 4" xfId="254"/>
    <cellStyle name="40% - akcent 6 5" xfId="270"/>
    <cellStyle name="40% - akcent 6 6" xfId="309"/>
    <cellStyle name="60% - akcent 1" xfId="38" builtinId="32" customBuiltin="1"/>
    <cellStyle name="60% - akcent 1 2" xfId="39"/>
    <cellStyle name="60% - akcent 1 2 2" xfId="40"/>
    <cellStyle name="60% - akcent 1 3" xfId="223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3" xfId="228"/>
    <cellStyle name="60% - akcent 4" xfId="47" builtinId="44" customBuiltin="1"/>
    <cellStyle name="60% - akcent 4 2" xfId="48"/>
    <cellStyle name="60% - akcent 4 2 2" xfId="49"/>
    <cellStyle name="60% - akcent 4 3" xfId="232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3" xfId="238"/>
    <cellStyle name="Akcent 1" xfId="56" builtinId="29" customBuiltin="1"/>
    <cellStyle name="Akcent 1 2" xfId="57"/>
    <cellStyle name="Akcent 1 2 2" xfId="58"/>
    <cellStyle name="Akcent 1 3" xfId="220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3" xfId="229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3" xfId="235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3" xfId="215"/>
    <cellStyle name="Dane wyjściowe" xfId="86" builtinId="21" customBuiltin="1"/>
    <cellStyle name="Dane wyjściowe 2" xfId="87"/>
    <cellStyle name="Dane wyjściowe 2 2" xfId="88"/>
    <cellStyle name="Dane wyjściowe 3" xfId="216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3" xfId="211"/>
    <cellStyle name="Nagłówek 2" xfId="115" builtinId="17" customBuiltin="1"/>
    <cellStyle name="Nagłówek 2 2" xfId="116"/>
    <cellStyle name="Nagłówek 2 2 2" xfId="117"/>
    <cellStyle name="Nagłówek 2 3" xfId="212"/>
    <cellStyle name="Nagłówek 3" xfId="118" builtinId="18" customBuiltin="1"/>
    <cellStyle name="Nagłówek 3 2" xfId="119"/>
    <cellStyle name="Nagłówek 3 2 2" xfId="120"/>
    <cellStyle name="Nagłówek 3 3" xfId="213"/>
    <cellStyle name="Nagłówek 4" xfId="121" builtinId="19" customBuiltin="1"/>
    <cellStyle name="Nagłówek 4 2" xfId="122"/>
    <cellStyle name="Nagłówek 4 2 2" xfId="123"/>
    <cellStyle name="Nagłówek 4 3" xfId="214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71"/>
    <cellStyle name="Normal 4" xfId="325"/>
    <cellStyle name="Normal_A1_T3" xfId="131"/>
    <cellStyle name="Normalny" xfId="0" builtinId="0"/>
    <cellStyle name="Normalny 10" xfId="132"/>
    <cellStyle name="Normalny 11" xfId="133"/>
    <cellStyle name="Normalny 11 2" xfId="196"/>
    <cellStyle name="Normalny 11 3" xfId="272"/>
    <cellStyle name="Normalny 12" xfId="191"/>
    <cellStyle name="Normalny 13" xfId="192"/>
    <cellStyle name="Normalny 13 2" xfId="273"/>
    <cellStyle name="Normalny 14" xfId="193"/>
    <cellStyle name="Normalny 14 2" xfId="274"/>
    <cellStyle name="Normalny 15" xfId="195"/>
    <cellStyle name="Normalny 16" xfId="197"/>
    <cellStyle name="Normalny 17" xfId="198"/>
    <cellStyle name="Normalny 18" xfId="203"/>
    <cellStyle name="Normalny 19" xfId="204"/>
    <cellStyle name="Normalny 19 2" xfId="205"/>
    <cellStyle name="Normalny 2" xfId="134"/>
    <cellStyle name="Normalny 2 2" xfId="135"/>
    <cellStyle name="Normalny 2 2 2" xfId="136"/>
    <cellStyle name="Normalny 2 2 3" xfId="202"/>
    <cellStyle name="Normalny 2 3" xfId="137"/>
    <cellStyle name="Normalny 2 4" xfId="199"/>
    <cellStyle name="Normalny 2 5" xfId="201"/>
    <cellStyle name="Normalny 2_Ceny_żywiec" xfId="200"/>
    <cellStyle name="Normalny 20" xfId="206"/>
    <cellStyle name="Normalny 21" xfId="207"/>
    <cellStyle name="Normalny 22" xfId="208"/>
    <cellStyle name="Normalny 23" xfId="209"/>
    <cellStyle name="Normalny 24" xfId="239"/>
    <cellStyle name="Normalny 25" xfId="240"/>
    <cellStyle name="Normalny 26" xfId="241"/>
    <cellStyle name="Normalny 27" xfId="275"/>
    <cellStyle name="Normalny 28" xfId="276"/>
    <cellStyle name="Normalny 29" xfId="277"/>
    <cellStyle name="Normalny 3" xfId="138"/>
    <cellStyle name="Normalny 3 2" xfId="139"/>
    <cellStyle name="Normalny 3 2 2" xfId="140"/>
    <cellStyle name="Normalny 3 3" xfId="141"/>
    <cellStyle name="Normalny 3_Ceny_żywiec" xfId="278"/>
    <cellStyle name="Normalny 30" xfId="279"/>
    <cellStyle name="Normalny 31" xfId="280"/>
    <cellStyle name="Normalny 32" xfId="281"/>
    <cellStyle name="Normalny 33" xfId="282"/>
    <cellStyle name="Normalny 34" xfId="283"/>
    <cellStyle name="Normalny 35" xfId="284"/>
    <cellStyle name="Normalny 36" xfId="287"/>
    <cellStyle name="Normalny 37" xfId="288"/>
    <cellStyle name="Normalny 38" xfId="310"/>
    <cellStyle name="Normalny 39" xfId="311"/>
    <cellStyle name="Normalny 4" xfId="142"/>
    <cellStyle name="Normalny 4 2" xfId="143"/>
    <cellStyle name="Normalny 40" xfId="312"/>
    <cellStyle name="Normalny 41" xfId="313"/>
    <cellStyle name="Normalny 42" xfId="314"/>
    <cellStyle name="Normalny 43" xfId="326"/>
    <cellStyle name="Normalny 5" xfId="144"/>
    <cellStyle name="Normalny 5 2" xfId="145"/>
    <cellStyle name="Normalny 5 3" xfId="146"/>
    <cellStyle name="Normalny 6" xfId="147"/>
    <cellStyle name="Normalny 6 2" xfId="285"/>
    <cellStyle name="Normalny 7" xfId="148"/>
    <cellStyle name="Normalny 8" xfId="149"/>
    <cellStyle name="Normalny 9" xfId="150"/>
    <cellStyle name="Normalny_Arkusz1" xfId="315"/>
    <cellStyle name="Normalny_Ceny_miesieczne_UE_V_16" xfId="289"/>
    <cellStyle name="Normalny_Ceny_MR2" xfId="316"/>
    <cellStyle name="Normalny_DROB41_0" xfId="297"/>
    <cellStyle name="Normalny_Handel_2011 2" xfId="317"/>
    <cellStyle name="Normalny_Handel_2011 3" xfId="328"/>
    <cellStyle name="Normalny_Handel_wieprzowina_A 2" xfId="318"/>
    <cellStyle name="Normalny_Handel_wieprzowina_A 2 2" xfId="255"/>
    <cellStyle name="Normalny_KE_handel" xfId="319"/>
    <cellStyle name="Normalny_Kopia I-IX.06" xfId="258"/>
    <cellStyle name="Normalny_MATMIE" xfId="290"/>
    <cellStyle name="Normalny_MatrycaKRAJ 2" xfId="320"/>
    <cellStyle name="Normalny_MatrycaKRAJ 2 2" xfId="257"/>
    <cellStyle name="Normalny_Miesięczne ceny referencyjne w UE 2 2 2" xfId="291"/>
    <cellStyle name="Normalny_Miesięczne ceny referencyjne w UE 3 2 2" xfId="292"/>
    <cellStyle name="Normalny_UBOJE_wgGUS" xfId="293"/>
    <cellStyle name="Normalny_UBOJE_wgGUS 2" xfId="294"/>
    <cellStyle name="Normalny_UBOJE_wgGUS_2" xfId="295"/>
    <cellStyle name="Normalny_UBOJE_wgGUS_2 2" xfId="296"/>
    <cellStyle name="Normalny_wiep00_07_lacza" xfId="321"/>
    <cellStyle name="Normalny_wieprzowina 2010_2011_ wstepne 2" xfId="322"/>
    <cellStyle name="Normalny_wieprzowina 2010_2011_ wstepne 2 2" xfId="256"/>
    <cellStyle name="Normalny_Zyw_p" xfId="323"/>
    <cellStyle name="Obliczenia" xfId="151" builtinId="22" customBuiltin="1"/>
    <cellStyle name="Obliczenia 2" xfId="152"/>
    <cellStyle name="Obliczenia 2 2" xfId="153"/>
    <cellStyle name="Obliczenia 3" xfId="217"/>
    <cellStyle name="Percent" xfId="154"/>
    <cellStyle name="Percent 2" xfId="327"/>
    <cellStyle name="Procentowy 10" xfId="155"/>
    <cellStyle name="Procentowy 10 2" xfId="156"/>
    <cellStyle name="Procentowy 11" xfId="157"/>
    <cellStyle name="Procentowy 12" xfId="158"/>
    <cellStyle name="Procentowy 2" xfId="159"/>
    <cellStyle name="Procentowy 2 2" xfId="160"/>
    <cellStyle name="Procentowy 2 3" xfId="161"/>
    <cellStyle name="Procentowy 3" xfId="162"/>
    <cellStyle name="Procentowy 4" xfId="163"/>
    <cellStyle name="Procentowy 4 2" xfId="164"/>
    <cellStyle name="Procentowy 5" xfId="165"/>
    <cellStyle name="Procentowy 6" xfId="166"/>
    <cellStyle name="Procentowy 7" xfId="167"/>
    <cellStyle name="Procentowy 7 2" xfId="168"/>
    <cellStyle name="Procentowy 8" xfId="169"/>
    <cellStyle name="Procentowy 9" xfId="170"/>
    <cellStyle name="Suma" xfId="171" builtinId="25" customBuiltin="1"/>
    <cellStyle name="Suma 2" xfId="172"/>
    <cellStyle name="Suma 2 2" xfId="173"/>
    <cellStyle name="Suma 3" xfId="219"/>
    <cellStyle name="tekst" xfId="174"/>
    <cellStyle name="Tekst objaśnienia" xfId="175" builtinId="53" customBuiltin="1"/>
    <cellStyle name="Tekst objaśnienia 2" xfId="176"/>
    <cellStyle name="Tekst objaśnienia 2 2" xfId="177"/>
    <cellStyle name="Tekst ostrzeżenia" xfId="178" builtinId="11" customBuiltin="1"/>
    <cellStyle name="Tekst ostrzeżenia 2" xfId="179"/>
    <cellStyle name="Tekst ostrzeżenia 2 2" xfId="180"/>
    <cellStyle name="Total" xfId="181"/>
    <cellStyle name="Tytuł" xfId="182" builtinId="15" customBuiltin="1"/>
    <cellStyle name="Tytuł 2" xfId="183"/>
    <cellStyle name="Tytuł 2 2" xfId="184"/>
    <cellStyle name="Tytuł 3" xfId="210"/>
    <cellStyle name="Uwaga" xfId="185" builtinId="10" customBuiltin="1"/>
    <cellStyle name="Uwaga 2" xfId="186"/>
    <cellStyle name="Uwaga 2 2" xfId="187"/>
    <cellStyle name="Uwaga 3" xfId="218"/>
    <cellStyle name="Uwaga 4" xfId="242"/>
    <cellStyle name="Uwaga 5" xfId="286"/>
    <cellStyle name="Uwaga 6" xfId="324"/>
    <cellStyle name="Złe" xfId="188" builtinId="27" customBuiltin="1"/>
    <cellStyle name="Złe 2" xfId="189"/>
    <cellStyle name="Złe 2 2" xfId="190"/>
    <cellStyle name="Złe 3" xfId="19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10" Type="http://schemas.openxmlformats.org/officeDocument/2006/relationships/image" Target="../media/image13.emf"/><Relationship Id="rId4" Type="http://schemas.openxmlformats.org/officeDocument/2006/relationships/image" Target="../media/image7.png"/><Relationship Id="rId9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19</xdr:row>
      <xdr:rowOff>19050</xdr:rowOff>
    </xdr:from>
    <xdr:to>
      <xdr:col>19</xdr:col>
      <xdr:colOff>476669</xdr:colOff>
      <xdr:row>49</xdr:row>
      <xdr:rowOff>57639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0125" y="4200525"/>
          <a:ext cx="9230144" cy="56392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1</xdr:row>
      <xdr:rowOff>9525</xdr:rowOff>
    </xdr:from>
    <xdr:to>
      <xdr:col>23</xdr:col>
      <xdr:colOff>47626</xdr:colOff>
      <xdr:row>20</xdr:row>
      <xdr:rowOff>219075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0900" y="371475"/>
          <a:ext cx="9277351" cy="560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21</xdr:col>
      <xdr:colOff>247950</xdr:colOff>
      <xdr:row>42</xdr:row>
      <xdr:rowOff>15377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06150" y="6286500"/>
          <a:ext cx="8163225" cy="4730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152</xdr:col>
      <xdr:colOff>355600</xdr:colOff>
      <xdr:row>8</xdr:row>
      <xdr:rowOff>50800</xdr:rowOff>
    </xdr:from>
    <xdr:to>
      <xdr:col>168</xdr:col>
      <xdr:colOff>241719</xdr:colOff>
      <xdr:row>36</xdr:row>
      <xdr:rowOff>489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548075" y="2003425"/>
          <a:ext cx="9182519" cy="5550389"/>
        </a:xfrm>
        <a:prstGeom prst="rect">
          <a:avLst/>
        </a:prstGeom>
      </xdr:spPr>
    </xdr:pic>
    <xdr:clientData/>
  </xdr:twoCellAnchor>
  <xdr:twoCellAnchor editAs="oneCell">
    <xdr:from>
      <xdr:col>136</xdr:col>
      <xdr:colOff>215900</xdr:colOff>
      <xdr:row>8</xdr:row>
      <xdr:rowOff>88900</xdr:rowOff>
    </xdr:from>
    <xdr:to>
      <xdr:col>152</xdr:col>
      <xdr:colOff>98844</xdr:colOff>
      <xdr:row>36</xdr:row>
      <xdr:rowOff>38589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111975" y="2041525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120</xdr:col>
      <xdr:colOff>139700</xdr:colOff>
      <xdr:row>9</xdr:row>
      <xdr:rowOff>25400</xdr:rowOff>
    </xdr:from>
    <xdr:to>
      <xdr:col>136</xdr:col>
      <xdr:colOff>10451</xdr:colOff>
      <xdr:row>36</xdr:row>
      <xdr:rowOff>178289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3739375" y="2178050"/>
          <a:ext cx="9167151" cy="5553564"/>
        </a:xfrm>
        <a:prstGeom prst="rect">
          <a:avLst/>
        </a:prstGeom>
      </xdr:spPr>
    </xdr:pic>
    <xdr:clientData/>
  </xdr:twoCellAnchor>
  <xdr:twoCellAnchor editAs="oneCell">
    <xdr:from>
      <xdr:col>103</xdr:col>
      <xdr:colOff>444500</xdr:colOff>
      <xdr:row>9</xdr:row>
      <xdr:rowOff>114300</xdr:rowOff>
    </xdr:from>
    <xdr:to>
      <xdr:col>119</xdr:col>
      <xdr:colOff>327444</xdr:colOff>
      <xdr:row>37</xdr:row>
      <xdr:rowOff>63989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4166750" y="2266950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87</xdr:col>
      <xdr:colOff>317500</xdr:colOff>
      <xdr:row>10</xdr:row>
      <xdr:rowOff>25400</xdr:rowOff>
    </xdr:from>
    <xdr:to>
      <xdr:col>103</xdr:col>
      <xdr:colOff>73444</xdr:colOff>
      <xdr:row>38</xdr:row>
      <xdr:rowOff>85375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743350" y="2378075"/>
          <a:ext cx="9052344" cy="5660675"/>
        </a:xfrm>
        <a:prstGeom prst="rect">
          <a:avLst/>
        </a:prstGeom>
      </xdr:spPr>
    </xdr:pic>
    <xdr:clientData/>
  </xdr:twoCellAnchor>
  <xdr:twoCellAnchor editAs="oneCell">
    <xdr:from>
      <xdr:col>71</xdr:col>
      <xdr:colOff>266700</xdr:colOff>
      <xdr:row>10</xdr:row>
      <xdr:rowOff>25400</xdr:rowOff>
    </xdr:from>
    <xdr:to>
      <xdr:col>87</xdr:col>
      <xdr:colOff>149644</xdr:colOff>
      <xdr:row>37</xdr:row>
      <xdr:rowOff>178289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5396150" y="2378075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55</xdr:col>
      <xdr:colOff>203200</xdr:colOff>
      <xdr:row>10</xdr:row>
      <xdr:rowOff>12700</xdr:rowOff>
    </xdr:from>
    <xdr:to>
      <xdr:col>71</xdr:col>
      <xdr:colOff>86144</xdr:colOff>
      <xdr:row>37</xdr:row>
      <xdr:rowOff>165589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6036250" y="2365375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39</xdr:col>
      <xdr:colOff>88900</xdr:colOff>
      <xdr:row>10</xdr:row>
      <xdr:rowOff>38100</xdr:rowOff>
    </xdr:from>
    <xdr:to>
      <xdr:col>54</xdr:col>
      <xdr:colOff>556044</xdr:colOff>
      <xdr:row>37</xdr:row>
      <xdr:rowOff>190989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625550" y="2390775"/>
          <a:ext cx="9182519" cy="5553564"/>
        </a:xfrm>
        <a:prstGeom prst="rect">
          <a:avLst/>
        </a:prstGeom>
      </xdr:spPr>
    </xdr:pic>
    <xdr:clientData/>
  </xdr:twoCellAnchor>
  <xdr:twoCellAnchor editAs="oneCell">
    <xdr:from>
      <xdr:col>22</xdr:col>
      <xdr:colOff>317500</xdr:colOff>
      <xdr:row>10</xdr:row>
      <xdr:rowOff>63500</xdr:rowOff>
    </xdr:from>
    <xdr:to>
      <xdr:col>38</xdr:col>
      <xdr:colOff>266700</xdr:colOff>
      <xdr:row>38</xdr:row>
      <xdr:rowOff>111125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6976725" y="2416175"/>
          <a:ext cx="9245600" cy="564832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292100</xdr:colOff>
      <xdr:row>42</xdr:row>
      <xdr:rowOff>38100</xdr:rowOff>
    </xdr:from>
    <xdr:to>
      <xdr:col>39</xdr:col>
      <xdr:colOff>114300</xdr:colOff>
      <xdr:row>69</xdr:row>
      <xdr:rowOff>179484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6951325" y="8791575"/>
          <a:ext cx="9699625" cy="522773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1_BIULETYNY%20TYGODNIOWE\Biuletyn_41_18\wiep41_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itoring_2017-2013"/>
      <sheetName val="Monitoring_2016-2003"/>
      <sheetName val="Ceny_zywiec_2017"/>
      <sheetName val="Raport_SKUP_2017"/>
      <sheetName val="INFO"/>
      <sheetName val="SYNTETYCZNA"/>
      <sheetName val="SKUP_SEUROP_tyg"/>
      <sheetName val="Ceny_żywiec_tyg"/>
      <sheetName val="Sprzedaż_Półtusz_tyg"/>
      <sheetName val="Sprzed_elementy_przetw_tyg"/>
      <sheetName val="prosieta_Polska_tyg"/>
      <sheetName val="prosieta_targi "/>
      <sheetName val="prosieta_wojew"/>
      <sheetName val="Ceny_miesieczneUE_IX_2018"/>
      <sheetName val="Ceny_tygodniowe_UE"/>
      <sheetName val="CENY_WRZESIEN_2018"/>
      <sheetName val="Handel_ZESTAWIENIA_I-VIII_2018"/>
      <sheetName val="Handel zagr. wg krajów 8_18"/>
      <sheetName val="HANDEL_2017_kod0103_OSTATECZNE"/>
      <sheetName val="HANDEL_2017_kod0203_OSTATECZNE"/>
      <sheetName val="UBOJE_wgGUS"/>
      <sheetName val="Ceny_poltusze_03_18"/>
      <sheetName val="Zestawienia_e-WGT "/>
      <sheetName val="Ceny_roczneUE_2015_1995"/>
      <sheetName val="BAZA_Ceny_UE_2009_2017"/>
      <sheetName val="ceny_targ_kraj_03_18"/>
      <sheetName val="Ceny_TYG_żywiec"/>
      <sheetName val="Ceny zakupu_ZSRIR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ter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K43"/>
  <sheetViews>
    <sheetView tabSelected="1" topLeftCell="B1" zoomScaleNormal="100" workbookViewId="0">
      <selection activeCell="Y1" sqref="Y1"/>
    </sheetView>
  </sheetViews>
  <sheetFormatPr defaultRowHeight="12.75"/>
  <cols>
    <col min="1" max="1" width="7.85546875" customWidth="1"/>
    <col min="2" max="2" width="13.28515625" customWidth="1"/>
    <col min="3" max="3" width="13.42578125" customWidth="1"/>
    <col min="4" max="4" width="18" customWidth="1"/>
  </cols>
  <sheetData>
    <row r="2" spans="2:11" ht="18">
      <c r="B2" s="621" t="s">
        <v>32</v>
      </c>
      <c r="C2" s="624"/>
      <c r="D2" s="624"/>
      <c r="E2" s="625"/>
      <c r="F2" s="625"/>
      <c r="G2" s="50"/>
      <c r="H2" s="50"/>
      <c r="I2" s="50"/>
      <c r="J2" s="50"/>
      <c r="K2" s="50"/>
    </row>
    <row r="3" spans="2:11" ht="15">
      <c r="B3" s="622" t="s">
        <v>331</v>
      </c>
      <c r="C3" s="624"/>
      <c r="D3" s="624"/>
      <c r="E3" s="626"/>
      <c r="F3" s="626"/>
      <c r="G3" s="50"/>
      <c r="H3" s="50"/>
      <c r="I3" s="50"/>
      <c r="J3" s="50"/>
      <c r="K3" s="50"/>
    </row>
    <row r="4" spans="2:11" ht="18" customHeight="1">
      <c r="B4" s="623" t="s">
        <v>332</v>
      </c>
      <c r="C4" s="626"/>
      <c r="D4" s="626"/>
      <c r="E4" s="625"/>
      <c r="F4" s="625"/>
      <c r="G4" s="50"/>
      <c r="H4" s="50"/>
      <c r="I4" s="50"/>
      <c r="J4" s="50"/>
      <c r="K4" s="50"/>
    </row>
    <row r="5" spans="2:11"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2:11">
      <c r="B6" s="12" t="s">
        <v>33</v>
      </c>
      <c r="C6" s="50"/>
      <c r="D6" s="50"/>
      <c r="E6" s="50"/>
      <c r="F6" s="50"/>
      <c r="G6" s="50"/>
      <c r="H6" s="50"/>
      <c r="I6" s="50"/>
      <c r="J6" s="50"/>
      <c r="K6" s="50"/>
    </row>
    <row r="7" spans="2:11">
      <c r="B7" s="50" t="s">
        <v>34</v>
      </c>
      <c r="C7" s="50"/>
      <c r="D7" s="50"/>
      <c r="E7" s="50"/>
      <c r="F7" s="50"/>
      <c r="G7" s="50"/>
      <c r="H7" s="50"/>
      <c r="I7" s="50"/>
      <c r="J7" s="50"/>
      <c r="K7" s="50"/>
    </row>
    <row r="8" spans="2:11"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2:11" ht="30.75">
      <c r="B9" s="629" t="s">
        <v>462</v>
      </c>
      <c r="C9" s="630"/>
      <c r="D9" s="629" t="s">
        <v>39</v>
      </c>
      <c r="E9" s="630"/>
      <c r="F9" s="630"/>
      <c r="G9" s="629"/>
      <c r="H9" s="631"/>
      <c r="I9" s="632"/>
      <c r="J9" s="631"/>
      <c r="K9" s="633"/>
    </row>
    <row r="10" spans="2:11"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2:11"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2:11" ht="23.25" customHeight="1">
      <c r="B12" s="627" t="s">
        <v>116</v>
      </c>
      <c r="C12" s="628"/>
      <c r="D12" s="628" t="str">
        <f>SKUP_SEUROP_tyg!J1</f>
        <v xml:space="preserve"> 15.10.2018 - 21.10.2018 r. </v>
      </c>
      <c r="E12" s="628"/>
      <c r="F12" s="628"/>
      <c r="G12" s="628"/>
      <c r="H12" s="50"/>
      <c r="I12" s="50"/>
      <c r="J12" s="50"/>
      <c r="K12" s="50"/>
    </row>
    <row r="13" spans="2:11">
      <c r="B13" s="50"/>
      <c r="C13" s="50"/>
      <c r="D13" s="50"/>
      <c r="E13" s="50"/>
      <c r="F13" s="50"/>
      <c r="G13" s="50"/>
      <c r="H13" s="50"/>
      <c r="I13" s="50"/>
      <c r="J13" s="50"/>
      <c r="K13" s="50"/>
    </row>
    <row r="14" spans="2:11">
      <c r="B14" s="50"/>
      <c r="C14" s="50"/>
      <c r="D14" s="50"/>
      <c r="E14" s="50"/>
      <c r="F14" s="50"/>
      <c r="G14" s="50"/>
      <c r="H14" s="50"/>
      <c r="I14" s="50"/>
      <c r="J14" s="50"/>
      <c r="K14" s="50"/>
    </row>
    <row r="15" spans="2:11">
      <c r="B15" s="50"/>
      <c r="C15" s="50"/>
      <c r="D15" s="50"/>
      <c r="E15" s="50"/>
      <c r="F15" s="50"/>
      <c r="G15" s="50"/>
      <c r="H15" s="50"/>
      <c r="I15" s="50"/>
      <c r="J15" s="50"/>
      <c r="K15" s="50"/>
    </row>
    <row r="16" spans="2:11">
      <c r="B16" s="50" t="s">
        <v>333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2:11">
      <c r="B17" s="50" t="s">
        <v>35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2:11">
      <c r="B18" s="12" t="s">
        <v>230</v>
      </c>
      <c r="C18" s="12"/>
      <c r="D18" s="12"/>
      <c r="E18" s="12"/>
      <c r="F18" s="12"/>
      <c r="G18" s="12"/>
      <c r="H18" s="12"/>
      <c r="I18" s="12"/>
      <c r="J18" s="12"/>
      <c r="K18" s="50"/>
    </row>
    <row r="19" spans="2:11">
      <c r="B19" s="50" t="s">
        <v>36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2:11">
      <c r="B20" s="50" t="s">
        <v>37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2:11">
      <c r="B21" s="50" t="s">
        <v>40</v>
      </c>
      <c r="C21" s="50"/>
      <c r="D21" s="50"/>
      <c r="E21" s="50"/>
      <c r="F21" s="50"/>
      <c r="G21" s="50"/>
      <c r="H21" s="50"/>
      <c r="I21" s="50"/>
      <c r="J21" s="50"/>
      <c r="K21" s="50"/>
    </row>
    <row r="24" spans="2:11">
      <c r="B24" s="12" t="s">
        <v>38</v>
      </c>
      <c r="C24" s="50"/>
      <c r="D24" s="50"/>
      <c r="E24" s="50"/>
      <c r="F24" s="50"/>
      <c r="G24" s="50"/>
      <c r="H24" s="50"/>
      <c r="I24" s="50"/>
      <c r="J24" s="50"/>
      <c r="K24" s="50"/>
    </row>
    <row r="25" spans="2:11">
      <c r="B25" s="12" t="s">
        <v>104</v>
      </c>
      <c r="C25" s="12"/>
      <c r="D25" s="12"/>
      <c r="E25" s="12"/>
      <c r="F25" s="12"/>
      <c r="G25" s="12"/>
      <c r="H25" s="12"/>
      <c r="I25" s="12"/>
      <c r="J25" s="12"/>
      <c r="K25" s="50"/>
    </row>
    <row r="26" spans="2:11">
      <c r="B26" s="50" t="s">
        <v>103</v>
      </c>
      <c r="C26" s="51" t="s">
        <v>105</v>
      </c>
      <c r="D26" s="50"/>
      <c r="E26" s="50"/>
      <c r="F26" s="50"/>
      <c r="G26" s="50"/>
      <c r="H26" s="50"/>
      <c r="I26" s="50"/>
      <c r="J26" s="50"/>
      <c r="K26" s="50"/>
    </row>
    <row r="27" spans="2:11"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2:11" ht="15.75">
      <c r="B28" s="428"/>
      <c r="C28" s="50"/>
      <c r="D28" s="50"/>
      <c r="E28" s="50"/>
      <c r="F28" s="50"/>
      <c r="G28" s="50"/>
      <c r="H28" s="50"/>
      <c r="I28" s="50"/>
      <c r="J28" s="50"/>
      <c r="K28" s="50"/>
    </row>
    <row r="29" spans="2:11"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2:11">
      <c r="B30" s="50"/>
      <c r="C30" s="50"/>
      <c r="D30" s="50"/>
      <c r="E30" s="50"/>
      <c r="F30" s="50"/>
      <c r="G30" s="50"/>
      <c r="H30" s="50"/>
      <c r="I30" s="50"/>
      <c r="J30" s="50"/>
      <c r="K30" s="50"/>
    </row>
    <row r="31" spans="2:11">
      <c r="B31" s="50"/>
      <c r="C31" s="50"/>
      <c r="D31" s="50"/>
      <c r="E31" s="50"/>
      <c r="F31" s="50"/>
      <c r="G31" s="50"/>
      <c r="H31" s="50"/>
      <c r="I31" s="50"/>
      <c r="J31" s="50"/>
      <c r="K31" s="50"/>
    </row>
    <row r="32" spans="2:11"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2:11"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2:11"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2:11">
      <c r="B35" s="50"/>
      <c r="C35" s="50"/>
      <c r="D35" s="50"/>
      <c r="E35" s="50"/>
      <c r="F35" s="50"/>
      <c r="G35" s="50"/>
      <c r="H35" s="50"/>
      <c r="I35" s="50"/>
      <c r="J35" s="50"/>
      <c r="K35" s="50"/>
    </row>
    <row r="36" spans="2:11">
      <c r="B36" s="50"/>
      <c r="C36" s="50"/>
      <c r="D36" s="50"/>
      <c r="E36" s="50"/>
      <c r="F36" s="50"/>
      <c r="G36" s="50"/>
      <c r="H36" s="50"/>
      <c r="I36" s="50"/>
      <c r="J36" s="50"/>
      <c r="K36" s="50"/>
    </row>
    <row r="37" spans="2:11"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2:11"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2:11"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2:11"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2:11">
      <c r="B41" s="50"/>
      <c r="C41" s="50"/>
      <c r="D41" s="50"/>
      <c r="E41" s="50"/>
      <c r="F41" s="50"/>
      <c r="G41" s="50"/>
      <c r="H41" s="50"/>
      <c r="I41" s="50"/>
      <c r="J41" s="50"/>
      <c r="K41" s="50"/>
    </row>
    <row r="42" spans="2:11">
      <c r="B42" s="50"/>
      <c r="C42" s="50"/>
      <c r="D42" s="50"/>
      <c r="E42" s="50"/>
      <c r="F42" s="50"/>
      <c r="G42" s="50"/>
      <c r="H42" s="50"/>
      <c r="I42" s="50"/>
      <c r="J42" s="50"/>
      <c r="K42" s="50"/>
    </row>
    <row r="43" spans="2:11">
      <c r="B43" s="50"/>
      <c r="C43" s="50"/>
      <c r="D43" s="50"/>
      <c r="E43" s="50"/>
      <c r="F43" s="50"/>
      <c r="G43" s="50"/>
      <c r="H43" s="50"/>
      <c r="I43" s="50"/>
      <c r="J43" s="50"/>
      <c r="K43" s="50"/>
    </row>
  </sheetData>
  <phoneticPr fontId="0" type="noConversion"/>
  <hyperlinks>
    <hyperlink ref="C26" r:id="rId1"/>
  </hyperlinks>
  <pageMargins left="0.75" right="0.75" top="1" bottom="1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pane xSplit="1" ySplit="2" topLeftCell="B3" activePane="bottomRight" state="frozen"/>
      <selection pane="topRight" activeCell="B1" sqref="B1"/>
      <selection pane="bottomLeft" activeCell="A13" sqref="A13"/>
      <selection pane="bottomRight" activeCell="O39" sqref="O39"/>
    </sheetView>
  </sheetViews>
  <sheetFormatPr defaultRowHeight="15"/>
  <cols>
    <col min="1" max="1" width="17.140625" style="292" bestFit="1" customWidth="1"/>
    <col min="2" max="2" width="13.5703125" style="292" customWidth="1"/>
    <col min="3" max="3" width="12" style="292" bestFit="1" customWidth="1"/>
    <col min="4" max="4" width="10.85546875" style="292" bestFit="1" customWidth="1"/>
    <col min="5" max="7" width="12" style="292" bestFit="1" customWidth="1"/>
    <col min="8" max="8" width="10.85546875" style="292" bestFit="1" customWidth="1"/>
    <col min="9" max="9" width="12" style="292" bestFit="1" customWidth="1"/>
    <col min="10" max="11" width="10.85546875" style="292" bestFit="1" customWidth="1"/>
    <col min="12" max="12" width="11.42578125" style="292" customWidth="1"/>
    <col min="13" max="14" width="10.85546875" style="292" bestFit="1" customWidth="1"/>
    <col min="15" max="17" width="12" style="292" bestFit="1" customWidth="1"/>
    <col min="18" max="18" width="13" style="292" customWidth="1"/>
    <col min="19" max="19" width="12" style="292" bestFit="1" customWidth="1"/>
    <col min="20" max="20" width="10.85546875" style="292" bestFit="1" customWidth="1"/>
    <col min="21" max="23" width="12" style="292" bestFit="1" customWidth="1"/>
    <col min="24" max="24" width="10.85546875" style="292" bestFit="1" customWidth="1"/>
    <col min="25" max="27" width="12" style="292" bestFit="1" customWidth="1"/>
    <col min="28" max="29" width="10.85546875" style="292" bestFit="1" customWidth="1"/>
    <col min="30" max="30" width="11.28515625" style="292" bestFit="1" customWidth="1"/>
    <col min="31" max="31" width="9.140625" style="292"/>
    <col min="32" max="32" width="13" style="292" customWidth="1"/>
    <col min="33" max="33" width="14.5703125" style="292" customWidth="1"/>
    <col min="34" max="16384" width="9.140625" style="292"/>
  </cols>
  <sheetData>
    <row r="1" spans="1:33" ht="21">
      <c r="A1" s="291" t="s">
        <v>181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AE1" s="1011"/>
      <c r="AF1" s="1012"/>
      <c r="AG1" s="1012"/>
    </row>
    <row r="2" spans="1:33" ht="18">
      <c r="A2" s="1013" t="s">
        <v>182</v>
      </c>
      <c r="B2" s="1013"/>
      <c r="C2" s="1013"/>
      <c r="D2" s="1013"/>
      <c r="E2" s="1013"/>
      <c r="F2" s="1013"/>
      <c r="G2" s="1013"/>
      <c r="H2" s="1013"/>
      <c r="I2" s="1013"/>
      <c r="J2" s="1013"/>
      <c r="K2" s="1013"/>
      <c r="L2" s="1013"/>
      <c r="M2" s="1013"/>
      <c r="N2" s="1013"/>
      <c r="O2" s="1013"/>
      <c r="AE2" s="290"/>
      <c r="AF2" s="293"/>
      <c r="AG2" s="294"/>
    </row>
    <row r="3" spans="1:33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0"/>
      <c r="AF3" s="296"/>
      <c r="AG3" s="290"/>
    </row>
    <row r="4" spans="1:33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295"/>
      <c r="AD4" s="295"/>
      <c r="AE4" s="290"/>
      <c r="AF4" s="296"/>
      <c r="AG4" s="290"/>
    </row>
    <row r="5" spans="1:33">
      <c r="A5" s="295"/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  <c r="AE5" s="290"/>
      <c r="AF5" s="296"/>
      <c r="AG5" s="290"/>
    </row>
    <row r="6" spans="1:33">
      <c r="A6" s="295"/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0"/>
      <c r="AF6" s="296"/>
      <c r="AG6" s="290"/>
    </row>
    <row r="7" spans="1:33">
      <c r="A7" s="295"/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5"/>
      <c r="AA7" s="295"/>
      <c r="AB7" s="295"/>
      <c r="AC7" s="295"/>
      <c r="AD7" s="295"/>
      <c r="AE7" s="290"/>
      <c r="AF7" s="296"/>
      <c r="AG7" s="290"/>
    </row>
    <row r="8" spans="1:33">
      <c r="A8" s="295"/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5"/>
      <c r="T8" s="295"/>
      <c r="U8" s="295"/>
      <c r="V8" s="295"/>
      <c r="W8" s="295"/>
      <c r="X8" s="295"/>
      <c r="Y8" s="295"/>
      <c r="Z8" s="295"/>
      <c r="AA8" s="295"/>
      <c r="AB8" s="295"/>
      <c r="AC8" s="295"/>
      <c r="AD8" s="295"/>
      <c r="AE8" s="290"/>
      <c r="AF8" s="296"/>
      <c r="AG8" s="290"/>
    </row>
    <row r="9" spans="1:33">
      <c r="A9" s="295"/>
      <c r="B9" s="295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5"/>
      <c r="U9" s="295"/>
      <c r="V9" s="295"/>
      <c r="W9" s="295"/>
      <c r="X9" s="295"/>
      <c r="Y9" s="295"/>
      <c r="Z9" s="295"/>
      <c r="AA9" s="295"/>
      <c r="AB9" s="295"/>
      <c r="AC9" s="295"/>
      <c r="AD9" s="295"/>
      <c r="AE9" s="290"/>
      <c r="AF9" s="296"/>
      <c r="AG9" s="290"/>
    </row>
    <row r="10" spans="1:33">
      <c r="A10" s="295"/>
      <c r="B10" s="295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5"/>
      <c r="AA10" s="295"/>
      <c r="AB10" s="295"/>
      <c r="AC10" s="295"/>
      <c r="AD10" s="295"/>
      <c r="AE10" s="290"/>
      <c r="AF10" s="296"/>
      <c r="AG10" s="290"/>
    </row>
    <row r="11" spans="1:33">
      <c r="A11" s="295"/>
      <c r="B11" s="295"/>
      <c r="C11" s="295"/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95"/>
      <c r="O11" s="295"/>
      <c r="P11" s="295"/>
      <c r="Q11" s="295"/>
      <c r="R11" s="295"/>
      <c r="S11" s="295"/>
      <c r="T11" s="295"/>
      <c r="U11" s="295"/>
      <c r="V11" s="295"/>
      <c r="W11" s="295"/>
      <c r="X11" s="295"/>
      <c r="Y11" s="295"/>
      <c r="Z11" s="295"/>
      <c r="AA11" s="295"/>
      <c r="AB11" s="295"/>
      <c r="AC11" s="295"/>
      <c r="AD11" s="295"/>
      <c r="AE11" s="290"/>
      <c r="AF11" s="296"/>
      <c r="AG11" s="290"/>
    </row>
    <row r="12" spans="1:33">
      <c r="A12" s="295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95"/>
      <c r="AC12" s="295"/>
      <c r="AD12" s="295"/>
      <c r="AE12" s="290"/>
      <c r="AF12" s="296"/>
      <c r="AG12" s="290"/>
    </row>
    <row r="13" spans="1:33">
      <c r="A13" s="295"/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295"/>
      <c r="X13" s="295"/>
      <c r="Y13" s="295"/>
      <c r="Z13" s="295"/>
      <c r="AA13" s="295"/>
      <c r="AB13" s="295"/>
      <c r="AC13" s="295"/>
      <c r="AD13" s="295"/>
      <c r="AE13" s="290"/>
      <c r="AF13" s="296"/>
      <c r="AG13" s="290"/>
    </row>
    <row r="14" spans="1:33">
      <c r="A14" s="295"/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0"/>
      <c r="AF14" s="296"/>
      <c r="AG14" s="290"/>
    </row>
    <row r="15" spans="1:33">
      <c r="A15" s="295"/>
      <c r="B15" s="295"/>
      <c r="C15" s="295"/>
      <c r="D15" s="295"/>
      <c r="E15" s="295"/>
      <c r="F15" s="295"/>
      <c r="G15" s="295"/>
      <c r="H15" s="295"/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295"/>
      <c r="T15" s="295"/>
      <c r="U15" s="295"/>
      <c r="V15" s="295"/>
      <c r="W15" s="295"/>
      <c r="X15" s="295"/>
      <c r="Y15" s="295"/>
      <c r="Z15" s="295"/>
      <c r="AA15" s="295"/>
      <c r="AB15" s="295"/>
      <c r="AC15" s="295"/>
      <c r="AD15" s="295"/>
      <c r="AE15" s="290"/>
      <c r="AF15" s="296"/>
      <c r="AG15" s="290"/>
    </row>
    <row r="16" spans="1:33">
      <c r="A16" s="295"/>
      <c r="B16" s="295"/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5"/>
      <c r="AD16" s="295"/>
      <c r="AE16" s="290"/>
      <c r="AF16" s="296"/>
      <c r="AG16" s="290"/>
    </row>
    <row r="17" spans="1:33">
      <c r="A17" s="295"/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0"/>
      <c r="AF17" s="296"/>
      <c r="AG17" s="290"/>
    </row>
    <row r="18" spans="1:33">
      <c r="A18" s="295"/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0"/>
      <c r="AF18" s="296"/>
      <c r="AG18" s="290"/>
    </row>
    <row r="19" spans="1:33">
      <c r="A19" s="295"/>
      <c r="B19" s="295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0"/>
      <c r="AF19" s="296"/>
      <c r="AG19" s="290"/>
    </row>
    <row r="20" spans="1:33">
      <c r="A20" s="295"/>
      <c r="B20" s="295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0"/>
      <c r="AF20" s="296"/>
      <c r="AG20" s="290"/>
    </row>
    <row r="21" spans="1:33">
      <c r="A21" s="295"/>
      <c r="B21" s="295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0"/>
      <c r="AF21" s="296"/>
      <c r="AG21" s="290"/>
    </row>
    <row r="22" spans="1:33">
      <c r="A22" s="295"/>
      <c r="B22" s="295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0"/>
      <c r="AF22" s="296"/>
      <c r="AG22" s="290"/>
    </row>
    <row r="23" spans="1:33">
      <c r="A23" s="295"/>
      <c r="B23" s="295"/>
      <c r="C23" s="295"/>
      <c r="D23" s="295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0"/>
      <c r="AF23" s="296"/>
      <c r="AG23" s="290"/>
    </row>
    <row r="24" spans="1:33">
      <c r="A24" s="295"/>
      <c r="B24" s="295"/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0"/>
      <c r="AF24" s="296"/>
      <c r="AG24" s="290"/>
    </row>
    <row r="25" spans="1:33">
      <c r="A25" s="295"/>
      <c r="B25" s="295"/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0"/>
      <c r="AF25" s="296"/>
      <c r="AG25" s="290"/>
    </row>
    <row r="26" spans="1:33">
      <c r="A26" s="295"/>
      <c r="B26" s="295"/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0"/>
      <c r="AF26" s="296"/>
      <c r="AG26" s="290"/>
    </row>
    <row r="27" spans="1:33">
      <c r="A27" s="295"/>
      <c r="B27" s="295"/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0"/>
      <c r="AF27" s="296"/>
      <c r="AG27" s="290"/>
    </row>
    <row r="28" spans="1:33">
      <c r="A28" s="295"/>
      <c r="B28" s="295"/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0"/>
      <c r="AF28" s="296"/>
      <c r="AG28" s="290"/>
    </row>
    <row r="29" spans="1:33">
      <c r="A29" s="295"/>
      <c r="B29" s="295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0"/>
      <c r="AF29" s="296"/>
      <c r="AG29" s="290"/>
    </row>
    <row r="30" spans="1:33">
      <c r="A30" s="295"/>
      <c r="B30" s="295"/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0"/>
      <c r="AF30" s="296"/>
      <c r="AG30" s="290"/>
    </row>
    <row r="31" spans="1:33">
      <c r="A31" s="295"/>
      <c r="B31" s="295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0"/>
      <c r="AF31" s="296"/>
      <c r="AG31" s="290"/>
    </row>
    <row r="32" spans="1:33">
      <c r="A32" s="295"/>
      <c r="B32" s="295"/>
      <c r="C32" s="295"/>
      <c r="D32" s="295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0"/>
      <c r="AF32" s="296"/>
      <c r="AG32" s="290"/>
    </row>
    <row r="33" spans="1:33">
      <c r="A33" s="295"/>
      <c r="B33" s="295"/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0"/>
      <c r="AF33" s="296"/>
      <c r="AG33" s="290"/>
    </row>
    <row r="34" spans="1:33">
      <c r="A34" s="295"/>
      <c r="B34" s="295"/>
      <c r="C34" s="295"/>
      <c r="D34" s="295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0"/>
      <c r="AF34" s="296"/>
      <c r="AG34" s="290"/>
    </row>
    <row r="35" spans="1:33">
      <c r="A35" s="295"/>
      <c r="B35" s="295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0"/>
      <c r="AF35" s="296"/>
      <c r="AG35" s="290"/>
    </row>
    <row r="36" spans="1:33">
      <c r="A36" s="295"/>
      <c r="B36" s="295"/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0"/>
      <c r="AF36" s="296"/>
      <c r="AG36" s="290"/>
    </row>
    <row r="37" spans="1:33">
      <c r="A37" s="295"/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0"/>
      <c r="AF37" s="296"/>
      <c r="AG37" s="290"/>
    </row>
    <row r="38" spans="1:33">
      <c r="A38" s="295"/>
      <c r="B38" s="295"/>
      <c r="C38" s="295"/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0"/>
      <c r="AF38" s="296"/>
      <c r="AG38" s="290"/>
    </row>
    <row r="39" spans="1:33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0"/>
      <c r="AF39" s="296"/>
      <c r="AG39" s="290"/>
    </row>
    <row r="40" spans="1:33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0"/>
      <c r="AF40" s="296"/>
      <c r="AG40" s="290"/>
    </row>
    <row r="41" spans="1:33">
      <c r="A41" s="295"/>
      <c r="B41" s="295"/>
      <c r="C41" s="295"/>
      <c r="D41" s="295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0"/>
      <c r="AF41" s="296"/>
      <c r="AG41" s="290"/>
    </row>
    <row r="42" spans="1:33">
      <c r="A42" s="295"/>
      <c r="B42" s="295"/>
      <c r="C42" s="295"/>
      <c r="D42" s="295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0"/>
      <c r="AF42" s="296"/>
      <c r="AG42" s="290"/>
    </row>
    <row r="43" spans="1:33">
      <c r="A43" s="295"/>
      <c r="B43" s="295"/>
      <c r="C43" s="295"/>
      <c r="D43" s="295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0"/>
      <c r="AF43" s="296"/>
      <c r="AG43" s="290"/>
    </row>
    <row r="44" spans="1:33">
      <c r="A44" s="295"/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0"/>
      <c r="AF44" s="296"/>
      <c r="AG44" s="290"/>
    </row>
    <row r="45" spans="1:33">
      <c r="A45" s="295"/>
      <c r="B45" s="295"/>
      <c r="C45" s="295"/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0"/>
      <c r="AF45" s="296"/>
      <c r="AG45" s="290"/>
    </row>
    <row r="46" spans="1:33">
      <c r="A46" s="295"/>
      <c r="B46" s="295"/>
      <c r="C46" s="295"/>
      <c r="D46" s="295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0"/>
      <c r="AF46" s="296"/>
      <c r="AG46" s="290"/>
    </row>
    <row r="47" spans="1:33">
      <c r="A47" s="295"/>
      <c r="B47" s="295"/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0"/>
      <c r="AF47" s="296"/>
      <c r="AG47" s="290"/>
    </row>
    <row r="48" spans="1:33">
      <c r="A48" s="295"/>
      <c r="B48" s="295"/>
      <c r="C48" s="295"/>
      <c r="D48" s="295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0"/>
      <c r="AF48" s="296"/>
      <c r="AG48" s="290"/>
    </row>
    <row r="49" spans="1:33">
      <c r="A49" s="295"/>
      <c r="B49" s="295"/>
      <c r="C49" s="295"/>
      <c r="D49" s="295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0"/>
      <c r="AF49" s="296"/>
      <c r="AG49" s="290"/>
    </row>
    <row r="50" spans="1:33">
      <c r="A50" s="295"/>
      <c r="B50" s="295"/>
      <c r="C50" s="295"/>
      <c r="D50" s="295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0"/>
      <c r="AF50" s="296"/>
      <c r="AG50" s="290"/>
    </row>
    <row r="51" spans="1:33">
      <c r="A51" s="295"/>
      <c r="B51" s="295"/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0"/>
      <c r="AF51" s="296"/>
      <c r="AG51" s="290"/>
    </row>
    <row r="52" spans="1:33">
      <c r="A52" s="295"/>
      <c r="B52" s="295"/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0"/>
      <c r="AF52" s="296"/>
      <c r="AG52" s="290"/>
    </row>
    <row r="53" spans="1:33">
      <c r="A53" s="295"/>
      <c r="B53" s="295"/>
      <c r="C53" s="295"/>
      <c r="D53" s="295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0"/>
      <c r="AF53" s="296"/>
      <c r="AG53" s="290"/>
    </row>
    <row r="54" spans="1:33">
      <c r="A54" s="295"/>
      <c r="B54" s="295"/>
      <c r="C54" s="295"/>
      <c r="D54" s="295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0"/>
      <c r="AF54" s="296"/>
      <c r="AG54" s="290"/>
    </row>
    <row r="55" spans="1:33">
      <c r="A55" s="295"/>
      <c r="B55" s="295"/>
      <c r="C55" s="295"/>
      <c r="D55" s="295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0"/>
      <c r="AF55" s="296"/>
      <c r="AG55" s="290"/>
    </row>
    <row r="56" spans="1:33">
      <c r="A56" s="295"/>
      <c r="B56" s="295"/>
      <c r="C56" s="295"/>
      <c r="D56" s="295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0"/>
      <c r="AF56" s="296"/>
      <c r="AG56" s="290"/>
    </row>
    <row r="57" spans="1:33">
      <c r="A57" s="295"/>
      <c r="B57" s="295"/>
      <c r="C57" s="295"/>
      <c r="D57" s="295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0"/>
      <c r="AF57" s="296"/>
      <c r="AG57" s="290"/>
    </row>
    <row r="58" spans="1:33">
      <c r="A58" s="295"/>
      <c r="B58" s="295"/>
      <c r="C58" s="295"/>
      <c r="D58" s="295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0"/>
      <c r="AF58" s="296"/>
      <c r="AG58" s="290"/>
    </row>
    <row r="59" spans="1:33">
      <c r="A59" s="295"/>
      <c r="B59" s="295"/>
      <c r="C59" s="295"/>
      <c r="D59" s="295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0"/>
      <c r="AF59" s="296"/>
      <c r="AG59" s="290"/>
    </row>
    <row r="60" spans="1:33">
      <c r="A60" s="295"/>
      <c r="B60" s="295"/>
      <c r="C60" s="295"/>
      <c r="D60" s="295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0"/>
      <c r="AF60" s="296"/>
      <c r="AG60" s="290"/>
    </row>
    <row r="61" spans="1:33">
      <c r="A61" s="295"/>
      <c r="B61" s="295"/>
      <c r="C61" s="295"/>
      <c r="D61" s="295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0"/>
      <c r="AF61" s="296"/>
      <c r="AG61" s="290"/>
    </row>
    <row r="62" spans="1:33">
      <c r="A62" s="295"/>
      <c r="B62" s="295"/>
      <c r="C62" s="295"/>
      <c r="D62" s="295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0"/>
      <c r="AF62" s="296"/>
      <c r="AG62" s="290"/>
    </row>
    <row r="63" spans="1:33">
      <c r="A63" s="295"/>
      <c r="B63" s="295"/>
      <c r="C63" s="295"/>
      <c r="D63" s="295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0"/>
      <c r="AF63" s="296"/>
      <c r="AG63" s="290"/>
    </row>
    <row r="64" spans="1:33">
      <c r="A64" s="295"/>
      <c r="B64" s="295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0"/>
      <c r="AF64" s="296"/>
      <c r="AG64" s="290"/>
    </row>
    <row r="65" spans="1:33">
      <c r="A65" s="295"/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0"/>
      <c r="AF65" s="296"/>
      <c r="AG65" s="290"/>
    </row>
    <row r="66" spans="1:33">
      <c r="A66" s="295"/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0"/>
      <c r="AF66" s="296"/>
      <c r="AG66" s="290"/>
    </row>
    <row r="67" spans="1:33">
      <c r="A67" s="295"/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0"/>
      <c r="AF67" s="296"/>
      <c r="AG67" s="290"/>
    </row>
    <row r="68" spans="1:33">
      <c r="A68" s="295"/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0"/>
      <c r="AF68" s="296"/>
      <c r="AG68" s="290"/>
    </row>
    <row r="69" spans="1:33">
      <c r="A69" s="295"/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0"/>
      <c r="AF69" s="296"/>
      <c r="AG69" s="290"/>
    </row>
    <row r="70" spans="1:33">
      <c r="A70" s="295"/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0"/>
      <c r="AF70" s="296"/>
      <c r="AG70" s="290"/>
    </row>
    <row r="71" spans="1:33">
      <c r="A71" s="295"/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0"/>
      <c r="AF71" s="296"/>
      <c r="AG71" s="290"/>
    </row>
    <row r="72" spans="1:33">
      <c r="A72" s="295"/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0"/>
      <c r="AF72" s="296"/>
      <c r="AG72" s="290"/>
    </row>
    <row r="73" spans="1:33">
      <c r="A73" s="295"/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0"/>
      <c r="AF73" s="296"/>
      <c r="AG73" s="290"/>
    </row>
    <row r="74" spans="1:33">
      <c r="A74" s="295"/>
      <c r="B74" s="295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0"/>
      <c r="AF74" s="296"/>
      <c r="AG74" s="290"/>
    </row>
    <row r="75" spans="1:33">
      <c r="A75" s="295"/>
      <c r="B75" s="295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0"/>
      <c r="AF75" s="296"/>
      <c r="AG75" s="290"/>
    </row>
    <row r="76" spans="1:33">
      <c r="A76" s="295"/>
      <c r="B76" s="295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0"/>
      <c r="AF76" s="296"/>
      <c r="AG76" s="290"/>
    </row>
    <row r="77" spans="1:33">
      <c r="A77" s="295"/>
      <c r="B77" s="295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0"/>
      <c r="AF77" s="296"/>
      <c r="AG77" s="290"/>
    </row>
    <row r="78" spans="1:33">
      <c r="A78" s="295"/>
      <c r="B78" s="295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0"/>
      <c r="AF78" s="296"/>
      <c r="AG78" s="290"/>
    </row>
    <row r="79" spans="1:33">
      <c r="A79" s="295"/>
      <c r="B79" s="295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0"/>
      <c r="AF79" s="296"/>
      <c r="AG79" s="290"/>
    </row>
    <row r="80" spans="1:33">
      <c r="A80" s="295"/>
      <c r="B80" s="295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0"/>
      <c r="AF80" s="296"/>
      <c r="AG80" s="290"/>
    </row>
    <row r="81" spans="1:33">
      <c r="A81" s="295"/>
      <c r="B81" s="295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0"/>
      <c r="AF81" s="296"/>
      <c r="AG81" s="290"/>
    </row>
    <row r="82" spans="1:33">
      <c r="A82" s="295"/>
      <c r="B82" s="295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0"/>
      <c r="AF82" s="296"/>
      <c r="AG82" s="290"/>
    </row>
    <row r="83" spans="1:33">
      <c r="A83" s="295"/>
      <c r="B83" s="295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0"/>
      <c r="AF83" s="296"/>
      <c r="AG83" s="290"/>
    </row>
    <row r="84" spans="1:33">
      <c r="A84" s="295"/>
      <c r="B84" s="295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0"/>
      <c r="AF84" s="296"/>
      <c r="AG84" s="290"/>
    </row>
    <row r="85" spans="1:33">
      <c r="A85" s="295"/>
      <c r="B85" s="295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0"/>
      <c r="AF85" s="296"/>
      <c r="AG85" s="290"/>
    </row>
    <row r="86" spans="1:33">
      <c r="A86" s="295"/>
      <c r="B86" s="295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0"/>
      <c r="AF86" s="296"/>
      <c r="AG86" s="290"/>
    </row>
    <row r="87" spans="1:33">
      <c r="A87" s="295"/>
      <c r="B87" s="295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0"/>
      <c r="AF87" s="296"/>
      <c r="AG87" s="290"/>
    </row>
    <row r="88" spans="1:33">
      <c r="A88" s="295"/>
      <c r="B88" s="295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0"/>
      <c r="AF88" s="296"/>
      <c r="AG88" s="290"/>
    </row>
    <row r="89" spans="1:33">
      <c r="A89" s="295"/>
      <c r="B89" s="295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0"/>
      <c r="AF89" s="296"/>
      <c r="AG89" s="290"/>
    </row>
    <row r="90" spans="1:33">
      <c r="A90" s="295"/>
      <c r="B90" s="295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0"/>
      <c r="AF90" s="296"/>
      <c r="AG90" s="290"/>
    </row>
    <row r="91" spans="1:33">
      <c r="A91" s="295"/>
      <c r="B91" s="295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0"/>
      <c r="AF91" s="296"/>
      <c r="AG91" s="290"/>
    </row>
    <row r="92" spans="1:33">
      <c r="A92" s="295"/>
      <c r="B92" s="295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0"/>
      <c r="AF92" s="296"/>
      <c r="AG92" s="290"/>
    </row>
    <row r="93" spans="1:33">
      <c r="A93" s="295"/>
      <c r="B93" s="295"/>
      <c r="C93" s="295"/>
      <c r="D93" s="295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0"/>
      <c r="AF93" s="296"/>
      <c r="AG93" s="290"/>
    </row>
    <row r="94" spans="1:33">
      <c r="A94" s="295"/>
      <c r="B94" s="295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0"/>
      <c r="AF94" s="296"/>
      <c r="AG94" s="290"/>
    </row>
    <row r="95" spans="1:33">
      <c r="A95" s="295"/>
      <c r="B95" s="295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0"/>
      <c r="AF95" s="296"/>
      <c r="AG95" s="290"/>
    </row>
    <row r="96" spans="1:33">
      <c r="A96" s="295"/>
      <c r="B96" s="295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0"/>
      <c r="AF96" s="296"/>
      <c r="AG96" s="290"/>
    </row>
    <row r="97" spans="1:33">
      <c r="A97" s="295"/>
      <c r="B97" s="295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0"/>
      <c r="AF97" s="296"/>
      <c r="AG97" s="290"/>
    </row>
    <row r="98" spans="1:33">
      <c r="A98" s="295"/>
      <c r="B98" s="295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0"/>
      <c r="AF98" s="296"/>
      <c r="AG98" s="290"/>
    </row>
    <row r="99" spans="1:33">
      <c r="A99" s="295"/>
      <c r="B99" s="295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0"/>
      <c r="AF99" s="296"/>
      <c r="AG99" s="290"/>
    </row>
    <row r="100" spans="1:33">
      <c r="A100" s="295"/>
      <c r="B100" s="295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0"/>
      <c r="AF100" s="296"/>
      <c r="AG100" s="290"/>
    </row>
    <row r="101" spans="1:33">
      <c r="A101" s="295"/>
      <c r="B101" s="295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0"/>
      <c r="AF101" s="296"/>
      <c r="AG101" s="290"/>
    </row>
    <row r="102" spans="1:33">
      <c r="A102" s="295"/>
      <c r="B102" s="295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0"/>
      <c r="AF102" s="296"/>
      <c r="AG102" s="290"/>
    </row>
    <row r="103" spans="1:33">
      <c r="A103" s="295"/>
      <c r="B103" s="295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0"/>
      <c r="AF103" s="296"/>
      <c r="AG103" s="290"/>
    </row>
    <row r="104" spans="1:33">
      <c r="A104" s="295"/>
      <c r="B104" s="295"/>
      <c r="C104" s="295"/>
      <c r="D104" s="295"/>
      <c r="E104" s="295"/>
      <c r="F104" s="295"/>
      <c r="G104" s="295"/>
      <c r="H104" s="295"/>
      <c r="I104" s="295"/>
      <c r="J104" s="295"/>
      <c r="K104" s="295"/>
      <c r="L104" s="295"/>
      <c r="M104" s="295"/>
      <c r="N104" s="295"/>
      <c r="O104" s="295"/>
      <c r="P104" s="295"/>
      <c r="Q104" s="295"/>
      <c r="R104" s="295"/>
      <c r="S104" s="295"/>
      <c r="T104" s="295"/>
      <c r="U104" s="295"/>
      <c r="V104" s="295"/>
      <c r="W104" s="295"/>
      <c r="X104" s="295"/>
      <c r="Y104" s="295"/>
      <c r="Z104" s="295"/>
      <c r="AA104" s="295"/>
      <c r="AB104" s="295"/>
      <c r="AC104" s="295"/>
      <c r="AD104" s="295"/>
      <c r="AE104" s="290"/>
      <c r="AF104" s="296"/>
      <c r="AG104" s="290"/>
    </row>
    <row r="105" spans="1:33">
      <c r="A105" s="295"/>
      <c r="B105" s="295"/>
      <c r="C105" s="295"/>
      <c r="D105" s="295"/>
      <c r="E105" s="295"/>
      <c r="F105" s="295"/>
      <c r="G105" s="295"/>
      <c r="H105" s="295"/>
      <c r="I105" s="295"/>
      <c r="J105" s="295"/>
      <c r="K105" s="295"/>
      <c r="L105" s="295"/>
      <c r="M105" s="295"/>
      <c r="N105" s="295"/>
      <c r="O105" s="295"/>
      <c r="P105" s="295"/>
      <c r="Q105" s="295"/>
      <c r="R105" s="295"/>
      <c r="S105" s="295"/>
      <c r="T105" s="295"/>
      <c r="U105" s="295"/>
      <c r="V105" s="295"/>
      <c r="W105" s="295"/>
      <c r="X105" s="295"/>
      <c r="Y105" s="295"/>
      <c r="Z105" s="295"/>
      <c r="AA105" s="295"/>
      <c r="AB105" s="295"/>
      <c r="AC105" s="295"/>
      <c r="AD105" s="295"/>
      <c r="AE105" s="290"/>
      <c r="AF105" s="296"/>
      <c r="AG105" s="290"/>
    </row>
    <row r="106" spans="1:33">
      <c r="A106" s="295"/>
      <c r="B106" s="295"/>
      <c r="C106" s="295"/>
      <c r="D106" s="295"/>
      <c r="E106" s="295"/>
      <c r="F106" s="295"/>
      <c r="G106" s="295"/>
      <c r="H106" s="295"/>
      <c r="I106" s="295"/>
      <c r="J106" s="295"/>
      <c r="K106" s="295"/>
      <c r="L106" s="295"/>
      <c r="M106" s="295"/>
      <c r="N106" s="295"/>
      <c r="O106" s="295"/>
      <c r="P106" s="295"/>
      <c r="Q106" s="295"/>
      <c r="R106" s="295"/>
      <c r="S106" s="295"/>
      <c r="T106" s="295"/>
      <c r="U106" s="295"/>
      <c r="V106" s="295"/>
      <c r="W106" s="295"/>
      <c r="X106" s="295"/>
      <c r="Y106" s="295"/>
      <c r="Z106" s="295"/>
      <c r="AA106" s="295"/>
      <c r="AB106" s="295"/>
      <c r="AC106" s="295"/>
      <c r="AD106" s="295"/>
      <c r="AE106" s="290"/>
      <c r="AF106" s="296"/>
      <c r="AG106" s="290"/>
    </row>
    <row r="107" spans="1:33">
      <c r="A107" s="295"/>
      <c r="B107" s="295"/>
      <c r="C107" s="295"/>
      <c r="D107" s="295"/>
      <c r="E107" s="295"/>
      <c r="F107" s="295"/>
      <c r="G107" s="295"/>
      <c r="H107" s="295"/>
      <c r="I107" s="295"/>
      <c r="J107" s="295"/>
      <c r="K107" s="295"/>
      <c r="L107" s="295"/>
      <c r="M107" s="295"/>
      <c r="N107" s="295"/>
      <c r="O107" s="295"/>
      <c r="P107" s="295"/>
      <c r="Q107" s="295"/>
      <c r="R107" s="295"/>
      <c r="S107" s="295"/>
      <c r="T107" s="295"/>
      <c r="U107" s="295"/>
      <c r="V107" s="295"/>
      <c r="W107" s="295"/>
      <c r="X107" s="295"/>
      <c r="Y107" s="295"/>
      <c r="Z107" s="295"/>
      <c r="AA107" s="295"/>
      <c r="AB107" s="295"/>
      <c r="AC107" s="295"/>
      <c r="AD107" s="295"/>
      <c r="AE107" s="290"/>
      <c r="AF107" s="296"/>
      <c r="AG107" s="290"/>
    </row>
    <row r="108" spans="1:33">
      <c r="A108" s="295"/>
      <c r="B108" s="295"/>
      <c r="C108" s="295"/>
      <c r="D108" s="295"/>
      <c r="E108" s="295"/>
      <c r="F108" s="295"/>
      <c r="G108" s="295"/>
      <c r="H108" s="295"/>
      <c r="I108" s="295"/>
      <c r="J108" s="295"/>
      <c r="K108" s="295"/>
      <c r="L108" s="295"/>
      <c r="M108" s="295"/>
      <c r="N108" s="295"/>
      <c r="O108" s="295"/>
      <c r="P108" s="295"/>
      <c r="Q108" s="295"/>
      <c r="R108" s="295"/>
      <c r="S108" s="295"/>
      <c r="T108" s="295"/>
      <c r="U108" s="295"/>
      <c r="V108" s="295"/>
      <c r="W108" s="295"/>
      <c r="X108" s="295"/>
      <c r="Y108" s="295"/>
      <c r="Z108" s="295"/>
      <c r="AA108" s="295"/>
      <c r="AB108" s="295"/>
      <c r="AC108" s="295"/>
      <c r="AD108" s="295"/>
      <c r="AE108" s="290"/>
      <c r="AF108" s="296"/>
      <c r="AG108" s="290"/>
    </row>
    <row r="109" spans="1:33">
      <c r="A109" s="295"/>
      <c r="B109" s="295"/>
      <c r="C109" s="295"/>
      <c r="D109" s="295"/>
      <c r="E109" s="295"/>
      <c r="F109" s="295"/>
      <c r="G109" s="295"/>
      <c r="H109" s="295"/>
      <c r="I109" s="295"/>
      <c r="J109" s="295"/>
      <c r="K109" s="295"/>
      <c r="L109" s="295"/>
      <c r="M109" s="295"/>
      <c r="N109" s="295"/>
      <c r="O109" s="295"/>
      <c r="P109" s="295"/>
      <c r="Q109" s="295"/>
      <c r="R109" s="295"/>
      <c r="S109" s="295"/>
      <c r="T109" s="295"/>
      <c r="U109" s="295"/>
      <c r="V109" s="295"/>
      <c r="W109" s="295"/>
      <c r="X109" s="295"/>
      <c r="Y109" s="295"/>
      <c r="Z109" s="295"/>
      <c r="AA109" s="295"/>
      <c r="AB109" s="295"/>
      <c r="AC109" s="295"/>
      <c r="AD109" s="295"/>
      <c r="AE109" s="290"/>
      <c r="AF109" s="296"/>
      <c r="AG109" s="290"/>
    </row>
    <row r="110" spans="1:33">
      <c r="A110" s="295"/>
      <c r="B110" s="295"/>
      <c r="C110" s="295"/>
      <c r="D110" s="295"/>
      <c r="E110" s="295"/>
      <c r="F110" s="295"/>
      <c r="G110" s="295"/>
      <c r="H110" s="295"/>
      <c r="I110" s="295"/>
      <c r="J110" s="295"/>
      <c r="K110" s="295"/>
      <c r="L110" s="295"/>
      <c r="M110" s="295"/>
      <c r="N110" s="295"/>
      <c r="O110" s="295"/>
      <c r="P110" s="295"/>
      <c r="Q110" s="295"/>
      <c r="R110" s="295"/>
      <c r="S110" s="295"/>
      <c r="T110" s="295"/>
      <c r="U110" s="295"/>
      <c r="V110" s="295"/>
      <c r="W110" s="295"/>
      <c r="X110" s="295"/>
      <c r="Y110" s="295"/>
      <c r="Z110" s="295"/>
      <c r="AA110" s="295"/>
      <c r="AB110" s="295"/>
      <c r="AC110" s="295"/>
      <c r="AD110" s="295"/>
      <c r="AE110" s="290"/>
      <c r="AF110" s="296"/>
      <c r="AG110" s="290"/>
    </row>
    <row r="111" spans="1:33">
      <c r="A111" s="295"/>
      <c r="B111" s="295"/>
      <c r="C111" s="295"/>
      <c r="D111" s="295"/>
      <c r="E111" s="295"/>
      <c r="F111" s="295"/>
      <c r="G111" s="295"/>
      <c r="H111" s="295"/>
      <c r="I111" s="295"/>
      <c r="J111" s="295"/>
      <c r="K111" s="295"/>
      <c r="L111" s="295"/>
      <c r="M111" s="295"/>
      <c r="N111" s="295"/>
      <c r="O111" s="295"/>
      <c r="P111" s="295"/>
      <c r="Q111" s="295"/>
      <c r="R111" s="295"/>
      <c r="S111" s="295"/>
      <c r="T111" s="295"/>
      <c r="U111" s="295"/>
      <c r="V111" s="295"/>
      <c r="W111" s="295"/>
      <c r="X111" s="295"/>
      <c r="Y111" s="295"/>
      <c r="Z111" s="295"/>
      <c r="AA111" s="295"/>
      <c r="AB111" s="295"/>
      <c r="AC111" s="295"/>
      <c r="AD111" s="295"/>
      <c r="AE111" s="290"/>
      <c r="AF111" s="296"/>
      <c r="AG111" s="290"/>
    </row>
    <row r="112" spans="1:33">
      <c r="A112" s="295"/>
      <c r="B112" s="295"/>
      <c r="C112" s="295"/>
      <c r="D112" s="295"/>
      <c r="E112" s="295"/>
      <c r="F112" s="295"/>
      <c r="G112" s="295"/>
      <c r="H112" s="295"/>
      <c r="I112" s="295"/>
      <c r="J112" s="295"/>
      <c r="K112" s="295"/>
      <c r="L112" s="295"/>
      <c r="M112" s="295"/>
      <c r="N112" s="295"/>
      <c r="O112" s="295"/>
      <c r="P112" s="295"/>
      <c r="Q112" s="295"/>
      <c r="R112" s="295"/>
      <c r="S112" s="295"/>
      <c r="T112" s="295"/>
      <c r="U112" s="295"/>
      <c r="V112" s="295"/>
      <c r="W112" s="295"/>
      <c r="X112" s="295"/>
      <c r="Y112" s="295"/>
      <c r="Z112" s="295"/>
      <c r="AA112" s="295"/>
      <c r="AB112" s="295"/>
      <c r="AC112" s="295"/>
      <c r="AD112" s="295"/>
      <c r="AE112" s="290"/>
      <c r="AF112" s="296"/>
      <c r="AG112" s="290"/>
    </row>
    <row r="113" spans="1:33">
      <c r="A113" s="295"/>
      <c r="B113" s="295"/>
      <c r="C113" s="295"/>
      <c r="D113" s="295"/>
      <c r="E113" s="295"/>
      <c r="F113" s="295"/>
      <c r="G113" s="295"/>
      <c r="H113" s="295"/>
      <c r="I113" s="295"/>
      <c r="J113" s="295"/>
      <c r="K113" s="295"/>
      <c r="L113" s="295"/>
      <c r="M113" s="295"/>
      <c r="N113" s="295"/>
      <c r="O113" s="295"/>
      <c r="P113" s="295"/>
      <c r="Q113" s="295"/>
      <c r="R113" s="295"/>
      <c r="S113" s="295"/>
      <c r="T113" s="295"/>
      <c r="U113" s="295"/>
      <c r="V113" s="295"/>
      <c r="W113" s="295"/>
      <c r="X113" s="295"/>
      <c r="Y113" s="295"/>
      <c r="Z113" s="295"/>
      <c r="AA113" s="295"/>
      <c r="AB113" s="295"/>
      <c r="AC113" s="295"/>
      <c r="AD113" s="295"/>
      <c r="AE113" s="290"/>
      <c r="AF113" s="296"/>
      <c r="AG113" s="290"/>
    </row>
    <row r="114" spans="1:33">
      <c r="A114" s="295"/>
      <c r="B114" s="295"/>
      <c r="C114" s="295"/>
      <c r="D114" s="295"/>
      <c r="E114" s="295"/>
      <c r="F114" s="295"/>
      <c r="G114" s="295"/>
      <c r="H114" s="295"/>
      <c r="I114" s="295"/>
      <c r="J114" s="295"/>
      <c r="K114" s="295"/>
      <c r="L114" s="295"/>
      <c r="M114" s="295"/>
      <c r="N114" s="295"/>
      <c r="O114" s="295"/>
      <c r="P114" s="295"/>
      <c r="Q114" s="295"/>
      <c r="R114" s="295"/>
      <c r="S114" s="295"/>
      <c r="T114" s="295"/>
      <c r="U114" s="295"/>
      <c r="V114" s="295"/>
      <c r="W114" s="295"/>
      <c r="X114" s="295"/>
      <c r="Y114" s="295"/>
      <c r="Z114" s="295"/>
      <c r="AA114" s="295"/>
      <c r="AB114" s="295"/>
      <c r="AC114" s="295"/>
      <c r="AD114" s="295"/>
      <c r="AE114" s="290"/>
      <c r="AF114" s="296"/>
      <c r="AG114" s="290"/>
    </row>
    <row r="115" spans="1:33">
      <c r="A115" s="295"/>
      <c r="B115" s="295"/>
      <c r="C115" s="295"/>
      <c r="D115" s="295"/>
      <c r="E115" s="295"/>
      <c r="F115" s="295"/>
      <c r="G115" s="295"/>
      <c r="H115" s="295"/>
      <c r="I115" s="295"/>
      <c r="J115" s="295"/>
      <c r="K115" s="295"/>
      <c r="L115" s="295"/>
      <c r="M115" s="295"/>
      <c r="N115" s="295"/>
      <c r="O115" s="295"/>
      <c r="P115" s="295"/>
      <c r="Q115" s="295"/>
      <c r="R115" s="295"/>
      <c r="S115" s="295"/>
      <c r="T115" s="295"/>
      <c r="U115" s="295"/>
      <c r="V115" s="295"/>
      <c r="W115" s="295"/>
      <c r="X115" s="295"/>
      <c r="Y115" s="295"/>
      <c r="Z115" s="295"/>
      <c r="AA115" s="295"/>
      <c r="AB115" s="295"/>
      <c r="AC115" s="295"/>
      <c r="AD115" s="295"/>
      <c r="AE115" s="290"/>
      <c r="AF115" s="296"/>
      <c r="AG115" s="290"/>
    </row>
    <row r="116" spans="1:33">
      <c r="A116" s="295"/>
      <c r="B116" s="295"/>
      <c r="C116" s="295"/>
      <c r="D116" s="295"/>
      <c r="E116" s="295"/>
      <c r="F116" s="295"/>
      <c r="G116" s="295"/>
      <c r="H116" s="295"/>
      <c r="I116" s="295"/>
      <c r="J116" s="295"/>
      <c r="K116" s="295"/>
      <c r="L116" s="295"/>
      <c r="M116" s="295"/>
      <c r="N116" s="295"/>
      <c r="O116" s="295"/>
      <c r="P116" s="295"/>
      <c r="Q116" s="295"/>
      <c r="R116" s="295"/>
      <c r="S116" s="295"/>
      <c r="T116" s="295"/>
      <c r="U116" s="295"/>
      <c r="V116" s="295"/>
      <c r="W116" s="295"/>
      <c r="X116" s="295"/>
      <c r="Y116" s="295"/>
      <c r="Z116" s="295"/>
      <c r="AA116" s="295"/>
      <c r="AB116" s="295"/>
      <c r="AC116" s="295"/>
      <c r="AD116" s="295"/>
      <c r="AE116" s="290"/>
      <c r="AF116" s="296"/>
      <c r="AG116" s="290"/>
    </row>
    <row r="117" spans="1:33">
      <c r="A117" s="295"/>
      <c r="B117" s="295"/>
      <c r="C117" s="295"/>
      <c r="D117" s="295"/>
      <c r="E117" s="295"/>
      <c r="F117" s="295"/>
      <c r="G117" s="295"/>
      <c r="H117" s="295"/>
      <c r="I117" s="295"/>
      <c r="J117" s="295"/>
      <c r="K117" s="295"/>
      <c r="L117" s="295"/>
      <c r="M117" s="295"/>
      <c r="N117" s="295"/>
      <c r="O117" s="295"/>
      <c r="P117" s="295"/>
      <c r="Q117" s="295"/>
      <c r="R117" s="295"/>
      <c r="S117" s="295"/>
      <c r="T117" s="295"/>
      <c r="U117" s="295"/>
      <c r="V117" s="295"/>
      <c r="W117" s="295"/>
      <c r="X117" s="295"/>
      <c r="Y117" s="295"/>
      <c r="Z117" s="295"/>
      <c r="AA117" s="295"/>
      <c r="AB117" s="295"/>
      <c r="AC117" s="295"/>
      <c r="AD117" s="295"/>
      <c r="AE117" s="290"/>
      <c r="AF117" s="296"/>
      <c r="AG117" s="290"/>
    </row>
    <row r="118" spans="1:33">
      <c r="A118" s="295"/>
      <c r="B118" s="295"/>
      <c r="C118" s="295"/>
      <c r="D118" s="295"/>
      <c r="E118" s="295"/>
      <c r="F118" s="295"/>
      <c r="G118" s="295"/>
      <c r="H118" s="295"/>
      <c r="I118" s="295"/>
      <c r="J118" s="295"/>
      <c r="K118" s="295"/>
      <c r="L118" s="295"/>
      <c r="M118" s="295"/>
      <c r="N118" s="295"/>
      <c r="O118" s="295"/>
      <c r="P118" s="295"/>
      <c r="Q118" s="295"/>
      <c r="R118" s="295"/>
      <c r="S118" s="295"/>
      <c r="T118" s="295"/>
      <c r="U118" s="295"/>
      <c r="V118" s="295"/>
      <c r="W118" s="295"/>
      <c r="X118" s="295"/>
      <c r="Y118" s="295"/>
      <c r="Z118" s="295"/>
      <c r="AA118" s="295"/>
      <c r="AB118" s="295"/>
      <c r="AC118" s="295"/>
      <c r="AD118" s="295"/>
      <c r="AE118" s="290"/>
      <c r="AF118" s="296"/>
      <c r="AG118" s="290"/>
    </row>
    <row r="119" spans="1:33">
      <c r="A119" s="295"/>
      <c r="B119" s="295"/>
      <c r="C119" s="295"/>
      <c r="D119" s="295"/>
      <c r="E119" s="295"/>
      <c r="F119" s="295"/>
      <c r="G119" s="295"/>
      <c r="H119" s="295"/>
      <c r="I119" s="295"/>
      <c r="J119" s="295"/>
      <c r="K119" s="295"/>
      <c r="L119" s="295"/>
      <c r="M119" s="295"/>
      <c r="N119" s="295"/>
      <c r="O119" s="295"/>
      <c r="P119" s="295"/>
      <c r="Q119" s="295"/>
      <c r="R119" s="295"/>
      <c r="S119" s="295"/>
      <c r="T119" s="295"/>
      <c r="U119" s="295"/>
      <c r="V119" s="295"/>
      <c r="W119" s="295"/>
      <c r="X119" s="295"/>
      <c r="Y119" s="295"/>
      <c r="Z119" s="295"/>
      <c r="AA119" s="295"/>
      <c r="AB119" s="295"/>
      <c r="AC119" s="295"/>
      <c r="AD119" s="295"/>
      <c r="AE119" s="290"/>
      <c r="AF119" s="296"/>
      <c r="AG119" s="290"/>
    </row>
    <row r="120" spans="1:33">
      <c r="A120" s="295"/>
      <c r="B120" s="295"/>
      <c r="C120" s="295"/>
      <c r="D120" s="295"/>
      <c r="E120" s="295"/>
      <c r="F120" s="295"/>
      <c r="G120" s="295"/>
      <c r="H120" s="295"/>
      <c r="I120" s="295"/>
      <c r="J120" s="295"/>
      <c r="K120" s="295"/>
      <c r="L120" s="295"/>
      <c r="M120" s="295"/>
      <c r="N120" s="295"/>
      <c r="O120" s="295"/>
      <c r="P120" s="295"/>
      <c r="Q120" s="295"/>
      <c r="R120" s="295"/>
      <c r="S120" s="295"/>
      <c r="T120" s="295"/>
      <c r="U120" s="295"/>
      <c r="V120" s="295"/>
      <c r="W120" s="295"/>
      <c r="X120" s="295"/>
      <c r="Y120" s="295"/>
      <c r="Z120" s="295"/>
      <c r="AA120" s="295"/>
      <c r="AB120" s="295"/>
      <c r="AC120" s="295"/>
      <c r="AD120" s="295"/>
      <c r="AE120" s="290"/>
      <c r="AF120" s="296"/>
      <c r="AG120" s="290"/>
    </row>
    <row r="121" spans="1:33">
      <c r="A121" s="295"/>
      <c r="B121" s="295"/>
      <c r="C121" s="295"/>
      <c r="D121" s="295"/>
      <c r="E121" s="295"/>
      <c r="F121" s="295"/>
      <c r="G121" s="295"/>
      <c r="H121" s="295"/>
      <c r="I121" s="295"/>
      <c r="J121" s="295"/>
      <c r="K121" s="295"/>
      <c r="L121" s="295"/>
      <c r="M121" s="295"/>
      <c r="N121" s="295"/>
      <c r="O121" s="295"/>
      <c r="P121" s="295"/>
      <c r="Q121" s="295"/>
      <c r="R121" s="295"/>
      <c r="S121" s="295"/>
      <c r="T121" s="295"/>
      <c r="U121" s="295"/>
      <c r="V121" s="295"/>
      <c r="W121" s="295"/>
      <c r="X121" s="295"/>
      <c r="Y121" s="295"/>
      <c r="Z121" s="295"/>
      <c r="AA121" s="295"/>
      <c r="AB121" s="295"/>
      <c r="AC121" s="295"/>
      <c r="AD121" s="295"/>
      <c r="AE121" s="290"/>
      <c r="AF121" s="296"/>
      <c r="AG121" s="290"/>
    </row>
    <row r="122" spans="1:33">
      <c r="A122" s="295"/>
      <c r="B122" s="295"/>
      <c r="C122" s="295"/>
      <c r="D122" s="295"/>
      <c r="E122" s="295"/>
      <c r="F122" s="295"/>
      <c r="G122" s="295"/>
      <c r="H122" s="295"/>
      <c r="I122" s="295"/>
      <c r="J122" s="295"/>
      <c r="K122" s="295"/>
      <c r="L122" s="295"/>
      <c r="M122" s="295"/>
      <c r="N122" s="295"/>
      <c r="O122" s="295"/>
      <c r="P122" s="295"/>
      <c r="Q122" s="295"/>
      <c r="R122" s="295"/>
      <c r="S122" s="295"/>
      <c r="T122" s="295"/>
      <c r="U122" s="295"/>
      <c r="V122" s="295"/>
      <c r="W122" s="295"/>
      <c r="X122" s="295"/>
      <c r="Y122" s="295"/>
      <c r="Z122" s="295"/>
      <c r="AA122" s="295"/>
      <c r="AB122" s="295"/>
      <c r="AC122" s="295"/>
      <c r="AD122" s="295"/>
      <c r="AE122" s="290"/>
      <c r="AF122" s="296"/>
      <c r="AG122" s="290"/>
    </row>
    <row r="123" spans="1:33">
      <c r="A123" s="295"/>
      <c r="B123" s="295"/>
      <c r="C123" s="295"/>
      <c r="D123" s="295"/>
      <c r="E123" s="295"/>
      <c r="F123" s="295"/>
      <c r="G123" s="295"/>
      <c r="H123" s="295"/>
      <c r="I123" s="295"/>
      <c r="J123" s="295"/>
      <c r="K123" s="295"/>
      <c r="L123" s="295"/>
      <c r="M123" s="295"/>
      <c r="N123" s="295"/>
      <c r="O123" s="295"/>
      <c r="P123" s="295"/>
      <c r="Q123" s="295"/>
      <c r="R123" s="295"/>
      <c r="S123" s="295"/>
      <c r="T123" s="295"/>
      <c r="U123" s="295"/>
      <c r="V123" s="295"/>
      <c r="W123" s="295"/>
      <c r="X123" s="295"/>
      <c r="Y123" s="295"/>
      <c r="Z123" s="295"/>
      <c r="AA123" s="295"/>
      <c r="AB123" s="295"/>
      <c r="AC123" s="295"/>
      <c r="AD123" s="295"/>
      <c r="AE123" s="290"/>
      <c r="AF123" s="296"/>
      <c r="AG123" s="290"/>
    </row>
    <row r="124" spans="1:33">
      <c r="A124" s="295"/>
      <c r="B124" s="295"/>
      <c r="C124" s="295"/>
      <c r="D124" s="295"/>
      <c r="E124" s="295"/>
      <c r="F124" s="295"/>
      <c r="G124" s="295"/>
      <c r="H124" s="295"/>
      <c r="I124" s="295"/>
      <c r="J124" s="295"/>
      <c r="K124" s="295"/>
      <c r="L124" s="295"/>
      <c r="M124" s="295"/>
      <c r="N124" s="295"/>
      <c r="O124" s="295"/>
      <c r="P124" s="295"/>
      <c r="Q124" s="295"/>
      <c r="R124" s="295"/>
      <c r="S124" s="295"/>
      <c r="T124" s="295"/>
      <c r="U124" s="295"/>
      <c r="V124" s="295"/>
      <c r="W124" s="295"/>
      <c r="X124" s="295"/>
      <c r="Y124" s="295"/>
      <c r="Z124" s="295"/>
      <c r="AA124" s="295"/>
      <c r="AB124" s="295"/>
      <c r="AC124" s="295"/>
      <c r="AD124" s="295"/>
      <c r="AE124" s="290"/>
      <c r="AF124" s="296"/>
      <c r="AG124" s="290"/>
    </row>
    <row r="125" spans="1:33">
      <c r="A125" s="295"/>
      <c r="B125" s="295"/>
      <c r="C125" s="295"/>
      <c r="D125" s="295"/>
      <c r="E125" s="295"/>
      <c r="F125" s="295"/>
      <c r="G125" s="295"/>
      <c r="H125" s="295"/>
      <c r="I125" s="295"/>
      <c r="J125" s="295"/>
      <c r="K125" s="295"/>
      <c r="L125" s="295"/>
      <c r="M125" s="295"/>
      <c r="N125" s="295"/>
      <c r="O125" s="295"/>
      <c r="P125" s="295"/>
      <c r="Q125" s="295"/>
      <c r="R125" s="295"/>
      <c r="S125" s="295"/>
      <c r="T125" s="295"/>
      <c r="U125" s="295"/>
      <c r="V125" s="295"/>
      <c r="W125" s="295"/>
      <c r="X125" s="295"/>
      <c r="Y125" s="295"/>
      <c r="Z125" s="295"/>
      <c r="AA125" s="295"/>
      <c r="AB125" s="295"/>
      <c r="AC125" s="295"/>
      <c r="AD125" s="295"/>
      <c r="AE125" s="290"/>
      <c r="AF125" s="296"/>
      <c r="AG125" s="290"/>
    </row>
    <row r="126" spans="1:33">
      <c r="A126" s="295"/>
      <c r="B126" s="295"/>
      <c r="C126" s="295"/>
      <c r="D126" s="295"/>
      <c r="E126" s="295"/>
      <c r="F126" s="295"/>
      <c r="G126" s="295"/>
      <c r="H126" s="295"/>
      <c r="I126" s="295"/>
      <c r="J126" s="295"/>
      <c r="K126" s="295"/>
      <c r="L126" s="295"/>
      <c r="M126" s="295"/>
      <c r="N126" s="295"/>
      <c r="O126" s="295"/>
      <c r="P126" s="295"/>
      <c r="Q126" s="295"/>
      <c r="R126" s="295"/>
      <c r="S126" s="295"/>
      <c r="T126" s="295"/>
      <c r="U126" s="295"/>
      <c r="V126" s="295"/>
      <c r="W126" s="295"/>
      <c r="X126" s="295"/>
      <c r="Y126" s="295"/>
      <c r="Z126" s="295"/>
      <c r="AA126" s="295"/>
      <c r="AB126" s="295"/>
      <c r="AC126" s="295"/>
      <c r="AD126" s="295"/>
      <c r="AE126" s="290"/>
      <c r="AF126" s="296"/>
      <c r="AG126" s="290"/>
    </row>
    <row r="127" spans="1:33">
      <c r="A127" s="295"/>
      <c r="B127" s="295"/>
      <c r="C127" s="295"/>
      <c r="D127" s="295"/>
      <c r="E127" s="295"/>
      <c r="F127" s="295"/>
      <c r="G127" s="295"/>
      <c r="H127" s="295"/>
      <c r="I127" s="295"/>
      <c r="J127" s="295"/>
      <c r="K127" s="295"/>
      <c r="L127" s="295"/>
      <c r="M127" s="295"/>
      <c r="N127" s="295"/>
      <c r="O127" s="295"/>
      <c r="P127" s="295"/>
      <c r="Q127" s="295"/>
      <c r="R127" s="295"/>
      <c r="S127" s="295"/>
      <c r="T127" s="295"/>
      <c r="U127" s="295"/>
      <c r="V127" s="295"/>
      <c r="W127" s="295"/>
      <c r="X127" s="295"/>
      <c r="Y127" s="295"/>
      <c r="Z127" s="295"/>
      <c r="AA127" s="295"/>
      <c r="AB127" s="295"/>
      <c r="AC127" s="295"/>
      <c r="AD127" s="295"/>
      <c r="AE127" s="290"/>
      <c r="AF127" s="296"/>
      <c r="AG127" s="290"/>
    </row>
    <row r="128" spans="1:33">
      <c r="A128" s="295"/>
      <c r="B128" s="295"/>
      <c r="C128" s="295"/>
      <c r="D128" s="295"/>
      <c r="E128" s="295"/>
      <c r="F128" s="295"/>
      <c r="G128" s="295"/>
      <c r="H128" s="295"/>
      <c r="I128" s="295"/>
      <c r="J128" s="295"/>
      <c r="K128" s="295"/>
      <c r="L128" s="295"/>
      <c r="M128" s="295"/>
      <c r="N128" s="295"/>
      <c r="O128" s="295"/>
      <c r="P128" s="295"/>
      <c r="Q128" s="295"/>
      <c r="R128" s="295"/>
      <c r="S128" s="295"/>
      <c r="T128" s="295"/>
      <c r="U128" s="295"/>
      <c r="V128" s="295"/>
      <c r="W128" s="295"/>
      <c r="X128" s="295"/>
      <c r="Y128" s="295"/>
      <c r="Z128" s="295"/>
      <c r="AA128" s="295"/>
      <c r="AB128" s="295"/>
      <c r="AC128" s="295"/>
      <c r="AD128" s="295"/>
      <c r="AE128" s="290"/>
      <c r="AF128" s="296"/>
      <c r="AG128" s="290"/>
    </row>
    <row r="129" spans="1:33">
      <c r="A129" s="295"/>
      <c r="B129" s="295"/>
      <c r="C129" s="295"/>
      <c r="D129" s="295"/>
      <c r="E129" s="295"/>
      <c r="F129" s="295"/>
      <c r="G129" s="295"/>
      <c r="H129" s="295"/>
      <c r="I129" s="295"/>
      <c r="J129" s="295"/>
      <c r="K129" s="295"/>
      <c r="L129" s="295"/>
      <c r="M129" s="295"/>
      <c r="N129" s="295"/>
      <c r="O129" s="295"/>
      <c r="P129" s="295"/>
      <c r="Q129" s="295"/>
      <c r="R129" s="295"/>
      <c r="S129" s="295"/>
      <c r="T129" s="295"/>
      <c r="U129" s="295"/>
      <c r="V129" s="295"/>
      <c r="W129" s="295"/>
      <c r="X129" s="295"/>
      <c r="Y129" s="295"/>
      <c r="Z129" s="295"/>
      <c r="AA129" s="295"/>
      <c r="AB129" s="295"/>
      <c r="AC129" s="295"/>
      <c r="AD129" s="295"/>
      <c r="AE129" s="290"/>
      <c r="AF129" s="296"/>
      <c r="AG129" s="290"/>
    </row>
    <row r="130" spans="1:33">
      <c r="A130" s="295"/>
      <c r="B130" s="295"/>
      <c r="C130" s="295"/>
      <c r="D130" s="295"/>
      <c r="E130" s="295"/>
      <c r="F130" s="295"/>
      <c r="G130" s="295"/>
      <c r="H130" s="295"/>
      <c r="I130" s="295"/>
      <c r="J130" s="295"/>
      <c r="K130" s="295"/>
      <c r="L130" s="295"/>
      <c r="M130" s="295"/>
      <c r="N130" s="295"/>
      <c r="O130" s="295"/>
      <c r="P130" s="295"/>
      <c r="Q130" s="295"/>
      <c r="R130" s="295"/>
      <c r="S130" s="295"/>
      <c r="T130" s="295"/>
      <c r="U130" s="295"/>
      <c r="V130" s="295"/>
      <c r="W130" s="295"/>
      <c r="X130" s="295"/>
      <c r="Y130" s="295"/>
      <c r="Z130" s="295"/>
      <c r="AA130" s="295"/>
      <c r="AB130" s="295"/>
      <c r="AC130" s="295"/>
      <c r="AD130" s="295"/>
      <c r="AE130" s="290"/>
      <c r="AF130" s="296"/>
      <c r="AG130" s="290"/>
    </row>
    <row r="131" spans="1:33">
      <c r="A131" s="295"/>
      <c r="B131" s="295"/>
      <c r="C131" s="295"/>
      <c r="D131" s="295"/>
      <c r="E131" s="295"/>
      <c r="F131" s="295"/>
      <c r="G131" s="295"/>
      <c r="H131" s="295"/>
      <c r="I131" s="295"/>
      <c r="J131" s="295"/>
      <c r="K131" s="295"/>
      <c r="L131" s="295"/>
      <c r="M131" s="295"/>
      <c r="N131" s="295"/>
      <c r="O131" s="295"/>
      <c r="P131" s="295"/>
      <c r="Q131" s="295"/>
      <c r="R131" s="295"/>
      <c r="S131" s="295"/>
      <c r="T131" s="295"/>
      <c r="U131" s="295"/>
      <c r="V131" s="295"/>
      <c r="W131" s="295"/>
      <c r="X131" s="295"/>
      <c r="Y131" s="295"/>
      <c r="Z131" s="295"/>
      <c r="AA131" s="295"/>
      <c r="AB131" s="295"/>
      <c r="AC131" s="295"/>
      <c r="AD131" s="295"/>
      <c r="AE131" s="290"/>
      <c r="AF131" s="296"/>
      <c r="AG131" s="290"/>
    </row>
    <row r="132" spans="1:33">
      <c r="A132" s="295"/>
      <c r="B132" s="295"/>
      <c r="C132" s="295"/>
      <c r="D132" s="295"/>
      <c r="E132" s="295"/>
      <c r="F132" s="295"/>
      <c r="G132" s="295"/>
      <c r="H132" s="295"/>
      <c r="I132" s="295"/>
      <c r="J132" s="295"/>
      <c r="K132" s="295"/>
      <c r="L132" s="295"/>
      <c r="M132" s="295"/>
      <c r="N132" s="295"/>
      <c r="O132" s="295"/>
      <c r="P132" s="295"/>
      <c r="Q132" s="295"/>
      <c r="R132" s="295"/>
      <c r="S132" s="295"/>
      <c r="T132" s="295"/>
      <c r="U132" s="295"/>
      <c r="V132" s="295"/>
      <c r="W132" s="295"/>
      <c r="X132" s="295"/>
      <c r="Y132" s="295"/>
      <c r="Z132" s="295"/>
      <c r="AA132" s="295"/>
      <c r="AB132" s="295"/>
      <c r="AC132" s="295"/>
      <c r="AD132" s="295"/>
      <c r="AE132" s="290"/>
      <c r="AF132" s="296"/>
      <c r="AG132" s="290"/>
    </row>
    <row r="133" spans="1:33">
      <c r="A133" s="295"/>
      <c r="B133" s="295"/>
      <c r="C133" s="295"/>
      <c r="D133" s="295"/>
      <c r="E133" s="295"/>
      <c r="F133" s="295"/>
      <c r="G133" s="295"/>
      <c r="H133" s="295"/>
      <c r="I133" s="295"/>
      <c r="J133" s="295"/>
      <c r="K133" s="295"/>
      <c r="L133" s="295"/>
      <c r="M133" s="295"/>
      <c r="N133" s="295"/>
      <c r="O133" s="295"/>
      <c r="P133" s="295"/>
      <c r="Q133" s="295"/>
      <c r="R133" s="295"/>
      <c r="S133" s="295"/>
      <c r="T133" s="295"/>
      <c r="U133" s="295"/>
      <c r="V133" s="295"/>
      <c r="W133" s="295"/>
      <c r="X133" s="295"/>
      <c r="Y133" s="295"/>
      <c r="Z133" s="295"/>
      <c r="AA133" s="295"/>
      <c r="AB133" s="295"/>
      <c r="AC133" s="295"/>
      <c r="AD133" s="295"/>
      <c r="AE133" s="290"/>
      <c r="AF133" s="296"/>
      <c r="AG133" s="290"/>
    </row>
    <row r="134" spans="1:33">
      <c r="A134" s="295"/>
      <c r="B134" s="295"/>
      <c r="C134" s="295"/>
      <c r="D134" s="295"/>
      <c r="E134" s="295"/>
      <c r="F134" s="295"/>
      <c r="G134" s="295"/>
      <c r="H134" s="295"/>
      <c r="I134" s="295"/>
      <c r="J134" s="295"/>
      <c r="K134" s="295"/>
      <c r="L134" s="295"/>
      <c r="M134" s="295"/>
      <c r="N134" s="295"/>
      <c r="O134" s="295"/>
      <c r="P134" s="295"/>
      <c r="Q134" s="295"/>
      <c r="R134" s="295"/>
      <c r="S134" s="295"/>
      <c r="T134" s="295"/>
      <c r="U134" s="295"/>
      <c r="V134" s="295"/>
      <c r="W134" s="295"/>
      <c r="X134" s="295"/>
      <c r="Y134" s="295"/>
      <c r="Z134" s="295"/>
      <c r="AA134" s="295"/>
      <c r="AB134" s="295"/>
      <c r="AC134" s="295"/>
      <c r="AD134" s="295"/>
      <c r="AE134" s="290"/>
      <c r="AF134" s="296"/>
      <c r="AG134" s="290"/>
    </row>
    <row r="135" spans="1:33">
      <c r="A135" s="295"/>
      <c r="B135" s="295"/>
      <c r="C135" s="295"/>
      <c r="D135" s="295"/>
      <c r="E135" s="295"/>
      <c r="F135" s="295"/>
      <c r="G135" s="295"/>
      <c r="H135" s="295"/>
      <c r="I135" s="295"/>
      <c r="J135" s="295"/>
      <c r="K135" s="295"/>
      <c r="L135" s="295"/>
      <c r="M135" s="295"/>
      <c r="N135" s="295"/>
      <c r="O135" s="295"/>
      <c r="P135" s="295"/>
      <c r="Q135" s="295"/>
      <c r="R135" s="295"/>
      <c r="S135" s="295"/>
      <c r="T135" s="295"/>
      <c r="U135" s="295"/>
      <c r="V135" s="295"/>
      <c r="W135" s="295"/>
      <c r="X135" s="295"/>
      <c r="Y135" s="295"/>
      <c r="Z135" s="295"/>
      <c r="AA135" s="295"/>
      <c r="AB135" s="295"/>
      <c r="AC135" s="295"/>
      <c r="AD135" s="295"/>
      <c r="AE135" s="290"/>
      <c r="AF135" s="296"/>
      <c r="AG135" s="290"/>
    </row>
    <row r="136" spans="1:33">
      <c r="A136" s="295"/>
      <c r="B136" s="295"/>
      <c r="C136" s="295"/>
      <c r="D136" s="295"/>
      <c r="E136" s="295"/>
      <c r="F136" s="295"/>
      <c r="G136" s="295"/>
      <c r="H136" s="295"/>
      <c r="I136" s="295"/>
      <c r="J136" s="295"/>
      <c r="K136" s="295"/>
      <c r="L136" s="295"/>
      <c r="M136" s="295"/>
      <c r="N136" s="295"/>
      <c r="O136" s="295"/>
      <c r="P136" s="295"/>
      <c r="Q136" s="295"/>
      <c r="R136" s="295"/>
      <c r="S136" s="295"/>
      <c r="T136" s="295"/>
      <c r="U136" s="295"/>
      <c r="V136" s="295"/>
      <c r="W136" s="295"/>
      <c r="X136" s="295"/>
      <c r="Y136" s="295"/>
      <c r="Z136" s="295"/>
      <c r="AA136" s="295"/>
      <c r="AB136" s="295"/>
      <c r="AC136" s="295"/>
      <c r="AD136" s="295"/>
      <c r="AE136" s="290"/>
      <c r="AF136" s="296"/>
      <c r="AG136" s="290"/>
    </row>
    <row r="137" spans="1:33">
      <c r="A137" s="295"/>
      <c r="B137" s="295"/>
      <c r="C137" s="295"/>
      <c r="D137" s="295"/>
      <c r="E137" s="295"/>
      <c r="F137" s="295"/>
      <c r="G137" s="295"/>
      <c r="H137" s="295"/>
      <c r="I137" s="295"/>
      <c r="J137" s="295"/>
      <c r="K137" s="295"/>
      <c r="L137" s="295"/>
      <c r="M137" s="295"/>
      <c r="N137" s="295"/>
      <c r="O137" s="295"/>
      <c r="P137" s="295"/>
      <c r="Q137" s="295"/>
      <c r="R137" s="295"/>
      <c r="S137" s="295"/>
      <c r="T137" s="295"/>
      <c r="U137" s="295"/>
      <c r="V137" s="295"/>
      <c r="W137" s="295"/>
      <c r="X137" s="295"/>
      <c r="Y137" s="295"/>
      <c r="Z137" s="295"/>
      <c r="AA137" s="295"/>
      <c r="AB137" s="295"/>
      <c r="AC137" s="295"/>
      <c r="AD137" s="295"/>
      <c r="AE137" s="290"/>
      <c r="AF137" s="296"/>
      <c r="AG137" s="290"/>
    </row>
    <row r="138" spans="1:33">
      <c r="A138" s="295"/>
      <c r="B138" s="295"/>
      <c r="C138" s="295"/>
      <c r="D138" s="295"/>
      <c r="E138" s="295"/>
      <c r="F138" s="295"/>
      <c r="G138" s="295"/>
      <c r="H138" s="295"/>
      <c r="I138" s="295"/>
      <c r="J138" s="295"/>
      <c r="K138" s="295"/>
      <c r="L138" s="295"/>
      <c r="M138" s="295"/>
      <c r="N138" s="295"/>
      <c r="O138" s="295"/>
      <c r="P138" s="295"/>
      <c r="Q138" s="295"/>
      <c r="R138" s="295"/>
      <c r="S138" s="295"/>
      <c r="T138" s="295"/>
      <c r="U138" s="295"/>
      <c r="V138" s="295"/>
      <c r="W138" s="295"/>
      <c r="X138" s="295"/>
      <c r="Y138" s="295"/>
      <c r="Z138" s="295"/>
      <c r="AA138" s="295"/>
      <c r="AB138" s="295"/>
      <c r="AC138" s="295"/>
      <c r="AD138" s="295"/>
      <c r="AE138" s="290"/>
      <c r="AF138" s="296"/>
      <c r="AG138" s="290"/>
    </row>
    <row r="139" spans="1:33">
      <c r="A139" s="295"/>
      <c r="B139" s="295"/>
      <c r="C139" s="295"/>
      <c r="D139" s="295"/>
      <c r="E139" s="295"/>
      <c r="F139" s="295"/>
      <c r="G139" s="295"/>
      <c r="H139" s="295"/>
      <c r="I139" s="295"/>
      <c r="J139" s="295"/>
      <c r="K139" s="295"/>
      <c r="L139" s="295"/>
      <c r="M139" s="295"/>
      <c r="N139" s="295"/>
      <c r="O139" s="295"/>
      <c r="P139" s="295"/>
      <c r="Q139" s="295"/>
      <c r="R139" s="295"/>
      <c r="S139" s="295"/>
      <c r="T139" s="295"/>
      <c r="U139" s="295"/>
      <c r="V139" s="295"/>
      <c r="W139" s="295"/>
      <c r="X139" s="295"/>
      <c r="Y139" s="295"/>
      <c r="Z139" s="295"/>
      <c r="AA139" s="295"/>
      <c r="AB139" s="295"/>
      <c r="AC139" s="295"/>
      <c r="AD139" s="295"/>
      <c r="AE139" s="290"/>
      <c r="AF139" s="296"/>
      <c r="AG139" s="290"/>
    </row>
    <row r="140" spans="1:33">
      <c r="A140" s="295"/>
      <c r="B140" s="295"/>
      <c r="C140" s="295"/>
      <c r="D140" s="295"/>
      <c r="E140" s="295"/>
      <c r="F140" s="295"/>
      <c r="G140" s="295"/>
      <c r="H140" s="295"/>
      <c r="I140" s="295"/>
      <c r="J140" s="295"/>
      <c r="K140" s="295"/>
      <c r="L140" s="295"/>
      <c r="M140" s="295"/>
      <c r="N140" s="295"/>
      <c r="O140" s="295"/>
      <c r="P140" s="295"/>
      <c r="Q140" s="295"/>
      <c r="R140" s="295"/>
      <c r="S140" s="295"/>
      <c r="T140" s="295"/>
      <c r="U140" s="295"/>
      <c r="V140" s="295"/>
      <c r="W140" s="295"/>
      <c r="X140" s="295"/>
      <c r="Y140" s="295"/>
      <c r="Z140" s="295"/>
      <c r="AA140" s="295"/>
      <c r="AB140" s="295"/>
      <c r="AC140" s="295"/>
      <c r="AD140" s="295"/>
      <c r="AE140" s="290"/>
      <c r="AF140" s="296"/>
      <c r="AG140" s="290"/>
    </row>
    <row r="141" spans="1:33">
      <c r="A141" s="295"/>
      <c r="B141" s="295"/>
      <c r="C141" s="295"/>
      <c r="D141" s="295"/>
      <c r="E141" s="295"/>
      <c r="F141" s="295"/>
      <c r="G141" s="295"/>
      <c r="H141" s="295"/>
      <c r="I141" s="295"/>
      <c r="J141" s="295"/>
      <c r="K141" s="295"/>
      <c r="L141" s="295"/>
      <c r="M141" s="295"/>
      <c r="N141" s="295"/>
      <c r="O141" s="295"/>
      <c r="P141" s="295"/>
      <c r="Q141" s="295"/>
      <c r="R141" s="295"/>
      <c r="S141" s="295"/>
      <c r="T141" s="295"/>
      <c r="U141" s="295"/>
      <c r="V141" s="295"/>
      <c r="W141" s="295"/>
      <c r="X141" s="295"/>
      <c r="Y141" s="295"/>
      <c r="Z141" s="295"/>
      <c r="AA141" s="295"/>
      <c r="AB141" s="295"/>
      <c r="AC141" s="295"/>
      <c r="AD141" s="295"/>
      <c r="AE141" s="290"/>
      <c r="AF141" s="296"/>
      <c r="AG141" s="290"/>
    </row>
    <row r="142" spans="1:33">
      <c r="A142" s="295"/>
      <c r="B142" s="295"/>
      <c r="C142" s="295"/>
      <c r="D142" s="295"/>
      <c r="E142" s="295"/>
      <c r="F142" s="295"/>
      <c r="G142" s="295"/>
      <c r="H142" s="295"/>
      <c r="I142" s="295"/>
      <c r="J142" s="295"/>
      <c r="K142" s="295"/>
      <c r="L142" s="295"/>
      <c r="M142" s="295"/>
      <c r="N142" s="295"/>
      <c r="O142" s="295"/>
      <c r="P142" s="295"/>
      <c r="Q142" s="295"/>
      <c r="R142" s="295"/>
      <c r="S142" s="295"/>
      <c r="T142" s="295"/>
      <c r="U142" s="295"/>
      <c r="V142" s="295"/>
      <c r="W142" s="295"/>
      <c r="X142" s="295"/>
      <c r="Y142" s="295"/>
      <c r="Z142" s="295"/>
      <c r="AA142" s="295"/>
      <c r="AB142" s="295"/>
      <c r="AC142" s="295"/>
      <c r="AD142" s="295"/>
      <c r="AE142" s="290"/>
      <c r="AF142" s="296"/>
      <c r="AG142" s="290"/>
    </row>
    <row r="143" spans="1:33">
      <c r="A143" s="295"/>
      <c r="B143" s="295"/>
      <c r="C143" s="295"/>
      <c r="D143" s="295"/>
      <c r="E143" s="295"/>
      <c r="F143" s="295"/>
      <c r="G143" s="295"/>
      <c r="H143" s="295"/>
      <c r="I143" s="295"/>
      <c r="J143" s="295"/>
      <c r="K143" s="295"/>
      <c r="L143" s="295"/>
      <c r="M143" s="295"/>
      <c r="N143" s="295"/>
      <c r="O143" s="295"/>
      <c r="P143" s="295"/>
      <c r="Q143" s="295"/>
      <c r="R143" s="295"/>
      <c r="S143" s="295"/>
      <c r="T143" s="295"/>
      <c r="U143" s="295"/>
      <c r="V143" s="295"/>
      <c r="W143" s="295"/>
      <c r="X143" s="295"/>
      <c r="Y143" s="295"/>
      <c r="Z143" s="295"/>
      <c r="AA143" s="295"/>
      <c r="AB143" s="295"/>
      <c r="AC143" s="295"/>
      <c r="AD143" s="295"/>
      <c r="AE143" s="290"/>
      <c r="AF143" s="296"/>
      <c r="AG143" s="290"/>
    </row>
    <row r="144" spans="1:33">
      <c r="A144" s="295"/>
      <c r="B144" s="295"/>
      <c r="C144" s="295"/>
      <c r="D144" s="295"/>
      <c r="E144" s="295"/>
      <c r="F144" s="295"/>
      <c r="G144" s="295"/>
      <c r="H144" s="295"/>
      <c r="I144" s="295"/>
      <c r="J144" s="295"/>
      <c r="K144" s="295"/>
      <c r="L144" s="295"/>
      <c r="M144" s="295"/>
      <c r="N144" s="295"/>
      <c r="O144" s="295"/>
      <c r="P144" s="295"/>
      <c r="Q144" s="295"/>
      <c r="R144" s="295"/>
      <c r="S144" s="295"/>
      <c r="T144" s="295"/>
      <c r="U144" s="295"/>
      <c r="V144" s="295"/>
      <c r="W144" s="295"/>
      <c r="X144" s="295"/>
      <c r="Y144" s="295"/>
      <c r="Z144" s="295"/>
      <c r="AA144" s="295"/>
      <c r="AB144" s="295"/>
      <c r="AC144" s="295"/>
      <c r="AD144" s="295"/>
      <c r="AE144" s="290"/>
      <c r="AF144" s="296"/>
      <c r="AG144" s="290"/>
    </row>
    <row r="145" spans="1:33">
      <c r="A145" s="295"/>
      <c r="B145" s="295"/>
      <c r="C145" s="295"/>
      <c r="D145" s="295"/>
      <c r="E145" s="295"/>
      <c r="F145" s="295"/>
      <c r="G145" s="295"/>
      <c r="H145" s="295"/>
      <c r="I145" s="295"/>
      <c r="J145" s="295"/>
      <c r="K145" s="295"/>
      <c r="L145" s="295"/>
      <c r="M145" s="295"/>
      <c r="N145" s="295"/>
      <c r="O145" s="295"/>
      <c r="P145" s="295"/>
      <c r="Q145" s="295"/>
      <c r="R145" s="295"/>
      <c r="S145" s="295"/>
      <c r="T145" s="295"/>
      <c r="U145" s="295"/>
      <c r="V145" s="295"/>
      <c r="W145" s="295"/>
      <c r="X145" s="295"/>
      <c r="Y145" s="295"/>
      <c r="Z145" s="295"/>
      <c r="AA145" s="295"/>
      <c r="AB145" s="295"/>
      <c r="AC145" s="295"/>
      <c r="AD145" s="295"/>
      <c r="AE145" s="290"/>
      <c r="AF145" s="296"/>
      <c r="AG145" s="290"/>
    </row>
    <row r="146" spans="1:33">
      <c r="A146" s="295"/>
      <c r="B146" s="295"/>
      <c r="C146" s="295"/>
      <c r="D146" s="295"/>
      <c r="E146" s="295"/>
      <c r="F146" s="295"/>
      <c r="G146" s="295"/>
      <c r="H146" s="295"/>
      <c r="I146" s="295"/>
      <c r="J146" s="295"/>
      <c r="K146" s="295"/>
      <c r="L146" s="295"/>
      <c r="M146" s="295"/>
      <c r="N146" s="295"/>
      <c r="O146" s="295"/>
      <c r="P146" s="295"/>
      <c r="Q146" s="295"/>
      <c r="R146" s="295"/>
      <c r="S146" s="295"/>
      <c r="T146" s="295"/>
      <c r="U146" s="295"/>
      <c r="V146" s="295"/>
      <c r="W146" s="295"/>
      <c r="X146" s="295"/>
      <c r="Y146" s="295"/>
      <c r="Z146" s="295"/>
      <c r="AA146" s="295"/>
      <c r="AB146" s="295"/>
      <c r="AC146" s="295"/>
      <c r="AD146" s="295"/>
      <c r="AE146" s="290"/>
      <c r="AF146" s="296"/>
      <c r="AG146" s="290"/>
    </row>
    <row r="147" spans="1:33">
      <c r="A147" s="295"/>
      <c r="B147" s="295"/>
      <c r="C147" s="295"/>
      <c r="D147" s="295"/>
      <c r="E147" s="295"/>
      <c r="F147" s="295"/>
      <c r="G147" s="295"/>
      <c r="H147" s="295"/>
      <c r="I147" s="295"/>
      <c r="J147" s="295"/>
      <c r="K147" s="295"/>
      <c r="L147" s="295"/>
      <c r="M147" s="295"/>
      <c r="N147" s="295"/>
      <c r="O147" s="295"/>
      <c r="P147" s="295"/>
      <c r="Q147" s="295"/>
      <c r="R147" s="295"/>
      <c r="S147" s="295"/>
      <c r="T147" s="295"/>
      <c r="U147" s="295"/>
      <c r="V147" s="295"/>
      <c r="W147" s="295"/>
      <c r="X147" s="295"/>
      <c r="Y147" s="295"/>
      <c r="Z147" s="295"/>
      <c r="AA147" s="295"/>
      <c r="AB147" s="295"/>
      <c r="AC147" s="295"/>
      <c r="AD147" s="295"/>
      <c r="AE147" s="290"/>
      <c r="AF147" s="296"/>
      <c r="AG147" s="290"/>
    </row>
    <row r="148" spans="1:33">
      <c r="A148" s="295"/>
      <c r="B148" s="295"/>
      <c r="C148" s="295"/>
      <c r="D148" s="295"/>
      <c r="E148" s="295"/>
      <c r="F148" s="295"/>
      <c r="G148" s="295"/>
      <c r="H148" s="295"/>
      <c r="I148" s="295"/>
      <c r="J148" s="295"/>
      <c r="K148" s="295"/>
      <c r="L148" s="295"/>
      <c r="M148" s="295"/>
      <c r="N148" s="295"/>
      <c r="O148" s="295"/>
      <c r="P148" s="295"/>
      <c r="Q148" s="295"/>
      <c r="R148" s="295"/>
      <c r="S148" s="295"/>
      <c r="T148" s="295"/>
      <c r="U148" s="295"/>
      <c r="V148" s="295"/>
      <c r="W148" s="295"/>
      <c r="X148" s="295"/>
      <c r="Y148" s="295"/>
      <c r="Z148" s="295"/>
      <c r="AA148" s="295"/>
      <c r="AB148" s="295"/>
      <c r="AC148" s="295"/>
      <c r="AD148" s="295"/>
      <c r="AE148" s="290"/>
      <c r="AF148" s="296"/>
      <c r="AG148" s="290"/>
    </row>
    <row r="149" spans="1:33">
      <c r="A149" s="295"/>
      <c r="B149" s="295"/>
      <c r="C149" s="295"/>
      <c r="D149" s="295"/>
      <c r="E149" s="295"/>
      <c r="F149" s="295"/>
      <c r="G149" s="295"/>
      <c r="H149" s="295"/>
      <c r="I149" s="295"/>
      <c r="J149" s="295"/>
      <c r="K149" s="295"/>
      <c r="L149" s="295"/>
      <c r="M149" s="295"/>
      <c r="N149" s="295"/>
      <c r="O149" s="295"/>
      <c r="P149" s="295"/>
      <c r="Q149" s="295"/>
      <c r="R149" s="295"/>
      <c r="S149" s="295"/>
      <c r="T149" s="295"/>
      <c r="U149" s="295"/>
      <c r="V149" s="295"/>
      <c r="W149" s="295"/>
      <c r="X149" s="295"/>
      <c r="Y149" s="295"/>
      <c r="Z149" s="295"/>
      <c r="AA149" s="295"/>
      <c r="AB149" s="295"/>
      <c r="AC149" s="295"/>
      <c r="AD149" s="295"/>
      <c r="AE149" s="290"/>
      <c r="AF149" s="296"/>
      <c r="AG149" s="290"/>
    </row>
    <row r="150" spans="1:33">
      <c r="A150" s="295"/>
      <c r="B150" s="295"/>
      <c r="C150" s="295"/>
      <c r="D150" s="295"/>
      <c r="E150" s="295"/>
      <c r="F150" s="295"/>
      <c r="G150" s="295"/>
      <c r="H150" s="295"/>
      <c r="I150" s="295"/>
      <c r="J150" s="295"/>
      <c r="K150" s="295"/>
      <c r="L150" s="295"/>
      <c r="M150" s="295"/>
      <c r="N150" s="295"/>
      <c r="O150" s="295"/>
      <c r="P150" s="295"/>
      <c r="Q150" s="295"/>
      <c r="R150" s="295"/>
      <c r="S150" s="295"/>
      <c r="T150" s="295"/>
      <c r="U150" s="295"/>
      <c r="V150" s="295"/>
      <c r="W150" s="295"/>
      <c r="X150" s="295"/>
      <c r="Y150" s="295"/>
      <c r="Z150" s="295"/>
      <c r="AA150" s="295"/>
      <c r="AB150" s="295"/>
      <c r="AC150" s="295"/>
      <c r="AD150" s="295"/>
      <c r="AE150" s="290"/>
      <c r="AF150" s="296"/>
      <c r="AG150" s="290"/>
    </row>
    <row r="151" spans="1:33">
      <c r="A151" s="295"/>
      <c r="B151" s="295"/>
      <c r="C151" s="295"/>
      <c r="D151" s="295"/>
      <c r="E151" s="295"/>
      <c r="F151" s="295"/>
      <c r="G151" s="295"/>
      <c r="H151" s="295"/>
      <c r="I151" s="295"/>
      <c r="J151" s="295"/>
      <c r="K151" s="295"/>
      <c r="L151" s="295"/>
      <c r="M151" s="295"/>
      <c r="N151" s="295"/>
      <c r="O151" s="295"/>
      <c r="P151" s="295"/>
      <c r="Q151" s="295"/>
      <c r="R151" s="295"/>
      <c r="S151" s="295"/>
      <c r="T151" s="295"/>
      <c r="U151" s="295"/>
      <c r="V151" s="295"/>
      <c r="W151" s="295"/>
      <c r="X151" s="295"/>
      <c r="Y151" s="295"/>
      <c r="Z151" s="295"/>
      <c r="AA151" s="295"/>
      <c r="AB151" s="295"/>
      <c r="AC151" s="295"/>
      <c r="AD151" s="295"/>
      <c r="AE151" s="290"/>
      <c r="AF151" s="296"/>
      <c r="AG151" s="290"/>
    </row>
    <row r="152" spans="1:33">
      <c r="A152" s="295"/>
      <c r="B152" s="295"/>
      <c r="C152" s="295"/>
      <c r="D152" s="295"/>
      <c r="E152" s="295"/>
      <c r="F152" s="295"/>
      <c r="G152" s="295"/>
      <c r="H152" s="295"/>
      <c r="I152" s="295"/>
      <c r="J152" s="295"/>
      <c r="K152" s="295"/>
      <c r="L152" s="295"/>
      <c r="M152" s="295"/>
      <c r="N152" s="295"/>
      <c r="O152" s="295"/>
      <c r="P152" s="295"/>
      <c r="Q152" s="295"/>
      <c r="R152" s="295"/>
      <c r="S152" s="295"/>
      <c r="T152" s="295"/>
      <c r="U152" s="295"/>
      <c r="V152" s="295"/>
      <c r="W152" s="295"/>
      <c r="X152" s="295"/>
      <c r="Y152" s="295"/>
      <c r="Z152" s="295"/>
      <c r="AA152" s="295"/>
      <c r="AB152" s="295"/>
      <c r="AC152" s="295"/>
      <c r="AD152" s="295"/>
      <c r="AE152" s="290"/>
      <c r="AF152" s="296"/>
      <c r="AG152" s="290"/>
    </row>
    <row r="153" spans="1:33">
      <c r="A153" s="295"/>
      <c r="B153" s="295"/>
      <c r="C153" s="295"/>
      <c r="D153" s="295"/>
      <c r="E153" s="295"/>
      <c r="F153" s="295"/>
      <c r="G153" s="295"/>
      <c r="H153" s="295"/>
      <c r="I153" s="295"/>
      <c r="J153" s="295"/>
      <c r="K153" s="295"/>
      <c r="L153" s="295"/>
      <c r="M153" s="295"/>
      <c r="N153" s="295"/>
      <c r="O153" s="295"/>
      <c r="P153" s="295"/>
      <c r="Q153" s="295"/>
      <c r="R153" s="295"/>
      <c r="S153" s="295"/>
      <c r="T153" s="295"/>
      <c r="U153" s="295"/>
      <c r="V153" s="295"/>
      <c r="W153" s="295"/>
      <c r="X153" s="295"/>
      <c r="Y153" s="295"/>
      <c r="Z153" s="295"/>
      <c r="AA153" s="295"/>
      <c r="AB153" s="295"/>
      <c r="AC153" s="295"/>
      <c r="AD153" s="295"/>
      <c r="AE153" s="290"/>
      <c r="AF153" s="296"/>
      <c r="AG153" s="290"/>
    </row>
    <row r="154" spans="1:33">
      <c r="A154" s="295"/>
      <c r="B154" s="295"/>
      <c r="C154" s="295"/>
      <c r="D154" s="295"/>
      <c r="E154" s="295"/>
      <c r="F154" s="295"/>
      <c r="G154" s="295"/>
      <c r="H154" s="295"/>
      <c r="I154" s="295"/>
      <c r="J154" s="295"/>
      <c r="K154" s="295"/>
      <c r="L154" s="295"/>
      <c r="M154" s="295"/>
      <c r="N154" s="295"/>
      <c r="O154" s="295"/>
      <c r="P154" s="295"/>
      <c r="Q154" s="295"/>
      <c r="R154" s="295"/>
      <c r="S154" s="295"/>
      <c r="T154" s="295"/>
      <c r="U154" s="295"/>
      <c r="V154" s="295"/>
      <c r="W154" s="295"/>
      <c r="X154" s="295"/>
      <c r="Y154" s="295"/>
      <c r="Z154" s="295"/>
      <c r="AA154" s="295"/>
      <c r="AB154" s="295"/>
      <c r="AC154" s="295"/>
      <c r="AD154" s="295"/>
      <c r="AE154" s="290"/>
      <c r="AF154" s="296"/>
      <c r="AG154" s="290"/>
    </row>
    <row r="155" spans="1:33">
      <c r="A155" s="295"/>
      <c r="B155" s="295"/>
      <c r="C155" s="295"/>
      <c r="D155" s="295"/>
      <c r="E155" s="295"/>
      <c r="F155" s="295"/>
      <c r="G155" s="295"/>
      <c r="H155" s="295"/>
      <c r="I155" s="295"/>
      <c r="J155" s="295"/>
      <c r="K155" s="295"/>
      <c r="L155" s="295"/>
      <c r="M155" s="295"/>
      <c r="N155" s="295"/>
      <c r="O155" s="295"/>
      <c r="P155" s="295"/>
      <c r="Q155" s="295"/>
      <c r="R155" s="295"/>
      <c r="S155" s="295"/>
      <c r="T155" s="295"/>
      <c r="U155" s="295"/>
      <c r="V155" s="295"/>
      <c r="W155" s="295"/>
      <c r="X155" s="295"/>
      <c r="Y155" s="295"/>
      <c r="Z155" s="295"/>
      <c r="AA155" s="295"/>
      <c r="AB155" s="295"/>
      <c r="AC155" s="295"/>
      <c r="AD155" s="295"/>
      <c r="AE155" s="290"/>
      <c r="AF155" s="296"/>
      <c r="AG155" s="290"/>
    </row>
    <row r="156" spans="1:33">
      <c r="A156" s="295"/>
      <c r="B156" s="295"/>
      <c r="C156" s="295"/>
      <c r="D156" s="295"/>
      <c r="E156" s="295"/>
      <c r="F156" s="295"/>
      <c r="G156" s="295"/>
      <c r="H156" s="295"/>
      <c r="I156" s="295"/>
      <c r="J156" s="295"/>
      <c r="K156" s="295"/>
      <c r="L156" s="295"/>
      <c r="M156" s="295"/>
      <c r="N156" s="295"/>
      <c r="O156" s="295"/>
      <c r="P156" s="295"/>
      <c r="Q156" s="295"/>
      <c r="R156" s="295"/>
      <c r="S156" s="295"/>
      <c r="T156" s="295"/>
      <c r="U156" s="295"/>
      <c r="V156" s="295"/>
      <c r="W156" s="295"/>
      <c r="X156" s="295"/>
      <c r="Y156" s="295"/>
      <c r="Z156" s="295"/>
      <c r="AA156" s="295"/>
      <c r="AB156" s="295"/>
      <c r="AC156" s="295"/>
      <c r="AD156" s="295"/>
      <c r="AE156" s="290"/>
      <c r="AF156" s="296"/>
      <c r="AG156" s="290"/>
    </row>
    <row r="157" spans="1:33">
      <c r="A157" s="295"/>
      <c r="B157" s="295"/>
      <c r="C157" s="295"/>
      <c r="D157" s="295"/>
      <c r="E157" s="295"/>
      <c r="F157" s="295"/>
      <c r="G157" s="295"/>
      <c r="H157" s="295"/>
      <c r="I157" s="295"/>
      <c r="J157" s="295"/>
      <c r="K157" s="295"/>
      <c r="L157" s="295"/>
      <c r="M157" s="295"/>
      <c r="N157" s="295"/>
      <c r="O157" s="295"/>
      <c r="P157" s="295"/>
      <c r="Q157" s="295"/>
      <c r="R157" s="295"/>
      <c r="S157" s="295"/>
      <c r="T157" s="295"/>
      <c r="U157" s="295"/>
      <c r="V157" s="295"/>
      <c r="W157" s="295"/>
      <c r="X157" s="295"/>
      <c r="Y157" s="295"/>
      <c r="Z157" s="295"/>
      <c r="AA157" s="295"/>
      <c r="AB157" s="295"/>
      <c r="AC157" s="295"/>
      <c r="AD157" s="295"/>
      <c r="AE157" s="290"/>
      <c r="AF157" s="296"/>
      <c r="AG157" s="290"/>
    </row>
    <row r="158" spans="1:33">
      <c r="A158" s="295"/>
      <c r="B158" s="295"/>
      <c r="C158" s="295"/>
      <c r="D158" s="295"/>
      <c r="E158" s="295"/>
      <c r="F158" s="295"/>
      <c r="G158" s="295"/>
      <c r="H158" s="295"/>
      <c r="I158" s="295"/>
      <c r="J158" s="295"/>
      <c r="K158" s="295"/>
      <c r="L158" s="295"/>
      <c r="M158" s="295"/>
      <c r="N158" s="295"/>
      <c r="O158" s="295"/>
      <c r="P158" s="295"/>
      <c r="Q158" s="295"/>
      <c r="R158" s="295"/>
      <c r="S158" s="295"/>
      <c r="T158" s="295"/>
      <c r="U158" s="295"/>
      <c r="V158" s="295"/>
      <c r="W158" s="295"/>
      <c r="X158" s="295"/>
      <c r="Y158" s="295"/>
      <c r="Z158" s="295"/>
      <c r="AA158" s="295"/>
      <c r="AB158" s="295"/>
      <c r="AC158" s="295"/>
      <c r="AD158" s="295"/>
      <c r="AE158" s="290"/>
      <c r="AF158" s="296"/>
      <c r="AG158" s="290"/>
    </row>
    <row r="159" spans="1:33">
      <c r="A159" s="295"/>
      <c r="B159" s="295"/>
      <c r="C159" s="295"/>
      <c r="D159" s="295"/>
      <c r="E159" s="295"/>
      <c r="F159" s="295"/>
      <c r="G159" s="295"/>
      <c r="H159" s="295"/>
      <c r="I159" s="295"/>
      <c r="J159" s="295"/>
      <c r="K159" s="295"/>
      <c r="L159" s="295"/>
      <c r="M159" s="295"/>
      <c r="N159" s="295"/>
      <c r="O159" s="295"/>
      <c r="P159" s="295"/>
      <c r="Q159" s="295"/>
      <c r="R159" s="295"/>
      <c r="S159" s="295"/>
      <c r="T159" s="295"/>
      <c r="U159" s="295"/>
      <c r="V159" s="295"/>
      <c r="W159" s="295"/>
      <c r="X159" s="295"/>
      <c r="Y159" s="295"/>
      <c r="Z159" s="295"/>
      <c r="AA159" s="295"/>
      <c r="AB159" s="295"/>
      <c r="AC159" s="295"/>
      <c r="AD159" s="295"/>
      <c r="AE159" s="290"/>
      <c r="AF159" s="296"/>
      <c r="AG159" s="290"/>
    </row>
    <row r="160" spans="1:33">
      <c r="A160" s="295"/>
      <c r="B160" s="295"/>
      <c r="C160" s="295"/>
      <c r="D160" s="295"/>
      <c r="E160" s="295"/>
      <c r="F160" s="295"/>
      <c r="G160" s="295"/>
      <c r="H160" s="295"/>
      <c r="I160" s="295"/>
      <c r="J160" s="295"/>
      <c r="K160" s="295"/>
      <c r="L160" s="295"/>
      <c r="M160" s="295"/>
      <c r="N160" s="295"/>
      <c r="O160" s="295"/>
      <c r="P160" s="295"/>
      <c r="Q160" s="295"/>
      <c r="R160" s="295"/>
      <c r="S160" s="295"/>
      <c r="T160" s="295"/>
      <c r="U160" s="295"/>
      <c r="V160" s="295"/>
      <c r="W160" s="295"/>
      <c r="X160" s="295"/>
      <c r="Y160" s="295"/>
      <c r="Z160" s="295"/>
      <c r="AA160" s="295"/>
      <c r="AB160" s="295"/>
      <c r="AC160" s="295"/>
      <c r="AD160" s="295"/>
      <c r="AE160" s="290"/>
      <c r="AF160" s="296"/>
      <c r="AG160" s="290"/>
    </row>
    <row r="161" spans="1:33">
      <c r="A161" s="295"/>
      <c r="B161" s="295"/>
      <c r="C161" s="295"/>
      <c r="D161" s="295"/>
      <c r="E161" s="295"/>
      <c r="F161" s="295"/>
      <c r="G161" s="295"/>
      <c r="H161" s="295"/>
      <c r="I161" s="295"/>
      <c r="J161" s="295"/>
      <c r="K161" s="295"/>
      <c r="L161" s="295"/>
      <c r="M161" s="295"/>
      <c r="N161" s="295"/>
      <c r="O161" s="295"/>
      <c r="P161" s="295"/>
      <c r="Q161" s="295"/>
      <c r="R161" s="295"/>
      <c r="S161" s="295"/>
      <c r="T161" s="295"/>
      <c r="U161" s="295"/>
      <c r="V161" s="295"/>
      <c r="W161" s="295"/>
      <c r="X161" s="295"/>
      <c r="Y161" s="295"/>
      <c r="Z161" s="295"/>
      <c r="AA161" s="295"/>
      <c r="AB161" s="295"/>
      <c r="AC161" s="295"/>
      <c r="AD161" s="295"/>
      <c r="AE161" s="290"/>
      <c r="AF161" s="296"/>
      <c r="AG161" s="290"/>
    </row>
    <row r="162" spans="1:33">
      <c r="A162" s="295"/>
      <c r="B162" s="295"/>
      <c r="C162" s="295"/>
      <c r="D162" s="295"/>
      <c r="E162" s="295"/>
      <c r="F162" s="295"/>
      <c r="G162" s="295"/>
      <c r="H162" s="295"/>
      <c r="I162" s="295"/>
      <c r="J162" s="295"/>
      <c r="K162" s="295"/>
      <c r="L162" s="295"/>
      <c r="M162" s="295"/>
      <c r="N162" s="295"/>
      <c r="O162" s="295"/>
      <c r="P162" s="295"/>
      <c r="Q162" s="295"/>
      <c r="R162" s="295"/>
      <c r="S162" s="295"/>
      <c r="T162" s="295"/>
      <c r="U162" s="295"/>
      <c r="V162" s="295"/>
      <c r="W162" s="295"/>
      <c r="X162" s="295"/>
      <c r="Y162" s="295"/>
      <c r="Z162" s="295"/>
      <c r="AA162" s="295"/>
      <c r="AB162" s="295"/>
      <c r="AC162" s="295"/>
      <c r="AD162" s="295"/>
      <c r="AE162" s="290"/>
      <c r="AF162" s="296"/>
      <c r="AG162" s="290"/>
    </row>
    <row r="163" spans="1:33">
      <c r="A163" s="295"/>
      <c r="B163" s="295"/>
      <c r="C163" s="295"/>
      <c r="D163" s="295"/>
      <c r="E163" s="295"/>
      <c r="F163" s="295"/>
      <c r="G163" s="295"/>
      <c r="H163" s="295"/>
      <c r="I163" s="295"/>
      <c r="J163" s="295"/>
      <c r="K163" s="295"/>
      <c r="L163" s="295"/>
      <c r="M163" s="295"/>
      <c r="N163" s="295"/>
      <c r="O163" s="295"/>
      <c r="P163" s="295"/>
      <c r="Q163" s="295"/>
      <c r="R163" s="295"/>
      <c r="S163" s="295"/>
      <c r="T163" s="295"/>
      <c r="U163" s="295"/>
      <c r="V163" s="295"/>
      <c r="W163" s="295"/>
      <c r="X163" s="295"/>
      <c r="Y163" s="295"/>
      <c r="Z163" s="295"/>
      <c r="AA163" s="295"/>
      <c r="AB163" s="295"/>
      <c r="AC163" s="295"/>
      <c r="AD163" s="295"/>
      <c r="AE163" s="290"/>
      <c r="AF163" s="296"/>
      <c r="AG163" s="290"/>
    </row>
    <row r="164" spans="1:33">
      <c r="A164" s="295"/>
      <c r="B164" s="295"/>
      <c r="C164" s="295"/>
      <c r="D164" s="295"/>
      <c r="E164" s="295"/>
      <c r="F164" s="295"/>
      <c r="G164" s="295"/>
      <c r="H164" s="295"/>
      <c r="I164" s="295"/>
      <c r="J164" s="295"/>
      <c r="K164" s="295"/>
      <c r="L164" s="295"/>
      <c r="M164" s="295"/>
      <c r="N164" s="295"/>
      <c r="O164" s="295"/>
      <c r="P164" s="295"/>
      <c r="Q164" s="295"/>
      <c r="R164" s="295"/>
      <c r="S164" s="295"/>
      <c r="T164" s="295"/>
      <c r="U164" s="295"/>
      <c r="V164" s="295"/>
      <c r="W164" s="295"/>
      <c r="X164" s="295"/>
      <c r="Y164" s="295"/>
      <c r="Z164" s="295"/>
      <c r="AA164" s="295"/>
      <c r="AB164" s="295"/>
      <c r="AC164" s="295"/>
      <c r="AD164" s="295"/>
      <c r="AE164" s="290"/>
      <c r="AF164" s="296"/>
      <c r="AG164" s="290"/>
    </row>
    <row r="165" spans="1:33">
      <c r="A165" s="295"/>
      <c r="B165" s="295"/>
      <c r="C165" s="295"/>
      <c r="D165" s="295"/>
      <c r="E165" s="295"/>
      <c r="F165" s="295"/>
      <c r="G165" s="295"/>
      <c r="H165" s="295"/>
      <c r="I165" s="295"/>
      <c r="J165" s="295"/>
      <c r="K165" s="295"/>
      <c r="L165" s="295"/>
      <c r="M165" s="295"/>
      <c r="N165" s="295"/>
      <c r="O165" s="295"/>
      <c r="P165" s="295"/>
      <c r="Q165" s="295"/>
      <c r="R165" s="295"/>
      <c r="S165" s="295"/>
      <c r="T165" s="295"/>
      <c r="U165" s="295"/>
      <c r="V165" s="295"/>
      <c r="W165" s="295"/>
      <c r="X165" s="295"/>
      <c r="Y165" s="295"/>
      <c r="Z165" s="295"/>
      <c r="AA165" s="295"/>
      <c r="AB165" s="295"/>
      <c r="AC165" s="295"/>
      <c r="AD165" s="295"/>
      <c r="AE165" s="290"/>
      <c r="AF165" s="296"/>
      <c r="AG165" s="290"/>
    </row>
    <row r="166" spans="1:33">
      <c r="A166" s="295"/>
      <c r="B166" s="295"/>
      <c r="C166" s="295"/>
      <c r="D166" s="295"/>
      <c r="E166" s="295"/>
      <c r="F166" s="295"/>
      <c r="G166" s="295"/>
      <c r="H166" s="295"/>
      <c r="I166" s="295"/>
      <c r="J166" s="295"/>
      <c r="K166" s="295"/>
      <c r="L166" s="295"/>
      <c r="M166" s="295"/>
      <c r="N166" s="295"/>
      <c r="O166" s="295"/>
      <c r="P166" s="295"/>
      <c r="Q166" s="295"/>
      <c r="R166" s="295"/>
      <c r="S166" s="295"/>
      <c r="T166" s="295"/>
      <c r="U166" s="295"/>
      <c r="V166" s="295"/>
      <c r="W166" s="295"/>
      <c r="X166" s="295"/>
      <c r="Y166" s="295"/>
      <c r="Z166" s="295"/>
      <c r="AA166" s="295"/>
      <c r="AB166" s="295"/>
      <c r="AC166" s="295"/>
      <c r="AD166" s="295"/>
      <c r="AE166" s="290"/>
      <c r="AF166" s="296"/>
      <c r="AG166" s="290"/>
    </row>
    <row r="167" spans="1:33">
      <c r="A167" s="295"/>
      <c r="B167" s="295"/>
      <c r="C167" s="295"/>
      <c r="D167" s="295"/>
      <c r="E167" s="295"/>
      <c r="F167" s="295"/>
      <c r="G167" s="295"/>
      <c r="H167" s="295"/>
      <c r="I167" s="295"/>
      <c r="J167" s="295"/>
      <c r="K167" s="295"/>
      <c r="L167" s="295"/>
      <c r="M167" s="295"/>
      <c r="N167" s="295"/>
      <c r="O167" s="295"/>
      <c r="P167" s="295"/>
      <c r="Q167" s="295"/>
      <c r="R167" s="295"/>
      <c r="S167" s="295"/>
      <c r="T167" s="295"/>
      <c r="U167" s="295"/>
      <c r="V167" s="295"/>
      <c r="W167" s="295"/>
      <c r="X167" s="295"/>
      <c r="Y167" s="295"/>
      <c r="Z167" s="295"/>
      <c r="AA167" s="295"/>
      <c r="AB167" s="295"/>
      <c r="AC167" s="295"/>
      <c r="AD167" s="295"/>
      <c r="AE167" s="290"/>
      <c r="AF167" s="296"/>
      <c r="AG167" s="290"/>
    </row>
    <row r="168" spans="1:33">
      <c r="A168" s="295"/>
      <c r="B168" s="295"/>
      <c r="C168" s="295"/>
      <c r="D168" s="295"/>
      <c r="E168" s="295"/>
      <c r="F168" s="295"/>
      <c r="G168" s="295"/>
      <c r="H168" s="295"/>
      <c r="I168" s="295"/>
      <c r="J168" s="295"/>
      <c r="K168" s="295"/>
      <c r="L168" s="295"/>
      <c r="M168" s="295"/>
      <c r="N168" s="295"/>
      <c r="O168" s="295"/>
      <c r="P168" s="295"/>
      <c r="Q168" s="295"/>
      <c r="R168" s="295"/>
      <c r="S168" s="295"/>
      <c r="T168" s="295"/>
      <c r="U168" s="295"/>
      <c r="V168" s="295"/>
      <c r="W168" s="295"/>
      <c r="X168" s="295"/>
      <c r="Y168" s="295"/>
      <c r="Z168" s="295"/>
      <c r="AA168" s="295"/>
      <c r="AB168" s="295"/>
      <c r="AC168" s="295"/>
      <c r="AD168" s="295"/>
      <c r="AE168" s="290"/>
      <c r="AF168" s="296"/>
      <c r="AG168" s="290"/>
    </row>
    <row r="169" spans="1:33">
      <c r="A169" s="295"/>
      <c r="B169" s="295"/>
      <c r="C169" s="295"/>
      <c r="D169" s="295"/>
      <c r="E169" s="295"/>
      <c r="F169" s="295"/>
      <c r="G169" s="295"/>
      <c r="H169" s="295"/>
      <c r="I169" s="295"/>
      <c r="J169" s="295"/>
      <c r="K169" s="295"/>
      <c r="L169" s="295"/>
      <c r="M169" s="295"/>
      <c r="N169" s="295"/>
      <c r="O169" s="295"/>
      <c r="P169" s="295"/>
      <c r="Q169" s="295"/>
      <c r="R169" s="295"/>
      <c r="S169" s="295"/>
      <c r="T169" s="295"/>
      <c r="U169" s="295"/>
      <c r="V169" s="295"/>
      <c r="W169" s="295"/>
      <c r="X169" s="295"/>
      <c r="Y169" s="295"/>
      <c r="Z169" s="295"/>
      <c r="AA169" s="295"/>
      <c r="AB169" s="295"/>
      <c r="AC169" s="295"/>
      <c r="AD169" s="295"/>
      <c r="AE169" s="290"/>
      <c r="AF169" s="296"/>
      <c r="AG169" s="290"/>
    </row>
    <row r="170" spans="1:33">
      <c r="A170" s="295"/>
      <c r="B170" s="295"/>
      <c r="C170" s="295"/>
      <c r="D170" s="295"/>
      <c r="E170" s="295"/>
      <c r="F170" s="295"/>
      <c r="G170" s="295"/>
      <c r="H170" s="295"/>
      <c r="I170" s="295"/>
      <c r="J170" s="295"/>
      <c r="K170" s="295"/>
      <c r="L170" s="295"/>
      <c r="M170" s="295"/>
      <c r="N170" s="295"/>
      <c r="O170" s="295"/>
      <c r="P170" s="295"/>
      <c r="Q170" s="295"/>
      <c r="R170" s="295"/>
      <c r="S170" s="295"/>
      <c r="T170" s="295"/>
      <c r="U170" s="295"/>
      <c r="V170" s="295"/>
      <c r="W170" s="295"/>
      <c r="X170" s="295"/>
      <c r="Y170" s="295"/>
      <c r="Z170" s="295"/>
      <c r="AA170" s="295"/>
      <c r="AB170" s="295"/>
      <c r="AC170" s="295"/>
      <c r="AD170" s="295"/>
      <c r="AE170" s="290"/>
      <c r="AF170" s="296"/>
      <c r="AG170" s="290"/>
    </row>
    <row r="171" spans="1:33">
      <c r="A171" s="295"/>
      <c r="B171" s="295"/>
      <c r="C171" s="295"/>
      <c r="D171" s="295"/>
      <c r="E171" s="295"/>
      <c r="F171" s="295"/>
      <c r="G171" s="295"/>
      <c r="H171" s="295"/>
      <c r="I171" s="295"/>
      <c r="J171" s="295"/>
      <c r="K171" s="295"/>
      <c r="L171" s="295"/>
      <c r="M171" s="295"/>
      <c r="N171" s="295"/>
      <c r="O171" s="295"/>
      <c r="P171" s="295"/>
      <c r="Q171" s="295"/>
      <c r="R171" s="295"/>
      <c r="S171" s="295"/>
      <c r="T171" s="295"/>
      <c r="U171" s="295"/>
      <c r="V171" s="295"/>
      <c r="W171" s="295"/>
      <c r="X171" s="295"/>
      <c r="Y171" s="295"/>
      <c r="Z171" s="295"/>
      <c r="AA171" s="295"/>
      <c r="AB171" s="295"/>
      <c r="AC171" s="295"/>
      <c r="AD171" s="295"/>
      <c r="AE171" s="290"/>
      <c r="AF171" s="296"/>
      <c r="AG171" s="290"/>
    </row>
    <row r="172" spans="1:33">
      <c r="A172" s="295"/>
      <c r="B172" s="295"/>
      <c r="C172" s="295"/>
      <c r="D172" s="295"/>
      <c r="E172" s="295"/>
      <c r="F172" s="295"/>
      <c r="G172" s="295"/>
      <c r="H172" s="295"/>
      <c r="I172" s="295"/>
      <c r="J172" s="295"/>
      <c r="K172" s="295"/>
      <c r="L172" s="295"/>
      <c r="M172" s="295"/>
      <c r="N172" s="295"/>
      <c r="O172" s="295"/>
      <c r="P172" s="295"/>
      <c r="Q172" s="295"/>
      <c r="R172" s="295"/>
      <c r="S172" s="295"/>
      <c r="T172" s="295"/>
      <c r="U172" s="295"/>
      <c r="V172" s="295"/>
      <c r="W172" s="295"/>
      <c r="X172" s="295"/>
      <c r="Y172" s="295"/>
      <c r="Z172" s="295"/>
      <c r="AA172" s="295"/>
      <c r="AB172" s="295"/>
      <c r="AC172" s="295"/>
      <c r="AD172" s="295"/>
      <c r="AE172" s="290"/>
      <c r="AF172" s="296"/>
      <c r="AG172" s="290"/>
    </row>
    <row r="173" spans="1:33">
      <c r="A173" s="295"/>
      <c r="B173" s="295"/>
      <c r="C173" s="295"/>
      <c r="D173" s="295"/>
      <c r="E173" s="295"/>
      <c r="F173" s="295"/>
      <c r="G173" s="295"/>
      <c r="H173" s="295"/>
      <c r="I173" s="295"/>
      <c r="J173" s="295"/>
      <c r="K173" s="295"/>
      <c r="L173" s="295"/>
      <c r="M173" s="295"/>
      <c r="N173" s="295"/>
      <c r="O173" s="295"/>
      <c r="P173" s="295"/>
      <c r="Q173" s="295"/>
      <c r="R173" s="295"/>
      <c r="S173" s="295"/>
      <c r="T173" s="295"/>
      <c r="U173" s="295"/>
      <c r="V173" s="295"/>
      <c r="W173" s="295"/>
      <c r="X173" s="295"/>
      <c r="Y173" s="295"/>
      <c r="Z173" s="295"/>
      <c r="AA173" s="295"/>
      <c r="AB173" s="295"/>
      <c r="AC173" s="295"/>
      <c r="AD173" s="295"/>
      <c r="AE173" s="290"/>
      <c r="AF173" s="296"/>
      <c r="AG173" s="290"/>
    </row>
    <row r="174" spans="1:33">
      <c r="A174" s="295"/>
      <c r="B174" s="295"/>
      <c r="C174" s="295"/>
      <c r="D174" s="295"/>
      <c r="E174" s="295"/>
      <c r="F174" s="295"/>
      <c r="G174" s="295"/>
      <c r="H174" s="295"/>
      <c r="I174" s="295"/>
      <c r="J174" s="295"/>
      <c r="K174" s="295"/>
      <c r="L174" s="295"/>
      <c r="M174" s="295"/>
      <c r="N174" s="295"/>
      <c r="O174" s="295"/>
      <c r="P174" s="295"/>
      <c r="Q174" s="295"/>
      <c r="R174" s="295"/>
      <c r="S174" s="295"/>
      <c r="T174" s="295"/>
      <c r="U174" s="295"/>
      <c r="V174" s="295"/>
      <c r="W174" s="295"/>
      <c r="X174" s="295"/>
      <c r="Y174" s="295"/>
      <c r="Z174" s="295"/>
      <c r="AA174" s="295"/>
      <c r="AB174" s="295"/>
      <c r="AC174" s="295"/>
      <c r="AD174" s="295"/>
      <c r="AE174" s="290"/>
      <c r="AF174" s="296"/>
      <c r="AG174" s="290"/>
    </row>
    <row r="175" spans="1:33">
      <c r="A175" s="295"/>
      <c r="B175" s="295"/>
      <c r="C175" s="295"/>
      <c r="D175" s="295"/>
      <c r="E175" s="295"/>
      <c r="F175" s="295"/>
      <c r="G175" s="295"/>
      <c r="H175" s="295"/>
      <c r="I175" s="295"/>
      <c r="J175" s="295"/>
      <c r="K175" s="295"/>
      <c r="L175" s="295"/>
      <c r="M175" s="295"/>
      <c r="N175" s="295"/>
      <c r="O175" s="295"/>
      <c r="P175" s="295"/>
      <c r="Q175" s="295"/>
      <c r="R175" s="295"/>
      <c r="S175" s="295"/>
      <c r="T175" s="295"/>
      <c r="U175" s="295"/>
      <c r="V175" s="295"/>
      <c r="W175" s="295"/>
      <c r="X175" s="295"/>
      <c r="Y175" s="295"/>
      <c r="Z175" s="295"/>
      <c r="AA175" s="295"/>
      <c r="AB175" s="295"/>
      <c r="AC175" s="295"/>
      <c r="AD175" s="295"/>
      <c r="AE175" s="290"/>
      <c r="AF175" s="296"/>
      <c r="AG175" s="290"/>
    </row>
    <row r="176" spans="1:33">
      <c r="A176" s="295"/>
      <c r="B176" s="295"/>
      <c r="C176" s="295"/>
      <c r="D176" s="295"/>
      <c r="E176" s="295"/>
      <c r="F176" s="295"/>
      <c r="G176" s="295"/>
      <c r="H176" s="295"/>
      <c r="I176" s="295"/>
      <c r="J176" s="295"/>
      <c r="K176" s="295"/>
      <c r="L176" s="295"/>
      <c r="M176" s="295"/>
      <c r="N176" s="295"/>
      <c r="O176" s="295"/>
      <c r="P176" s="295"/>
      <c r="Q176" s="295"/>
      <c r="R176" s="295"/>
      <c r="S176" s="295"/>
      <c r="T176" s="295"/>
      <c r="U176" s="295"/>
      <c r="V176" s="295"/>
      <c r="W176" s="295"/>
      <c r="X176" s="295"/>
      <c r="Y176" s="295"/>
      <c r="Z176" s="295"/>
      <c r="AA176" s="295"/>
      <c r="AB176" s="295"/>
      <c r="AC176" s="295"/>
      <c r="AD176" s="295"/>
      <c r="AE176" s="290"/>
      <c r="AF176" s="296"/>
      <c r="AG176" s="290"/>
    </row>
    <row r="177" spans="1:33">
      <c r="A177" s="295"/>
      <c r="B177" s="295"/>
      <c r="C177" s="295"/>
      <c r="D177" s="295"/>
      <c r="E177" s="295"/>
      <c r="F177" s="295"/>
      <c r="G177" s="295"/>
      <c r="H177" s="295"/>
      <c r="I177" s="295"/>
      <c r="J177" s="295"/>
      <c r="K177" s="295"/>
      <c r="L177" s="295"/>
      <c r="M177" s="295"/>
      <c r="N177" s="295"/>
      <c r="O177" s="295"/>
      <c r="P177" s="295"/>
      <c r="Q177" s="295"/>
      <c r="R177" s="295"/>
      <c r="S177" s="295"/>
      <c r="T177" s="295"/>
      <c r="U177" s="295"/>
      <c r="V177" s="295"/>
      <c r="W177" s="295"/>
      <c r="X177" s="295"/>
      <c r="Y177" s="295"/>
      <c r="Z177" s="295"/>
      <c r="AA177" s="295"/>
      <c r="AB177" s="295"/>
      <c r="AC177" s="295"/>
      <c r="AD177" s="295"/>
      <c r="AE177" s="290"/>
      <c r="AF177" s="296"/>
      <c r="AG177" s="290"/>
    </row>
    <row r="178" spans="1:33">
      <c r="A178" s="295"/>
      <c r="B178" s="295"/>
      <c r="C178" s="295"/>
      <c r="D178" s="295"/>
      <c r="E178" s="295"/>
      <c r="F178" s="295"/>
      <c r="G178" s="295"/>
      <c r="H178" s="295"/>
      <c r="I178" s="295"/>
      <c r="J178" s="295"/>
      <c r="K178" s="295"/>
      <c r="L178" s="295"/>
      <c r="M178" s="295"/>
      <c r="N178" s="295"/>
      <c r="O178" s="295"/>
      <c r="P178" s="295"/>
      <c r="Q178" s="295"/>
      <c r="R178" s="295"/>
      <c r="S178" s="295"/>
      <c r="T178" s="295"/>
      <c r="U178" s="295"/>
      <c r="V178" s="295"/>
      <c r="W178" s="295"/>
      <c r="X178" s="295"/>
      <c r="Y178" s="295"/>
      <c r="Z178" s="295"/>
      <c r="AA178" s="295"/>
      <c r="AB178" s="295"/>
      <c r="AC178" s="295"/>
      <c r="AD178" s="295"/>
      <c r="AE178" s="290"/>
      <c r="AF178" s="296"/>
      <c r="AG178" s="290"/>
    </row>
    <row r="179" spans="1:33">
      <c r="A179" s="295"/>
      <c r="B179" s="295"/>
      <c r="C179" s="295"/>
      <c r="D179" s="295"/>
      <c r="E179" s="295"/>
      <c r="F179" s="295"/>
      <c r="G179" s="295"/>
      <c r="H179" s="295"/>
      <c r="I179" s="295"/>
      <c r="J179" s="295"/>
      <c r="K179" s="295"/>
      <c r="L179" s="295"/>
      <c r="M179" s="295"/>
      <c r="N179" s="295"/>
      <c r="O179" s="295"/>
      <c r="P179" s="295"/>
      <c r="Q179" s="295"/>
      <c r="R179" s="295"/>
      <c r="S179" s="295"/>
      <c r="T179" s="295"/>
      <c r="U179" s="295"/>
      <c r="V179" s="295"/>
      <c r="W179" s="295"/>
      <c r="X179" s="295"/>
      <c r="Y179" s="295"/>
      <c r="Z179" s="295"/>
      <c r="AA179" s="295"/>
      <c r="AB179" s="295"/>
      <c r="AC179" s="295"/>
      <c r="AD179" s="295"/>
      <c r="AE179" s="290"/>
      <c r="AF179" s="296"/>
      <c r="AG179" s="290"/>
    </row>
    <row r="180" spans="1:33">
      <c r="A180" s="295"/>
      <c r="B180" s="295"/>
      <c r="C180" s="295"/>
      <c r="D180" s="295"/>
      <c r="E180" s="295"/>
      <c r="F180" s="295"/>
      <c r="G180" s="295"/>
      <c r="H180" s="295"/>
      <c r="I180" s="295"/>
      <c r="J180" s="295"/>
      <c r="K180" s="295"/>
      <c r="L180" s="295"/>
      <c r="M180" s="295"/>
      <c r="N180" s="295"/>
      <c r="O180" s="295"/>
      <c r="P180" s="295"/>
      <c r="Q180" s="295"/>
      <c r="R180" s="295"/>
      <c r="S180" s="295"/>
      <c r="T180" s="295"/>
      <c r="U180" s="295"/>
      <c r="V180" s="295"/>
      <c r="W180" s="295"/>
      <c r="X180" s="295"/>
      <c r="Y180" s="295"/>
      <c r="Z180" s="295"/>
      <c r="AA180" s="295"/>
      <c r="AB180" s="295"/>
      <c r="AC180" s="295"/>
      <c r="AD180" s="295"/>
      <c r="AE180" s="290"/>
      <c r="AF180" s="296"/>
      <c r="AG180" s="290"/>
    </row>
    <row r="181" spans="1:33">
      <c r="A181" s="295"/>
      <c r="B181" s="295"/>
      <c r="C181" s="295"/>
      <c r="D181" s="295"/>
      <c r="E181" s="295"/>
      <c r="F181" s="295"/>
      <c r="G181" s="295"/>
      <c r="H181" s="295"/>
      <c r="I181" s="295"/>
      <c r="J181" s="295"/>
      <c r="K181" s="295"/>
      <c r="L181" s="295"/>
      <c r="M181" s="295"/>
      <c r="N181" s="295"/>
      <c r="O181" s="295"/>
      <c r="P181" s="295"/>
      <c r="Q181" s="295"/>
      <c r="R181" s="295"/>
      <c r="S181" s="295"/>
      <c r="T181" s="295"/>
      <c r="U181" s="295"/>
      <c r="V181" s="295"/>
      <c r="W181" s="295"/>
      <c r="X181" s="295"/>
      <c r="Y181" s="295"/>
      <c r="Z181" s="295"/>
      <c r="AA181" s="295"/>
      <c r="AB181" s="295"/>
      <c r="AC181" s="295"/>
      <c r="AD181" s="295"/>
      <c r="AE181" s="290"/>
      <c r="AF181" s="296"/>
      <c r="AG181" s="290"/>
    </row>
    <row r="182" spans="1:33">
      <c r="A182" s="295"/>
      <c r="B182" s="295"/>
      <c r="C182" s="295"/>
      <c r="D182" s="295"/>
      <c r="E182" s="295"/>
      <c r="F182" s="295"/>
      <c r="G182" s="295"/>
      <c r="H182" s="295"/>
      <c r="I182" s="295"/>
      <c r="J182" s="295"/>
      <c r="K182" s="295"/>
      <c r="L182" s="295"/>
      <c r="M182" s="295"/>
      <c r="N182" s="295"/>
      <c r="O182" s="295"/>
      <c r="P182" s="295"/>
      <c r="Q182" s="295"/>
      <c r="R182" s="295"/>
      <c r="S182" s="295"/>
      <c r="T182" s="295"/>
      <c r="U182" s="295"/>
      <c r="V182" s="295"/>
      <c r="W182" s="295"/>
      <c r="X182" s="295"/>
      <c r="Y182" s="295"/>
      <c r="Z182" s="295"/>
      <c r="AA182" s="295"/>
      <c r="AB182" s="295"/>
      <c r="AC182" s="295"/>
      <c r="AD182" s="295"/>
      <c r="AE182" s="290"/>
      <c r="AF182" s="296"/>
      <c r="AG182" s="290"/>
    </row>
    <row r="183" spans="1:33">
      <c r="A183" s="295"/>
      <c r="B183" s="295"/>
      <c r="C183" s="295"/>
      <c r="D183" s="295"/>
      <c r="E183" s="295"/>
      <c r="F183" s="295"/>
      <c r="G183" s="295"/>
      <c r="H183" s="295"/>
      <c r="I183" s="295"/>
      <c r="J183" s="295"/>
      <c r="K183" s="295"/>
      <c r="L183" s="295"/>
      <c r="M183" s="295"/>
      <c r="N183" s="295"/>
      <c r="O183" s="295"/>
      <c r="P183" s="295"/>
      <c r="Q183" s="295"/>
      <c r="R183" s="295"/>
      <c r="S183" s="295"/>
      <c r="T183" s="295"/>
      <c r="U183" s="295"/>
      <c r="V183" s="295"/>
      <c r="W183" s="295"/>
      <c r="X183" s="295"/>
      <c r="Y183" s="295"/>
      <c r="Z183" s="295"/>
      <c r="AA183" s="295"/>
      <c r="AB183" s="295"/>
      <c r="AC183" s="295"/>
      <c r="AD183" s="295"/>
      <c r="AE183" s="290"/>
      <c r="AF183" s="296"/>
      <c r="AG183" s="290"/>
    </row>
    <row r="184" spans="1:33">
      <c r="A184" s="295"/>
      <c r="B184" s="295"/>
      <c r="C184" s="295"/>
      <c r="D184" s="295"/>
      <c r="E184" s="295"/>
      <c r="F184" s="295"/>
      <c r="G184" s="295"/>
      <c r="H184" s="295"/>
      <c r="I184" s="295"/>
      <c r="J184" s="295"/>
      <c r="K184" s="295"/>
      <c r="L184" s="295"/>
      <c r="M184" s="295"/>
      <c r="N184" s="295"/>
      <c r="O184" s="295"/>
      <c r="P184" s="295"/>
      <c r="Q184" s="295"/>
      <c r="R184" s="295"/>
      <c r="S184" s="295"/>
      <c r="T184" s="295"/>
      <c r="U184" s="295"/>
      <c r="V184" s="295"/>
      <c r="W184" s="295"/>
      <c r="X184" s="295"/>
      <c r="Y184" s="295"/>
      <c r="Z184" s="295"/>
      <c r="AA184" s="295"/>
      <c r="AB184" s="295"/>
      <c r="AC184" s="295"/>
      <c r="AD184" s="295"/>
      <c r="AE184" s="290"/>
      <c r="AF184" s="296"/>
      <c r="AG184" s="290"/>
    </row>
    <row r="185" spans="1:33">
      <c r="A185" s="295"/>
      <c r="B185" s="295"/>
      <c r="C185" s="295"/>
      <c r="D185" s="295"/>
      <c r="E185" s="295"/>
      <c r="F185" s="295"/>
      <c r="G185" s="295"/>
      <c r="H185" s="295"/>
      <c r="I185" s="295"/>
      <c r="J185" s="295"/>
      <c r="K185" s="295"/>
      <c r="L185" s="295"/>
      <c r="M185" s="295"/>
      <c r="N185" s="295"/>
      <c r="O185" s="295"/>
      <c r="P185" s="295"/>
      <c r="Q185" s="295"/>
      <c r="R185" s="295"/>
      <c r="S185" s="295"/>
      <c r="T185" s="295"/>
      <c r="U185" s="295"/>
      <c r="V185" s="295"/>
      <c r="W185" s="295"/>
      <c r="X185" s="295"/>
      <c r="Y185" s="295"/>
      <c r="Z185" s="295"/>
      <c r="AA185" s="295"/>
      <c r="AB185" s="295"/>
      <c r="AC185" s="295"/>
      <c r="AD185" s="295"/>
      <c r="AE185" s="290"/>
      <c r="AF185" s="297"/>
      <c r="AG185" s="290"/>
    </row>
    <row r="186" spans="1:33">
      <c r="A186" s="290"/>
      <c r="B186" s="290"/>
      <c r="C186" s="298"/>
      <c r="D186" s="298"/>
      <c r="E186" s="298"/>
      <c r="F186" s="298"/>
      <c r="G186" s="298"/>
      <c r="H186" s="298"/>
      <c r="I186" s="298"/>
      <c r="J186" s="298"/>
      <c r="K186" s="298"/>
      <c r="L186" s="298"/>
      <c r="M186" s="298"/>
      <c r="N186" s="298"/>
      <c r="O186" s="298"/>
      <c r="P186" s="298"/>
      <c r="Q186" s="298"/>
      <c r="R186" s="298"/>
      <c r="S186" s="298"/>
      <c r="T186" s="298"/>
      <c r="U186" s="298"/>
      <c r="V186" s="298"/>
      <c r="W186" s="298"/>
      <c r="X186" s="298"/>
      <c r="Y186" s="298"/>
      <c r="Z186" s="298"/>
      <c r="AA186" s="298"/>
      <c r="AB186" s="298"/>
      <c r="AC186" s="298"/>
      <c r="AD186" s="298"/>
      <c r="AE186" s="290"/>
      <c r="AF186" s="290"/>
      <c r="AG186" s="290"/>
    </row>
  </sheetData>
  <mergeCells count="2">
    <mergeCell ref="AE1:AG1"/>
    <mergeCell ref="A2:O2"/>
  </mergeCells>
  <hyperlinks>
    <hyperlink ref="A2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topLeftCell="A4" zoomScale="85" workbookViewId="0">
      <selection activeCell="F7" sqref="F7:F8"/>
    </sheetView>
  </sheetViews>
  <sheetFormatPr defaultRowHeight="28.5" customHeight="1"/>
  <cols>
    <col min="1" max="1" width="12" style="661" customWidth="1"/>
    <col min="2" max="2" width="54.140625" style="661" customWidth="1"/>
    <col min="3" max="3" width="21.28515625" style="661" customWidth="1"/>
    <col min="4" max="4" width="22" style="661" customWidth="1"/>
    <col min="5" max="5" width="22.7109375" style="661" customWidth="1"/>
    <col min="6" max="6" width="16.140625" style="661" customWidth="1"/>
    <col min="7" max="8" width="9.140625" style="661" customWidth="1"/>
    <col min="9" max="10" width="9.140625" style="661"/>
    <col min="11" max="11" width="9" style="661" customWidth="1"/>
    <col min="12" max="253" width="9.140625" style="661"/>
    <col min="254" max="254" width="12" style="661" customWidth="1"/>
    <col min="255" max="255" width="54.140625" style="661" customWidth="1"/>
    <col min="256" max="256" width="21.28515625" style="661" customWidth="1"/>
    <col min="257" max="257" width="22" style="661" customWidth="1"/>
    <col min="258" max="258" width="22.7109375" style="661" customWidth="1"/>
    <col min="259" max="259" width="16.140625" style="661" customWidth="1"/>
    <col min="260" max="260" width="12.7109375" style="661" customWidth="1"/>
    <col min="261" max="261" width="9.140625" style="661" customWidth="1"/>
    <col min="262" max="262" width="9.140625" style="661"/>
    <col min="263" max="264" width="9.140625" style="661" customWidth="1"/>
    <col min="265" max="266" width="9.140625" style="661"/>
    <col min="267" max="267" width="9" style="661" customWidth="1"/>
    <col min="268" max="509" width="9.140625" style="661"/>
    <col min="510" max="510" width="12" style="661" customWidth="1"/>
    <col min="511" max="511" width="54.140625" style="661" customWidth="1"/>
    <col min="512" max="512" width="21.28515625" style="661" customWidth="1"/>
    <col min="513" max="513" width="22" style="661" customWidth="1"/>
    <col min="514" max="514" width="22.7109375" style="661" customWidth="1"/>
    <col min="515" max="515" width="16.140625" style="661" customWidth="1"/>
    <col min="516" max="516" width="12.7109375" style="661" customWidth="1"/>
    <col min="517" max="517" width="9.140625" style="661" customWidth="1"/>
    <col min="518" max="518" width="9.140625" style="661"/>
    <col min="519" max="520" width="9.140625" style="661" customWidth="1"/>
    <col min="521" max="522" width="9.140625" style="661"/>
    <col min="523" max="523" width="9" style="661" customWidth="1"/>
    <col min="524" max="765" width="9.140625" style="661"/>
    <col min="766" max="766" width="12" style="661" customWidth="1"/>
    <col min="767" max="767" width="54.140625" style="661" customWidth="1"/>
    <col min="768" max="768" width="21.28515625" style="661" customWidth="1"/>
    <col min="769" max="769" width="22" style="661" customWidth="1"/>
    <col min="770" max="770" width="22.7109375" style="661" customWidth="1"/>
    <col min="771" max="771" width="16.140625" style="661" customWidth="1"/>
    <col min="772" max="772" width="12.7109375" style="661" customWidth="1"/>
    <col min="773" max="773" width="9.140625" style="661" customWidth="1"/>
    <col min="774" max="774" width="9.140625" style="661"/>
    <col min="775" max="776" width="9.140625" style="661" customWidth="1"/>
    <col min="777" max="778" width="9.140625" style="661"/>
    <col min="779" max="779" width="9" style="661" customWidth="1"/>
    <col min="780" max="1021" width="9.140625" style="661"/>
    <col min="1022" max="1022" width="12" style="661" customWidth="1"/>
    <col min="1023" max="1023" width="54.140625" style="661" customWidth="1"/>
    <col min="1024" max="1024" width="21.28515625" style="661" customWidth="1"/>
    <col min="1025" max="1025" width="22" style="661" customWidth="1"/>
    <col min="1026" max="1026" width="22.7109375" style="661" customWidth="1"/>
    <col min="1027" max="1027" width="16.140625" style="661" customWidth="1"/>
    <col min="1028" max="1028" width="12.7109375" style="661" customWidth="1"/>
    <col min="1029" max="1029" width="9.140625" style="661" customWidth="1"/>
    <col min="1030" max="1030" width="9.140625" style="661"/>
    <col min="1031" max="1032" width="9.140625" style="661" customWidth="1"/>
    <col min="1033" max="1034" width="9.140625" style="661"/>
    <col min="1035" max="1035" width="9" style="661" customWidth="1"/>
    <col min="1036" max="1277" width="9.140625" style="661"/>
    <col min="1278" max="1278" width="12" style="661" customWidth="1"/>
    <col min="1279" max="1279" width="54.140625" style="661" customWidth="1"/>
    <col min="1280" max="1280" width="21.28515625" style="661" customWidth="1"/>
    <col min="1281" max="1281" width="22" style="661" customWidth="1"/>
    <col min="1282" max="1282" width="22.7109375" style="661" customWidth="1"/>
    <col min="1283" max="1283" width="16.140625" style="661" customWidth="1"/>
    <col min="1284" max="1284" width="12.7109375" style="661" customWidth="1"/>
    <col min="1285" max="1285" width="9.140625" style="661" customWidth="1"/>
    <col min="1286" max="1286" width="9.140625" style="661"/>
    <col min="1287" max="1288" width="9.140625" style="661" customWidth="1"/>
    <col min="1289" max="1290" width="9.140625" style="661"/>
    <col min="1291" max="1291" width="9" style="661" customWidth="1"/>
    <col min="1292" max="1533" width="9.140625" style="661"/>
    <col min="1534" max="1534" width="12" style="661" customWidth="1"/>
    <col min="1535" max="1535" width="54.140625" style="661" customWidth="1"/>
    <col min="1536" max="1536" width="21.28515625" style="661" customWidth="1"/>
    <col min="1537" max="1537" width="22" style="661" customWidth="1"/>
    <col min="1538" max="1538" width="22.7109375" style="661" customWidth="1"/>
    <col min="1539" max="1539" width="16.140625" style="661" customWidth="1"/>
    <col min="1540" max="1540" width="12.7109375" style="661" customWidth="1"/>
    <col min="1541" max="1541" width="9.140625" style="661" customWidth="1"/>
    <col min="1542" max="1542" width="9.140625" style="661"/>
    <col min="1543" max="1544" width="9.140625" style="661" customWidth="1"/>
    <col min="1545" max="1546" width="9.140625" style="661"/>
    <col min="1547" max="1547" width="9" style="661" customWidth="1"/>
    <col min="1548" max="1789" width="9.140625" style="661"/>
    <col min="1790" max="1790" width="12" style="661" customWidth="1"/>
    <col min="1791" max="1791" width="54.140625" style="661" customWidth="1"/>
    <col min="1792" max="1792" width="21.28515625" style="661" customWidth="1"/>
    <col min="1793" max="1793" width="22" style="661" customWidth="1"/>
    <col min="1794" max="1794" width="22.7109375" style="661" customWidth="1"/>
    <col min="1795" max="1795" width="16.140625" style="661" customWidth="1"/>
    <col min="1796" max="1796" width="12.7109375" style="661" customWidth="1"/>
    <col min="1797" max="1797" width="9.140625" style="661" customWidth="1"/>
    <col min="1798" max="1798" width="9.140625" style="661"/>
    <col min="1799" max="1800" width="9.140625" style="661" customWidth="1"/>
    <col min="1801" max="1802" width="9.140625" style="661"/>
    <col min="1803" max="1803" width="9" style="661" customWidth="1"/>
    <col min="1804" max="2045" width="9.140625" style="661"/>
    <col min="2046" max="2046" width="12" style="661" customWidth="1"/>
    <col min="2047" max="2047" width="54.140625" style="661" customWidth="1"/>
    <col min="2048" max="2048" width="21.28515625" style="661" customWidth="1"/>
    <col min="2049" max="2049" width="22" style="661" customWidth="1"/>
    <col min="2050" max="2050" width="22.7109375" style="661" customWidth="1"/>
    <col min="2051" max="2051" width="16.140625" style="661" customWidth="1"/>
    <col min="2052" max="2052" width="12.7109375" style="661" customWidth="1"/>
    <col min="2053" max="2053" width="9.140625" style="661" customWidth="1"/>
    <col min="2054" max="2054" width="9.140625" style="661"/>
    <col min="2055" max="2056" width="9.140625" style="661" customWidth="1"/>
    <col min="2057" max="2058" width="9.140625" style="661"/>
    <col min="2059" max="2059" width="9" style="661" customWidth="1"/>
    <col min="2060" max="2301" width="9.140625" style="661"/>
    <col min="2302" max="2302" width="12" style="661" customWidth="1"/>
    <col min="2303" max="2303" width="54.140625" style="661" customWidth="1"/>
    <col min="2304" max="2304" width="21.28515625" style="661" customWidth="1"/>
    <col min="2305" max="2305" width="22" style="661" customWidth="1"/>
    <col min="2306" max="2306" width="22.7109375" style="661" customWidth="1"/>
    <col min="2307" max="2307" width="16.140625" style="661" customWidth="1"/>
    <col min="2308" max="2308" width="12.7109375" style="661" customWidth="1"/>
    <col min="2309" max="2309" width="9.140625" style="661" customWidth="1"/>
    <col min="2310" max="2310" width="9.140625" style="661"/>
    <col min="2311" max="2312" width="9.140625" style="661" customWidth="1"/>
    <col min="2313" max="2314" width="9.140625" style="661"/>
    <col min="2315" max="2315" width="9" style="661" customWidth="1"/>
    <col min="2316" max="2557" width="9.140625" style="661"/>
    <col min="2558" max="2558" width="12" style="661" customWidth="1"/>
    <col min="2559" max="2559" width="54.140625" style="661" customWidth="1"/>
    <col min="2560" max="2560" width="21.28515625" style="661" customWidth="1"/>
    <col min="2561" max="2561" width="22" style="661" customWidth="1"/>
    <col min="2562" max="2562" width="22.7109375" style="661" customWidth="1"/>
    <col min="2563" max="2563" width="16.140625" style="661" customWidth="1"/>
    <col min="2564" max="2564" width="12.7109375" style="661" customWidth="1"/>
    <col min="2565" max="2565" width="9.140625" style="661" customWidth="1"/>
    <col min="2566" max="2566" width="9.140625" style="661"/>
    <col min="2567" max="2568" width="9.140625" style="661" customWidth="1"/>
    <col min="2569" max="2570" width="9.140625" style="661"/>
    <col min="2571" max="2571" width="9" style="661" customWidth="1"/>
    <col min="2572" max="2813" width="9.140625" style="661"/>
    <col min="2814" max="2814" width="12" style="661" customWidth="1"/>
    <col min="2815" max="2815" width="54.140625" style="661" customWidth="1"/>
    <col min="2816" max="2816" width="21.28515625" style="661" customWidth="1"/>
    <col min="2817" max="2817" width="22" style="661" customWidth="1"/>
    <col min="2818" max="2818" width="22.7109375" style="661" customWidth="1"/>
    <col min="2819" max="2819" width="16.140625" style="661" customWidth="1"/>
    <col min="2820" max="2820" width="12.7109375" style="661" customWidth="1"/>
    <col min="2821" max="2821" width="9.140625" style="661" customWidth="1"/>
    <col min="2822" max="2822" width="9.140625" style="661"/>
    <col min="2823" max="2824" width="9.140625" style="661" customWidth="1"/>
    <col min="2825" max="2826" width="9.140625" style="661"/>
    <col min="2827" max="2827" width="9" style="661" customWidth="1"/>
    <col min="2828" max="3069" width="9.140625" style="661"/>
    <col min="3070" max="3070" width="12" style="661" customWidth="1"/>
    <col min="3071" max="3071" width="54.140625" style="661" customWidth="1"/>
    <col min="3072" max="3072" width="21.28515625" style="661" customWidth="1"/>
    <col min="3073" max="3073" width="22" style="661" customWidth="1"/>
    <col min="3074" max="3074" width="22.7109375" style="661" customWidth="1"/>
    <col min="3075" max="3075" width="16.140625" style="661" customWidth="1"/>
    <col min="3076" max="3076" width="12.7109375" style="661" customWidth="1"/>
    <col min="3077" max="3077" width="9.140625" style="661" customWidth="1"/>
    <col min="3078" max="3078" width="9.140625" style="661"/>
    <col min="3079" max="3080" width="9.140625" style="661" customWidth="1"/>
    <col min="3081" max="3082" width="9.140625" style="661"/>
    <col min="3083" max="3083" width="9" style="661" customWidth="1"/>
    <col min="3084" max="3325" width="9.140625" style="661"/>
    <col min="3326" max="3326" width="12" style="661" customWidth="1"/>
    <col min="3327" max="3327" width="54.140625" style="661" customWidth="1"/>
    <col min="3328" max="3328" width="21.28515625" style="661" customWidth="1"/>
    <col min="3329" max="3329" width="22" style="661" customWidth="1"/>
    <col min="3330" max="3330" width="22.7109375" style="661" customWidth="1"/>
    <col min="3331" max="3331" width="16.140625" style="661" customWidth="1"/>
    <col min="3332" max="3332" width="12.7109375" style="661" customWidth="1"/>
    <col min="3333" max="3333" width="9.140625" style="661" customWidth="1"/>
    <col min="3334" max="3334" width="9.140625" style="661"/>
    <col min="3335" max="3336" width="9.140625" style="661" customWidth="1"/>
    <col min="3337" max="3338" width="9.140625" style="661"/>
    <col min="3339" max="3339" width="9" style="661" customWidth="1"/>
    <col min="3340" max="3581" width="9.140625" style="661"/>
    <col min="3582" max="3582" width="12" style="661" customWidth="1"/>
    <col min="3583" max="3583" width="54.140625" style="661" customWidth="1"/>
    <col min="3584" max="3584" width="21.28515625" style="661" customWidth="1"/>
    <col min="3585" max="3585" width="22" style="661" customWidth="1"/>
    <col min="3586" max="3586" width="22.7109375" style="661" customWidth="1"/>
    <col min="3587" max="3587" width="16.140625" style="661" customWidth="1"/>
    <col min="3588" max="3588" width="12.7109375" style="661" customWidth="1"/>
    <col min="3589" max="3589" width="9.140625" style="661" customWidth="1"/>
    <col min="3590" max="3590" width="9.140625" style="661"/>
    <col min="3591" max="3592" width="9.140625" style="661" customWidth="1"/>
    <col min="3593" max="3594" width="9.140625" style="661"/>
    <col min="3595" max="3595" width="9" style="661" customWidth="1"/>
    <col min="3596" max="3837" width="9.140625" style="661"/>
    <col min="3838" max="3838" width="12" style="661" customWidth="1"/>
    <col min="3839" max="3839" width="54.140625" style="661" customWidth="1"/>
    <col min="3840" max="3840" width="21.28515625" style="661" customWidth="1"/>
    <col min="3841" max="3841" width="22" style="661" customWidth="1"/>
    <col min="3842" max="3842" width="22.7109375" style="661" customWidth="1"/>
    <col min="3843" max="3843" width="16.140625" style="661" customWidth="1"/>
    <col min="3844" max="3844" width="12.7109375" style="661" customWidth="1"/>
    <col min="3845" max="3845" width="9.140625" style="661" customWidth="1"/>
    <col min="3846" max="3846" width="9.140625" style="661"/>
    <col min="3847" max="3848" width="9.140625" style="661" customWidth="1"/>
    <col min="3849" max="3850" width="9.140625" style="661"/>
    <col min="3851" max="3851" width="9" style="661" customWidth="1"/>
    <col min="3852" max="4093" width="9.140625" style="661"/>
    <col min="4094" max="4094" width="12" style="661" customWidth="1"/>
    <col min="4095" max="4095" width="54.140625" style="661" customWidth="1"/>
    <col min="4096" max="4096" width="21.28515625" style="661" customWidth="1"/>
    <col min="4097" max="4097" width="22" style="661" customWidth="1"/>
    <col min="4098" max="4098" width="22.7109375" style="661" customWidth="1"/>
    <col min="4099" max="4099" width="16.140625" style="661" customWidth="1"/>
    <col min="4100" max="4100" width="12.7109375" style="661" customWidth="1"/>
    <col min="4101" max="4101" width="9.140625" style="661" customWidth="1"/>
    <col min="4102" max="4102" width="9.140625" style="661"/>
    <col min="4103" max="4104" width="9.140625" style="661" customWidth="1"/>
    <col min="4105" max="4106" width="9.140625" style="661"/>
    <col min="4107" max="4107" width="9" style="661" customWidth="1"/>
    <col min="4108" max="4349" width="9.140625" style="661"/>
    <col min="4350" max="4350" width="12" style="661" customWidth="1"/>
    <col min="4351" max="4351" width="54.140625" style="661" customWidth="1"/>
    <col min="4352" max="4352" width="21.28515625" style="661" customWidth="1"/>
    <col min="4353" max="4353" width="22" style="661" customWidth="1"/>
    <col min="4354" max="4354" width="22.7109375" style="661" customWidth="1"/>
    <col min="4355" max="4355" width="16.140625" style="661" customWidth="1"/>
    <col min="4356" max="4356" width="12.7109375" style="661" customWidth="1"/>
    <col min="4357" max="4357" width="9.140625" style="661" customWidth="1"/>
    <col min="4358" max="4358" width="9.140625" style="661"/>
    <col min="4359" max="4360" width="9.140625" style="661" customWidth="1"/>
    <col min="4361" max="4362" width="9.140625" style="661"/>
    <col min="4363" max="4363" width="9" style="661" customWidth="1"/>
    <col min="4364" max="4605" width="9.140625" style="661"/>
    <col min="4606" max="4606" width="12" style="661" customWidth="1"/>
    <col min="4607" max="4607" width="54.140625" style="661" customWidth="1"/>
    <col min="4608" max="4608" width="21.28515625" style="661" customWidth="1"/>
    <col min="4609" max="4609" width="22" style="661" customWidth="1"/>
    <col min="4610" max="4610" width="22.7109375" style="661" customWidth="1"/>
    <col min="4611" max="4611" width="16.140625" style="661" customWidth="1"/>
    <col min="4612" max="4612" width="12.7109375" style="661" customWidth="1"/>
    <col min="4613" max="4613" width="9.140625" style="661" customWidth="1"/>
    <col min="4614" max="4614" width="9.140625" style="661"/>
    <col min="4615" max="4616" width="9.140625" style="661" customWidth="1"/>
    <col min="4617" max="4618" width="9.140625" style="661"/>
    <col min="4619" max="4619" width="9" style="661" customWidth="1"/>
    <col min="4620" max="4861" width="9.140625" style="661"/>
    <col min="4862" max="4862" width="12" style="661" customWidth="1"/>
    <col min="4863" max="4863" width="54.140625" style="661" customWidth="1"/>
    <col min="4864" max="4864" width="21.28515625" style="661" customWidth="1"/>
    <col min="4865" max="4865" width="22" style="661" customWidth="1"/>
    <col min="4866" max="4866" width="22.7109375" style="661" customWidth="1"/>
    <col min="4867" max="4867" width="16.140625" style="661" customWidth="1"/>
    <col min="4868" max="4868" width="12.7109375" style="661" customWidth="1"/>
    <col min="4869" max="4869" width="9.140625" style="661" customWidth="1"/>
    <col min="4870" max="4870" width="9.140625" style="661"/>
    <col min="4871" max="4872" width="9.140625" style="661" customWidth="1"/>
    <col min="4873" max="4874" width="9.140625" style="661"/>
    <col min="4875" max="4875" width="9" style="661" customWidth="1"/>
    <col min="4876" max="5117" width="9.140625" style="661"/>
    <col min="5118" max="5118" width="12" style="661" customWidth="1"/>
    <col min="5119" max="5119" width="54.140625" style="661" customWidth="1"/>
    <col min="5120" max="5120" width="21.28515625" style="661" customWidth="1"/>
    <col min="5121" max="5121" width="22" style="661" customWidth="1"/>
    <col min="5122" max="5122" width="22.7109375" style="661" customWidth="1"/>
    <col min="5123" max="5123" width="16.140625" style="661" customWidth="1"/>
    <col min="5124" max="5124" width="12.7109375" style="661" customWidth="1"/>
    <col min="5125" max="5125" width="9.140625" style="661" customWidth="1"/>
    <col min="5126" max="5126" width="9.140625" style="661"/>
    <col min="5127" max="5128" width="9.140625" style="661" customWidth="1"/>
    <col min="5129" max="5130" width="9.140625" style="661"/>
    <col min="5131" max="5131" width="9" style="661" customWidth="1"/>
    <col min="5132" max="5373" width="9.140625" style="661"/>
    <col min="5374" max="5374" width="12" style="661" customWidth="1"/>
    <col min="5375" max="5375" width="54.140625" style="661" customWidth="1"/>
    <col min="5376" max="5376" width="21.28515625" style="661" customWidth="1"/>
    <col min="5377" max="5377" width="22" style="661" customWidth="1"/>
    <col min="5378" max="5378" width="22.7109375" style="661" customWidth="1"/>
    <col min="5379" max="5379" width="16.140625" style="661" customWidth="1"/>
    <col min="5380" max="5380" width="12.7109375" style="661" customWidth="1"/>
    <col min="5381" max="5381" width="9.140625" style="661" customWidth="1"/>
    <col min="5382" max="5382" width="9.140625" style="661"/>
    <col min="5383" max="5384" width="9.140625" style="661" customWidth="1"/>
    <col min="5385" max="5386" width="9.140625" style="661"/>
    <col min="5387" max="5387" width="9" style="661" customWidth="1"/>
    <col min="5388" max="5629" width="9.140625" style="661"/>
    <col min="5630" max="5630" width="12" style="661" customWidth="1"/>
    <col min="5631" max="5631" width="54.140625" style="661" customWidth="1"/>
    <col min="5632" max="5632" width="21.28515625" style="661" customWidth="1"/>
    <col min="5633" max="5633" width="22" style="661" customWidth="1"/>
    <col min="5634" max="5634" width="22.7109375" style="661" customWidth="1"/>
    <col min="5635" max="5635" width="16.140625" style="661" customWidth="1"/>
    <col min="5636" max="5636" width="12.7109375" style="661" customWidth="1"/>
    <col min="5637" max="5637" width="9.140625" style="661" customWidth="1"/>
    <col min="5638" max="5638" width="9.140625" style="661"/>
    <col min="5639" max="5640" width="9.140625" style="661" customWidth="1"/>
    <col min="5641" max="5642" width="9.140625" style="661"/>
    <col min="5643" max="5643" width="9" style="661" customWidth="1"/>
    <col min="5644" max="5885" width="9.140625" style="661"/>
    <col min="5886" max="5886" width="12" style="661" customWidth="1"/>
    <col min="5887" max="5887" width="54.140625" style="661" customWidth="1"/>
    <col min="5888" max="5888" width="21.28515625" style="661" customWidth="1"/>
    <col min="5889" max="5889" width="22" style="661" customWidth="1"/>
    <col min="5890" max="5890" width="22.7109375" style="661" customWidth="1"/>
    <col min="5891" max="5891" width="16.140625" style="661" customWidth="1"/>
    <col min="5892" max="5892" width="12.7109375" style="661" customWidth="1"/>
    <col min="5893" max="5893" width="9.140625" style="661" customWidth="1"/>
    <col min="5894" max="5894" width="9.140625" style="661"/>
    <col min="5895" max="5896" width="9.140625" style="661" customWidth="1"/>
    <col min="5897" max="5898" width="9.140625" style="661"/>
    <col min="5899" max="5899" width="9" style="661" customWidth="1"/>
    <col min="5900" max="6141" width="9.140625" style="661"/>
    <col min="6142" max="6142" width="12" style="661" customWidth="1"/>
    <col min="6143" max="6143" width="54.140625" style="661" customWidth="1"/>
    <col min="6144" max="6144" width="21.28515625" style="661" customWidth="1"/>
    <col min="6145" max="6145" width="22" style="661" customWidth="1"/>
    <col min="6146" max="6146" width="22.7109375" style="661" customWidth="1"/>
    <col min="6147" max="6147" width="16.140625" style="661" customWidth="1"/>
    <col min="6148" max="6148" width="12.7109375" style="661" customWidth="1"/>
    <col min="6149" max="6149" width="9.140625" style="661" customWidth="1"/>
    <col min="6150" max="6150" width="9.140625" style="661"/>
    <col min="6151" max="6152" width="9.140625" style="661" customWidth="1"/>
    <col min="6153" max="6154" width="9.140625" style="661"/>
    <col min="6155" max="6155" width="9" style="661" customWidth="1"/>
    <col min="6156" max="6397" width="9.140625" style="661"/>
    <col min="6398" max="6398" width="12" style="661" customWidth="1"/>
    <col min="6399" max="6399" width="54.140625" style="661" customWidth="1"/>
    <col min="6400" max="6400" width="21.28515625" style="661" customWidth="1"/>
    <col min="6401" max="6401" width="22" style="661" customWidth="1"/>
    <col min="6402" max="6402" width="22.7109375" style="661" customWidth="1"/>
    <col min="6403" max="6403" width="16.140625" style="661" customWidth="1"/>
    <col min="6404" max="6404" width="12.7109375" style="661" customWidth="1"/>
    <col min="6405" max="6405" width="9.140625" style="661" customWidth="1"/>
    <col min="6406" max="6406" width="9.140625" style="661"/>
    <col min="6407" max="6408" width="9.140625" style="661" customWidth="1"/>
    <col min="6409" max="6410" width="9.140625" style="661"/>
    <col min="6411" max="6411" width="9" style="661" customWidth="1"/>
    <col min="6412" max="6653" width="9.140625" style="661"/>
    <col min="6654" max="6654" width="12" style="661" customWidth="1"/>
    <col min="6655" max="6655" width="54.140625" style="661" customWidth="1"/>
    <col min="6656" max="6656" width="21.28515625" style="661" customWidth="1"/>
    <col min="6657" max="6657" width="22" style="661" customWidth="1"/>
    <col min="6658" max="6658" width="22.7109375" style="661" customWidth="1"/>
    <col min="6659" max="6659" width="16.140625" style="661" customWidth="1"/>
    <col min="6660" max="6660" width="12.7109375" style="661" customWidth="1"/>
    <col min="6661" max="6661" width="9.140625" style="661" customWidth="1"/>
    <col min="6662" max="6662" width="9.140625" style="661"/>
    <col min="6663" max="6664" width="9.140625" style="661" customWidth="1"/>
    <col min="6665" max="6666" width="9.140625" style="661"/>
    <col min="6667" max="6667" width="9" style="661" customWidth="1"/>
    <col min="6668" max="6909" width="9.140625" style="661"/>
    <col min="6910" max="6910" width="12" style="661" customWidth="1"/>
    <col min="6911" max="6911" width="54.140625" style="661" customWidth="1"/>
    <col min="6912" max="6912" width="21.28515625" style="661" customWidth="1"/>
    <col min="6913" max="6913" width="22" style="661" customWidth="1"/>
    <col min="6914" max="6914" width="22.7109375" style="661" customWidth="1"/>
    <col min="6915" max="6915" width="16.140625" style="661" customWidth="1"/>
    <col min="6916" max="6916" width="12.7109375" style="661" customWidth="1"/>
    <col min="6917" max="6917" width="9.140625" style="661" customWidth="1"/>
    <col min="6918" max="6918" width="9.140625" style="661"/>
    <col min="6919" max="6920" width="9.140625" style="661" customWidth="1"/>
    <col min="6921" max="6922" width="9.140625" style="661"/>
    <col min="6923" max="6923" width="9" style="661" customWidth="1"/>
    <col min="6924" max="7165" width="9.140625" style="661"/>
    <col min="7166" max="7166" width="12" style="661" customWidth="1"/>
    <col min="7167" max="7167" width="54.140625" style="661" customWidth="1"/>
    <col min="7168" max="7168" width="21.28515625" style="661" customWidth="1"/>
    <col min="7169" max="7169" width="22" style="661" customWidth="1"/>
    <col min="7170" max="7170" width="22.7109375" style="661" customWidth="1"/>
    <col min="7171" max="7171" width="16.140625" style="661" customWidth="1"/>
    <col min="7172" max="7172" width="12.7109375" style="661" customWidth="1"/>
    <col min="7173" max="7173" width="9.140625" style="661" customWidth="1"/>
    <col min="7174" max="7174" width="9.140625" style="661"/>
    <col min="7175" max="7176" width="9.140625" style="661" customWidth="1"/>
    <col min="7177" max="7178" width="9.140625" style="661"/>
    <col min="7179" max="7179" width="9" style="661" customWidth="1"/>
    <col min="7180" max="7421" width="9.140625" style="661"/>
    <col min="7422" max="7422" width="12" style="661" customWidth="1"/>
    <col min="7423" max="7423" width="54.140625" style="661" customWidth="1"/>
    <col min="7424" max="7424" width="21.28515625" style="661" customWidth="1"/>
    <col min="7425" max="7425" width="22" style="661" customWidth="1"/>
    <col min="7426" max="7426" width="22.7109375" style="661" customWidth="1"/>
    <col min="7427" max="7427" width="16.140625" style="661" customWidth="1"/>
    <col min="7428" max="7428" width="12.7109375" style="661" customWidth="1"/>
    <col min="7429" max="7429" width="9.140625" style="661" customWidth="1"/>
    <col min="7430" max="7430" width="9.140625" style="661"/>
    <col min="7431" max="7432" width="9.140625" style="661" customWidth="1"/>
    <col min="7433" max="7434" width="9.140625" style="661"/>
    <col min="7435" max="7435" width="9" style="661" customWidth="1"/>
    <col min="7436" max="7677" width="9.140625" style="661"/>
    <col min="7678" max="7678" width="12" style="661" customWidth="1"/>
    <col min="7679" max="7679" width="54.140625" style="661" customWidth="1"/>
    <col min="7680" max="7680" width="21.28515625" style="661" customWidth="1"/>
    <col min="7681" max="7681" width="22" style="661" customWidth="1"/>
    <col min="7682" max="7682" width="22.7109375" style="661" customWidth="1"/>
    <col min="7683" max="7683" width="16.140625" style="661" customWidth="1"/>
    <col min="7684" max="7684" width="12.7109375" style="661" customWidth="1"/>
    <col min="7685" max="7685" width="9.140625" style="661" customWidth="1"/>
    <col min="7686" max="7686" width="9.140625" style="661"/>
    <col min="7687" max="7688" width="9.140625" style="661" customWidth="1"/>
    <col min="7689" max="7690" width="9.140625" style="661"/>
    <col min="7691" max="7691" width="9" style="661" customWidth="1"/>
    <col min="7692" max="7933" width="9.140625" style="661"/>
    <col min="7934" max="7934" width="12" style="661" customWidth="1"/>
    <col min="7935" max="7935" width="54.140625" style="661" customWidth="1"/>
    <col min="7936" max="7936" width="21.28515625" style="661" customWidth="1"/>
    <col min="7937" max="7937" width="22" style="661" customWidth="1"/>
    <col min="7938" max="7938" width="22.7109375" style="661" customWidth="1"/>
    <col min="7939" max="7939" width="16.140625" style="661" customWidth="1"/>
    <col min="7940" max="7940" width="12.7109375" style="661" customWidth="1"/>
    <col min="7941" max="7941" width="9.140625" style="661" customWidth="1"/>
    <col min="7942" max="7942" width="9.140625" style="661"/>
    <col min="7943" max="7944" width="9.140625" style="661" customWidth="1"/>
    <col min="7945" max="7946" width="9.140625" style="661"/>
    <col min="7947" max="7947" width="9" style="661" customWidth="1"/>
    <col min="7948" max="8189" width="9.140625" style="661"/>
    <col min="8190" max="8190" width="12" style="661" customWidth="1"/>
    <col min="8191" max="8191" width="54.140625" style="661" customWidth="1"/>
    <col min="8192" max="8192" width="21.28515625" style="661" customWidth="1"/>
    <col min="8193" max="8193" width="22" style="661" customWidth="1"/>
    <col min="8194" max="8194" width="22.7109375" style="661" customWidth="1"/>
    <col min="8195" max="8195" width="16.140625" style="661" customWidth="1"/>
    <col min="8196" max="8196" width="12.7109375" style="661" customWidth="1"/>
    <col min="8197" max="8197" width="9.140625" style="661" customWidth="1"/>
    <col min="8198" max="8198" width="9.140625" style="661"/>
    <col min="8199" max="8200" width="9.140625" style="661" customWidth="1"/>
    <col min="8201" max="8202" width="9.140625" style="661"/>
    <col min="8203" max="8203" width="9" style="661" customWidth="1"/>
    <col min="8204" max="8445" width="9.140625" style="661"/>
    <col min="8446" max="8446" width="12" style="661" customWidth="1"/>
    <col min="8447" max="8447" width="54.140625" style="661" customWidth="1"/>
    <col min="8448" max="8448" width="21.28515625" style="661" customWidth="1"/>
    <col min="8449" max="8449" width="22" style="661" customWidth="1"/>
    <col min="8450" max="8450" width="22.7109375" style="661" customWidth="1"/>
    <col min="8451" max="8451" width="16.140625" style="661" customWidth="1"/>
    <col min="8452" max="8452" width="12.7109375" style="661" customWidth="1"/>
    <col min="8453" max="8453" width="9.140625" style="661" customWidth="1"/>
    <col min="8454" max="8454" width="9.140625" style="661"/>
    <col min="8455" max="8456" width="9.140625" style="661" customWidth="1"/>
    <col min="8457" max="8458" width="9.140625" style="661"/>
    <col min="8459" max="8459" width="9" style="661" customWidth="1"/>
    <col min="8460" max="8701" width="9.140625" style="661"/>
    <col min="8702" max="8702" width="12" style="661" customWidth="1"/>
    <col min="8703" max="8703" width="54.140625" style="661" customWidth="1"/>
    <col min="8704" max="8704" width="21.28515625" style="661" customWidth="1"/>
    <col min="8705" max="8705" width="22" style="661" customWidth="1"/>
    <col min="8706" max="8706" width="22.7109375" style="661" customWidth="1"/>
    <col min="8707" max="8707" width="16.140625" style="661" customWidth="1"/>
    <col min="8708" max="8708" width="12.7109375" style="661" customWidth="1"/>
    <col min="8709" max="8709" width="9.140625" style="661" customWidth="1"/>
    <col min="8710" max="8710" width="9.140625" style="661"/>
    <col min="8711" max="8712" width="9.140625" style="661" customWidth="1"/>
    <col min="8713" max="8714" width="9.140625" style="661"/>
    <col min="8715" max="8715" width="9" style="661" customWidth="1"/>
    <col min="8716" max="8957" width="9.140625" style="661"/>
    <col min="8958" max="8958" width="12" style="661" customWidth="1"/>
    <col min="8959" max="8959" width="54.140625" style="661" customWidth="1"/>
    <col min="8960" max="8960" width="21.28515625" style="661" customWidth="1"/>
    <col min="8961" max="8961" width="22" style="661" customWidth="1"/>
    <col min="8962" max="8962" width="22.7109375" style="661" customWidth="1"/>
    <col min="8963" max="8963" width="16.140625" style="661" customWidth="1"/>
    <col min="8964" max="8964" width="12.7109375" style="661" customWidth="1"/>
    <col min="8965" max="8965" width="9.140625" style="661" customWidth="1"/>
    <col min="8966" max="8966" width="9.140625" style="661"/>
    <col min="8967" max="8968" width="9.140625" style="661" customWidth="1"/>
    <col min="8969" max="8970" width="9.140625" style="661"/>
    <col min="8971" max="8971" width="9" style="661" customWidth="1"/>
    <col min="8972" max="9213" width="9.140625" style="661"/>
    <col min="9214" max="9214" width="12" style="661" customWidth="1"/>
    <col min="9215" max="9215" width="54.140625" style="661" customWidth="1"/>
    <col min="9216" max="9216" width="21.28515625" style="661" customWidth="1"/>
    <col min="9217" max="9217" width="22" style="661" customWidth="1"/>
    <col min="9218" max="9218" width="22.7109375" style="661" customWidth="1"/>
    <col min="9219" max="9219" width="16.140625" style="661" customWidth="1"/>
    <col min="9220" max="9220" width="12.7109375" style="661" customWidth="1"/>
    <col min="9221" max="9221" width="9.140625" style="661" customWidth="1"/>
    <col min="9222" max="9222" width="9.140625" style="661"/>
    <col min="9223" max="9224" width="9.140625" style="661" customWidth="1"/>
    <col min="9225" max="9226" width="9.140625" style="661"/>
    <col min="9227" max="9227" width="9" style="661" customWidth="1"/>
    <col min="9228" max="9469" width="9.140625" style="661"/>
    <col min="9470" max="9470" width="12" style="661" customWidth="1"/>
    <col min="9471" max="9471" width="54.140625" style="661" customWidth="1"/>
    <col min="9472" max="9472" width="21.28515625" style="661" customWidth="1"/>
    <col min="9473" max="9473" width="22" style="661" customWidth="1"/>
    <col min="9474" max="9474" width="22.7109375" style="661" customWidth="1"/>
    <col min="9475" max="9475" width="16.140625" style="661" customWidth="1"/>
    <col min="9476" max="9476" width="12.7109375" style="661" customWidth="1"/>
    <col min="9477" max="9477" width="9.140625" style="661" customWidth="1"/>
    <col min="9478" max="9478" width="9.140625" style="661"/>
    <col min="9479" max="9480" width="9.140625" style="661" customWidth="1"/>
    <col min="9481" max="9482" width="9.140625" style="661"/>
    <col min="9483" max="9483" width="9" style="661" customWidth="1"/>
    <col min="9484" max="9725" width="9.140625" style="661"/>
    <col min="9726" max="9726" width="12" style="661" customWidth="1"/>
    <col min="9727" max="9727" width="54.140625" style="661" customWidth="1"/>
    <col min="9728" max="9728" width="21.28515625" style="661" customWidth="1"/>
    <col min="9729" max="9729" width="22" style="661" customWidth="1"/>
    <col min="9730" max="9730" width="22.7109375" style="661" customWidth="1"/>
    <col min="9731" max="9731" width="16.140625" style="661" customWidth="1"/>
    <col min="9732" max="9732" width="12.7109375" style="661" customWidth="1"/>
    <col min="9733" max="9733" width="9.140625" style="661" customWidth="1"/>
    <col min="9734" max="9734" width="9.140625" style="661"/>
    <col min="9735" max="9736" width="9.140625" style="661" customWidth="1"/>
    <col min="9737" max="9738" width="9.140625" style="661"/>
    <col min="9739" max="9739" width="9" style="661" customWidth="1"/>
    <col min="9740" max="9981" width="9.140625" style="661"/>
    <col min="9982" max="9982" width="12" style="661" customWidth="1"/>
    <col min="9983" max="9983" width="54.140625" style="661" customWidth="1"/>
    <col min="9984" max="9984" width="21.28515625" style="661" customWidth="1"/>
    <col min="9985" max="9985" width="22" style="661" customWidth="1"/>
    <col min="9986" max="9986" width="22.7109375" style="661" customWidth="1"/>
    <col min="9987" max="9987" width="16.140625" style="661" customWidth="1"/>
    <col min="9988" max="9988" width="12.7109375" style="661" customWidth="1"/>
    <col min="9989" max="9989" width="9.140625" style="661" customWidth="1"/>
    <col min="9990" max="9990" width="9.140625" style="661"/>
    <col min="9991" max="9992" width="9.140625" style="661" customWidth="1"/>
    <col min="9993" max="9994" width="9.140625" style="661"/>
    <col min="9995" max="9995" width="9" style="661" customWidth="1"/>
    <col min="9996" max="10237" width="9.140625" style="661"/>
    <col min="10238" max="10238" width="12" style="661" customWidth="1"/>
    <col min="10239" max="10239" width="54.140625" style="661" customWidth="1"/>
    <col min="10240" max="10240" width="21.28515625" style="661" customWidth="1"/>
    <col min="10241" max="10241" width="22" style="661" customWidth="1"/>
    <col min="10242" max="10242" width="22.7109375" style="661" customWidth="1"/>
    <col min="10243" max="10243" width="16.140625" style="661" customWidth="1"/>
    <col min="10244" max="10244" width="12.7109375" style="661" customWidth="1"/>
    <col min="10245" max="10245" width="9.140625" style="661" customWidth="1"/>
    <col min="10246" max="10246" width="9.140625" style="661"/>
    <col min="10247" max="10248" width="9.140625" style="661" customWidth="1"/>
    <col min="10249" max="10250" width="9.140625" style="661"/>
    <col min="10251" max="10251" width="9" style="661" customWidth="1"/>
    <col min="10252" max="10493" width="9.140625" style="661"/>
    <col min="10494" max="10494" width="12" style="661" customWidth="1"/>
    <col min="10495" max="10495" width="54.140625" style="661" customWidth="1"/>
    <col min="10496" max="10496" width="21.28515625" style="661" customWidth="1"/>
    <col min="10497" max="10497" width="22" style="661" customWidth="1"/>
    <col min="10498" max="10498" width="22.7109375" style="661" customWidth="1"/>
    <col min="10499" max="10499" width="16.140625" style="661" customWidth="1"/>
    <col min="10500" max="10500" width="12.7109375" style="661" customWidth="1"/>
    <col min="10501" max="10501" width="9.140625" style="661" customWidth="1"/>
    <col min="10502" max="10502" width="9.140625" style="661"/>
    <col min="10503" max="10504" width="9.140625" style="661" customWidth="1"/>
    <col min="10505" max="10506" width="9.140625" style="661"/>
    <col min="10507" max="10507" width="9" style="661" customWidth="1"/>
    <col min="10508" max="10749" width="9.140625" style="661"/>
    <col min="10750" max="10750" width="12" style="661" customWidth="1"/>
    <col min="10751" max="10751" width="54.140625" style="661" customWidth="1"/>
    <col min="10752" max="10752" width="21.28515625" style="661" customWidth="1"/>
    <col min="10753" max="10753" width="22" style="661" customWidth="1"/>
    <col min="10754" max="10754" width="22.7109375" style="661" customWidth="1"/>
    <col min="10755" max="10755" width="16.140625" style="661" customWidth="1"/>
    <col min="10756" max="10756" width="12.7109375" style="661" customWidth="1"/>
    <col min="10757" max="10757" width="9.140625" style="661" customWidth="1"/>
    <col min="10758" max="10758" width="9.140625" style="661"/>
    <col min="10759" max="10760" width="9.140625" style="661" customWidth="1"/>
    <col min="10761" max="10762" width="9.140625" style="661"/>
    <col min="10763" max="10763" width="9" style="661" customWidth="1"/>
    <col min="10764" max="11005" width="9.140625" style="661"/>
    <col min="11006" max="11006" width="12" style="661" customWidth="1"/>
    <col min="11007" max="11007" width="54.140625" style="661" customWidth="1"/>
    <col min="11008" max="11008" width="21.28515625" style="661" customWidth="1"/>
    <col min="11009" max="11009" width="22" style="661" customWidth="1"/>
    <col min="11010" max="11010" width="22.7109375" style="661" customWidth="1"/>
    <col min="11011" max="11011" width="16.140625" style="661" customWidth="1"/>
    <col min="11012" max="11012" width="12.7109375" style="661" customWidth="1"/>
    <col min="11013" max="11013" width="9.140625" style="661" customWidth="1"/>
    <col min="11014" max="11014" width="9.140625" style="661"/>
    <col min="11015" max="11016" width="9.140625" style="661" customWidth="1"/>
    <col min="11017" max="11018" width="9.140625" style="661"/>
    <col min="11019" max="11019" width="9" style="661" customWidth="1"/>
    <col min="11020" max="11261" width="9.140625" style="661"/>
    <col min="11262" max="11262" width="12" style="661" customWidth="1"/>
    <col min="11263" max="11263" width="54.140625" style="661" customWidth="1"/>
    <col min="11264" max="11264" width="21.28515625" style="661" customWidth="1"/>
    <col min="11265" max="11265" width="22" style="661" customWidth="1"/>
    <col min="11266" max="11266" width="22.7109375" style="661" customWidth="1"/>
    <col min="11267" max="11267" width="16.140625" style="661" customWidth="1"/>
    <col min="11268" max="11268" width="12.7109375" style="661" customWidth="1"/>
    <col min="11269" max="11269" width="9.140625" style="661" customWidth="1"/>
    <col min="11270" max="11270" width="9.140625" style="661"/>
    <col min="11271" max="11272" width="9.140625" style="661" customWidth="1"/>
    <col min="11273" max="11274" width="9.140625" style="661"/>
    <col min="11275" max="11275" width="9" style="661" customWidth="1"/>
    <col min="11276" max="11517" width="9.140625" style="661"/>
    <col min="11518" max="11518" width="12" style="661" customWidth="1"/>
    <col min="11519" max="11519" width="54.140625" style="661" customWidth="1"/>
    <col min="11520" max="11520" width="21.28515625" style="661" customWidth="1"/>
    <col min="11521" max="11521" width="22" style="661" customWidth="1"/>
    <col min="11522" max="11522" width="22.7109375" style="661" customWidth="1"/>
    <col min="11523" max="11523" width="16.140625" style="661" customWidth="1"/>
    <col min="11524" max="11524" width="12.7109375" style="661" customWidth="1"/>
    <col min="11525" max="11525" width="9.140625" style="661" customWidth="1"/>
    <col min="11526" max="11526" width="9.140625" style="661"/>
    <col min="11527" max="11528" width="9.140625" style="661" customWidth="1"/>
    <col min="11529" max="11530" width="9.140625" style="661"/>
    <col min="11531" max="11531" width="9" style="661" customWidth="1"/>
    <col min="11532" max="11773" width="9.140625" style="661"/>
    <col min="11774" max="11774" width="12" style="661" customWidth="1"/>
    <col min="11775" max="11775" width="54.140625" style="661" customWidth="1"/>
    <col min="11776" max="11776" width="21.28515625" style="661" customWidth="1"/>
    <col min="11777" max="11777" width="22" style="661" customWidth="1"/>
    <col min="11778" max="11778" width="22.7109375" style="661" customWidth="1"/>
    <col min="11779" max="11779" width="16.140625" style="661" customWidth="1"/>
    <col min="11780" max="11780" width="12.7109375" style="661" customWidth="1"/>
    <col min="11781" max="11781" width="9.140625" style="661" customWidth="1"/>
    <col min="11782" max="11782" width="9.140625" style="661"/>
    <col min="11783" max="11784" width="9.140625" style="661" customWidth="1"/>
    <col min="11785" max="11786" width="9.140625" style="661"/>
    <col min="11787" max="11787" width="9" style="661" customWidth="1"/>
    <col min="11788" max="12029" width="9.140625" style="661"/>
    <col min="12030" max="12030" width="12" style="661" customWidth="1"/>
    <col min="12031" max="12031" width="54.140625" style="661" customWidth="1"/>
    <col min="12032" max="12032" width="21.28515625" style="661" customWidth="1"/>
    <col min="12033" max="12033" width="22" style="661" customWidth="1"/>
    <col min="12034" max="12034" width="22.7109375" style="661" customWidth="1"/>
    <col min="12035" max="12035" width="16.140625" style="661" customWidth="1"/>
    <col min="12036" max="12036" width="12.7109375" style="661" customWidth="1"/>
    <col min="12037" max="12037" width="9.140625" style="661" customWidth="1"/>
    <col min="12038" max="12038" width="9.140625" style="661"/>
    <col min="12039" max="12040" width="9.140625" style="661" customWidth="1"/>
    <col min="12041" max="12042" width="9.140625" style="661"/>
    <col min="12043" max="12043" width="9" style="661" customWidth="1"/>
    <col min="12044" max="12285" width="9.140625" style="661"/>
    <col min="12286" max="12286" width="12" style="661" customWidth="1"/>
    <col min="12287" max="12287" width="54.140625" style="661" customWidth="1"/>
    <col min="12288" max="12288" width="21.28515625" style="661" customWidth="1"/>
    <col min="12289" max="12289" width="22" style="661" customWidth="1"/>
    <col min="12290" max="12290" width="22.7109375" style="661" customWidth="1"/>
    <col min="12291" max="12291" width="16.140625" style="661" customWidth="1"/>
    <col min="12292" max="12292" width="12.7109375" style="661" customWidth="1"/>
    <col min="12293" max="12293" width="9.140625" style="661" customWidth="1"/>
    <col min="12294" max="12294" width="9.140625" style="661"/>
    <col min="12295" max="12296" width="9.140625" style="661" customWidth="1"/>
    <col min="12297" max="12298" width="9.140625" style="661"/>
    <col min="12299" max="12299" width="9" style="661" customWidth="1"/>
    <col min="12300" max="12541" width="9.140625" style="661"/>
    <col min="12542" max="12542" width="12" style="661" customWidth="1"/>
    <col min="12543" max="12543" width="54.140625" style="661" customWidth="1"/>
    <col min="12544" max="12544" width="21.28515625" style="661" customWidth="1"/>
    <col min="12545" max="12545" width="22" style="661" customWidth="1"/>
    <col min="12546" max="12546" width="22.7109375" style="661" customWidth="1"/>
    <col min="12547" max="12547" width="16.140625" style="661" customWidth="1"/>
    <col min="12548" max="12548" width="12.7109375" style="661" customWidth="1"/>
    <col min="12549" max="12549" width="9.140625" style="661" customWidth="1"/>
    <col min="12550" max="12550" width="9.140625" style="661"/>
    <col min="12551" max="12552" width="9.140625" style="661" customWidth="1"/>
    <col min="12553" max="12554" width="9.140625" style="661"/>
    <col min="12555" max="12555" width="9" style="661" customWidth="1"/>
    <col min="12556" max="12797" width="9.140625" style="661"/>
    <col min="12798" max="12798" width="12" style="661" customWidth="1"/>
    <col min="12799" max="12799" width="54.140625" style="661" customWidth="1"/>
    <col min="12800" max="12800" width="21.28515625" style="661" customWidth="1"/>
    <col min="12801" max="12801" width="22" style="661" customWidth="1"/>
    <col min="12802" max="12802" width="22.7109375" style="661" customWidth="1"/>
    <col min="12803" max="12803" width="16.140625" style="661" customWidth="1"/>
    <col min="12804" max="12804" width="12.7109375" style="661" customWidth="1"/>
    <col min="12805" max="12805" width="9.140625" style="661" customWidth="1"/>
    <col min="12806" max="12806" width="9.140625" style="661"/>
    <col min="12807" max="12808" width="9.140625" style="661" customWidth="1"/>
    <col min="12809" max="12810" width="9.140625" style="661"/>
    <col min="12811" max="12811" width="9" style="661" customWidth="1"/>
    <col min="12812" max="13053" width="9.140625" style="661"/>
    <col min="13054" max="13054" width="12" style="661" customWidth="1"/>
    <col min="13055" max="13055" width="54.140625" style="661" customWidth="1"/>
    <col min="13056" max="13056" width="21.28515625" style="661" customWidth="1"/>
    <col min="13057" max="13057" width="22" style="661" customWidth="1"/>
    <col min="13058" max="13058" width="22.7109375" style="661" customWidth="1"/>
    <col min="13059" max="13059" width="16.140625" style="661" customWidth="1"/>
    <col min="13060" max="13060" width="12.7109375" style="661" customWidth="1"/>
    <col min="13061" max="13061" width="9.140625" style="661" customWidth="1"/>
    <col min="13062" max="13062" width="9.140625" style="661"/>
    <col min="13063" max="13064" width="9.140625" style="661" customWidth="1"/>
    <col min="13065" max="13066" width="9.140625" style="661"/>
    <col min="13067" max="13067" width="9" style="661" customWidth="1"/>
    <col min="13068" max="13309" width="9.140625" style="661"/>
    <col min="13310" max="13310" width="12" style="661" customWidth="1"/>
    <col min="13311" max="13311" width="54.140625" style="661" customWidth="1"/>
    <col min="13312" max="13312" width="21.28515625" style="661" customWidth="1"/>
    <col min="13313" max="13313" width="22" style="661" customWidth="1"/>
    <col min="13314" max="13314" width="22.7109375" style="661" customWidth="1"/>
    <col min="13315" max="13315" width="16.140625" style="661" customWidth="1"/>
    <col min="13316" max="13316" width="12.7109375" style="661" customWidth="1"/>
    <col min="13317" max="13317" width="9.140625" style="661" customWidth="1"/>
    <col min="13318" max="13318" width="9.140625" style="661"/>
    <col min="13319" max="13320" width="9.140625" style="661" customWidth="1"/>
    <col min="13321" max="13322" width="9.140625" style="661"/>
    <col min="13323" max="13323" width="9" style="661" customWidth="1"/>
    <col min="13324" max="13565" width="9.140625" style="661"/>
    <col min="13566" max="13566" width="12" style="661" customWidth="1"/>
    <col min="13567" max="13567" width="54.140625" style="661" customWidth="1"/>
    <col min="13568" max="13568" width="21.28515625" style="661" customWidth="1"/>
    <col min="13569" max="13569" width="22" style="661" customWidth="1"/>
    <col min="13570" max="13570" width="22.7109375" style="661" customWidth="1"/>
    <col min="13571" max="13571" width="16.140625" style="661" customWidth="1"/>
    <col min="13572" max="13572" width="12.7109375" style="661" customWidth="1"/>
    <col min="13573" max="13573" width="9.140625" style="661" customWidth="1"/>
    <col min="13574" max="13574" width="9.140625" style="661"/>
    <col min="13575" max="13576" width="9.140625" style="661" customWidth="1"/>
    <col min="13577" max="13578" width="9.140625" style="661"/>
    <col min="13579" max="13579" width="9" style="661" customWidth="1"/>
    <col min="13580" max="13821" width="9.140625" style="661"/>
    <col min="13822" max="13822" width="12" style="661" customWidth="1"/>
    <col min="13823" max="13823" width="54.140625" style="661" customWidth="1"/>
    <col min="13824" max="13824" width="21.28515625" style="661" customWidth="1"/>
    <col min="13825" max="13825" width="22" style="661" customWidth="1"/>
    <col min="13826" max="13826" width="22.7109375" style="661" customWidth="1"/>
    <col min="13827" max="13827" width="16.140625" style="661" customWidth="1"/>
    <col min="13828" max="13828" width="12.7109375" style="661" customWidth="1"/>
    <col min="13829" max="13829" width="9.140625" style="661" customWidth="1"/>
    <col min="13830" max="13830" width="9.140625" style="661"/>
    <col min="13831" max="13832" width="9.140625" style="661" customWidth="1"/>
    <col min="13833" max="13834" width="9.140625" style="661"/>
    <col min="13835" max="13835" width="9" style="661" customWidth="1"/>
    <col min="13836" max="14077" width="9.140625" style="661"/>
    <col min="14078" max="14078" width="12" style="661" customWidth="1"/>
    <col min="14079" max="14079" width="54.140625" style="661" customWidth="1"/>
    <col min="14080" max="14080" width="21.28515625" style="661" customWidth="1"/>
    <col min="14081" max="14081" width="22" style="661" customWidth="1"/>
    <col min="14082" max="14082" width="22.7109375" style="661" customWidth="1"/>
    <col min="14083" max="14083" width="16.140625" style="661" customWidth="1"/>
    <col min="14084" max="14084" width="12.7109375" style="661" customWidth="1"/>
    <col min="14085" max="14085" width="9.140625" style="661" customWidth="1"/>
    <col min="14086" max="14086" width="9.140625" style="661"/>
    <col min="14087" max="14088" width="9.140625" style="661" customWidth="1"/>
    <col min="14089" max="14090" width="9.140625" style="661"/>
    <col min="14091" max="14091" width="9" style="661" customWidth="1"/>
    <col min="14092" max="14333" width="9.140625" style="661"/>
    <col min="14334" max="14334" width="12" style="661" customWidth="1"/>
    <col min="14335" max="14335" width="54.140625" style="661" customWidth="1"/>
    <col min="14336" max="14336" width="21.28515625" style="661" customWidth="1"/>
    <col min="14337" max="14337" width="22" style="661" customWidth="1"/>
    <col min="14338" max="14338" width="22.7109375" style="661" customWidth="1"/>
    <col min="14339" max="14339" width="16.140625" style="661" customWidth="1"/>
    <col min="14340" max="14340" width="12.7109375" style="661" customWidth="1"/>
    <col min="14341" max="14341" width="9.140625" style="661" customWidth="1"/>
    <col min="14342" max="14342" width="9.140625" style="661"/>
    <col min="14343" max="14344" width="9.140625" style="661" customWidth="1"/>
    <col min="14345" max="14346" width="9.140625" style="661"/>
    <col min="14347" max="14347" width="9" style="661" customWidth="1"/>
    <col min="14348" max="14589" width="9.140625" style="661"/>
    <col min="14590" max="14590" width="12" style="661" customWidth="1"/>
    <col min="14591" max="14591" width="54.140625" style="661" customWidth="1"/>
    <col min="14592" max="14592" width="21.28515625" style="661" customWidth="1"/>
    <col min="14593" max="14593" width="22" style="661" customWidth="1"/>
    <col min="14594" max="14594" width="22.7109375" style="661" customWidth="1"/>
    <col min="14595" max="14595" width="16.140625" style="661" customWidth="1"/>
    <col min="14596" max="14596" width="12.7109375" style="661" customWidth="1"/>
    <col min="14597" max="14597" width="9.140625" style="661" customWidth="1"/>
    <col min="14598" max="14598" width="9.140625" style="661"/>
    <col min="14599" max="14600" width="9.140625" style="661" customWidth="1"/>
    <col min="14601" max="14602" width="9.140625" style="661"/>
    <col min="14603" max="14603" width="9" style="661" customWidth="1"/>
    <col min="14604" max="14845" width="9.140625" style="661"/>
    <col min="14846" max="14846" width="12" style="661" customWidth="1"/>
    <col min="14847" max="14847" width="54.140625" style="661" customWidth="1"/>
    <col min="14848" max="14848" width="21.28515625" style="661" customWidth="1"/>
    <col min="14849" max="14849" width="22" style="661" customWidth="1"/>
    <col min="14850" max="14850" width="22.7109375" style="661" customWidth="1"/>
    <col min="14851" max="14851" width="16.140625" style="661" customWidth="1"/>
    <col min="14852" max="14852" width="12.7109375" style="661" customWidth="1"/>
    <col min="14853" max="14853" width="9.140625" style="661" customWidth="1"/>
    <col min="14854" max="14854" width="9.140625" style="661"/>
    <col min="14855" max="14856" width="9.140625" style="661" customWidth="1"/>
    <col min="14857" max="14858" width="9.140625" style="661"/>
    <col min="14859" max="14859" width="9" style="661" customWidth="1"/>
    <col min="14860" max="15101" width="9.140625" style="661"/>
    <col min="15102" max="15102" width="12" style="661" customWidth="1"/>
    <col min="15103" max="15103" width="54.140625" style="661" customWidth="1"/>
    <col min="15104" max="15104" width="21.28515625" style="661" customWidth="1"/>
    <col min="15105" max="15105" width="22" style="661" customWidth="1"/>
    <col min="15106" max="15106" width="22.7109375" style="661" customWidth="1"/>
    <col min="15107" max="15107" width="16.140625" style="661" customWidth="1"/>
    <col min="15108" max="15108" width="12.7109375" style="661" customWidth="1"/>
    <col min="15109" max="15109" width="9.140625" style="661" customWidth="1"/>
    <col min="15110" max="15110" width="9.140625" style="661"/>
    <col min="15111" max="15112" width="9.140625" style="661" customWidth="1"/>
    <col min="15113" max="15114" width="9.140625" style="661"/>
    <col min="15115" max="15115" width="9" style="661" customWidth="1"/>
    <col min="15116" max="15357" width="9.140625" style="661"/>
    <col min="15358" max="15358" width="12" style="661" customWidth="1"/>
    <col min="15359" max="15359" width="54.140625" style="661" customWidth="1"/>
    <col min="15360" max="15360" width="21.28515625" style="661" customWidth="1"/>
    <col min="15361" max="15361" width="22" style="661" customWidth="1"/>
    <col min="15362" max="15362" width="22.7109375" style="661" customWidth="1"/>
    <col min="15363" max="15363" width="16.140625" style="661" customWidth="1"/>
    <col min="15364" max="15364" width="12.7109375" style="661" customWidth="1"/>
    <col min="15365" max="15365" width="9.140625" style="661" customWidth="1"/>
    <col min="15366" max="15366" width="9.140625" style="661"/>
    <col min="15367" max="15368" width="9.140625" style="661" customWidth="1"/>
    <col min="15369" max="15370" width="9.140625" style="661"/>
    <col min="15371" max="15371" width="9" style="661" customWidth="1"/>
    <col min="15372" max="15613" width="9.140625" style="661"/>
    <col min="15614" max="15614" width="12" style="661" customWidth="1"/>
    <col min="15615" max="15615" width="54.140625" style="661" customWidth="1"/>
    <col min="15616" max="15616" width="21.28515625" style="661" customWidth="1"/>
    <col min="15617" max="15617" width="22" style="661" customWidth="1"/>
    <col min="15618" max="15618" width="22.7109375" style="661" customWidth="1"/>
    <col min="15619" max="15619" width="16.140625" style="661" customWidth="1"/>
    <col min="15620" max="15620" width="12.7109375" style="661" customWidth="1"/>
    <col min="15621" max="15621" width="9.140625" style="661" customWidth="1"/>
    <col min="15622" max="15622" width="9.140625" style="661"/>
    <col min="15623" max="15624" width="9.140625" style="661" customWidth="1"/>
    <col min="15625" max="15626" width="9.140625" style="661"/>
    <col min="15627" max="15627" width="9" style="661" customWidth="1"/>
    <col min="15628" max="15869" width="9.140625" style="661"/>
    <col min="15870" max="15870" width="12" style="661" customWidth="1"/>
    <col min="15871" max="15871" width="54.140625" style="661" customWidth="1"/>
    <col min="15872" max="15872" width="21.28515625" style="661" customWidth="1"/>
    <col min="15873" max="15873" width="22" style="661" customWidth="1"/>
    <col min="15874" max="15874" width="22.7109375" style="661" customWidth="1"/>
    <col min="15875" max="15875" width="16.140625" style="661" customWidth="1"/>
    <col min="15876" max="15876" width="12.7109375" style="661" customWidth="1"/>
    <col min="15877" max="15877" width="9.140625" style="661" customWidth="1"/>
    <col min="15878" max="15878" width="9.140625" style="661"/>
    <col min="15879" max="15880" width="9.140625" style="661" customWidth="1"/>
    <col min="15881" max="15882" width="9.140625" style="661"/>
    <col min="15883" max="15883" width="9" style="661" customWidth="1"/>
    <col min="15884" max="16125" width="9.140625" style="661"/>
    <col min="16126" max="16126" width="12" style="661" customWidth="1"/>
    <col min="16127" max="16127" width="54.140625" style="661" customWidth="1"/>
    <col min="16128" max="16128" width="21.28515625" style="661" customWidth="1"/>
    <col min="16129" max="16129" width="22" style="661" customWidth="1"/>
    <col min="16130" max="16130" width="22.7109375" style="661" customWidth="1"/>
    <col min="16131" max="16131" width="16.140625" style="661" customWidth="1"/>
    <col min="16132" max="16132" width="12.7109375" style="661" customWidth="1"/>
    <col min="16133" max="16133" width="9.140625" style="661" customWidth="1"/>
    <col min="16134" max="16134" width="9.140625" style="661"/>
    <col min="16135" max="16136" width="9.140625" style="661" customWidth="1"/>
    <col min="16137" max="16138" width="9.140625" style="661"/>
    <col min="16139" max="16139" width="9" style="661" customWidth="1"/>
    <col min="16140" max="16384" width="9.140625" style="661"/>
  </cols>
  <sheetData>
    <row r="1" spans="2:6" ht="28.5" customHeight="1">
      <c r="B1" s="1052"/>
      <c r="C1" s="1053"/>
      <c r="D1" s="1053"/>
    </row>
    <row r="2" spans="2:6" ht="28.5" customHeight="1">
      <c r="B2" s="662" t="s">
        <v>475</v>
      </c>
      <c r="C2" s="662"/>
      <c r="D2" s="662"/>
      <c r="E2" s="1054"/>
    </row>
    <row r="3" spans="2:6" ht="21.75" customHeight="1" thickBot="1">
      <c r="B3" s="663" t="s">
        <v>343</v>
      </c>
      <c r="C3" s="663"/>
      <c r="D3" s="663"/>
      <c r="E3" s="663"/>
    </row>
    <row r="4" spans="2:6" ht="21" customHeight="1" thickBot="1">
      <c r="B4" s="1014" t="s">
        <v>344</v>
      </c>
      <c r="C4" s="1015"/>
      <c r="D4" s="1015"/>
      <c r="E4" s="1016"/>
    </row>
    <row r="5" spans="2:6" ht="21" customHeight="1" thickBot="1">
      <c r="B5" s="664" t="s">
        <v>345</v>
      </c>
      <c r="C5" s="665" t="s">
        <v>476</v>
      </c>
      <c r="D5" s="666" t="s">
        <v>477</v>
      </c>
      <c r="E5" s="667"/>
      <c r="F5" s="668"/>
    </row>
    <row r="6" spans="2:6" ht="30" customHeight="1" thickBot="1">
      <c r="B6" s="669" t="s">
        <v>189</v>
      </c>
      <c r="C6" s="670" t="s">
        <v>195</v>
      </c>
      <c r="D6" s="671" t="s">
        <v>195</v>
      </c>
      <c r="E6" s="672" t="s">
        <v>346</v>
      </c>
      <c r="F6" s="673"/>
    </row>
    <row r="7" spans="2:6" ht="21" customHeight="1">
      <c r="B7" s="674" t="s">
        <v>347</v>
      </c>
      <c r="C7" s="675">
        <v>5203.8419999999996</v>
      </c>
      <c r="D7" s="676">
        <v>5440.5110000000004</v>
      </c>
      <c r="E7" s="677">
        <v>-4.3501244644115378</v>
      </c>
      <c r="F7" s="678"/>
    </row>
    <row r="8" spans="2:6" ht="21" customHeight="1">
      <c r="B8" s="679" t="s">
        <v>348</v>
      </c>
      <c r="C8" s="680">
        <v>5143.6880000000001</v>
      </c>
      <c r="D8" s="681">
        <v>5437.3990000000003</v>
      </c>
      <c r="E8" s="682">
        <v>-5.4016819438853068</v>
      </c>
      <c r="F8" s="678"/>
    </row>
    <row r="9" spans="2:6" ht="21" customHeight="1">
      <c r="B9" s="683" t="s">
        <v>349</v>
      </c>
      <c r="C9" s="684">
        <v>319309.76299999998</v>
      </c>
      <c r="D9" s="685">
        <v>313907.17499999999</v>
      </c>
      <c r="E9" s="682">
        <v>1.7210782136470721</v>
      </c>
      <c r="F9" s="678"/>
    </row>
    <row r="10" spans="2:6" ht="21" customHeight="1" thickBot="1">
      <c r="B10" s="679" t="s">
        <v>348</v>
      </c>
      <c r="C10" s="684">
        <v>226615.158</v>
      </c>
      <c r="D10" s="685">
        <v>222545.321</v>
      </c>
      <c r="E10" s="686">
        <v>1.8287677232270365</v>
      </c>
      <c r="F10" s="678"/>
    </row>
    <row r="11" spans="2:6" ht="29.25" customHeight="1" thickBot="1">
      <c r="B11" s="687" t="s">
        <v>350</v>
      </c>
      <c r="C11" s="1055" t="s">
        <v>195</v>
      </c>
      <c r="D11" s="1056" t="s">
        <v>195</v>
      </c>
      <c r="E11" s="688" t="s">
        <v>346</v>
      </c>
      <c r="F11" s="678"/>
    </row>
    <row r="12" spans="2:6" ht="21" customHeight="1">
      <c r="B12" s="674" t="s">
        <v>351</v>
      </c>
      <c r="C12" s="689">
        <v>159108.74299999999</v>
      </c>
      <c r="D12" s="676">
        <v>147585.23800000001</v>
      </c>
      <c r="E12" s="690">
        <v>7.8080336191889161</v>
      </c>
      <c r="F12" s="678"/>
    </row>
    <row r="13" spans="2:6" ht="21" customHeight="1">
      <c r="B13" s="679" t="s">
        <v>348</v>
      </c>
      <c r="C13" s="691">
        <v>159108.74299999999</v>
      </c>
      <c r="D13" s="681">
        <v>147585.23800000001</v>
      </c>
      <c r="E13" s="692">
        <v>7.8080336191889161</v>
      </c>
      <c r="F13" s="678"/>
    </row>
    <row r="14" spans="2:6" ht="21" customHeight="1">
      <c r="B14" s="683" t="s">
        <v>352</v>
      </c>
      <c r="C14" s="693">
        <v>498024.08899999998</v>
      </c>
      <c r="D14" s="685">
        <v>458660.49</v>
      </c>
      <c r="E14" s="692">
        <v>8.5822955886171908</v>
      </c>
      <c r="F14" s="678"/>
    </row>
    <row r="15" spans="2:6" ht="21" customHeight="1" thickBot="1">
      <c r="B15" s="694" t="s">
        <v>348</v>
      </c>
      <c r="C15" s="695">
        <v>497938.75</v>
      </c>
      <c r="D15" s="696">
        <v>458522.28399999999</v>
      </c>
      <c r="E15" s="697">
        <v>8.5964122956344724</v>
      </c>
      <c r="F15" s="678"/>
    </row>
    <row r="16" spans="2:6" ht="21" customHeight="1" thickBot="1">
      <c r="B16" s="698" t="s">
        <v>353</v>
      </c>
      <c r="C16" s="699"/>
      <c r="D16" s="699"/>
      <c r="E16" s="700"/>
      <c r="F16" s="678"/>
    </row>
    <row r="17" spans="2:6" ht="21" customHeight="1" thickBot="1">
      <c r="B17" s="701"/>
      <c r="C17" s="702" t="s">
        <v>189</v>
      </c>
      <c r="D17" s="703" t="s">
        <v>350</v>
      </c>
      <c r="E17" s="704"/>
      <c r="F17" s="678"/>
    </row>
    <row r="18" spans="2:6" ht="21" customHeight="1">
      <c r="B18" s="1057" t="s">
        <v>354</v>
      </c>
      <c r="C18" s="1058">
        <f>C8/C7*100</f>
        <v>98.844046379578785</v>
      </c>
      <c r="D18" s="1059">
        <f>C13/C12*100</f>
        <v>100</v>
      </c>
      <c r="E18" s="705"/>
      <c r="F18" s="678"/>
    </row>
    <row r="19" spans="2:6" ht="21" customHeight="1" thickBot="1">
      <c r="B19" s="1060" t="s">
        <v>355</v>
      </c>
      <c r="C19" s="1061">
        <f>C10/C9*100</f>
        <v>70.970319188142085</v>
      </c>
      <c r="D19" s="1062">
        <f>C15/C14*100</f>
        <v>99.982864483488882</v>
      </c>
      <c r="E19" s="704"/>
      <c r="F19" s="678"/>
    </row>
    <row r="20" spans="2:6" ht="21" customHeight="1" thickBot="1">
      <c r="B20" s="1063"/>
      <c r="C20" s="1064"/>
      <c r="D20" s="1064"/>
      <c r="E20" s="704"/>
      <c r="F20" s="678"/>
    </row>
    <row r="21" spans="2:6" ht="21" customHeight="1" thickBot="1">
      <c r="B21" s="1017" t="s">
        <v>356</v>
      </c>
      <c r="C21" s="1018"/>
      <c r="D21" s="1019"/>
      <c r="E21" s="706"/>
      <c r="F21" s="678"/>
    </row>
    <row r="22" spans="2:6" ht="21" customHeight="1" thickBot="1">
      <c r="B22" s="707" t="s">
        <v>357</v>
      </c>
      <c r="C22" s="708" t="str">
        <f>C5</f>
        <v>I-VIII 2018 Rok</v>
      </c>
      <c r="D22" s="709" t="str">
        <f>D5</f>
        <v>I-VIII 2017 Rok</v>
      </c>
      <c r="F22" s="678"/>
    </row>
    <row r="23" spans="2:6" ht="21" customHeight="1">
      <c r="B23" s="710" t="s">
        <v>358</v>
      </c>
      <c r="C23" s="711">
        <v>-153904.90099999998</v>
      </c>
      <c r="D23" s="712">
        <v>-142144.72700000001</v>
      </c>
      <c r="E23" s="713"/>
      <c r="F23" s="678"/>
    </row>
    <row r="24" spans="2:6" ht="21" customHeight="1">
      <c r="B24" s="714" t="s">
        <v>348</v>
      </c>
      <c r="C24" s="715">
        <v>-153965.05499999999</v>
      </c>
      <c r="D24" s="716">
        <v>-142147.83900000001</v>
      </c>
      <c r="E24" s="713"/>
      <c r="F24" s="678"/>
    </row>
    <row r="25" spans="2:6" ht="21" customHeight="1">
      <c r="B25" s="717" t="s">
        <v>359</v>
      </c>
      <c r="C25" s="715">
        <v>-178714.326</v>
      </c>
      <c r="D25" s="716">
        <v>-144753.315</v>
      </c>
      <c r="E25" s="713"/>
      <c r="F25" s="678"/>
    </row>
    <row r="26" spans="2:6" ht="21" customHeight="1" thickBot="1">
      <c r="B26" s="718" t="s">
        <v>348</v>
      </c>
      <c r="C26" s="719">
        <v>-271323.592</v>
      </c>
      <c r="D26" s="720">
        <v>-235976.96299999999</v>
      </c>
      <c r="E26" s="713"/>
      <c r="F26" s="678"/>
    </row>
    <row r="27" spans="2:6" ht="21" customHeight="1">
      <c r="B27" s="1054" t="s">
        <v>478</v>
      </c>
      <c r="C27" s="1054"/>
      <c r="D27" s="1054"/>
      <c r="E27" s="1054"/>
      <c r="F27" s="678"/>
    </row>
    <row r="28" spans="2:6" ht="21" customHeight="1">
      <c r="B28" s="721" t="s">
        <v>343</v>
      </c>
      <c r="C28" s="722"/>
      <c r="D28" s="722"/>
    </row>
    <row r="29" spans="2:6" ht="11.25" customHeight="1" thickBot="1"/>
    <row r="30" spans="2:6" ht="18" customHeight="1" thickBot="1">
      <c r="B30" s="1014" t="s">
        <v>192</v>
      </c>
      <c r="C30" s="1015"/>
      <c r="D30" s="1016"/>
    </row>
    <row r="31" spans="2:6" ht="18" customHeight="1" thickBot="1">
      <c r="B31" s="664" t="s">
        <v>345</v>
      </c>
      <c r="C31" s="723" t="s">
        <v>476</v>
      </c>
      <c r="D31" s="666" t="s">
        <v>477</v>
      </c>
    </row>
    <row r="32" spans="2:6" ht="18" customHeight="1" thickBot="1">
      <c r="B32" s="687" t="s">
        <v>189</v>
      </c>
      <c r="C32" s="724" t="s">
        <v>195</v>
      </c>
      <c r="D32" s="725" t="s">
        <v>195</v>
      </c>
    </row>
    <row r="33" spans="2:6" ht="18" customHeight="1">
      <c r="B33" s="726" t="s">
        <v>360</v>
      </c>
      <c r="C33" s="727">
        <v>7510.8559999999998</v>
      </c>
      <c r="D33" s="728">
        <v>8301.0049999999992</v>
      </c>
      <c r="E33" s="678"/>
    </row>
    <row r="34" spans="2:6" ht="18" customHeight="1">
      <c r="B34" s="729" t="s">
        <v>348</v>
      </c>
      <c r="C34" s="730">
        <v>7312.9189999999999</v>
      </c>
      <c r="D34" s="731">
        <v>8272.5849999999991</v>
      </c>
      <c r="E34" s="678"/>
    </row>
    <row r="35" spans="2:6" ht="18" customHeight="1">
      <c r="B35" s="732" t="s">
        <v>361</v>
      </c>
      <c r="C35" s="733">
        <v>569021.40399999998</v>
      </c>
      <c r="D35" s="734">
        <v>647255.63600000006</v>
      </c>
      <c r="E35" s="678"/>
    </row>
    <row r="36" spans="2:6" ht="18" customHeight="1" thickBot="1">
      <c r="B36" s="729" t="s">
        <v>348</v>
      </c>
      <c r="C36" s="733">
        <v>400665.57699999999</v>
      </c>
      <c r="D36" s="734">
        <v>441431.51899999997</v>
      </c>
      <c r="E36" s="678"/>
    </row>
    <row r="37" spans="2:6" ht="18" customHeight="1" thickBot="1">
      <c r="B37" s="687" t="s">
        <v>350</v>
      </c>
      <c r="C37" s="724" t="s">
        <v>195</v>
      </c>
      <c r="D37" s="725" t="s">
        <v>195</v>
      </c>
      <c r="E37" s="678"/>
    </row>
    <row r="38" spans="2:6" ht="18" customHeight="1">
      <c r="B38" s="726" t="s">
        <v>360</v>
      </c>
      <c r="C38" s="727">
        <v>305560.76299999998</v>
      </c>
      <c r="D38" s="728">
        <v>357106.201</v>
      </c>
      <c r="E38" s="678"/>
    </row>
    <row r="39" spans="2:6" ht="18" customHeight="1">
      <c r="B39" s="729" t="s">
        <v>348</v>
      </c>
      <c r="C39" s="730">
        <v>305560.76299999998</v>
      </c>
      <c r="D39" s="731">
        <v>357106.201</v>
      </c>
      <c r="E39" s="678"/>
    </row>
    <row r="40" spans="2:6" ht="18" customHeight="1">
      <c r="B40" s="732" t="s">
        <v>362</v>
      </c>
      <c r="C40" s="733">
        <v>938726.93900000001</v>
      </c>
      <c r="D40" s="734">
        <v>965059.27800000005</v>
      </c>
      <c r="E40" s="678"/>
    </row>
    <row r="41" spans="2:6" ht="18" customHeight="1" thickBot="1">
      <c r="B41" s="735" t="s">
        <v>348</v>
      </c>
      <c r="C41" s="736">
        <v>938490.04</v>
      </c>
      <c r="D41" s="737">
        <v>964711.72600000002</v>
      </c>
      <c r="E41" s="678"/>
    </row>
    <row r="42" spans="2:6" ht="18" customHeight="1" thickBot="1"/>
    <row r="43" spans="2:6" ht="18" customHeight="1" thickBot="1">
      <c r="B43" s="1020" t="s">
        <v>363</v>
      </c>
      <c r="C43" s="1021"/>
      <c r="D43" s="1022"/>
    </row>
    <row r="44" spans="2:6" ht="18" customHeight="1" thickBot="1">
      <c r="B44" s="739" t="s">
        <v>192</v>
      </c>
      <c r="C44" s="723" t="s">
        <v>476</v>
      </c>
      <c r="D44" s="666" t="s">
        <v>477</v>
      </c>
      <c r="F44" s="738"/>
    </row>
    <row r="45" spans="2:6" ht="18" customHeight="1">
      <c r="B45" s="726" t="s">
        <v>360</v>
      </c>
      <c r="C45" s="727">
        <v>-298049.90700000001</v>
      </c>
      <c r="D45" s="728">
        <v>-348805.196</v>
      </c>
      <c r="E45" s="678"/>
      <c r="F45" s="738"/>
    </row>
    <row r="46" spans="2:6" ht="18" customHeight="1">
      <c r="B46" s="729" t="s">
        <v>348</v>
      </c>
      <c r="C46" s="730">
        <v>-298247.84399999998</v>
      </c>
      <c r="D46" s="731">
        <v>-348833.61599999998</v>
      </c>
      <c r="E46" s="678"/>
      <c r="F46" s="699"/>
    </row>
    <row r="47" spans="2:6" ht="18" customHeight="1">
      <c r="B47" s="732" t="s">
        <v>361</v>
      </c>
      <c r="C47" s="733">
        <v>-369705.53500000003</v>
      </c>
      <c r="D47" s="731">
        <v>-317803.64199999999</v>
      </c>
      <c r="E47" s="678"/>
      <c r="F47" s="699"/>
    </row>
    <row r="48" spans="2:6" ht="18" customHeight="1" thickBot="1">
      <c r="B48" s="735" t="s">
        <v>348</v>
      </c>
      <c r="C48" s="736">
        <v>-537824.46299999999</v>
      </c>
      <c r="D48" s="740">
        <v>-523280.20700000005</v>
      </c>
      <c r="E48" s="678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7"/>
  <sheetViews>
    <sheetView zoomScale="90" zoomScaleNormal="90" workbookViewId="0">
      <selection activeCell="Q30" sqref="Q30"/>
    </sheetView>
  </sheetViews>
  <sheetFormatPr defaultRowHeight="12.75"/>
  <cols>
    <col min="1" max="1" width="5" style="321" customWidth="1"/>
    <col min="2" max="2" width="14.42578125" style="321" customWidth="1"/>
    <col min="3" max="3" width="11.140625" style="321" customWidth="1"/>
    <col min="4" max="4" width="11.42578125" style="321" customWidth="1"/>
    <col min="5" max="5" width="10.85546875" style="321" customWidth="1"/>
    <col min="6" max="6" width="15.5703125" style="321" customWidth="1"/>
    <col min="7" max="7" width="11.7109375" style="321" customWidth="1"/>
    <col min="8" max="8" width="10.5703125" style="321" customWidth="1"/>
    <col min="9" max="9" width="11.5703125" style="321" customWidth="1"/>
    <col min="10" max="10" width="3.5703125" style="321" customWidth="1"/>
    <col min="11" max="11" width="14.7109375" style="321" customWidth="1"/>
    <col min="12" max="12" width="11.7109375" style="321" customWidth="1"/>
    <col min="13" max="13" width="11" style="321" customWidth="1"/>
    <col min="14" max="14" width="10.42578125" style="321" customWidth="1"/>
    <col min="15" max="15" width="14.5703125" style="321" customWidth="1"/>
    <col min="16" max="16" width="11.7109375" style="321" customWidth="1"/>
    <col min="17" max="17" width="11.140625" style="321" customWidth="1"/>
    <col min="18" max="18" width="15.140625" style="321" customWidth="1"/>
    <col min="19" max="19" width="8.5703125" style="321" customWidth="1"/>
    <col min="20" max="16384" width="9.140625" style="321"/>
  </cols>
  <sheetData>
    <row r="1" spans="2:19" ht="24.75" customHeight="1">
      <c r="B1" s="317" t="s">
        <v>188</v>
      </c>
      <c r="C1" s="318"/>
      <c r="D1" s="318"/>
      <c r="E1" s="318"/>
      <c r="F1" s="318"/>
      <c r="G1" s="318"/>
      <c r="H1" s="319"/>
      <c r="I1" s="320"/>
      <c r="K1" s="322"/>
      <c r="L1" s="322"/>
      <c r="M1" s="322"/>
      <c r="N1" s="322"/>
      <c r="O1" s="83"/>
      <c r="P1" s="83"/>
      <c r="Q1" s="83"/>
    </row>
    <row r="2" spans="2:19" ht="21" customHeight="1">
      <c r="B2" s="323" t="s">
        <v>479</v>
      </c>
      <c r="C2" s="323"/>
      <c r="D2" s="323"/>
      <c r="E2" s="323"/>
      <c r="F2" s="323"/>
      <c r="G2" s="323"/>
      <c r="H2" s="323"/>
      <c r="I2" s="324"/>
      <c r="J2" s="324"/>
      <c r="K2" s="323" t="s">
        <v>480</v>
      </c>
      <c r="L2" s="323"/>
      <c r="M2" s="323"/>
      <c r="N2" s="323"/>
      <c r="O2" s="323"/>
      <c r="P2" s="323"/>
      <c r="Q2" s="323"/>
      <c r="R2" s="323"/>
      <c r="S2" s="325"/>
    </row>
    <row r="3" spans="2:19" ht="11.25" customHeight="1" thickBot="1">
      <c r="B3" s="322"/>
      <c r="C3" s="322"/>
      <c r="D3" s="322"/>
      <c r="E3" s="322"/>
      <c r="F3" s="322"/>
      <c r="G3" s="326"/>
      <c r="H3" s="326"/>
      <c r="K3" s="326"/>
      <c r="L3" s="326"/>
      <c r="M3" s="326"/>
      <c r="N3" s="326"/>
      <c r="O3" s="326"/>
      <c r="P3" s="326"/>
      <c r="Q3" s="326"/>
    </row>
    <row r="4" spans="2:19" ht="21" thickBot="1">
      <c r="B4" s="327" t="s">
        <v>189</v>
      </c>
      <c r="C4" s="328"/>
      <c r="D4" s="328"/>
      <c r="E4" s="328"/>
      <c r="F4" s="328"/>
      <c r="G4" s="328"/>
      <c r="H4" s="328"/>
      <c r="I4" s="329"/>
      <c r="K4" s="327" t="s">
        <v>190</v>
      </c>
      <c r="L4" s="328"/>
      <c r="M4" s="328"/>
      <c r="N4" s="329"/>
      <c r="O4" s="328"/>
      <c r="P4" s="328"/>
      <c r="Q4" s="328"/>
      <c r="R4" s="329"/>
    </row>
    <row r="5" spans="2:19" ht="16.5" thickBot="1">
      <c r="B5" s="330" t="s">
        <v>481</v>
      </c>
      <c r="C5" s="331"/>
      <c r="D5" s="332"/>
      <c r="E5" s="333"/>
      <c r="F5" s="330" t="s">
        <v>482</v>
      </c>
      <c r="G5" s="331"/>
      <c r="H5" s="332"/>
      <c r="I5" s="333"/>
      <c r="K5" s="330" t="s">
        <v>481</v>
      </c>
      <c r="L5" s="331"/>
      <c r="M5" s="332"/>
      <c r="N5" s="333"/>
      <c r="O5" s="330" t="s">
        <v>482</v>
      </c>
      <c r="P5" s="331"/>
      <c r="Q5" s="332"/>
      <c r="R5" s="333"/>
    </row>
    <row r="6" spans="2:19" ht="29.25" thickBot="1">
      <c r="B6" s="334" t="s">
        <v>191</v>
      </c>
      <c r="C6" s="335" t="s">
        <v>192</v>
      </c>
      <c r="D6" s="336" t="s">
        <v>193</v>
      </c>
      <c r="E6" s="337" t="s">
        <v>194</v>
      </c>
      <c r="F6" s="338" t="s">
        <v>191</v>
      </c>
      <c r="G6" s="335" t="s">
        <v>192</v>
      </c>
      <c r="H6" s="336" t="s">
        <v>193</v>
      </c>
      <c r="I6" s="337" t="s">
        <v>194</v>
      </c>
      <c r="K6" s="334" t="s">
        <v>191</v>
      </c>
      <c r="L6" s="335" t="s">
        <v>192</v>
      </c>
      <c r="M6" s="336" t="s">
        <v>193</v>
      </c>
      <c r="N6" s="337" t="s">
        <v>194</v>
      </c>
      <c r="O6" s="334" t="s">
        <v>191</v>
      </c>
      <c r="P6" s="335" t="s">
        <v>192</v>
      </c>
      <c r="Q6" s="336" t="s">
        <v>193</v>
      </c>
      <c r="R6" s="337" t="s">
        <v>194</v>
      </c>
    </row>
    <row r="7" spans="2:19" ht="15" thickBot="1">
      <c r="B7" s="385" t="s">
        <v>195</v>
      </c>
      <c r="C7" s="386">
        <v>647255.63600000006</v>
      </c>
      <c r="D7" s="387">
        <v>2770232.24</v>
      </c>
      <c r="E7" s="388">
        <v>313907.17499999999</v>
      </c>
      <c r="F7" s="385" t="s">
        <v>195</v>
      </c>
      <c r="G7" s="386">
        <v>569021.40399999998</v>
      </c>
      <c r="H7" s="389">
        <v>2406074.4169999999</v>
      </c>
      <c r="I7" s="388">
        <v>319309.76299999998</v>
      </c>
      <c r="K7" s="339" t="s">
        <v>195</v>
      </c>
      <c r="L7" s="340">
        <v>965059.27800000005</v>
      </c>
      <c r="M7" s="343">
        <v>4125391.8560000001</v>
      </c>
      <c r="N7" s="342">
        <v>458660.49</v>
      </c>
      <c r="O7" s="339" t="s">
        <v>195</v>
      </c>
      <c r="P7" s="340">
        <v>938726.93900000001</v>
      </c>
      <c r="Q7" s="343">
        <v>3970944.68</v>
      </c>
      <c r="R7" s="342">
        <v>498024.08899999998</v>
      </c>
    </row>
    <row r="8" spans="2:19">
      <c r="B8" s="390" t="s">
        <v>196</v>
      </c>
      <c r="C8" s="391">
        <v>121215.19100000001</v>
      </c>
      <c r="D8" s="392">
        <v>517989.17700000003</v>
      </c>
      <c r="E8" s="393">
        <v>39310.432999999997</v>
      </c>
      <c r="F8" s="390" t="s">
        <v>196</v>
      </c>
      <c r="G8" s="394">
        <v>108392.715</v>
      </c>
      <c r="H8" s="395">
        <v>457368.03600000002</v>
      </c>
      <c r="I8" s="396">
        <v>42957.500999999997</v>
      </c>
      <c r="K8" s="344" t="s">
        <v>197</v>
      </c>
      <c r="L8" s="345">
        <v>282231.049</v>
      </c>
      <c r="M8" s="346">
        <v>1207165.733</v>
      </c>
      <c r="N8" s="347">
        <v>119239.787</v>
      </c>
      <c r="O8" s="348" t="s">
        <v>197</v>
      </c>
      <c r="P8" s="349">
        <v>267542.89399999997</v>
      </c>
      <c r="Q8" s="350">
        <v>1131476.7479999999</v>
      </c>
      <c r="R8" s="351">
        <v>121020.734</v>
      </c>
    </row>
    <row r="9" spans="2:19">
      <c r="B9" s="397" t="s">
        <v>198</v>
      </c>
      <c r="C9" s="398">
        <v>71593.668999999994</v>
      </c>
      <c r="D9" s="399">
        <v>305865.18</v>
      </c>
      <c r="E9" s="400">
        <v>41584.885000000002</v>
      </c>
      <c r="F9" s="397" t="s">
        <v>198</v>
      </c>
      <c r="G9" s="398">
        <v>59443.756000000001</v>
      </c>
      <c r="H9" s="399">
        <v>251477.264</v>
      </c>
      <c r="I9" s="401">
        <v>41656.087</v>
      </c>
      <c r="K9" s="352" t="s">
        <v>199</v>
      </c>
      <c r="L9" s="353">
        <v>216055.89</v>
      </c>
      <c r="M9" s="354">
        <v>924114.85</v>
      </c>
      <c r="N9" s="355">
        <v>114547.38400000001</v>
      </c>
      <c r="O9" s="352" t="s">
        <v>199</v>
      </c>
      <c r="P9" s="353">
        <v>219330.11499999999</v>
      </c>
      <c r="Q9" s="354">
        <v>927808.02</v>
      </c>
      <c r="R9" s="355">
        <v>133489.234</v>
      </c>
    </row>
    <row r="10" spans="2:19">
      <c r="B10" s="397" t="s">
        <v>197</v>
      </c>
      <c r="C10" s="398">
        <v>65304.11</v>
      </c>
      <c r="D10" s="399">
        <v>279761.21500000003</v>
      </c>
      <c r="E10" s="400">
        <v>46726.105000000003</v>
      </c>
      <c r="F10" s="397" t="s">
        <v>197</v>
      </c>
      <c r="G10" s="398">
        <v>55065.281000000003</v>
      </c>
      <c r="H10" s="399">
        <v>232956.20600000001</v>
      </c>
      <c r="I10" s="401">
        <v>47300.792000000001</v>
      </c>
      <c r="K10" s="352" t="s">
        <v>201</v>
      </c>
      <c r="L10" s="353">
        <v>156436.18799999999</v>
      </c>
      <c r="M10" s="354">
        <v>667364.86899999995</v>
      </c>
      <c r="N10" s="355">
        <v>87714.222999999998</v>
      </c>
      <c r="O10" s="352" t="s">
        <v>201</v>
      </c>
      <c r="P10" s="353">
        <v>147976.56400000001</v>
      </c>
      <c r="Q10" s="354">
        <v>626666.16700000002</v>
      </c>
      <c r="R10" s="355">
        <v>93979.426999999996</v>
      </c>
    </row>
    <row r="11" spans="2:19">
      <c r="B11" s="397" t="s">
        <v>200</v>
      </c>
      <c r="C11" s="398">
        <v>50684.781999999999</v>
      </c>
      <c r="D11" s="399">
        <v>216803.179</v>
      </c>
      <c r="E11" s="400">
        <v>18548.606</v>
      </c>
      <c r="F11" s="397" t="s">
        <v>200</v>
      </c>
      <c r="G11" s="398">
        <v>50049.81</v>
      </c>
      <c r="H11" s="399">
        <v>211864.93299999999</v>
      </c>
      <c r="I11" s="401">
        <v>19221.688999999998</v>
      </c>
      <c r="K11" s="352" t="s">
        <v>203</v>
      </c>
      <c r="L11" s="353">
        <v>104559.651</v>
      </c>
      <c r="M11" s="354">
        <v>447011.48800000001</v>
      </c>
      <c r="N11" s="355">
        <v>38841.951000000001</v>
      </c>
      <c r="O11" s="352" t="s">
        <v>203</v>
      </c>
      <c r="P11" s="353">
        <v>103336.98699999999</v>
      </c>
      <c r="Q11" s="354">
        <v>437136.19300000003</v>
      </c>
      <c r="R11" s="355">
        <v>41832.116000000002</v>
      </c>
    </row>
    <row r="12" spans="2:19">
      <c r="B12" s="397" t="s">
        <v>202</v>
      </c>
      <c r="C12" s="398">
        <v>47245.8</v>
      </c>
      <c r="D12" s="399">
        <v>202238.43700000001</v>
      </c>
      <c r="E12" s="400">
        <v>20189.605</v>
      </c>
      <c r="F12" s="397" t="s">
        <v>202</v>
      </c>
      <c r="G12" s="398">
        <v>47955.750999999997</v>
      </c>
      <c r="H12" s="399">
        <v>202891.38800000001</v>
      </c>
      <c r="I12" s="401">
        <v>23213.85</v>
      </c>
      <c r="K12" s="352" t="s">
        <v>204</v>
      </c>
      <c r="L12" s="353">
        <v>95152.816000000006</v>
      </c>
      <c r="M12" s="354">
        <v>406728.90600000002</v>
      </c>
      <c r="N12" s="355">
        <v>53929.088000000003</v>
      </c>
      <c r="O12" s="352" t="s">
        <v>204</v>
      </c>
      <c r="P12" s="353">
        <v>87083.555999999997</v>
      </c>
      <c r="Q12" s="354">
        <v>368226.304</v>
      </c>
      <c r="R12" s="355">
        <v>56171.383999999998</v>
      </c>
    </row>
    <row r="13" spans="2:19">
      <c r="B13" s="397" t="s">
        <v>206</v>
      </c>
      <c r="C13" s="398">
        <v>31515.121999999999</v>
      </c>
      <c r="D13" s="399">
        <v>134803.715</v>
      </c>
      <c r="E13" s="400">
        <v>11723.957</v>
      </c>
      <c r="F13" s="397" t="s">
        <v>208</v>
      </c>
      <c r="G13" s="398">
        <v>27805.437000000002</v>
      </c>
      <c r="H13" s="399">
        <v>117729.834</v>
      </c>
      <c r="I13" s="401">
        <v>14015.585999999999</v>
      </c>
      <c r="K13" s="352" t="s">
        <v>206</v>
      </c>
      <c r="L13" s="353">
        <v>48186.599000000002</v>
      </c>
      <c r="M13" s="354">
        <v>206334.274</v>
      </c>
      <c r="N13" s="355">
        <v>18154.41</v>
      </c>
      <c r="O13" s="352" t="s">
        <v>206</v>
      </c>
      <c r="P13" s="353">
        <v>48212.968000000001</v>
      </c>
      <c r="Q13" s="354">
        <v>203994.45800000001</v>
      </c>
      <c r="R13" s="355">
        <v>19854.384999999998</v>
      </c>
    </row>
    <row r="14" spans="2:19">
      <c r="B14" s="397" t="s">
        <v>205</v>
      </c>
      <c r="C14" s="398">
        <v>28145.85</v>
      </c>
      <c r="D14" s="399">
        <v>120929.409</v>
      </c>
      <c r="E14" s="400">
        <v>19425.45</v>
      </c>
      <c r="F14" s="397" t="s">
        <v>206</v>
      </c>
      <c r="G14" s="398">
        <v>24831.55</v>
      </c>
      <c r="H14" s="399">
        <v>104914.383</v>
      </c>
      <c r="I14" s="401">
        <v>10233.913</v>
      </c>
      <c r="K14" s="352" t="s">
        <v>207</v>
      </c>
      <c r="L14" s="353">
        <v>17557.599999999999</v>
      </c>
      <c r="M14" s="354">
        <v>75140.854000000007</v>
      </c>
      <c r="N14" s="355">
        <v>9684.7739999999994</v>
      </c>
      <c r="O14" s="352" t="s">
        <v>207</v>
      </c>
      <c r="P14" s="353">
        <v>18442.725999999999</v>
      </c>
      <c r="Q14" s="354">
        <v>77941.468999999997</v>
      </c>
      <c r="R14" s="355">
        <v>11593.9</v>
      </c>
    </row>
    <row r="15" spans="2:19">
      <c r="B15" s="397" t="s">
        <v>208</v>
      </c>
      <c r="C15" s="398">
        <v>25283.366999999998</v>
      </c>
      <c r="D15" s="399">
        <v>108137.09600000001</v>
      </c>
      <c r="E15" s="400">
        <v>13031.937</v>
      </c>
      <c r="F15" s="397" t="s">
        <v>210</v>
      </c>
      <c r="G15" s="398">
        <v>23435.031999999999</v>
      </c>
      <c r="H15" s="399">
        <v>98979.763000000006</v>
      </c>
      <c r="I15" s="401">
        <v>11883.394</v>
      </c>
      <c r="K15" s="352" t="s">
        <v>210</v>
      </c>
      <c r="L15" s="353">
        <v>14662.731</v>
      </c>
      <c r="M15" s="354">
        <v>62335.213000000003</v>
      </c>
      <c r="N15" s="355">
        <v>6002.8580000000002</v>
      </c>
      <c r="O15" s="352" t="s">
        <v>209</v>
      </c>
      <c r="P15" s="353">
        <v>14035.062</v>
      </c>
      <c r="Q15" s="354">
        <v>59289.732000000004</v>
      </c>
      <c r="R15" s="355">
        <v>4065.3090000000002</v>
      </c>
    </row>
    <row r="16" spans="2:19">
      <c r="B16" s="397" t="s">
        <v>210</v>
      </c>
      <c r="C16" s="398">
        <v>23692.73</v>
      </c>
      <c r="D16" s="399">
        <v>101714.614</v>
      </c>
      <c r="E16" s="400">
        <v>10193.423000000001</v>
      </c>
      <c r="F16" s="397" t="s">
        <v>214</v>
      </c>
      <c r="G16" s="398">
        <v>22725.648000000001</v>
      </c>
      <c r="H16" s="399">
        <v>96013.782000000007</v>
      </c>
      <c r="I16" s="401">
        <v>12687.883</v>
      </c>
      <c r="K16" s="352" t="s">
        <v>198</v>
      </c>
      <c r="L16" s="353">
        <v>11717.700999999999</v>
      </c>
      <c r="M16" s="354">
        <v>50028.885000000002</v>
      </c>
      <c r="N16" s="355">
        <v>4021.2240000000002</v>
      </c>
      <c r="O16" s="352" t="s">
        <v>210</v>
      </c>
      <c r="P16" s="353">
        <v>9775.5370000000003</v>
      </c>
      <c r="Q16" s="354">
        <v>41335.981</v>
      </c>
      <c r="R16" s="355">
        <v>5371.9279999999999</v>
      </c>
    </row>
    <row r="17" spans="2:19">
      <c r="B17" s="397" t="s">
        <v>214</v>
      </c>
      <c r="C17" s="398">
        <v>22215.510999999999</v>
      </c>
      <c r="D17" s="399">
        <v>94676.758000000002</v>
      </c>
      <c r="E17" s="400">
        <v>10819.826999999999</v>
      </c>
      <c r="F17" s="397" t="s">
        <v>204</v>
      </c>
      <c r="G17" s="398">
        <v>17766.355</v>
      </c>
      <c r="H17" s="399">
        <v>75242.095000000001</v>
      </c>
      <c r="I17" s="401">
        <v>10368.120999999999</v>
      </c>
      <c r="K17" s="352" t="s">
        <v>209</v>
      </c>
      <c r="L17" s="353">
        <v>6926.8019999999997</v>
      </c>
      <c r="M17" s="354">
        <v>29841.375</v>
      </c>
      <c r="N17" s="355">
        <v>1960.155</v>
      </c>
      <c r="O17" s="352" t="s">
        <v>198</v>
      </c>
      <c r="P17" s="353">
        <v>8926.8819999999996</v>
      </c>
      <c r="Q17" s="354">
        <v>37567.987000000001</v>
      </c>
      <c r="R17" s="355">
        <v>3174.8110000000001</v>
      </c>
    </row>
    <row r="18" spans="2:19">
      <c r="B18" s="397" t="s">
        <v>212</v>
      </c>
      <c r="C18" s="398">
        <v>19983.219000000001</v>
      </c>
      <c r="D18" s="399">
        <v>86045.678</v>
      </c>
      <c r="E18" s="400">
        <v>6270.0060000000003</v>
      </c>
      <c r="F18" s="397" t="s">
        <v>203</v>
      </c>
      <c r="G18" s="398">
        <v>15854.65</v>
      </c>
      <c r="H18" s="399">
        <v>67002.178</v>
      </c>
      <c r="I18" s="401">
        <v>8094.2920000000004</v>
      </c>
      <c r="K18" s="352" t="s">
        <v>213</v>
      </c>
      <c r="L18" s="345">
        <v>3979.489</v>
      </c>
      <c r="M18" s="346">
        <v>17009.86</v>
      </c>
      <c r="N18" s="347">
        <v>1291.242</v>
      </c>
      <c r="O18" s="344" t="s">
        <v>213</v>
      </c>
      <c r="P18" s="353">
        <v>5252.4110000000001</v>
      </c>
      <c r="Q18" s="354">
        <v>22229.728999999999</v>
      </c>
      <c r="R18" s="355">
        <v>3259.826</v>
      </c>
    </row>
    <row r="19" spans="2:19">
      <c r="B19" s="397" t="s">
        <v>211</v>
      </c>
      <c r="C19" s="398">
        <v>19224.874</v>
      </c>
      <c r="D19" s="399">
        <v>82363.414999999994</v>
      </c>
      <c r="E19" s="400">
        <v>8625.7350000000006</v>
      </c>
      <c r="F19" s="397" t="s">
        <v>205</v>
      </c>
      <c r="G19" s="398">
        <v>12789.57</v>
      </c>
      <c r="H19" s="399">
        <v>53919.86</v>
      </c>
      <c r="I19" s="401">
        <v>12644.86</v>
      </c>
      <c r="K19" s="352" t="s">
        <v>208</v>
      </c>
      <c r="L19" s="353">
        <v>2562.6509999999998</v>
      </c>
      <c r="M19" s="354">
        <v>10988.358</v>
      </c>
      <c r="N19" s="355">
        <v>1129.607</v>
      </c>
      <c r="O19" s="352" t="s">
        <v>215</v>
      </c>
      <c r="P19" s="345">
        <v>4297.2070000000003</v>
      </c>
      <c r="Q19" s="346">
        <v>18208.054</v>
      </c>
      <c r="R19" s="347">
        <v>1737.08</v>
      </c>
      <c r="S19" s="356"/>
    </row>
    <row r="20" spans="2:19">
      <c r="B20" s="397" t="s">
        <v>203</v>
      </c>
      <c r="C20" s="398">
        <v>16926.634999999998</v>
      </c>
      <c r="D20" s="399">
        <v>72223.3</v>
      </c>
      <c r="E20" s="400">
        <v>8127.9160000000002</v>
      </c>
      <c r="F20" s="397" t="s">
        <v>212</v>
      </c>
      <c r="G20" s="398">
        <v>11173.258</v>
      </c>
      <c r="H20" s="399">
        <v>47043.483999999997</v>
      </c>
      <c r="I20" s="401">
        <v>4096.9369999999999</v>
      </c>
      <c r="K20" s="352" t="s">
        <v>215</v>
      </c>
      <c r="L20" s="353">
        <v>1845.623</v>
      </c>
      <c r="M20" s="354">
        <v>7820.3029999999999</v>
      </c>
      <c r="N20" s="355">
        <v>662.95100000000002</v>
      </c>
      <c r="O20" s="352" t="s">
        <v>217</v>
      </c>
      <c r="P20" s="353">
        <v>1061.9749999999999</v>
      </c>
      <c r="Q20" s="354">
        <v>4521.2280000000001</v>
      </c>
      <c r="R20" s="355">
        <v>434.43099999999998</v>
      </c>
      <c r="S20" s="356"/>
    </row>
    <row r="21" spans="2:19">
      <c r="B21" s="397" t="s">
        <v>204</v>
      </c>
      <c r="C21" s="398">
        <v>14046.87</v>
      </c>
      <c r="D21" s="399">
        <v>60238.760999999999</v>
      </c>
      <c r="E21" s="400">
        <v>6509.576</v>
      </c>
      <c r="F21" s="397" t="s">
        <v>211</v>
      </c>
      <c r="G21" s="398">
        <v>10729.589</v>
      </c>
      <c r="H21" s="399">
        <v>45385.317000000003</v>
      </c>
      <c r="I21" s="401">
        <v>5002.5169999999998</v>
      </c>
      <c r="K21" s="352" t="s">
        <v>216</v>
      </c>
      <c r="L21" s="353">
        <v>1027.895</v>
      </c>
      <c r="M21" s="354">
        <v>4350.442</v>
      </c>
      <c r="N21" s="355">
        <v>416.16399999999999</v>
      </c>
      <c r="O21" s="352" t="s">
        <v>200</v>
      </c>
      <c r="P21" s="353">
        <v>973.20299999999997</v>
      </c>
      <c r="Q21" s="354">
        <v>4123.3950000000004</v>
      </c>
      <c r="R21" s="355">
        <v>745.18499999999995</v>
      </c>
      <c r="S21" s="356"/>
    </row>
    <row r="22" spans="2:19">
      <c r="B22" s="397" t="s">
        <v>216</v>
      </c>
      <c r="C22" s="398">
        <v>9469.6730000000007</v>
      </c>
      <c r="D22" s="399">
        <v>40543.794000000002</v>
      </c>
      <c r="E22" s="400">
        <v>4278.3590000000004</v>
      </c>
      <c r="F22" s="397" t="s">
        <v>216</v>
      </c>
      <c r="G22" s="398">
        <v>9837.8060000000005</v>
      </c>
      <c r="H22" s="399">
        <v>41524.283000000003</v>
      </c>
      <c r="I22" s="401">
        <v>4691.8379999999997</v>
      </c>
      <c r="K22" s="344" t="s">
        <v>217</v>
      </c>
      <c r="L22" s="345">
        <v>877.25199999999995</v>
      </c>
      <c r="M22" s="346">
        <v>3736.7840000000001</v>
      </c>
      <c r="N22" s="347">
        <v>365.70299999999997</v>
      </c>
      <c r="O22" s="344" t="s">
        <v>208</v>
      </c>
      <c r="P22" s="353">
        <v>726.82899999999995</v>
      </c>
      <c r="Q22" s="354">
        <v>3061.7269999999999</v>
      </c>
      <c r="R22" s="355">
        <v>381.90899999999999</v>
      </c>
    </row>
    <row r="23" spans="2:19" ht="13.5" thickBot="1">
      <c r="B23" s="390" t="s">
        <v>218</v>
      </c>
      <c r="C23" s="398">
        <v>8816.9150000000009</v>
      </c>
      <c r="D23" s="399">
        <v>38143.498</v>
      </c>
      <c r="E23" s="400">
        <v>4201.8450000000003</v>
      </c>
      <c r="F23" s="390" t="s">
        <v>215</v>
      </c>
      <c r="G23" s="398">
        <v>7282.8429999999998</v>
      </c>
      <c r="H23" s="399">
        <v>30944.719000000001</v>
      </c>
      <c r="I23" s="401">
        <v>2615.1460000000002</v>
      </c>
      <c r="K23" s="426" t="s">
        <v>200</v>
      </c>
      <c r="L23" s="360">
        <v>704.16600000000005</v>
      </c>
      <c r="M23" s="361">
        <v>2981.2350000000001</v>
      </c>
      <c r="N23" s="362">
        <v>376.29899999999998</v>
      </c>
      <c r="O23" s="359" t="s">
        <v>219</v>
      </c>
      <c r="P23" s="360">
        <v>622.18899999999996</v>
      </c>
      <c r="Q23" s="361">
        <v>2625.55</v>
      </c>
      <c r="R23" s="362">
        <v>364.78300000000002</v>
      </c>
    </row>
    <row r="24" spans="2:19">
      <c r="B24" s="390" t="s">
        <v>219</v>
      </c>
      <c r="C24" s="398">
        <v>7340.4210000000003</v>
      </c>
      <c r="D24" s="399">
        <v>31363.019</v>
      </c>
      <c r="E24" s="400">
        <v>3440.096</v>
      </c>
      <c r="F24" s="390" t="s">
        <v>227</v>
      </c>
      <c r="G24" s="398">
        <v>7168.2669999999998</v>
      </c>
      <c r="H24" s="399">
        <v>30584.15</v>
      </c>
      <c r="I24" s="401">
        <v>5123.4219999999996</v>
      </c>
      <c r="K24" s="358" t="s">
        <v>224</v>
      </c>
      <c r="L24" s="365"/>
      <c r="M24" s="366"/>
      <c r="N24" s="366"/>
    </row>
    <row r="25" spans="2:19">
      <c r="B25" s="390" t="s">
        <v>222</v>
      </c>
      <c r="C25" s="398">
        <v>7139.9660000000003</v>
      </c>
      <c r="D25" s="399">
        <v>30689.218000000001</v>
      </c>
      <c r="E25" s="400">
        <v>3096.4549999999999</v>
      </c>
      <c r="F25" s="390" t="s">
        <v>223</v>
      </c>
      <c r="G25" s="398">
        <v>6895.2969999999996</v>
      </c>
      <c r="H25" s="399">
        <v>29391.734</v>
      </c>
      <c r="I25" s="401">
        <v>7773.9350000000004</v>
      </c>
      <c r="L25" s="366"/>
      <c r="M25" s="366"/>
      <c r="N25" s="366"/>
      <c r="O25" s="402"/>
      <c r="P25" s="366"/>
      <c r="Q25" s="366"/>
      <c r="R25" s="366"/>
    </row>
    <row r="26" spans="2:19">
      <c r="B26" s="390" t="s">
        <v>201</v>
      </c>
      <c r="C26" s="398">
        <v>6731.6379999999999</v>
      </c>
      <c r="D26" s="399">
        <v>28819.855</v>
      </c>
      <c r="E26" s="400">
        <v>3236.4349999999999</v>
      </c>
      <c r="F26" s="390" t="s">
        <v>222</v>
      </c>
      <c r="G26" s="398">
        <v>6052.8760000000002</v>
      </c>
      <c r="H26" s="399">
        <v>25576.932000000001</v>
      </c>
      <c r="I26" s="401">
        <v>3115.703</v>
      </c>
      <c r="K26" s="402"/>
      <c r="L26" s="366"/>
      <c r="M26" s="366"/>
      <c r="N26" s="366"/>
      <c r="O26" s="402"/>
      <c r="P26" s="366"/>
      <c r="Q26" s="366"/>
      <c r="R26" s="366"/>
      <c r="S26" s="357"/>
    </row>
    <row r="27" spans="2:19">
      <c r="B27" s="390" t="s">
        <v>223</v>
      </c>
      <c r="C27" s="398">
        <v>4934.7809999999999</v>
      </c>
      <c r="D27" s="399">
        <v>21256.662</v>
      </c>
      <c r="E27" s="400">
        <v>4056.5659999999998</v>
      </c>
      <c r="F27" s="397" t="s">
        <v>201</v>
      </c>
      <c r="G27" s="398">
        <v>6014.5129999999999</v>
      </c>
      <c r="H27" s="399">
        <v>25389.899000000001</v>
      </c>
      <c r="I27" s="401">
        <v>3584.2</v>
      </c>
      <c r="K27" s="472"/>
      <c r="L27" s="473"/>
      <c r="M27" s="474"/>
      <c r="N27" s="474"/>
      <c r="O27" s="403"/>
      <c r="P27" s="404"/>
      <c r="Q27" s="404"/>
      <c r="R27" s="403"/>
      <c r="S27" s="356"/>
    </row>
    <row r="28" spans="2:19">
      <c r="B28" s="390" t="s">
        <v>209</v>
      </c>
      <c r="C28" s="398">
        <v>4493.3680000000004</v>
      </c>
      <c r="D28" s="399">
        <v>19241.846000000001</v>
      </c>
      <c r="E28" s="400">
        <v>1341.68</v>
      </c>
      <c r="F28" s="390" t="s">
        <v>221</v>
      </c>
      <c r="G28" s="398">
        <v>4085.74</v>
      </c>
      <c r="H28" s="399">
        <v>17276.473999999998</v>
      </c>
      <c r="I28" s="401">
        <v>2368.6689999999999</v>
      </c>
      <c r="L28" s="356"/>
      <c r="O28" s="356"/>
      <c r="R28" s="356"/>
      <c r="S28" s="356"/>
    </row>
    <row r="29" spans="2:19">
      <c r="B29" s="390" t="s">
        <v>215</v>
      </c>
      <c r="C29" s="398">
        <v>4350.384</v>
      </c>
      <c r="D29" s="399">
        <v>18611.902999999998</v>
      </c>
      <c r="E29" s="400">
        <v>1388.2909999999999</v>
      </c>
      <c r="F29" s="390" t="s">
        <v>199</v>
      </c>
      <c r="G29" s="398">
        <v>3907.9569999999999</v>
      </c>
      <c r="H29" s="399">
        <v>16547.382000000001</v>
      </c>
      <c r="I29" s="401">
        <v>3153.8150000000001</v>
      </c>
      <c r="L29" s="356"/>
      <c r="O29" s="356"/>
      <c r="Q29" s="356"/>
      <c r="R29" s="356"/>
    </row>
    <row r="30" spans="2:19">
      <c r="B30" s="390" t="s">
        <v>207</v>
      </c>
      <c r="C30" s="398">
        <v>4280.0020000000004</v>
      </c>
      <c r="D30" s="399">
        <v>18215.169000000002</v>
      </c>
      <c r="E30" s="400">
        <v>1802.876</v>
      </c>
      <c r="F30" s="390" t="s">
        <v>218</v>
      </c>
      <c r="G30" s="398">
        <v>3702.7689999999998</v>
      </c>
      <c r="H30" s="399">
        <v>15592.403</v>
      </c>
      <c r="I30" s="400">
        <v>1970.085</v>
      </c>
      <c r="K30" s="356"/>
      <c r="L30" s="356"/>
      <c r="N30" s="356"/>
    </row>
    <row r="31" spans="2:19" ht="13.5" customHeight="1" thickBot="1">
      <c r="B31" s="405" t="s">
        <v>199</v>
      </c>
      <c r="C31" s="406">
        <v>4263.4920000000002</v>
      </c>
      <c r="D31" s="407">
        <v>18217.78</v>
      </c>
      <c r="E31" s="408">
        <v>4788.241</v>
      </c>
      <c r="F31" s="405" t="s">
        <v>209</v>
      </c>
      <c r="G31" s="406">
        <v>3081.6529999999998</v>
      </c>
      <c r="H31" s="407">
        <v>13043.380999999999</v>
      </c>
      <c r="I31" s="408">
        <v>963.42600000000004</v>
      </c>
      <c r="L31" s="363"/>
      <c r="M31" s="363"/>
      <c r="N31" s="363"/>
    </row>
    <row r="32" spans="2:19" ht="12" customHeight="1">
      <c r="B32" s="358" t="s">
        <v>224</v>
      </c>
      <c r="C32" s="475"/>
      <c r="D32" s="475"/>
      <c r="E32" s="475"/>
      <c r="F32" s="476"/>
      <c r="G32" s="475"/>
      <c r="H32" s="475"/>
      <c r="I32" s="475"/>
      <c r="L32" s="363"/>
      <c r="M32" s="363"/>
      <c r="N32" s="363"/>
      <c r="O32" s="364"/>
      <c r="P32" s="365"/>
      <c r="Q32" s="366"/>
      <c r="R32" s="366"/>
    </row>
    <row r="33" spans="2:19" ht="13.5" customHeight="1">
      <c r="S33" s="367"/>
    </row>
    <row r="34" spans="2:19" ht="15.75">
      <c r="B34" s="323" t="s">
        <v>483</v>
      </c>
      <c r="C34" s="323"/>
      <c r="D34" s="323"/>
      <c r="E34" s="323"/>
      <c r="F34" s="323"/>
      <c r="G34" s="323"/>
      <c r="H34" s="323"/>
      <c r="I34" s="324"/>
      <c r="J34" s="324"/>
      <c r="K34" s="323" t="s">
        <v>484</v>
      </c>
      <c r="L34" s="323"/>
      <c r="M34" s="323"/>
      <c r="N34" s="323"/>
      <c r="O34" s="323"/>
      <c r="P34" s="323"/>
      <c r="Q34" s="323"/>
      <c r="R34" s="324"/>
    </row>
    <row r="35" spans="2:19" ht="13.5" thickBot="1"/>
    <row r="36" spans="2:19" ht="21" thickBot="1">
      <c r="B36" s="327" t="s">
        <v>189</v>
      </c>
      <c r="C36" s="328"/>
      <c r="D36" s="328"/>
      <c r="E36" s="328"/>
      <c r="F36" s="328"/>
      <c r="G36" s="328"/>
      <c r="H36" s="328"/>
      <c r="I36" s="329"/>
      <c r="K36" s="327" t="s">
        <v>190</v>
      </c>
      <c r="L36" s="328"/>
      <c r="M36" s="328"/>
      <c r="N36" s="328"/>
      <c r="O36" s="328"/>
      <c r="P36" s="328"/>
      <c r="Q36" s="328"/>
      <c r="R36" s="329"/>
    </row>
    <row r="37" spans="2:19" ht="16.5" thickBot="1">
      <c r="B37" s="330" t="s">
        <v>481</v>
      </c>
      <c r="C37" s="331"/>
      <c r="D37" s="332"/>
      <c r="E37" s="333"/>
      <c r="F37" s="330" t="s">
        <v>482</v>
      </c>
      <c r="G37" s="331"/>
      <c r="H37" s="332"/>
      <c r="I37" s="333"/>
      <c r="K37" s="330" t="s">
        <v>481</v>
      </c>
      <c r="L37" s="331"/>
      <c r="M37" s="332"/>
      <c r="N37" s="333"/>
      <c r="O37" s="330" t="s">
        <v>482</v>
      </c>
      <c r="P37" s="331"/>
      <c r="Q37" s="332"/>
      <c r="R37" s="333"/>
    </row>
    <row r="38" spans="2:19" ht="29.25" thickBot="1">
      <c r="B38" s="334" t="s">
        <v>191</v>
      </c>
      <c r="C38" s="335" t="s">
        <v>192</v>
      </c>
      <c r="D38" s="336" t="s">
        <v>193</v>
      </c>
      <c r="E38" s="337" t="s">
        <v>194</v>
      </c>
      <c r="F38" s="338" t="s">
        <v>191</v>
      </c>
      <c r="G38" s="335" t="s">
        <v>192</v>
      </c>
      <c r="H38" s="336" t="s">
        <v>193</v>
      </c>
      <c r="I38" s="337" t="s">
        <v>194</v>
      </c>
      <c r="K38" s="334" t="s">
        <v>191</v>
      </c>
      <c r="L38" s="335" t="s">
        <v>192</v>
      </c>
      <c r="M38" s="336" t="s">
        <v>193</v>
      </c>
      <c r="N38" s="337" t="s">
        <v>194</v>
      </c>
      <c r="O38" s="338" t="s">
        <v>191</v>
      </c>
      <c r="P38" s="335" t="s">
        <v>192</v>
      </c>
      <c r="Q38" s="336" t="s">
        <v>193</v>
      </c>
      <c r="R38" s="337" t="s">
        <v>194</v>
      </c>
    </row>
    <row r="39" spans="2:19" ht="15" thickBot="1">
      <c r="B39" s="385" t="s">
        <v>195</v>
      </c>
      <c r="C39" s="386">
        <v>8301.0049999999992</v>
      </c>
      <c r="D39" s="387">
        <v>35380.826000000001</v>
      </c>
      <c r="E39" s="388">
        <v>5440.5110000000004</v>
      </c>
      <c r="F39" s="385" t="s">
        <v>195</v>
      </c>
      <c r="G39" s="386">
        <v>7510.8559999999998</v>
      </c>
      <c r="H39" s="387">
        <v>31778.745999999999</v>
      </c>
      <c r="I39" s="388">
        <v>5203.8419999999996</v>
      </c>
      <c r="K39" s="339" t="s">
        <v>195</v>
      </c>
      <c r="L39" s="340">
        <v>357106.201</v>
      </c>
      <c r="M39" s="341">
        <v>1526634.236</v>
      </c>
      <c r="N39" s="342">
        <v>147585.23800000001</v>
      </c>
      <c r="O39" s="339" t="s">
        <v>195</v>
      </c>
      <c r="P39" s="340">
        <v>305560.76299999998</v>
      </c>
      <c r="Q39" s="341">
        <v>1291979.574</v>
      </c>
      <c r="R39" s="342">
        <v>159108.74299999999</v>
      </c>
    </row>
    <row r="40" spans="2:19">
      <c r="B40" s="409" t="s">
        <v>197</v>
      </c>
      <c r="C40" s="391">
        <v>2698.2249999999999</v>
      </c>
      <c r="D40" s="392">
        <v>11503.241</v>
      </c>
      <c r="E40" s="393">
        <v>1554.3009999999999</v>
      </c>
      <c r="F40" s="410" t="s">
        <v>204</v>
      </c>
      <c r="G40" s="391">
        <v>2529.8000000000002</v>
      </c>
      <c r="H40" s="392">
        <v>10666.199000000001</v>
      </c>
      <c r="I40" s="393">
        <v>1961.3510000000001</v>
      </c>
      <c r="K40" s="368" t="s">
        <v>201</v>
      </c>
      <c r="L40" s="369">
        <v>285512.245</v>
      </c>
      <c r="M40" s="370">
        <v>1220808.966</v>
      </c>
      <c r="N40" s="371">
        <v>110692.336</v>
      </c>
      <c r="O40" s="372" t="s">
        <v>201</v>
      </c>
      <c r="P40" s="369">
        <v>249911.277</v>
      </c>
      <c r="Q40" s="370">
        <v>1056678.24</v>
      </c>
      <c r="R40" s="371">
        <v>126045.68</v>
      </c>
    </row>
    <row r="41" spans="2:19">
      <c r="B41" s="411" t="s">
        <v>198</v>
      </c>
      <c r="C41" s="412">
        <v>2440.5479999999998</v>
      </c>
      <c r="D41" s="413">
        <v>10402.226000000001</v>
      </c>
      <c r="E41" s="414">
        <v>1631.3689999999999</v>
      </c>
      <c r="F41" s="415" t="s">
        <v>202</v>
      </c>
      <c r="G41" s="412">
        <v>1867.383</v>
      </c>
      <c r="H41" s="413">
        <v>7932.4449999999997</v>
      </c>
      <c r="I41" s="414">
        <v>1518.7159999999999</v>
      </c>
      <c r="K41" s="368" t="s">
        <v>197</v>
      </c>
      <c r="L41" s="369">
        <v>36987.394999999997</v>
      </c>
      <c r="M41" s="370">
        <v>157883.72</v>
      </c>
      <c r="N41" s="371">
        <v>16203.647000000001</v>
      </c>
      <c r="O41" s="372" t="s">
        <v>197</v>
      </c>
      <c r="P41" s="369">
        <v>29415.565999999999</v>
      </c>
      <c r="Q41" s="370">
        <v>124069.409</v>
      </c>
      <c r="R41" s="371">
        <v>15941.227999999999</v>
      </c>
    </row>
    <row r="42" spans="2:19">
      <c r="B42" s="411" t="s">
        <v>202</v>
      </c>
      <c r="C42" s="412">
        <v>2105.3220000000001</v>
      </c>
      <c r="D42" s="413">
        <v>8941.2800000000007</v>
      </c>
      <c r="E42" s="414">
        <v>1421.2329999999999</v>
      </c>
      <c r="F42" s="416" t="s">
        <v>198</v>
      </c>
      <c r="G42" s="412">
        <v>1559.845</v>
      </c>
      <c r="H42" s="399">
        <v>6583.1</v>
      </c>
      <c r="I42" s="417">
        <v>1023.824</v>
      </c>
      <c r="K42" s="368" t="s">
        <v>208</v>
      </c>
      <c r="L42" s="369">
        <v>17061.580999999998</v>
      </c>
      <c r="M42" s="370">
        <v>72924.771999999997</v>
      </c>
      <c r="N42" s="371">
        <v>13716.906999999999</v>
      </c>
      <c r="O42" s="344" t="s">
        <v>208</v>
      </c>
      <c r="P42" s="369">
        <v>10804.35</v>
      </c>
      <c r="Q42" s="370">
        <v>45828.22</v>
      </c>
      <c r="R42" s="371">
        <v>9797.6509999999998</v>
      </c>
    </row>
    <row r="43" spans="2:19">
      <c r="B43" s="411" t="s">
        <v>204</v>
      </c>
      <c r="C43" s="412">
        <v>849.04600000000005</v>
      </c>
      <c r="D43" s="413">
        <v>3630.45</v>
      </c>
      <c r="E43" s="414">
        <v>670.23400000000004</v>
      </c>
      <c r="F43" s="390" t="s">
        <v>197</v>
      </c>
      <c r="G43" s="412">
        <v>920.52800000000002</v>
      </c>
      <c r="H43" s="413">
        <v>3894.6729999999998</v>
      </c>
      <c r="I43" s="414">
        <v>451.87599999999998</v>
      </c>
      <c r="K43" s="373" t="s">
        <v>204</v>
      </c>
      <c r="L43" s="374">
        <v>10363.112999999999</v>
      </c>
      <c r="M43" s="375">
        <v>44236.364999999998</v>
      </c>
      <c r="N43" s="376">
        <v>3925.7579999999998</v>
      </c>
      <c r="O43" s="377" t="s">
        <v>204</v>
      </c>
      <c r="P43" s="374">
        <v>10124.879999999999</v>
      </c>
      <c r="Q43" s="375">
        <v>43018.108999999997</v>
      </c>
      <c r="R43" s="376">
        <v>4676.9809999999998</v>
      </c>
    </row>
    <row r="44" spans="2:19">
      <c r="B44" s="390" t="s">
        <v>208</v>
      </c>
      <c r="C44" s="418">
        <v>178.256</v>
      </c>
      <c r="D44" s="419">
        <v>779.06899999999996</v>
      </c>
      <c r="E44" s="420">
        <v>159.63300000000001</v>
      </c>
      <c r="F44" s="421" t="s">
        <v>200</v>
      </c>
      <c r="G44" s="418">
        <v>435.363</v>
      </c>
      <c r="H44" s="419">
        <v>1856.5709999999999</v>
      </c>
      <c r="I44" s="420">
        <v>187.92099999999999</v>
      </c>
      <c r="K44" s="368" t="s">
        <v>210</v>
      </c>
      <c r="L44" s="369">
        <v>2683.806</v>
      </c>
      <c r="M44" s="370">
        <v>11502.83</v>
      </c>
      <c r="N44" s="371">
        <v>981.41800000000001</v>
      </c>
      <c r="O44" s="368" t="s">
        <v>210</v>
      </c>
      <c r="P44" s="369">
        <v>2095.8620000000001</v>
      </c>
      <c r="Q44" s="370">
        <v>8848.3629999999994</v>
      </c>
      <c r="R44" s="371">
        <v>921.779</v>
      </c>
    </row>
    <row r="45" spans="2:19" ht="13.5" thickBot="1">
      <c r="B45" s="814" t="s">
        <v>227</v>
      </c>
      <c r="C45" s="815">
        <v>28.42</v>
      </c>
      <c r="D45" s="1065">
        <v>119.524</v>
      </c>
      <c r="E45" s="834">
        <v>3.1120000000000001</v>
      </c>
      <c r="F45" s="422" t="s">
        <v>227</v>
      </c>
      <c r="G45" s="423">
        <v>152.495</v>
      </c>
      <c r="H45" s="424">
        <v>653.279</v>
      </c>
      <c r="I45" s="425">
        <v>22.588000000000001</v>
      </c>
      <c r="K45" s="378" t="s">
        <v>202</v>
      </c>
      <c r="L45" s="379">
        <v>2250.3319999999999</v>
      </c>
      <c r="M45" s="380">
        <v>9659.9050000000007</v>
      </c>
      <c r="N45" s="381">
        <v>1077.1369999999999</v>
      </c>
      <c r="O45" s="382" t="s">
        <v>202</v>
      </c>
      <c r="P45" s="379">
        <v>1708.6949999999999</v>
      </c>
      <c r="Q45" s="380">
        <v>7193.6080000000002</v>
      </c>
      <c r="R45" s="381">
        <v>1031.6849999999999</v>
      </c>
    </row>
    <row r="46" spans="2:19">
      <c r="B46" s="358" t="s">
        <v>224</v>
      </c>
      <c r="C46" s="383"/>
      <c r="D46" s="383"/>
      <c r="E46" s="383"/>
      <c r="F46" s="41"/>
      <c r="G46" s="383"/>
      <c r="H46" s="383"/>
      <c r="I46" s="383"/>
      <c r="J46" s="41"/>
      <c r="K46" s="358" t="s">
        <v>224</v>
      </c>
      <c r="L46" s="383"/>
      <c r="M46" s="41"/>
      <c r="N46" s="41"/>
      <c r="O46" s="41"/>
      <c r="P46" s="41"/>
      <c r="Q46" s="41"/>
      <c r="R46" s="41"/>
    </row>
    <row r="47" spans="2:19">
      <c r="F47" s="384"/>
      <c r="G47" s="384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L83" sqref="L83"/>
    </sheetView>
  </sheetViews>
  <sheetFormatPr defaultColWidth="9.7109375" defaultRowHeight="12.75"/>
  <cols>
    <col min="1" max="1" width="8" style="321" customWidth="1"/>
    <col min="2" max="2" width="21.28515625" style="321" customWidth="1"/>
    <col min="3" max="4" width="11.140625" style="321" customWidth="1"/>
    <col min="5" max="5" width="13.5703125" style="321" customWidth="1"/>
    <col min="6" max="6" width="21.5703125" style="321" customWidth="1"/>
    <col min="7" max="7" width="10.28515625" style="321" customWidth="1"/>
    <col min="8" max="8" width="10.85546875" style="321" customWidth="1"/>
    <col min="9" max="9" width="12.42578125" style="321" customWidth="1"/>
    <col min="10" max="10" width="7.140625" style="321" customWidth="1"/>
    <col min="11" max="11" width="23.140625" style="472" customWidth="1"/>
    <col min="12" max="12" width="10.7109375" style="472" customWidth="1"/>
    <col min="13" max="13" width="10.140625" style="472" customWidth="1"/>
    <col min="14" max="14" width="13.140625" style="472" customWidth="1"/>
    <col min="15" max="15" width="18.7109375" style="321" customWidth="1"/>
    <col min="16" max="16" width="10.85546875" style="321" customWidth="1"/>
    <col min="17" max="17" width="10.5703125" style="321" customWidth="1"/>
    <col min="18" max="18" width="13.28515625" style="321" customWidth="1"/>
    <col min="19" max="19" width="6.7109375" style="321" customWidth="1"/>
    <col min="20" max="238" width="9.140625" style="321" customWidth="1"/>
    <col min="239" max="239" width="2.5703125" style="321" customWidth="1"/>
    <col min="240" max="240" width="21.28515625" style="321" customWidth="1"/>
    <col min="241" max="241" width="11.140625" style="321" customWidth="1"/>
    <col min="242" max="242" width="10.28515625" style="321" customWidth="1"/>
    <col min="243" max="243" width="9.85546875" style="321" customWidth="1"/>
    <col min="244" max="244" width="21.5703125" style="321" customWidth="1"/>
    <col min="245" max="245" width="10.7109375" style="321" customWidth="1"/>
    <col min="246" max="16384" width="9.7109375" style="321"/>
  </cols>
  <sheetData>
    <row r="1" spans="2:18" ht="28.5" customHeight="1">
      <c r="B1" s="317" t="s">
        <v>364</v>
      </c>
      <c r="C1" s="318"/>
      <c r="D1" s="318"/>
      <c r="E1" s="318"/>
      <c r="F1" s="318"/>
      <c r="G1" s="318"/>
      <c r="H1" s="318"/>
      <c r="I1" s="318"/>
      <c r="J1" s="319"/>
      <c r="N1" s="321"/>
    </row>
    <row r="2" spans="2:18" ht="18.75" customHeight="1">
      <c r="G2" s="356"/>
      <c r="H2" s="356"/>
      <c r="N2" s="321"/>
    </row>
    <row r="3" spans="2:18" ht="29.25" customHeight="1">
      <c r="B3" s="323" t="s">
        <v>387</v>
      </c>
      <c r="C3" s="323"/>
      <c r="D3" s="323"/>
      <c r="E3" s="323"/>
      <c r="F3" s="323"/>
      <c r="G3" s="323"/>
      <c r="H3" s="323"/>
      <c r="I3" s="323"/>
      <c r="J3" s="323"/>
      <c r="K3" s="323" t="s">
        <v>388</v>
      </c>
      <c r="L3" s="323"/>
      <c r="M3" s="323"/>
      <c r="N3" s="323"/>
      <c r="O3" s="323"/>
      <c r="P3" s="323"/>
      <c r="Q3" s="323"/>
      <c r="R3" s="323"/>
    </row>
    <row r="4" spans="2:18" ht="13.5" thickBot="1">
      <c r="K4" s="321"/>
      <c r="L4" s="321"/>
      <c r="M4" s="321"/>
      <c r="N4" s="321"/>
    </row>
    <row r="5" spans="2:18" ht="21" thickBot="1">
      <c r="B5" s="327" t="s">
        <v>189</v>
      </c>
      <c r="C5" s="328"/>
      <c r="D5" s="328"/>
      <c r="E5" s="328"/>
      <c r="F5" s="328"/>
      <c r="G5" s="328"/>
      <c r="H5" s="328"/>
      <c r="I5" s="329"/>
      <c r="K5" s="327" t="s">
        <v>190</v>
      </c>
      <c r="L5" s="327"/>
      <c r="M5" s="328"/>
      <c r="N5" s="328"/>
      <c r="O5" s="328"/>
      <c r="P5" s="328"/>
      <c r="Q5" s="328"/>
      <c r="R5" s="329"/>
    </row>
    <row r="6" spans="2:18" ht="16.5" thickBot="1">
      <c r="B6" s="330" t="s">
        <v>389</v>
      </c>
      <c r="C6" s="331"/>
      <c r="D6" s="332"/>
      <c r="E6" s="333"/>
      <c r="F6" s="330" t="s">
        <v>386</v>
      </c>
      <c r="G6" s="331"/>
      <c r="H6" s="332"/>
      <c r="I6" s="333"/>
      <c r="K6" s="835" t="s">
        <v>367</v>
      </c>
      <c r="L6" s="835"/>
      <c r="M6" s="333"/>
      <c r="N6" s="330"/>
      <c r="O6" s="331" t="s">
        <v>386</v>
      </c>
      <c r="P6" s="332"/>
      <c r="Q6" s="333"/>
      <c r="R6" s="333"/>
    </row>
    <row r="7" spans="2:18" ht="43.5" thickBot="1">
      <c r="B7" s="334" t="s">
        <v>191</v>
      </c>
      <c r="C7" s="335" t="s">
        <v>192</v>
      </c>
      <c r="D7" s="336" t="s">
        <v>193</v>
      </c>
      <c r="E7" s="337" t="s">
        <v>194</v>
      </c>
      <c r="F7" s="338" t="s">
        <v>191</v>
      </c>
      <c r="G7" s="335" t="s">
        <v>192</v>
      </c>
      <c r="H7" s="336" t="s">
        <v>193</v>
      </c>
      <c r="I7" s="337" t="s">
        <v>194</v>
      </c>
      <c r="K7" s="836" t="s">
        <v>191</v>
      </c>
      <c r="L7" s="837" t="s">
        <v>192</v>
      </c>
      <c r="M7" s="838" t="s">
        <v>193</v>
      </c>
      <c r="N7" s="839" t="s">
        <v>194</v>
      </c>
      <c r="O7" s="840" t="s">
        <v>191</v>
      </c>
      <c r="P7" s="841" t="s">
        <v>192</v>
      </c>
      <c r="Q7" s="838" t="s">
        <v>193</v>
      </c>
      <c r="R7" s="839" t="s">
        <v>194</v>
      </c>
    </row>
    <row r="8" spans="2:18" ht="15" thickBot="1">
      <c r="B8" s="339" t="s">
        <v>195</v>
      </c>
      <c r="C8" s="340">
        <v>796322.95299999998</v>
      </c>
      <c r="D8" s="765">
        <v>3462471.577</v>
      </c>
      <c r="E8" s="342">
        <v>437016.13500000001</v>
      </c>
      <c r="F8" s="842" t="s">
        <v>195</v>
      </c>
      <c r="G8" s="340">
        <v>974825.59600000002</v>
      </c>
      <c r="H8" s="765">
        <v>4162520.4670000002</v>
      </c>
      <c r="I8" s="342">
        <v>484480.65500000003</v>
      </c>
      <c r="K8" s="843" t="s">
        <v>195</v>
      </c>
      <c r="L8" s="844">
        <v>1315110.882</v>
      </c>
      <c r="M8" s="765">
        <v>5717202.9579999996</v>
      </c>
      <c r="N8" s="342">
        <v>689326.52899999998</v>
      </c>
      <c r="O8" s="845" t="s">
        <v>195</v>
      </c>
      <c r="P8" s="340">
        <v>1482617.8219999999</v>
      </c>
      <c r="Q8" s="765">
        <v>6325180.0279999999</v>
      </c>
      <c r="R8" s="342">
        <v>717122.66599999997</v>
      </c>
    </row>
    <row r="9" spans="2:18">
      <c r="B9" s="846" t="s">
        <v>198</v>
      </c>
      <c r="C9" s="847">
        <v>86089.241999999998</v>
      </c>
      <c r="D9" s="848">
        <v>374342.09299999999</v>
      </c>
      <c r="E9" s="849">
        <v>55246.857000000004</v>
      </c>
      <c r="F9" s="846" t="s">
        <v>196</v>
      </c>
      <c r="G9" s="847">
        <v>176821.84700000001</v>
      </c>
      <c r="H9" s="848">
        <v>754395.91</v>
      </c>
      <c r="I9" s="849">
        <v>58529.315000000002</v>
      </c>
      <c r="K9" s="850" t="s">
        <v>197</v>
      </c>
      <c r="L9" s="348">
        <v>379376.80800000002</v>
      </c>
      <c r="M9" s="771">
        <v>1649360.747</v>
      </c>
      <c r="N9" s="851">
        <v>174220.019</v>
      </c>
      <c r="O9" s="769" t="s">
        <v>197</v>
      </c>
      <c r="P9" s="770">
        <v>435817.73800000001</v>
      </c>
      <c r="Q9" s="771">
        <v>1859881.67</v>
      </c>
      <c r="R9" s="851">
        <v>184803.913</v>
      </c>
    </row>
    <row r="10" spans="2:18">
      <c r="B10" s="852" t="s">
        <v>196</v>
      </c>
      <c r="C10" s="853">
        <v>82337.907000000007</v>
      </c>
      <c r="D10" s="854">
        <v>358574.08399999997</v>
      </c>
      <c r="E10" s="855">
        <v>30007.784</v>
      </c>
      <c r="F10" s="852" t="s">
        <v>198</v>
      </c>
      <c r="G10" s="853">
        <v>101504.694</v>
      </c>
      <c r="H10" s="854">
        <v>433113.89600000001</v>
      </c>
      <c r="I10" s="855">
        <v>61375.086000000003</v>
      </c>
      <c r="K10" s="856" t="s">
        <v>199</v>
      </c>
      <c r="L10" s="344">
        <v>301976.60200000001</v>
      </c>
      <c r="M10" s="776">
        <v>1312595.9210000001</v>
      </c>
      <c r="N10" s="371">
        <v>182254.82</v>
      </c>
      <c r="O10" s="368" t="s">
        <v>199</v>
      </c>
      <c r="P10" s="369">
        <v>332656.72499999998</v>
      </c>
      <c r="Q10" s="776">
        <v>1419638.2830000001</v>
      </c>
      <c r="R10" s="371">
        <v>182343.693</v>
      </c>
    </row>
    <row r="11" spans="2:18">
      <c r="B11" s="852" t="s">
        <v>200</v>
      </c>
      <c r="C11" s="853">
        <v>79639.217000000004</v>
      </c>
      <c r="D11" s="854">
        <v>346413.62800000003</v>
      </c>
      <c r="E11" s="855">
        <v>31227.940999999999</v>
      </c>
      <c r="F11" s="852" t="s">
        <v>197</v>
      </c>
      <c r="G11" s="853">
        <v>96313.601999999999</v>
      </c>
      <c r="H11" s="854">
        <v>411542.72600000002</v>
      </c>
      <c r="I11" s="855">
        <v>70582.646999999997</v>
      </c>
      <c r="K11" s="856" t="s">
        <v>201</v>
      </c>
      <c r="L11" s="344">
        <v>201304.60500000001</v>
      </c>
      <c r="M11" s="776">
        <v>874796.85499999998</v>
      </c>
      <c r="N11" s="371">
        <v>127687.061</v>
      </c>
      <c r="O11" s="368" t="s">
        <v>201</v>
      </c>
      <c r="P11" s="369">
        <v>229460.91500000001</v>
      </c>
      <c r="Q11" s="776">
        <v>977816.85199999996</v>
      </c>
      <c r="R11" s="371">
        <v>132195.02299999999</v>
      </c>
    </row>
    <row r="12" spans="2:18">
      <c r="B12" s="852" t="s">
        <v>197</v>
      </c>
      <c r="C12" s="853">
        <v>66536.085999999996</v>
      </c>
      <c r="D12" s="854">
        <v>289464.57699999999</v>
      </c>
      <c r="E12" s="855">
        <v>54381.296999999999</v>
      </c>
      <c r="F12" s="852" t="s">
        <v>200</v>
      </c>
      <c r="G12" s="853">
        <v>76715.539999999994</v>
      </c>
      <c r="H12" s="854">
        <v>327420.75699999998</v>
      </c>
      <c r="I12" s="855">
        <v>28554.544000000002</v>
      </c>
      <c r="K12" s="856" t="s">
        <v>203</v>
      </c>
      <c r="L12" s="344">
        <v>153370.231</v>
      </c>
      <c r="M12" s="776">
        <v>667004.66500000004</v>
      </c>
      <c r="N12" s="371">
        <v>62836.624000000003</v>
      </c>
      <c r="O12" s="368" t="s">
        <v>203</v>
      </c>
      <c r="P12" s="369">
        <v>165292</v>
      </c>
      <c r="Q12" s="776">
        <v>705060.93099999998</v>
      </c>
      <c r="R12" s="371">
        <v>62186.703999999998</v>
      </c>
    </row>
    <row r="13" spans="2:18">
      <c r="B13" s="857" t="s">
        <v>202</v>
      </c>
      <c r="C13" s="858">
        <v>64140.92</v>
      </c>
      <c r="D13" s="859">
        <v>278747.766</v>
      </c>
      <c r="E13" s="860">
        <v>31419.945</v>
      </c>
      <c r="F13" s="857" t="s">
        <v>202</v>
      </c>
      <c r="G13" s="858">
        <v>74975.794999999998</v>
      </c>
      <c r="H13" s="859">
        <v>320066.64299999998</v>
      </c>
      <c r="I13" s="860">
        <v>32990.338000000003</v>
      </c>
      <c r="K13" s="861" t="s">
        <v>204</v>
      </c>
      <c r="L13" s="377">
        <v>116145.783</v>
      </c>
      <c r="M13" s="788">
        <v>505129.12800000003</v>
      </c>
      <c r="N13" s="376">
        <v>72912.005999999994</v>
      </c>
      <c r="O13" s="344" t="s">
        <v>204</v>
      </c>
      <c r="P13" s="374">
        <v>142088.516</v>
      </c>
      <c r="Q13" s="788">
        <v>606252.27599999995</v>
      </c>
      <c r="R13" s="376">
        <v>81658.2</v>
      </c>
    </row>
    <row r="14" spans="2:18">
      <c r="B14" s="852" t="s">
        <v>205</v>
      </c>
      <c r="C14" s="853">
        <v>48620.211000000003</v>
      </c>
      <c r="D14" s="854">
        <v>211307.57800000001</v>
      </c>
      <c r="E14" s="855">
        <v>38874.432000000001</v>
      </c>
      <c r="F14" s="852" t="s">
        <v>205</v>
      </c>
      <c r="G14" s="853">
        <v>47785.457000000002</v>
      </c>
      <c r="H14" s="854">
        <v>204411.008</v>
      </c>
      <c r="I14" s="855">
        <v>34618.81</v>
      </c>
      <c r="K14" s="856" t="s">
        <v>206</v>
      </c>
      <c r="L14" s="344">
        <v>75195.032000000007</v>
      </c>
      <c r="M14" s="776">
        <v>326753.00400000002</v>
      </c>
      <c r="N14" s="371">
        <v>27822.257000000001</v>
      </c>
      <c r="O14" s="368" t="s">
        <v>206</v>
      </c>
      <c r="P14" s="369">
        <v>73033.317999999999</v>
      </c>
      <c r="Q14" s="776">
        <v>311946.32299999997</v>
      </c>
      <c r="R14" s="371">
        <v>28663.128000000001</v>
      </c>
    </row>
    <row r="15" spans="2:18">
      <c r="B15" s="862" t="s">
        <v>206</v>
      </c>
      <c r="C15" s="863">
        <v>44162.082999999999</v>
      </c>
      <c r="D15" s="864">
        <v>192069.33900000001</v>
      </c>
      <c r="E15" s="865">
        <v>17244.046999999999</v>
      </c>
      <c r="F15" s="862" t="s">
        <v>206</v>
      </c>
      <c r="G15" s="863">
        <v>46433.809000000001</v>
      </c>
      <c r="H15" s="864">
        <v>198193.492</v>
      </c>
      <c r="I15" s="865">
        <v>17640.675999999999</v>
      </c>
      <c r="K15" s="866" t="s">
        <v>207</v>
      </c>
      <c r="L15" s="352">
        <v>27034.852999999999</v>
      </c>
      <c r="M15" s="805">
        <v>117489.48299999999</v>
      </c>
      <c r="N15" s="833">
        <v>16891.835999999999</v>
      </c>
      <c r="O15" s="803" t="s">
        <v>207</v>
      </c>
      <c r="P15" s="804">
        <v>31502.45</v>
      </c>
      <c r="Q15" s="805">
        <v>134434.299</v>
      </c>
      <c r="R15" s="833">
        <v>18347.786</v>
      </c>
    </row>
    <row r="16" spans="2:18">
      <c r="B16" s="852" t="s">
        <v>208</v>
      </c>
      <c r="C16" s="853">
        <v>39991.508000000002</v>
      </c>
      <c r="D16" s="854">
        <v>173798.02100000001</v>
      </c>
      <c r="E16" s="855">
        <v>21139.893</v>
      </c>
      <c r="F16" s="852" t="s">
        <v>214</v>
      </c>
      <c r="G16" s="853">
        <v>38461.451000000001</v>
      </c>
      <c r="H16" s="854">
        <v>163724.652</v>
      </c>
      <c r="I16" s="855">
        <v>19026.938999999998</v>
      </c>
      <c r="K16" s="856" t="s">
        <v>209</v>
      </c>
      <c r="L16" s="344">
        <v>19193.973000000002</v>
      </c>
      <c r="M16" s="776">
        <v>83445.379000000001</v>
      </c>
      <c r="N16" s="371">
        <v>5711.2669999999998</v>
      </c>
      <c r="O16" s="368" t="s">
        <v>198</v>
      </c>
      <c r="P16" s="369">
        <v>21224.988000000001</v>
      </c>
      <c r="Q16" s="776">
        <v>90534.198999999993</v>
      </c>
      <c r="R16" s="371">
        <v>7139.03</v>
      </c>
    </row>
    <row r="17" spans="2:18">
      <c r="B17" s="852" t="s">
        <v>211</v>
      </c>
      <c r="C17" s="853">
        <v>34500.991999999998</v>
      </c>
      <c r="D17" s="854">
        <v>150054.18799999999</v>
      </c>
      <c r="E17" s="855">
        <v>16369.422</v>
      </c>
      <c r="F17" s="852" t="s">
        <v>208</v>
      </c>
      <c r="G17" s="853">
        <v>36256.828000000001</v>
      </c>
      <c r="H17" s="854">
        <v>154846.57800000001</v>
      </c>
      <c r="I17" s="855">
        <v>19188.571</v>
      </c>
      <c r="K17" s="856" t="s">
        <v>198</v>
      </c>
      <c r="L17" s="344">
        <v>15043.888000000001</v>
      </c>
      <c r="M17" s="776">
        <v>65397.834000000003</v>
      </c>
      <c r="N17" s="371">
        <v>5733.0910000000003</v>
      </c>
      <c r="O17" s="368" t="s">
        <v>210</v>
      </c>
      <c r="P17" s="369">
        <v>20166.089</v>
      </c>
      <c r="Q17" s="776">
        <v>85700.25</v>
      </c>
      <c r="R17" s="371">
        <v>8498.8700000000008</v>
      </c>
    </row>
    <row r="18" spans="2:18">
      <c r="B18" s="852" t="s">
        <v>203</v>
      </c>
      <c r="C18" s="853">
        <v>31482.149000000001</v>
      </c>
      <c r="D18" s="854">
        <v>136960.19</v>
      </c>
      <c r="E18" s="855">
        <v>16996.63</v>
      </c>
      <c r="F18" s="852" t="s">
        <v>210</v>
      </c>
      <c r="G18" s="853">
        <v>34749.777999999998</v>
      </c>
      <c r="H18" s="854">
        <v>148671.886</v>
      </c>
      <c r="I18" s="855">
        <v>15062.355</v>
      </c>
      <c r="K18" s="856" t="s">
        <v>210</v>
      </c>
      <c r="L18" s="344">
        <v>9387.7070000000003</v>
      </c>
      <c r="M18" s="776">
        <v>40914.972000000002</v>
      </c>
      <c r="N18" s="371">
        <v>4470.9989999999998</v>
      </c>
      <c r="O18" s="368" t="s">
        <v>209</v>
      </c>
      <c r="P18" s="369">
        <v>14242.089</v>
      </c>
      <c r="Q18" s="776">
        <v>60938.279000000002</v>
      </c>
      <c r="R18" s="371">
        <v>3953.64</v>
      </c>
    </row>
    <row r="19" spans="2:18">
      <c r="B19" s="857" t="s">
        <v>210</v>
      </c>
      <c r="C19" s="858">
        <v>31456.86</v>
      </c>
      <c r="D19" s="859">
        <v>136631.149</v>
      </c>
      <c r="E19" s="860">
        <v>15570.102999999999</v>
      </c>
      <c r="F19" s="857" t="s">
        <v>212</v>
      </c>
      <c r="G19" s="858">
        <v>32183.124</v>
      </c>
      <c r="H19" s="859">
        <v>137680.44200000001</v>
      </c>
      <c r="I19" s="860">
        <v>10770.831</v>
      </c>
      <c r="K19" s="861" t="s">
        <v>213</v>
      </c>
      <c r="L19" s="377">
        <v>5653.2979999999998</v>
      </c>
      <c r="M19" s="788">
        <v>24579.913</v>
      </c>
      <c r="N19" s="376">
        <v>1869.9849999999999</v>
      </c>
      <c r="O19" s="344" t="s">
        <v>213</v>
      </c>
      <c r="P19" s="374">
        <v>5640.4589999999998</v>
      </c>
      <c r="Q19" s="788">
        <v>24065.281999999999</v>
      </c>
      <c r="R19" s="376">
        <v>2014.2170000000001</v>
      </c>
    </row>
    <row r="20" spans="2:18">
      <c r="B20" s="852" t="s">
        <v>204</v>
      </c>
      <c r="C20" s="853">
        <v>27334.41</v>
      </c>
      <c r="D20" s="854">
        <v>118558.89</v>
      </c>
      <c r="E20" s="855">
        <v>13942.63</v>
      </c>
      <c r="F20" s="852" t="s">
        <v>211</v>
      </c>
      <c r="G20" s="853">
        <v>26778.661</v>
      </c>
      <c r="H20" s="854">
        <v>114499.72100000001</v>
      </c>
      <c r="I20" s="855">
        <v>12082.661</v>
      </c>
      <c r="K20" s="856" t="s">
        <v>215</v>
      </c>
      <c r="L20" s="344">
        <v>3045.0929999999998</v>
      </c>
      <c r="M20" s="776">
        <v>13321.508</v>
      </c>
      <c r="N20" s="371">
        <v>1149.617</v>
      </c>
      <c r="O20" s="368" t="s">
        <v>208</v>
      </c>
      <c r="P20" s="369">
        <v>3020.942</v>
      </c>
      <c r="Q20" s="776">
        <v>12934.638999999999</v>
      </c>
      <c r="R20" s="371">
        <v>1382.4639999999999</v>
      </c>
    </row>
    <row r="21" spans="2:18">
      <c r="B21" s="862" t="s">
        <v>214</v>
      </c>
      <c r="C21" s="863">
        <v>24831.505000000001</v>
      </c>
      <c r="D21" s="864">
        <v>107862.185</v>
      </c>
      <c r="E21" s="865">
        <v>14162.642</v>
      </c>
      <c r="F21" s="862" t="s">
        <v>203</v>
      </c>
      <c r="G21" s="863">
        <v>25678.913</v>
      </c>
      <c r="H21" s="864">
        <v>109445.368</v>
      </c>
      <c r="I21" s="865">
        <v>12692.145</v>
      </c>
      <c r="K21" s="866" t="s">
        <v>208</v>
      </c>
      <c r="L21" s="352">
        <v>2534.3789999999999</v>
      </c>
      <c r="M21" s="805">
        <v>11043.968999999999</v>
      </c>
      <c r="N21" s="833">
        <v>1756.1880000000001</v>
      </c>
      <c r="O21" s="803" t="s">
        <v>215</v>
      </c>
      <c r="P21" s="804">
        <v>2782.1680000000001</v>
      </c>
      <c r="Q21" s="805">
        <v>11808.209000000001</v>
      </c>
      <c r="R21" s="833">
        <v>1127.0150000000001</v>
      </c>
    </row>
    <row r="22" spans="2:18">
      <c r="B22" s="852" t="s">
        <v>216</v>
      </c>
      <c r="C22" s="853">
        <v>21134.782999999999</v>
      </c>
      <c r="D22" s="854">
        <v>91754.005000000005</v>
      </c>
      <c r="E22" s="855">
        <v>11009.332</v>
      </c>
      <c r="F22" s="852" t="s">
        <v>204</v>
      </c>
      <c r="G22" s="853">
        <v>22399.932000000001</v>
      </c>
      <c r="H22" s="854">
        <v>95715.631999999998</v>
      </c>
      <c r="I22" s="855">
        <v>11102.143</v>
      </c>
      <c r="K22" s="856" t="s">
        <v>217</v>
      </c>
      <c r="L22" s="344">
        <v>1617.587</v>
      </c>
      <c r="M22" s="776">
        <v>7024.6980000000003</v>
      </c>
      <c r="N22" s="371">
        <v>675.83199999999999</v>
      </c>
      <c r="O22" s="368" t="s">
        <v>200</v>
      </c>
      <c r="P22" s="369">
        <v>1846.3889999999999</v>
      </c>
      <c r="Q22" s="776">
        <v>7841.7460000000001</v>
      </c>
      <c r="R22" s="371">
        <v>1119.452</v>
      </c>
    </row>
    <row r="23" spans="2:18">
      <c r="B23" s="852" t="s">
        <v>212</v>
      </c>
      <c r="C23" s="853">
        <v>16234.880999999999</v>
      </c>
      <c r="D23" s="854">
        <v>70601.841</v>
      </c>
      <c r="E23" s="855">
        <v>5059.7089999999998</v>
      </c>
      <c r="F23" s="862" t="s">
        <v>216</v>
      </c>
      <c r="G23" s="863">
        <v>15248.41</v>
      </c>
      <c r="H23" s="864">
        <v>65131.114000000001</v>
      </c>
      <c r="I23" s="865">
        <v>7008.6769999999997</v>
      </c>
      <c r="K23" s="856" t="s">
        <v>202</v>
      </c>
      <c r="L23" s="344">
        <v>1456.8779999999999</v>
      </c>
      <c r="M23" s="776">
        <v>6331.5110000000004</v>
      </c>
      <c r="N23" s="371">
        <v>1335.671</v>
      </c>
      <c r="O23" s="368" t="s">
        <v>217</v>
      </c>
      <c r="P23" s="369">
        <v>1532.4449999999999</v>
      </c>
      <c r="Q23" s="776">
        <v>6517.5950000000003</v>
      </c>
      <c r="R23" s="371">
        <v>618.75400000000002</v>
      </c>
    </row>
    <row r="24" spans="2:18">
      <c r="B24" s="852" t="s">
        <v>218</v>
      </c>
      <c r="C24" s="853">
        <v>11708.411</v>
      </c>
      <c r="D24" s="854">
        <v>50916.241000000002</v>
      </c>
      <c r="E24" s="855">
        <v>6246.991</v>
      </c>
      <c r="F24" s="852" t="s">
        <v>222</v>
      </c>
      <c r="G24" s="853">
        <v>12201.641</v>
      </c>
      <c r="H24" s="854">
        <v>52178.862999999998</v>
      </c>
      <c r="I24" s="855">
        <v>5641.741</v>
      </c>
      <c r="K24" s="861" t="s">
        <v>216</v>
      </c>
      <c r="L24" s="344">
        <v>728.29499999999996</v>
      </c>
      <c r="M24" s="776">
        <v>3113.114</v>
      </c>
      <c r="N24" s="371">
        <v>331.31900000000002</v>
      </c>
      <c r="O24" s="344" t="s">
        <v>216</v>
      </c>
      <c r="P24" s="369">
        <v>1061.2750000000001</v>
      </c>
      <c r="Q24" s="776">
        <v>4492.5439999999999</v>
      </c>
      <c r="R24" s="371">
        <v>460.755</v>
      </c>
    </row>
    <row r="25" spans="2:18">
      <c r="B25" s="857" t="s">
        <v>223</v>
      </c>
      <c r="C25" s="858">
        <v>8418.7440000000006</v>
      </c>
      <c r="D25" s="859">
        <v>36628.343000000001</v>
      </c>
      <c r="E25" s="860">
        <v>7629.93</v>
      </c>
      <c r="F25" s="852" t="s">
        <v>219</v>
      </c>
      <c r="G25" s="853">
        <v>11030.501</v>
      </c>
      <c r="H25" s="854">
        <v>47065.838000000003</v>
      </c>
      <c r="I25" s="855">
        <v>5387.8050000000003</v>
      </c>
      <c r="K25" s="866" t="s">
        <v>200</v>
      </c>
      <c r="L25" s="352">
        <v>708.09500000000003</v>
      </c>
      <c r="M25" s="805">
        <v>3069.598</v>
      </c>
      <c r="N25" s="833">
        <v>690.428</v>
      </c>
      <c r="O25" s="803" t="s">
        <v>390</v>
      </c>
      <c r="P25" s="804">
        <v>627.83500000000004</v>
      </c>
      <c r="Q25" s="805">
        <v>2673.55</v>
      </c>
      <c r="R25" s="833">
        <v>212.70099999999999</v>
      </c>
    </row>
    <row r="26" spans="2:18">
      <c r="B26" s="852" t="s">
        <v>219</v>
      </c>
      <c r="C26" s="853">
        <v>7994.9740000000002</v>
      </c>
      <c r="D26" s="854">
        <v>34780.084999999999</v>
      </c>
      <c r="E26" s="855">
        <v>4485.6360000000004</v>
      </c>
      <c r="F26" s="852" t="s">
        <v>201</v>
      </c>
      <c r="G26" s="853">
        <v>10808.098</v>
      </c>
      <c r="H26" s="854">
        <v>46144.214999999997</v>
      </c>
      <c r="I26" s="855">
        <v>5291.6840000000002</v>
      </c>
      <c r="K26" s="856" t="s">
        <v>219</v>
      </c>
      <c r="L26" s="344">
        <v>631.07299999999998</v>
      </c>
      <c r="M26" s="776">
        <v>2742.183</v>
      </c>
      <c r="N26" s="371">
        <v>671.18700000000001</v>
      </c>
      <c r="O26" s="368" t="s">
        <v>220</v>
      </c>
      <c r="P26" s="369">
        <v>128.36099999999999</v>
      </c>
      <c r="Q26" s="776">
        <v>542.94399999999996</v>
      </c>
      <c r="R26" s="371">
        <v>62.337000000000003</v>
      </c>
    </row>
    <row r="27" spans="2:18">
      <c r="B27" s="862" t="s">
        <v>209</v>
      </c>
      <c r="C27" s="863">
        <v>7619.0150000000003</v>
      </c>
      <c r="D27" s="864">
        <v>33122.695</v>
      </c>
      <c r="E27" s="865">
        <v>2810.556</v>
      </c>
      <c r="F27" s="857" t="s">
        <v>218</v>
      </c>
      <c r="G27" s="858">
        <v>10377.119000000001</v>
      </c>
      <c r="H27" s="859">
        <v>44766.427000000003</v>
      </c>
      <c r="I27" s="860">
        <v>4983.9709999999995</v>
      </c>
      <c r="K27" s="856" t="s">
        <v>391</v>
      </c>
      <c r="L27" s="344">
        <v>456.37099999999998</v>
      </c>
      <c r="M27" s="776">
        <v>2001.1320000000001</v>
      </c>
      <c r="N27" s="371">
        <v>158.96600000000001</v>
      </c>
      <c r="O27" s="368" t="s">
        <v>392</v>
      </c>
      <c r="P27" s="369">
        <v>102.816</v>
      </c>
      <c r="Q27" s="776">
        <v>439.73700000000002</v>
      </c>
      <c r="R27" s="371">
        <v>39.720999999999997</v>
      </c>
    </row>
    <row r="28" spans="2:18">
      <c r="B28" s="852" t="s">
        <v>221</v>
      </c>
      <c r="C28" s="853">
        <v>7203.7049999999999</v>
      </c>
      <c r="D28" s="854">
        <v>31293.326000000001</v>
      </c>
      <c r="E28" s="855">
        <v>5077.482</v>
      </c>
      <c r="F28" s="852" t="s">
        <v>215</v>
      </c>
      <c r="G28" s="853">
        <v>8317.3119999999999</v>
      </c>
      <c r="H28" s="854">
        <v>35514.991000000002</v>
      </c>
      <c r="I28" s="855">
        <v>2871.3049999999998</v>
      </c>
      <c r="K28" s="856" t="s">
        <v>390</v>
      </c>
      <c r="L28" s="344">
        <v>82.552999999999997</v>
      </c>
      <c r="M28" s="776">
        <v>359.94600000000003</v>
      </c>
      <c r="N28" s="371">
        <v>29.681999999999999</v>
      </c>
      <c r="O28" s="368" t="s">
        <v>219</v>
      </c>
      <c r="P28" s="369">
        <v>96.263999999999996</v>
      </c>
      <c r="Q28" s="776">
        <v>411.178</v>
      </c>
      <c r="R28" s="371">
        <v>125.874</v>
      </c>
    </row>
    <row r="29" spans="2:18">
      <c r="B29" s="852" t="s">
        <v>201</v>
      </c>
      <c r="C29" s="853">
        <v>6952.8860000000004</v>
      </c>
      <c r="D29" s="854">
        <v>30211.557000000001</v>
      </c>
      <c r="E29" s="855">
        <v>4021.9189999999999</v>
      </c>
      <c r="F29" s="862" t="s">
        <v>209</v>
      </c>
      <c r="G29" s="863">
        <v>6654.8149999999996</v>
      </c>
      <c r="H29" s="864">
        <v>28428.791000000001</v>
      </c>
      <c r="I29" s="865">
        <v>1994.277</v>
      </c>
      <c r="K29" s="861" t="s">
        <v>211</v>
      </c>
      <c r="L29" s="377">
        <v>81.977000000000004</v>
      </c>
      <c r="M29" s="788">
        <v>354.77800000000002</v>
      </c>
      <c r="N29" s="376">
        <v>47.124000000000002</v>
      </c>
      <c r="O29" s="344" t="s">
        <v>214</v>
      </c>
      <c r="P29" s="374">
        <v>94.725999999999999</v>
      </c>
      <c r="Q29" s="788">
        <v>405.233</v>
      </c>
      <c r="R29" s="376">
        <v>39.29</v>
      </c>
    </row>
    <row r="30" spans="2:18">
      <c r="B30" s="852" t="s">
        <v>222</v>
      </c>
      <c r="C30" s="853">
        <v>6518.223</v>
      </c>
      <c r="D30" s="854">
        <v>28297.445</v>
      </c>
      <c r="E30" s="855">
        <v>3009.509</v>
      </c>
      <c r="F30" s="852" t="s">
        <v>199</v>
      </c>
      <c r="G30" s="853">
        <v>6552.5060000000003</v>
      </c>
      <c r="H30" s="854">
        <v>27945.942999999999</v>
      </c>
      <c r="I30" s="855">
        <v>6320.59</v>
      </c>
      <c r="K30" s="856" t="s">
        <v>393</v>
      </c>
      <c r="L30" s="344">
        <v>32.743000000000002</v>
      </c>
      <c r="M30" s="776">
        <v>141.20400000000001</v>
      </c>
      <c r="N30" s="371">
        <v>26.814</v>
      </c>
      <c r="O30" s="368" t="s">
        <v>202</v>
      </c>
      <c r="P30" s="369">
        <v>93.177999999999997</v>
      </c>
      <c r="Q30" s="776">
        <v>396.96199999999999</v>
      </c>
      <c r="R30" s="371">
        <v>71.317999999999998</v>
      </c>
    </row>
    <row r="31" spans="2:18">
      <c r="B31" s="857" t="s">
        <v>215</v>
      </c>
      <c r="C31" s="858">
        <v>6172.7809999999999</v>
      </c>
      <c r="D31" s="859">
        <v>26756.435000000001</v>
      </c>
      <c r="E31" s="860">
        <v>2395.9380000000001</v>
      </c>
      <c r="F31" s="862" t="s">
        <v>223</v>
      </c>
      <c r="G31" s="863">
        <v>5940.1180000000004</v>
      </c>
      <c r="H31" s="864">
        <v>25539.717000000001</v>
      </c>
      <c r="I31" s="865">
        <v>5378.5280000000002</v>
      </c>
      <c r="K31" s="856" t="s">
        <v>214</v>
      </c>
      <c r="L31" s="344">
        <v>26.324999999999999</v>
      </c>
      <c r="M31" s="776">
        <v>115.58</v>
      </c>
      <c r="N31" s="371">
        <v>19.753</v>
      </c>
      <c r="O31" s="368" t="s">
        <v>242</v>
      </c>
      <c r="P31" s="369">
        <v>59.244</v>
      </c>
      <c r="Q31" s="776">
        <v>249.928</v>
      </c>
      <c r="R31" s="371">
        <v>21.518000000000001</v>
      </c>
    </row>
    <row r="32" spans="2:18">
      <c r="B32" s="852" t="s">
        <v>199</v>
      </c>
      <c r="C32" s="853">
        <v>4557.2</v>
      </c>
      <c r="D32" s="854">
        <v>19797.243999999999</v>
      </c>
      <c r="E32" s="855">
        <v>6894.9279999999999</v>
      </c>
      <c r="F32" s="852" t="s">
        <v>207</v>
      </c>
      <c r="G32" s="853">
        <v>5855.9780000000001</v>
      </c>
      <c r="H32" s="854">
        <v>24922.58</v>
      </c>
      <c r="I32" s="855">
        <v>2584.2930000000001</v>
      </c>
      <c r="K32" s="856" t="s">
        <v>221</v>
      </c>
      <c r="L32" s="344">
        <v>17.991</v>
      </c>
      <c r="M32" s="776">
        <v>77.728999999999999</v>
      </c>
      <c r="N32" s="371">
        <v>9.5250000000000004</v>
      </c>
      <c r="O32" s="368" t="s">
        <v>222</v>
      </c>
      <c r="P32" s="369">
        <v>45.279000000000003</v>
      </c>
      <c r="Q32" s="776">
        <v>190.10400000000001</v>
      </c>
      <c r="R32" s="371">
        <v>36.792999999999999</v>
      </c>
    </row>
    <row r="33" spans="2:19">
      <c r="B33" s="852" t="s">
        <v>207</v>
      </c>
      <c r="C33" s="853">
        <v>4440.2290000000003</v>
      </c>
      <c r="D33" s="854">
        <v>19313.830000000002</v>
      </c>
      <c r="E33" s="855">
        <v>1994.8150000000001</v>
      </c>
      <c r="F33" s="852" t="s">
        <v>221</v>
      </c>
      <c r="G33" s="853">
        <v>5564.9719999999998</v>
      </c>
      <c r="H33" s="854">
        <v>23800.600999999999</v>
      </c>
      <c r="I33" s="855">
        <v>2954.5659999999998</v>
      </c>
      <c r="K33" s="867" t="s">
        <v>242</v>
      </c>
      <c r="L33" s="868">
        <v>7.2649999999999997</v>
      </c>
      <c r="M33" s="869">
        <v>31.606000000000002</v>
      </c>
      <c r="N33" s="870">
        <v>13.365</v>
      </c>
      <c r="O33" s="352" t="s">
        <v>196</v>
      </c>
      <c r="P33" s="871">
        <v>0.99</v>
      </c>
      <c r="Q33" s="869">
        <v>4.375</v>
      </c>
      <c r="R33" s="870">
        <v>0.44</v>
      </c>
    </row>
    <row r="34" spans="2:19">
      <c r="B34" s="852" t="s">
        <v>394</v>
      </c>
      <c r="C34" s="853">
        <v>3576.0639999999999</v>
      </c>
      <c r="D34" s="854">
        <v>15551.939</v>
      </c>
      <c r="E34" s="855">
        <v>1709.979</v>
      </c>
      <c r="F34" s="852" t="s">
        <v>229</v>
      </c>
      <c r="G34" s="853">
        <v>5537.1719999999996</v>
      </c>
      <c r="H34" s="854">
        <v>23692.339</v>
      </c>
      <c r="I34" s="855">
        <v>1894.7460000000001</v>
      </c>
      <c r="K34" s="856" t="s">
        <v>395</v>
      </c>
      <c r="L34" s="344">
        <v>0.75600000000000001</v>
      </c>
      <c r="M34" s="776">
        <v>3.335</v>
      </c>
      <c r="N34" s="371">
        <v>1.0529999999999999</v>
      </c>
      <c r="O34" s="368" t="s">
        <v>391</v>
      </c>
      <c r="P34" s="369">
        <v>0.623</v>
      </c>
      <c r="Q34" s="776">
        <v>2.64</v>
      </c>
      <c r="R34" s="371">
        <v>0.03</v>
      </c>
    </row>
    <row r="35" spans="2:19" ht="13.5" thickBot="1">
      <c r="B35" s="852" t="s">
        <v>229</v>
      </c>
      <c r="C35" s="853">
        <v>2952.1149999999998</v>
      </c>
      <c r="D35" s="854">
        <v>12863.763000000001</v>
      </c>
      <c r="E35" s="855">
        <v>1105.3040000000001</v>
      </c>
      <c r="F35" s="857" t="s">
        <v>394</v>
      </c>
      <c r="G35" s="858">
        <v>5441.4750000000004</v>
      </c>
      <c r="H35" s="859">
        <v>23210.273000000001</v>
      </c>
      <c r="I35" s="860">
        <v>2432.502</v>
      </c>
      <c r="K35" s="872" t="s">
        <v>396</v>
      </c>
      <c r="L35" s="359">
        <v>0.72099999999999997</v>
      </c>
      <c r="M35" s="816">
        <v>3.1659999999999999</v>
      </c>
      <c r="N35" s="834">
        <v>0.04</v>
      </c>
      <c r="O35" s="814"/>
      <c r="P35" s="815"/>
      <c r="Q35" s="816"/>
      <c r="R35" s="834"/>
    </row>
    <row r="36" spans="2:19">
      <c r="B36" s="852" t="s">
        <v>397</v>
      </c>
      <c r="C36" s="853">
        <v>2738.3220000000001</v>
      </c>
      <c r="D36" s="854">
        <v>11892.766</v>
      </c>
      <c r="E36" s="855">
        <v>1129.7809999999999</v>
      </c>
      <c r="F36" s="852" t="s">
        <v>398</v>
      </c>
      <c r="G36" s="853">
        <v>3344.915</v>
      </c>
      <c r="H36" s="854">
        <v>14256.851000000001</v>
      </c>
      <c r="I36" s="855">
        <v>1522.828</v>
      </c>
      <c r="K36" s="358" t="s">
        <v>382</v>
      </c>
      <c r="L36" s="402"/>
      <c r="M36" s="402"/>
      <c r="N36" s="363"/>
      <c r="O36" s="873"/>
      <c r="P36" s="364"/>
      <c r="Q36" s="364"/>
      <c r="R36" s="364"/>
      <c r="S36" s="472"/>
    </row>
    <row r="37" spans="2:19">
      <c r="B37" s="857" t="s">
        <v>398</v>
      </c>
      <c r="C37" s="858">
        <v>2715.0540000000001</v>
      </c>
      <c r="D37" s="859">
        <v>11801.904</v>
      </c>
      <c r="E37" s="860">
        <v>1327.0160000000001</v>
      </c>
      <c r="F37" s="857" t="s">
        <v>399</v>
      </c>
      <c r="G37" s="858">
        <v>2567.212</v>
      </c>
      <c r="H37" s="859">
        <v>10936.625</v>
      </c>
      <c r="I37" s="860">
        <v>2651.84</v>
      </c>
      <c r="L37" s="402"/>
      <c r="M37" s="402"/>
      <c r="N37" s="402"/>
      <c r="O37" s="873"/>
      <c r="P37" s="364"/>
      <c r="Q37" s="873"/>
      <c r="R37" s="364"/>
      <c r="S37" s="364"/>
    </row>
    <row r="38" spans="2:19" ht="15">
      <c r="B38" s="852" t="s">
        <v>242</v>
      </c>
      <c r="C38" s="853">
        <v>1634.8820000000001</v>
      </c>
      <c r="D38" s="854">
        <v>7143.549</v>
      </c>
      <c r="E38" s="855">
        <v>794.66</v>
      </c>
      <c r="F38" s="852" t="s">
        <v>400</v>
      </c>
      <c r="G38" s="853">
        <v>2431.384</v>
      </c>
      <c r="H38" s="854">
        <v>10398.633</v>
      </c>
      <c r="I38" s="855">
        <v>5468.5889999999999</v>
      </c>
      <c r="K38" s="874"/>
      <c r="L38" s="402"/>
      <c r="M38" s="402"/>
      <c r="N38" s="402"/>
      <c r="O38" s="873"/>
      <c r="P38" s="364"/>
      <c r="Q38" s="364"/>
      <c r="R38" s="364"/>
      <c r="S38" s="472"/>
    </row>
    <row r="39" spans="2:19" ht="15">
      <c r="B39" s="862" t="s">
        <v>289</v>
      </c>
      <c r="C39" s="863">
        <v>1448.6880000000001</v>
      </c>
      <c r="D39" s="864">
        <v>6306.7160000000003</v>
      </c>
      <c r="E39" s="865">
        <v>849.41700000000003</v>
      </c>
      <c r="F39" s="862" t="s">
        <v>227</v>
      </c>
      <c r="G39" s="863">
        <v>2360.663</v>
      </c>
      <c r="H39" s="864">
        <v>10049.308999999999</v>
      </c>
      <c r="I39" s="865">
        <v>1902.8969999999999</v>
      </c>
      <c r="K39" s="874"/>
      <c r="L39" s="402"/>
      <c r="M39" s="402"/>
      <c r="N39" s="402"/>
      <c r="O39" s="873"/>
      <c r="P39" s="364"/>
      <c r="Q39" s="364"/>
      <c r="R39" s="364"/>
      <c r="S39" s="472"/>
    </row>
    <row r="40" spans="2:19" ht="15">
      <c r="B40" s="852" t="s">
        <v>399</v>
      </c>
      <c r="C40" s="853">
        <v>1331.5239999999999</v>
      </c>
      <c r="D40" s="854">
        <v>5792.42</v>
      </c>
      <c r="E40" s="855">
        <v>1710.8150000000001</v>
      </c>
      <c r="F40" s="857" t="s">
        <v>401</v>
      </c>
      <c r="G40" s="858">
        <v>1739.08</v>
      </c>
      <c r="H40" s="859">
        <v>7395.7740000000003</v>
      </c>
      <c r="I40" s="860">
        <v>2074.73</v>
      </c>
      <c r="K40" s="874"/>
      <c r="L40" s="402"/>
      <c r="M40" s="402"/>
      <c r="N40" s="402"/>
      <c r="O40" s="873"/>
      <c r="P40" s="364"/>
      <c r="Q40" s="364"/>
      <c r="R40" s="364"/>
      <c r="S40" s="472"/>
    </row>
    <row r="41" spans="2:19" ht="15">
      <c r="B41" s="852" t="s">
        <v>402</v>
      </c>
      <c r="C41" s="853">
        <v>1102.1320000000001</v>
      </c>
      <c r="D41" s="854">
        <v>4786.7619999999997</v>
      </c>
      <c r="E41" s="855">
        <v>2222.2350000000001</v>
      </c>
      <c r="F41" s="852" t="s">
        <v>403</v>
      </c>
      <c r="G41" s="853">
        <v>1554.66</v>
      </c>
      <c r="H41" s="854">
        <v>6589.4579999999996</v>
      </c>
      <c r="I41" s="855">
        <v>739.43899999999996</v>
      </c>
      <c r="K41" s="874"/>
      <c r="L41" s="402"/>
      <c r="M41" s="402"/>
      <c r="N41" s="402"/>
      <c r="O41" s="364"/>
      <c r="P41" s="364"/>
      <c r="Q41" s="364"/>
      <c r="R41" s="364"/>
      <c r="S41" s="472"/>
    </row>
    <row r="42" spans="2:19" ht="15">
      <c r="B42" s="852" t="s">
        <v>404</v>
      </c>
      <c r="C42" s="853">
        <v>1031.354</v>
      </c>
      <c r="D42" s="854">
        <v>4483.299</v>
      </c>
      <c r="E42" s="855">
        <v>491.16300000000001</v>
      </c>
      <c r="F42" s="862" t="s">
        <v>404</v>
      </c>
      <c r="G42" s="863">
        <v>1519.056</v>
      </c>
      <c r="H42" s="864">
        <v>6453.3230000000003</v>
      </c>
      <c r="I42" s="865">
        <v>671.50900000000001</v>
      </c>
      <c r="K42" s="874"/>
      <c r="L42" s="402"/>
      <c r="M42" s="402"/>
      <c r="N42" s="402"/>
      <c r="O42" s="873"/>
      <c r="P42" s="364"/>
      <c r="Q42" s="364"/>
      <c r="R42" s="364"/>
      <c r="S42" s="472"/>
    </row>
    <row r="43" spans="2:19" ht="15">
      <c r="B43" s="857" t="s">
        <v>400</v>
      </c>
      <c r="C43" s="858">
        <v>920.40099999999995</v>
      </c>
      <c r="D43" s="859">
        <v>4010.7370000000001</v>
      </c>
      <c r="E43" s="860">
        <v>2519.489</v>
      </c>
      <c r="F43" s="852" t="s">
        <v>402</v>
      </c>
      <c r="G43" s="853">
        <v>1398.4559999999999</v>
      </c>
      <c r="H43" s="854">
        <v>5961.3689999999997</v>
      </c>
      <c r="I43" s="855">
        <v>2739.0749999999998</v>
      </c>
      <c r="K43" s="874"/>
      <c r="L43" s="402"/>
      <c r="M43" s="402"/>
      <c r="N43" s="402"/>
      <c r="O43" s="873"/>
      <c r="P43" s="364"/>
      <c r="Q43" s="364"/>
      <c r="R43" s="364"/>
      <c r="S43" s="472"/>
    </row>
    <row r="44" spans="2:19" ht="15">
      <c r="B44" s="852" t="s">
        <v>227</v>
      </c>
      <c r="C44" s="853">
        <v>656.72</v>
      </c>
      <c r="D44" s="854">
        <v>2856.7060000000001</v>
      </c>
      <c r="E44" s="855">
        <v>662.71500000000003</v>
      </c>
      <c r="F44" s="852" t="s">
        <v>397</v>
      </c>
      <c r="G44" s="853">
        <v>1369.0319999999999</v>
      </c>
      <c r="H44" s="854">
        <v>5918.299</v>
      </c>
      <c r="I44" s="855">
        <v>577.93200000000002</v>
      </c>
      <c r="K44" s="874"/>
      <c r="L44" s="402"/>
      <c r="M44" s="402"/>
      <c r="N44" s="402"/>
      <c r="O44" s="873"/>
      <c r="P44" s="364"/>
      <c r="Q44" s="364"/>
      <c r="R44" s="364"/>
      <c r="S44" s="472"/>
    </row>
    <row r="45" spans="2:19" ht="15">
      <c r="B45" s="862" t="s">
        <v>405</v>
      </c>
      <c r="C45" s="863">
        <v>642.56899999999996</v>
      </c>
      <c r="D45" s="864">
        <v>2804.194</v>
      </c>
      <c r="E45" s="865">
        <v>509.51</v>
      </c>
      <c r="F45" s="852" t="s">
        <v>406</v>
      </c>
      <c r="G45" s="853">
        <v>1133.6410000000001</v>
      </c>
      <c r="H45" s="854">
        <v>4836.9629999999997</v>
      </c>
      <c r="I45" s="855">
        <v>534.79200000000003</v>
      </c>
      <c r="K45" s="874"/>
      <c r="L45" s="402"/>
      <c r="M45" s="402"/>
      <c r="N45" s="402"/>
      <c r="O45" s="873"/>
      <c r="P45" s="364"/>
      <c r="Q45" s="364"/>
      <c r="R45" s="364"/>
      <c r="S45" s="472"/>
    </row>
    <row r="46" spans="2:19" ht="15">
      <c r="B46" s="852" t="s">
        <v>286</v>
      </c>
      <c r="C46" s="853">
        <v>636.94000000000005</v>
      </c>
      <c r="D46" s="854">
        <v>2778.1280000000002</v>
      </c>
      <c r="E46" s="855">
        <v>294.30799999999999</v>
      </c>
      <c r="F46" s="857" t="s">
        <v>289</v>
      </c>
      <c r="G46" s="858">
        <v>1120.846</v>
      </c>
      <c r="H46" s="859">
        <v>4788.7529999999997</v>
      </c>
      <c r="I46" s="860">
        <v>707.31700000000001</v>
      </c>
      <c r="K46" s="874"/>
      <c r="L46" s="402"/>
      <c r="M46" s="402"/>
      <c r="N46" s="402"/>
      <c r="O46" s="873"/>
      <c r="P46" s="364"/>
      <c r="Q46" s="364"/>
      <c r="R46" s="364"/>
      <c r="S46" s="472"/>
    </row>
    <row r="47" spans="2:19" ht="15">
      <c r="B47" s="852" t="s">
        <v>407</v>
      </c>
      <c r="C47" s="853">
        <v>582.70699999999999</v>
      </c>
      <c r="D47" s="854">
        <v>2548.8620000000001</v>
      </c>
      <c r="E47" s="855">
        <v>480.56900000000002</v>
      </c>
      <c r="F47" s="852" t="s">
        <v>408</v>
      </c>
      <c r="G47" s="853">
        <v>959.23299999999995</v>
      </c>
      <c r="H47" s="854">
        <v>4076.6120000000001</v>
      </c>
      <c r="I47" s="855">
        <v>536.82500000000005</v>
      </c>
      <c r="K47" s="874"/>
      <c r="L47" s="402"/>
      <c r="M47" s="402"/>
      <c r="N47" s="402"/>
      <c r="O47" s="364"/>
      <c r="P47" s="364"/>
      <c r="Q47" s="364"/>
      <c r="R47" s="364"/>
      <c r="S47" s="472"/>
    </row>
    <row r="48" spans="2:19" ht="15">
      <c r="B48" s="852" t="s">
        <v>409</v>
      </c>
      <c r="C48" s="853">
        <v>520.48099999999999</v>
      </c>
      <c r="D48" s="854">
        <v>2268.09</v>
      </c>
      <c r="E48" s="855">
        <v>1313.26</v>
      </c>
      <c r="F48" s="862" t="s">
        <v>286</v>
      </c>
      <c r="G48" s="863">
        <v>930.86500000000001</v>
      </c>
      <c r="H48" s="864">
        <v>3969.422</v>
      </c>
      <c r="I48" s="865">
        <v>419.62900000000002</v>
      </c>
      <c r="K48" s="874"/>
      <c r="L48" s="402"/>
      <c r="M48" s="402"/>
      <c r="N48" s="402"/>
      <c r="O48" s="873"/>
      <c r="P48" s="364"/>
      <c r="Q48" s="364"/>
      <c r="R48" s="364"/>
      <c r="S48" s="472"/>
    </row>
    <row r="49" spans="2:19" ht="15">
      <c r="B49" s="857" t="s">
        <v>406</v>
      </c>
      <c r="C49" s="858">
        <v>479.01</v>
      </c>
      <c r="D49" s="859">
        <v>2081.9969999999998</v>
      </c>
      <c r="E49" s="860">
        <v>220.20400000000001</v>
      </c>
      <c r="F49" s="852" t="s">
        <v>242</v>
      </c>
      <c r="G49" s="853">
        <v>875.21400000000006</v>
      </c>
      <c r="H49" s="854">
        <v>3740.808</v>
      </c>
      <c r="I49" s="855">
        <v>472.99400000000003</v>
      </c>
      <c r="K49" s="874"/>
      <c r="L49" s="402"/>
      <c r="M49" s="402"/>
      <c r="N49" s="402"/>
      <c r="O49" s="873"/>
      <c r="P49" s="364"/>
      <c r="Q49" s="364"/>
      <c r="R49" s="364"/>
      <c r="S49" s="472"/>
    </row>
    <row r="50" spans="2:19" ht="15">
      <c r="B50" s="852" t="s">
        <v>410</v>
      </c>
      <c r="C50" s="853">
        <v>403.84199999999998</v>
      </c>
      <c r="D50" s="854">
        <v>1755.423</v>
      </c>
      <c r="E50" s="855">
        <v>144.79499999999999</v>
      </c>
      <c r="F50" s="852" t="s">
        <v>411</v>
      </c>
      <c r="G50" s="853">
        <v>778.00900000000001</v>
      </c>
      <c r="H50" s="854">
        <v>3319.0909999999999</v>
      </c>
      <c r="I50" s="855">
        <v>542.596</v>
      </c>
      <c r="K50" s="874"/>
      <c r="L50" s="402"/>
      <c r="M50" s="402"/>
      <c r="N50" s="402"/>
      <c r="O50" s="873"/>
      <c r="P50" s="364"/>
      <c r="Q50" s="364"/>
      <c r="R50" s="364"/>
      <c r="S50" s="472"/>
    </row>
    <row r="51" spans="2:19" ht="15">
      <c r="B51" s="862" t="s">
        <v>391</v>
      </c>
      <c r="C51" s="863">
        <v>393.43299999999999</v>
      </c>
      <c r="D51" s="864">
        <v>1703.768</v>
      </c>
      <c r="E51" s="865">
        <v>355.62</v>
      </c>
      <c r="F51" s="852" t="s">
        <v>391</v>
      </c>
      <c r="G51" s="853">
        <v>606.21199999999999</v>
      </c>
      <c r="H51" s="854">
        <v>2605.9</v>
      </c>
      <c r="I51" s="855">
        <v>503.68</v>
      </c>
      <c r="K51" s="874"/>
      <c r="L51" s="402"/>
      <c r="M51" s="402"/>
      <c r="N51" s="402"/>
      <c r="O51" s="873"/>
      <c r="P51" s="364"/>
      <c r="Q51" s="364"/>
      <c r="R51" s="364"/>
      <c r="S51" s="472"/>
    </row>
    <row r="52" spans="2:19" ht="15">
      <c r="B52" s="852" t="s">
        <v>401</v>
      </c>
      <c r="C52" s="853">
        <v>358.39</v>
      </c>
      <c r="D52" s="854">
        <v>1564.067</v>
      </c>
      <c r="E52" s="855">
        <v>563.21699999999998</v>
      </c>
      <c r="F52" s="857" t="s">
        <v>405</v>
      </c>
      <c r="G52" s="858">
        <v>595.577</v>
      </c>
      <c r="H52" s="859">
        <v>2561.3069999999998</v>
      </c>
      <c r="I52" s="860">
        <v>469.57</v>
      </c>
      <c r="K52" s="874"/>
      <c r="L52" s="402"/>
      <c r="M52" s="402"/>
      <c r="N52" s="402"/>
      <c r="O52" s="364"/>
      <c r="P52" s="364"/>
      <c r="Q52" s="364"/>
      <c r="R52" s="364"/>
      <c r="S52" s="472"/>
    </row>
    <row r="53" spans="2:19" ht="15">
      <c r="B53" s="852" t="s">
        <v>412</v>
      </c>
      <c r="C53" s="853">
        <v>276.18</v>
      </c>
      <c r="D53" s="854">
        <v>1208.614</v>
      </c>
      <c r="E53" s="855">
        <v>124.53100000000001</v>
      </c>
      <c r="F53" s="852" t="s">
        <v>409</v>
      </c>
      <c r="G53" s="853">
        <v>531.64400000000001</v>
      </c>
      <c r="H53" s="854">
        <v>2260.2739999999999</v>
      </c>
      <c r="I53" s="855">
        <v>1511.3</v>
      </c>
      <c r="K53" s="874"/>
      <c r="L53" s="402"/>
      <c r="M53" s="402"/>
      <c r="N53" s="402"/>
      <c r="O53" s="873"/>
      <c r="P53" s="364"/>
      <c r="Q53" s="364"/>
      <c r="R53" s="364"/>
      <c r="S53" s="472"/>
    </row>
    <row r="54" spans="2:19" ht="15">
      <c r="B54" s="852" t="s">
        <v>213</v>
      </c>
      <c r="C54" s="853">
        <v>269.93299999999999</v>
      </c>
      <c r="D54" s="854">
        <v>1172.7049999999999</v>
      </c>
      <c r="E54" s="855">
        <v>103.49299999999999</v>
      </c>
      <c r="F54" s="862" t="s">
        <v>407</v>
      </c>
      <c r="G54" s="863">
        <v>529.41200000000003</v>
      </c>
      <c r="H54" s="864">
        <v>2254.442</v>
      </c>
      <c r="I54" s="865">
        <v>445.57100000000003</v>
      </c>
      <c r="K54" s="874"/>
      <c r="L54" s="402"/>
      <c r="M54" s="402"/>
      <c r="N54" s="402"/>
      <c r="O54" s="873"/>
      <c r="P54" s="364"/>
      <c r="Q54" s="364"/>
      <c r="R54" s="364"/>
      <c r="S54" s="472"/>
    </row>
    <row r="55" spans="2:19" ht="15">
      <c r="B55" s="857" t="s">
        <v>413</v>
      </c>
      <c r="C55" s="858">
        <v>242.87</v>
      </c>
      <c r="D55" s="859">
        <v>1057.153</v>
      </c>
      <c r="E55" s="860">
        <v>91.995999999999995</v>
      </c>
      <c r="F55" s="852" t="s">
        <v>213</v>
      </c>
      <c r="G55" s="853">
        <v>262.70499999999998</v>
      </c>
      <c r="H55" s="854">
        <v>1125.528</v>
      </c>
      <c r="I55" s="855">
        <v>105.105</v>
      </c>
      <c r="K55" s="874"/>
      <c r="L55" s="402"/>
      <c r="M55" s="402"/>
      <c r="N55" s="402"/>
      <c r="O55" s="873"/>
      <c r="P55" s="364"/>
      <c r="Q55" s="364"/>
      <c r="R55" s="364"/>
      <c r="S55" s="472"/>
    </row>
    <row r="56" spans="2:19" ht="15">
      <c r="B56" s="852" t="s">
        <v>408</v>
      </c>
      <c r="C56" s="853">
        <v>211.072</v>
      </c>
      <c r="D56" s="854">
        <v>919.07</v>
      </c>
      <c r="E56" s="855">
        <v>156.41999999999999</v>
      </c>
      <c r="F56" s="852" t="s">
        <v>410</v>
      </c>
      <c r="G56" s="853">
        <v>253.357</v>
      </c>
      <c r="H56" s="854">
        <v>1073.3800000000001</v>
      </c>
      <c r="I56" s="855">
        <v>77.528000000000006</v>
      </c>
      <c r="K56" s="874"/>
      <c r="L56" s="402"/>
      <c r="M56" s="402"/>
      <c r="N56" s="402"/>
      <c r="O56" s="873"/>
      <c r="P56" s="364"/>
      <c r="Q56" s="364"/>
      <c r="R56" s="364"/>
      <c r="S56" s="472"/>
    </row>
    <row r="57" spans="2:19" ht="15">
      <c r="B57" s="862" t="s">
        <v>414</v>
      </c>
      <c r="C57" s="863">
        <v>168.941</v>
      </c>
      <c r="D57" s="864">
        <v>735.625</v>
      </c>
      <c r="E57" s="865">
        <v>265.19</v>
      </c>
      <c r="F57" s="852" t="s">
        <v>415</v>
      </c>
      <c r="G57" s="853">
        <v>235.607</v>
      </c>
      <c r="H57" s="854">
        <v>1011.327</v>
      </c>
      <c r="I57" s="855">
        <v>174.8</v>
      </c>
      <c r="K57" s="874"/>
      <c r="L57" s="402"/>
      <c r="M57" s="402"/>
      <c r="N57" s="402"/>
      <c r="O57" s="364"/>
      <c r="P57" s="364"/>
      <c r="Q57" s="364"/>
      <c r="R57" s="364"/>
      <c r="S57" s="472"/>
    </row>
    <row r="58" spans="2:19" ht="15">
      <c r="B58" s="852" t="s">
        <v>416</v>
      </c>
      <c r="C58" s="853">
        <v>149.48500000000001</v>
      </c>
      <c r="D58" s="854">
        <v>652.60799999999995</v>
      </c>
      <c r="E58" s="855">
        <v>99.644999999999996</v>
      </c>
      <c r="F58" s="857" t="s">
        <v>417</v>
      </c>
      <c r="G58" s="858">
        <v>189.16399999999999</v>
      </c>
      <c r="H58" s="859">
        <v>810.63800000000003</v>
      </c>
      <c r="I58" s="860">
        <v>110.73</v>
      </c>
      <c r="K58" s="874"/>
      <c r="L58" s="402"/>
      <c r="M58" s="402"/>
      <c r="N58" s="402"/>
      <c r="O58" s="873"/>
      <c r="P58" s="364"/>
      <c r="Q58" s="364"/>
      <c r="R58" s="364"/>
      <c r="S58" s="472"/>
    </row>
    <row r="59" spans="2:19" ht="15">
      <c r="B59" s="852" t="s">
        <v>418</v>
      </c>
      <c r="C59" s="853">
        <v>146.446</v>
      </c>
      <c r="D59" s="854">
        <v>642.45899999999995</v>
      </c>
      <c r="E59" s="855">
        <v>58.454999999999998</v>
      </c>
      <c r="F59" s="852" t="s">
        <v>413</v>
      </c>
      <c r="G59" s="853">
        <v>162.05699999999999</v>
      </c>
      <c r="H59" s="854">
        <v>699.25199999999995</v>
      </c>
      <c r="I59" s="855">
        <v>47.881</v>
      </c>
      <c r="K59" s="874"/>
      <c r="L59" s="402"/>
      <c r="M59" s="402"/>
      <c r="N59" s="402"/>
      <c r="O59" s="873"/>
      <c r="P59" s="364"/>
      <c r="Q59" s="364"/>
      <c r="R59" s="364"/>
      <c r="S59" s="472"/>
    </row>
    <row r="60" spans="2:19" ht="15">
      <c r="B60" s="852" t="s">
        <v>417</v>
      </c>
      <c r="C60" s="853">
        <v>91.593999999999994</v>
      </c>
      <c r="D60" s="854">
        <v>393.84100000000001</v>
      </c>
      <c r="E60" s="855">
        <v>108.175</v>
      </c>
      <c r="F60" s="862" t="s">
        <v>419</v>
      </c>
      <c r="G60" s="863">
        <v>141.15</v>
      </c>
      <c r="H60" s="864">
        <v>599.23199999999997</v>
      </c>
      <c r="I60" s="865">
        <v>50</v>
      </c>
      <c r="K60" s="874"/>
      <c r="L60" s="402"/>
      <c r="M60" s="402"/>
      <c r="N60" s="402"/>
      <c r="O60" s="873"/>
      <c r="P60" s="364"/>
      <c r="Q60" s="364"/>
      <c r="R60" s="364"/>
      <c r="S60" s="472"/>
    </row>
    <row r="61" spans="2:19" ht="15">
      <c r="B61" s="857" t="s">
        <v>420</v>
      </c>
      <c r="C61" s="858">
        <v>74.134</v>
      </c>
      <c r="D61" s="859">
        <v>319.02699999999999</v>
      </c>
      <c r="E61" s="860">
        <v>24.760999999999999</v>
      </c>
      <c r="F61" s="852" t="s">
        <v>412</v>
      </c>
      <c r="G61" s="853">
        <v>107.226</v>
      </c>
      <c r="H61" s="854">
        <v>455.089</v>
      </c>
      <c r="I61" s="855">
        <v>42.55</v>
      </c>
      <c r="K61" s="874"/>
      <c r="L61" s="402"/>
      <c r="M61" s="402"/>
      <c r="N61" s="402"/>
      <c r="O61" s="472"/>
      <c r="P61" s="472"/>
      <c r="Q61" s="472"/>
      <c r="R61" s="472"/>
      <c r="S61" s="472"/>
    </row>
    <row r="62" spans="2:19" ht="15">
      <c r="B62" s="852" t="s">
        <v>415</v>
      </c>
      <c r="C62" s="853">
        <v>72.534000000000006</v>
      </c>
      <c r="D62" s="854">
        <v>314.12099999999998</v>
      </c>
      <c r="E62" s="855">
        <v>75</v>
      </c>
      <c r="F62" s="852" t="s">
        <v>421</v>
      </c>
      <c r="G62" s="853">
        <v>106.529</v>
      </c>
      <c r="H62" s="854">
        <v>459.791</v>
      </c>
      <c r="I62" s="855">
        <v>99.79</v>
      </c>
      <c r="K62" s="874"/>
      <c r="L62" s="402"/>
      <c r="M62" s="402"/>
      <c r="N62" s="402"/>
      <c r="O62" s="472"/>
    </row>
    <row r="63" spans="2:19" ht="15">
      <c r="B63" s="862" t="s">
        <v>217</v>
      </c>
      <c r="C63" s="863">
        <v>61.390999999999998</v>
      </c>
      <c r="D63" s="864">
        <v>268.72899999999998</v>
      </c>
      <c r="E63" s="865">
        <v>42.271999999999998</v>
      </c>
      <c r="F63" s="852" t="s">
        <v>422</v>
      </c>
      <c r="G63" s="853">
        <v>76.165999999999997</v>
      </c>
      <c r="H63" s="854">
        <v>325.738</v>
      </c>
      <c r="I63" s="855">
        <v>25.849</v>
      </c>
      <c r="K63" s="874"/>
      <c r="L63" s="402"/>
      <c r="M63" s="402"/>
      <c r="N63" s="402"/>
      <c r="O63" s="472"/>
    </row>
    <row r="64" spans="2:19" ht="15">
      <c r="B64" s="852" t="s">
        <v>423</v>
      </c>
      <c r="C64" s="853">
        <v>58.357999999999997</v>
      </c>
      <c r="D64" s="854">
        <v>247.786</v>
      </c>
      <c r="E64" s="855">
        <v>24.998000000000001</v>
      </c>
      <c r="F64" s="857" t="s">
        <v>424</v>
      </c>
      <c r="G64" s="858">
        <v>58.064</v>
      </c>
      <c r="H64" s="859">
        <v>244.25200000000001</v>
      </c>
      <c r="I64" s="860">
        <v>19.318999999999999</v>
      </c>
      <c r="K64" s="874"/>
      <c r="L64" s="402"/>
      <c r="M64" s="402"/>
      <c r="N64" s="402"/>
      <c r="O64" s="472"/>
    </row>
    <row r="65" spans="2:15" ht="15">
      <c r="B65" s="852" t="s">
        <v>425</v>
      </c>
      <c r="C65" s="853">
        <v>56.228999999999999</v>
      </c>
      <c r="D65" s="854">
        <v>242.43799999999999</v>
      </c>
      <c r="E65" s="855">
        <v>23.966000000000001</v>
      </c>
      <c r="F65" s="852" t="s">
        <v>426</v>
      </c>
      <c r="G65" s="853">
        <v>57.072000000000003</v>
      </c>
      <c r="H65" s="854">
        <v>242.84200000000001</v>
      </c>
      <c r="I65" s="855">
        <v>50</v>
      </c>
      <c r="K65" s="874"/>
      <c r="L65" s="402"/>
      <c r="M65" s="402"/>
      <c r="N65" s="402"/>
      <c r="O65" s="472"/>
    </row>
    <row r="66" spans="2:15" ht="15">
      <c r="B66" s="852" t="s">
        <v>427</v>
      </c>
      <c r="C66" s="853">
        <v>55.207000000000001</v>
      </c>
      <c r="D66" s="854">
        <v>240.07599999999999</v>
      </c>
      <c r="E66" s="855">
        <v>33.725999999999999</v>
      </c>
      <c r="F66" s="862" t="s">
        <v>414</v>
      </c>
      <c r="G66" s="863">
        <v>54.289000000000001</v>
      </c>
      <c r="H66" s="864">
        <v>228.67400000000001</v>
      </c>
      <c r="I66" s="865">
        <v>78.16</v>
      </c>
      <c r="K66" s="874"/>
      <c r="L66" s="402"/>
      <c r="M66" s="402"/>
      <c r="N66" s="402"/>
      <c r="O66" s="472"/>
    </row>
    <row r="67" spans="2:15" ht="15">
      <c r="B67" s="857" t="s">
        <v>424</v>
      </c>
      <c r="C67" s="858">
        <v>53.314999999999998</v>
      </c>
      <c r="D67" s="859">
        <v>233.14400000000001</v>
      </c>
      <c r="E67" s="860">
        <v>21.06</v>
      </c>
      <c r="F67" s="857" t="s">
        <v>428</v>
      </c>
      <c r="G67" s="858">
        <v>51.165999999999997</v>
      </c>
      <c r="H67" s="859">
        <v>216.39699999999999</v>
      </c>
      <c r="I67" s="860">
        <v>21.414000000000001</v>
      </c>
      <c r="K67" s="874"/>
      <c r="L67" s="402"/>
      <c r="M67" s="402"/>
      <c r="N67" s="402"/>
      <c r="O67" s="472"/>
    </row>
    <row r="68" spans="2:15" ht="15">
      <c r="B68" s="852" t="s">
        <v>429</v>
      </c>
      <c r="C68" s="853">
        <v>28.202000000000002</v>
      </c>
      <c r="D68" s="854">
        <v>121.43600000000001</v>
      </c>
      <c r="E68" s="855">
        <v>39.744999999999997</v>
      </c>
      <c r="F68" s="852" t="s">
        <v>430</v>
      </c>
      <c r="G68" s="853">
        <v>38.03</v>
      </c>
      <c r="H68" s="854">
        <v>161.40899999999999</v>
      </c>
      <c r="I68" s="855">
        <v>20.015999999999998</v>
      </c>
      <c r="K68" s="874"/>
      <c r="L68" s="402"/>
      <c r="M68" s="402"/>
      <c r="N68" s="402"/>
      <c r="O68" s="472"/>
    </row>
    <row r="69" spans="2:15" ht="15">
      <c r="B69" s="862" t="s">
        <v>292</v>
      </c>
      <c r="C69" s="863">
        <v>26.341000000000001</v>
      </c>
      <c r="D69" s="864">
        <v>114.39</v>
      </c>
      <c r="E69" s="865">
        <v>6.6829999999999998</v>
      </c>
      <c r="F69" s="862" t="s">
        <v>292</v>
      </c>
      <c r="G69" s="863">
        <v>24.077999999999999</v>
      </c>
      <c r="H69" s="864">
        <v>102.67400000000001</v>
      </c>
      <c r="I69" s="865">
        <v>24.931000000000001</v>
      </c>
      <c r="K69" s="874"/>
      <c r="L69" s="402"/>
      <c r="M69" s="402"/>
      <c r="N69" s="402"/>
      <c r="O69" s="472"/>
    </row>
    <row r="70" spans="2:15" ht="15">
      <c r="B70" s="852" t="s">
        <v>411</v>
      </c>
      <c r="C70" s="853">
        <v>25.120999999999999</v>
      </c>
      <c r="D70" s="854">
        <v>110.122</v>
      </c>
      <c r="E70" s="855">
        <v>13.675000000000001</v>
      </c>
      <c r="F70" s="852" t="s">
        <v>431</v>
      </c>
      <c r="G70" s="853">
        <v>21.93</v>
      </c>
      <c r="H70" s="854">
        <v>92.747</v>
      </c>
      <c r="I70" s="855">
        <v>24.92</v>
      </c>
      <c r="K70" s="874"/>
      <c r="L70" s="402"/>
      <c r="M70" s="402"/>
      <c r="N70" s="402"/>
      <c r="O70" s="472"/>
    </row>
    <row r="71" spans="2:15" ht="15">
      <c r="B71" s="852" t="s">
        <v>432</v>
      </c>
      <c r="C71" s="853">
        <v>18.292000000000002</v>
      </c>
      <c r="D71" s="854">
        <v>79.789000000000001</v>
      </c>
      <c r="E71" s="855">
        <v>45.02</v>
      </c>
      <c r="F71" s="852" t="s">
        <v>416</v>
      </c>
      <c r="G71" s="853">
        <v>20.86</v>
      </c>
      <c r="H71" s="854">
        <v>91.168999999999997</v>
      </c>
      <c r="I71" s="855">
        <v>24</v>
      </c>
      <c r="K71" s="874"/>
      <c r="L71" s="402"/>
      <c r="M71" s="402"/>
      <c r="N71" s="402"/>
      <c r="O71" s="472"/>
    </row>
    <row r="72" spans="2:15" ht="15">
      <c r="B72" s="852" t="s">
        <v>421</v>
      </c>
      <c r="C72" s="853">
        <v>16.248999999999999</v>
      </c>
      <c r="D72" s="854">
        <v>69.878</v>
      </c>
      <c r="E72" s="855">
        <v>25</v>
      </c>
      <c r="F72" s="852" t="s">
        <v>432</v>
      </c>
      <c r="G72" s="853">
        <v>17.027999999999999</v>
      </c>
      <c r="H72" s="854">
        <v>75.228999999999999</v>
      </c>
      <c r="I72" s="855">
        <v>24.82</v>
      </c>
      <c r="K72" s="874"/>
      <c r="L72" s="402"/>
      <c r="M72" s="402"/>
      <c r="N72" s="402"/>
      <c r="O72" s="472"/>
    </row>
    <row r="73" spans="2:15" ht="15">
      <c r="B73" s="857" t="s">
        <v>433</v>
      </c>
      <c r="C73" s="858">
        <v>4.7649999999999997</v>
      </c>
      <c r="D73" s="859">
        <v>21.283000000000001</v>
      </c>
      <c r="E73" s="860">
        <v>5.2</v>
      </c>
      <c r="F73" s="857" t="s">
        <v>220</v>
      </c>
      <c r="G73" s="858">
        <v>4.444</v>
      </c>
      <c r="H73" s="859">
        <v>18.786999999999999</v>
      </c>
      <c r="I73" s="860">
        <v>0.57499999999999996</v>
      </c>
      <c r="K73" s="874"/>
      <c r="L73" s="402"/>
      <c r="M73" s="402"/>
      <c r="N73" s="402"/>
      <c r="O73" s="472"/>
    </row>
    <row r="74" spans="2:15" ht="15">
      <c r="B74" s="852" t="s">
        <v>220</v>
      </c>
      <c r="C74" s="853">
        <v>4.4820000000000002</v>
      </c>
      <c r="D74" s="854">
        <v>19.658999999999999</v>
      </c>
      <c r="E74" s="855">
        <v>0.86499999999999999</v>
      </c>
      <c r="F74" s="852" t="s">
        <v>434</v>
      </c>
      <c r="G74" s="853">
        <v>3.7389999999999999</v>
      </c>
      <c r="H74" s="854">
        <v>15.994999999999999</v>
      </c>
      <c r="I74" s="855">
        <v>0.54600000000000004</v>
      </c>
      <c r="K74" s="874"/>
      <c r="L74" s="402"/>
      <c r="M74" s="402"/>
      <c r="N74" s="402"/>
      <c r="O74" s="472"/>
    </row>
    <row r="75" spans="2:15" ht="15">
      <c r="B75" s="862" t="s">
        <v>434</v>
      </c>
      <c r="C75" s="863">
        <v>3.0670000000000002</v>
      </c>
      <c r="D75" s="864">
        <v>13.218999999999999</v>
      </c>
      <c r="E75" s="865">
        <v>0.51200000000000001</v>
      </c>
      <c r="F75" s="862" t="s">
        <v>435</v>
      </c>
      <c r="G75" s="863">
        <v>2.3290000000000002</v>
      </c>
      <c r="H75" s="864">
        <v>9.9600000000000009</v>
      </c>
      <c r="I75" s="865">
        <v>0.89900000000000002</v>
      </c>
      <c r="K75" s="874"/>
      <c r="L75" s="402"/>
      <c r="M75" s="402"/>
      <c r="N75" s="402"/>
      <c r="O75" s="472"/>
    </row>
    <row r="76" spans="2:15" ht="15">
      <c r="B76" s="852" t="s">
        <v>290</v>
      </c>
      <c r="C76" s="853">
        <v>3.044</v>
      </c>
      <c r="D76" s="854">
        <v>13.202999999999999</v>
      </c>
      <c r="E76" s="855">
        <v>0.66300000000000003</v>
      </c>
      <c r="F76" s="852" t="s">
        <v>290</v>
      </c>
      <c r="G76" s="853">
        <v>1.974</v>
      </c>
      <c r="H76" s="854">
        <v>8.3249999999999993</v>
      </c>
      <c r="I76" s="855">
        <v>1.3480000000000001</v>
      </c>
      <c r="K76" s="874"/>
      <c r="L76" s="402"/>
      <c r="M76" s="402"/>
      <c r="N76" s="402"/>
      <c r="O76" s="472"/>
    </row>
    <row r="77" spans="2:15" ht="15">
      <c r="B77" s="852" t="s">
        <v>390</v>
      </c>
      <c r="C77" s="853">
        <v>2.113</v>
      </c>
      <c r="D77" s="854">
        <v>9.2170000000000005</v>
      </c>
      <c r="E77" s="855">
        <v>0.63700000000000001</v>
      </c>
      <c r="F77" s="852" t="s">
        <v>390</v>
      </c>
      <c r="G77" s="853">
        <v>1.905</v>
      </c>
      <c r="H77" s="854">
        <v>8.1270000000000007</v>
      </c>
      <c r="I77" s="855">
        <v>0.57299999999999995</v>
      </c>
      <c r="K77" s="874"/>
      <c r="L77" s="402"/>
      <c r="M77" s="402"/>
      <c r="N77" s="402"/>
      <c r="O77" s="472"/>
    </row>
    <row r="78" spans="2:15" ht="15.75" thickBot="1">
      <c r="B78" s="875" t="s">
        <v>436</v>
      </c>
      <c r="C78" s="876">
        <v>3.7999999999999999E-2</v>
      </c>
      <c r="D78" s="877">
        <v>0.16</v>
      </c>
      <c r="E78" s="878">
        <v>2.1999999999999999E-2</v>
      </c>
      <c r="F78" s="875" t="s">
        <v>436</v>
      </c>
      <c r="G78" s="876">
        <v>6.8000000000000005E-2</v>
      </c>
      <c r="H78" s="877">
        <v>0.28899999999999998</v>
      </c>
      <c r="I78" s="878">
        <v>4.2000000000000003E-2</v>
      </c>
      <c r="K78" s="874"/>
      <c r="L78" s="402"/>
      <c r="M78" s="402"/>
      <c r="N78" s="402"/>
      <c r="O78" s="472"/>
    </row>
    <row r="79" spans="2:15" ht="15">
      <c r="B79" s="358" t="s">
        <v>382</v>
      </c>
      <c r="C79" s="363"/>
      <c r="D79" s="363"/>
      <c r="E79" s="363"/>
      <c r="G79" s="363"/>
      <c r="H79" s="363"/>
      <c r="I79" s="363"/>
      <c r="K79" s="874"/>
      <c r="L79" s="402"/>
      <c r="M79" s="402"/>
      <c r="N79" s="402"/>
      <c r="O79" s="472"/>
    </row>
    <row r="80" spans="2:15">
      <c r="O80" s="472"/>
    </row>
    <row r="81" spans="3:15">
      <c r="C81" s="363"/>
      <c r="D81" s="363"/>
      <c r="E81" s="363"/>
      <c r="G81" s="363"/>
      <c r="H81" s="363"/>
      <c r="I81" s="363"/>
      <c r="O81" s="472"/>
    </row>
    <row r="82" spans="3:15">
      <c r="O82" s="472"/>
    </row>
    <row r="83" spans="3:15">
      <c r="O83" s="472"/>
    </row>
    <row r="84" spans="3:15">
      <c r="O84" s="472"/>
    </row>
    <row r="85" spans="3:15">
      <c r="O85" s="472"/>
    </row>
    <row r="86" spans="3:15">
      <c r="O86" s="472"/>
    </row>
    <row r="87" spans="3:15">
      <c r="O87" s="472"/>
    </row>
    <row r="88" spans="3:15">
      <c r="O88" s="472"/>
    </row>
    <row r="89" spans="3:15">
      <c r="O89" s="472"/>
    </row>
    <row r="90" spans="3:15">
      <c r="O90" s="472"/>
    </row>
    <row r="91" spans="3:15">
      <c r="O91" s="472"/>
    </row>
    <row r="92" spans="3:15">
      <c r="O92" s="472"/>
    </row>
    <row r="93" spans="3:15">
      <c r="O93" s="472"/>
    </row>
    <row r="94" spans="3:15">
      <c r="O94" s="472"/>
    </row>
    <row r="95" spans="3:15">
      <c r="O95" s="472"/>
    </row>
    <row r="96" spans="3:15">
      <c r="O96" s="472"/>
    </row>
    <row r="97" spans="15:15">
      <c r="O97" s="472"/>
    </row>
    <row r="98" spans="15:15">
      <c r="O98" s="472"/>
    </row>
    <row r="99" spans="15:15">
      <c r="O99" s="472"/>
    </row>
    <row r="100" spans="15:15">
      <c r="O100" s="472"/>
    </row>
    <row r="101" spans="15:15">
      <c r="O101" s="472"/>
    </row>
    <row r="102" spans="15:15">
      <c r="O102" s="472"/>
    </row>
    <row r="103" spans="15:15">
      <c r="O103" s="472"/>
    </row>
    <row r="104" spans="15:15">
      <c r="O104" s="472"/>
    </row>
    <row r="105" spans="15:15">
      <c r="O105" s="472"/>
    </row>
    <row r="106" spans="15:15">
      <c r="O106" s="472"/>
    </row>
    <row r="107" spans="15:15">
      <c r="O107" s="472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F1" zoomScale="90" zoomScaleNormal="90" workbookViewId="0">
      <selection activeCell="U22" sqref="U22"/>
    </sheetView>
  </sheetViews>
  <sheetFormatPr defaultRowHeight="12.75"/>
  <cols>
    <col min="1" max="1" width="2.5703125" style="744" customWidth="1"/>
    <col min="2" max="2" width="14.7109375" style="744" customWidth="1"/>
    <col min="3" max="3" width="10.5703125" style="744" customWidth="1"/>
    <col min="4" max="4" width="11.42578125" style="744" customWidth="1"/>
    <col min="5" max="5" width="10.7109375" style="744" customWidth="1"/>
    <col min="6" max="6" width="10.42578125" style="744" customWidth="1"/>
    <col min="7" max="7" width="16.85546875" style="744" customWidth="1"/>
    <col min="8" max="9" width="11.85546875" style="744" customWidth="1"/>
    <col min="10" max="10" width="10.42578125" style="744" customWidth="1"/>
    <col min="11" max="11" width="11.140625" style="744" customWidth="1"/>
    <col min="12" max="12" width="6.42578125" style="744" customWidth="1"/>
    <col min="13" max="13" width="11" style="744" customWidth="1"/>
    <col min="14" max="14" width="6.7109375" style="744" customWidth="1"/>
    <col min="15" max="15" width="14.5703125" style="744" customWidth="1"/>
    <col min="16" max="16" width="58.140625" style="744" customWidth="1"/>
    <col min="17" max="17" width="12.5703125" style="744" customWidth="1"/>
    <col min="18" max="18" width="10.140625" style="744" customWidth="1"/>
    <col min="19" max="22" width="10" style="744" customWidth="1"/>
    <col min="23" max="16384" width="9.140625" style="744"/>
  </cols>
  <sheetData>
    <row r="1" spans="2:24" ht="18.75">
      <c r="B1" s="741" t="s">
        <v>364</v>
      </c>
      <c r="C1" s="742"/>
      <c r="D1" s="742"/>
      <c r="E1" s="742"/>
      <c r="F1" s="742"/>
      <c r="G1" s="742"/>
      <c r="H1" s="742"/>
      <c r="I1" s="742"/>
      <c r="J1" s="742"/>
      <c r="K1" s="742"/>
      <c r="L1" s="743"/>
    </row>
    <row r="2" spans="2:24" ht="25.5">
      <c r="B2" s="745" t="s">
        <v>365</v>
      </c>
      <c r="C2" s="746"/>
      <c r="H2" s="747"/>
      <c r="I2" s="747"/>
      <c r="J2" s="747"/>
    </row>
    <row r="3" spans="2:24" ht="51.75" customHeight="1">
      <c r="B3" s="748" t="s">
        <v>366</v>
      </c>
      <c r="C3" s="748"/>
      <c r="D3" s="748"/>
      <c r="E3" s="748"/>
      <c r="F3" s="748"/>
      <c r="G3" s="748"/>
      <c r="H3" s="748"/>
      <c r="I3" s="748"/>
      <c r="J3" s="748"/>
      <c r="K3" s="749"/>
      <c r="L3" s="748"/>
      <c r="P3" s="750"/>
    </row>
    <row r="4" spans="2:24" ht="13.5" thickBot="1"/>
    <row r="5" spans="2:24" ht="21" thickBot="1">
      <c r="B5" s="751" t="s">
        <v>189</v>
      </c>
      <c r="C5" s="752"/>
      <c r="D5" s="752"/>
      <c r="E5" s="752"/>
      <c r="F5" s="753"/>
      <c r="G5" s="752"/>
      <c r="H5" s="752"/>
      <c r="I5" s="752"/>
      <c r="J5" s="752"/>
      <c r="K5" s="753"/>
    </row>
    <row r="6" spans="2:24" ht="16.5" thickBot="1">
      <c r="B6" s="754" t="s">
        <v>367</v>
      </c>
      <c r="C6" s="755"/>
      <c r="D6" s="756"/>
      <c r="E6" s="756"/>
      <c r="F6" s="757"/>
      <c r="G6" s="758" t="s">
        <v>368</v>
      </c>
      <c r="H6" s="755"/>
      <c r="I6" s="756"/>
      <c r="J6" s="756"/>
      <c r="K6" s="757"/>
    </row>
    <row r="7" spans="2:24" ht="43.5" thickBot="1">
      <c r="B7" s="759" t="s">
        <v>191</v>
      </c>
      <c r="C7" s="760" t="s">
        <v>192</v>
      </c>
      <c r="D7" s="336" t="s">
        <v>193</v>
      </c>
      <c r="E7" s="761" t="s">
        <v>194</v>
      </c>
      <c r="F7" s="762" t="s">
        <v>369</v>
      </c>
      <c r="G7" s="763" t="s">
        <v>191</v>
      </c>
      <c r="H7" s="760" t="s">
        <v>192</v>
      </c>
      <c r="I7" s="336" t="s">
        <v>193</v>
      </c>
      <c r="J7" s="761" t="s">
        <v>194</v>
      </c>
      <c r="K7" s="762" t="s">
        <v>369</v>
      </c>
    </row>
    <row r="8" spans="2:24" ht="19.5" thickBot="1">
      <c r="B8" s="764" t="s">
        <v>195</v>
      </c>
      <c r="C8" s="340">
        <v>10516.995000000001</v>
      </c>
      <c r="D8" s="765">
        <v>45740.214999999997</v>
      </c>
      <c r="E8" s="765">
        <v>8932.5910000000003</v>
      </c>
      <c r="F8" s="766">
        <v>60.143999999999998</v>
      </c>
      <c r="G8" s="767" t="s">
        <v>195</v>
      </c>
      <c r="H8" s="340">
        <v>14993.558999999999</v>
      </c>
      <c r="I8" s="765">
        <v>63837.267999999996</v>
      </c>
      <c r="J8" s="765">
        <v>10024.598</v>
      </c>
      <c r="K8" s="766">
        <v>111.795</v>
      </c>
      <c r="O8" s="768" t="s">
        <v>370</v>
      </c>
      <c r="P8" s="768"/>
      <c r="Q8" s="768"/>
      <c r="R8" s="768"/>
      <c r="S8" s="768"/>
      <c r="T8" s="768"/>
      <c r="U8" s="768"/>
      <c r="V8" s="768"/>
      <c r="W8" s="768"/>
      <c r="X8" s="321"/>
    </row>
    <row r="9" spans="2:24" ht="19.5" thickBot="1">
      <c r="B9" s="769" t="s">
        <v>197</v>
      </c>
      <c r="C9" s="770">
        <v>4872.1540000000005</v>
      </c>
      <c r="D9" s="771">
        <v>21182.715</v>
      </c>
      <c r="E9" s="771">
        <v>4327.6059999999998</v>
      </c>
      <c r="F9" s="772">
        <v>25.68</v>
      </c>
      <c r="G9" s="773" t="s">
        <v>202</v>
      </c>
      <c r="H9" s="770">
        <v>4915.7359999999999</v>
      </c>
      <c r="I9" s="771">
        <v>20898.137999999999</v>
      </c>
      <c r="J9" s="771">
        <v>3329.9540000000002</v>
      </c>
      <c r="K9" s="772">
        <v>37.606000000000002</v>
      </c>
      <c r="O9" s="774"/>
      <c r="P9" s="774"/>
      <c r="Q9" s="322"/>
      <c r="R9" s="322"/>
      <c r="S9" s="775"/>
      <c r="T9" s="321"/>
      <c r="U9" s="321"/>
      <c r="V9" s="774"/>
      <c r="W9" s="326"/>
      <c r="X9" s="321"/>
    </row>
    <row r="10" spans="2:24" ht="21" thickBot="1">
      <c r="B10" s="368" t="s">
        <v>200</v>
      </c>
      <c r="C10" s="369">
        <v>2479.732</v>
      </c>
      <c r="D10" s="776">
        <v>10815.904</v>
      </c>
      <c r="E10" s="776">
        <v>2048.123</v>
      </c>
      <c r="F10" s="777">
        <v>11.872</v>
      </c>
      <c r="G10" s="372" t="s">
        <v>198</v>
      </c>
      <c r="H10" s="369">
        <v>3954.174</v>
      </c>
      <c r="I10" s="776">
        <v>16846.137999999999</v>
      </c>
      <c r="J10" s="776">
        <v>2734.6660000000002</v>
      </c>
      <c r="K10" s="777">
        <v>23.190999999999999</v>
      </c>
      <c r="O10" s="778"/>
      <c r="P10" s="778" t="s">
        <v>190</v>
      </c>
      <c r="Q10" s="779"/>
      <c r="R10" s="779"/>
      <c r="S10" s="779"/>
      <c r="T10" s="779"/>
      <c r="U10" s="779"/>
      <c r="V10" s="780"/>
      <c r="W10" s="321"/>
      <c r="X10" s="321"/>
    </row>
    <row r="11" spans="2:24" ht="19.5" thickBot="1">
      <c r="B11" s="368" t="s">
        <v>198</v>
      </c>
      <c r="C11" s="369">
        <v>1354.9749999999999</v>
      </c>
      <c r="D11" s="776">
        <v>5869.3639999999996</v>
      </c>
      <c r="E11" s="776">
        <v>1054.355</v>
      </c>
      <c r="F11" s="777">
        <v>12.113</v>
      </c>
      <c r="G11" s="372" t="s">
        <v>197</v>
      </c>
      <c r="H11" s="369">
        <v>3613.5189999999998</v>
      </c>
      <c r="I11" s="776">
        <v>15396.4</v>
      </c>
      <c r="J11" s="776">
        <v>1988.125</v>
      </c>
      <c r="K11" s="777">
        <v>36.709000000000003</v>
      </c>
      <c r="O11" s="781"/>
      <c r="P11" s="1023" t="s">
        <v>371</v>
      </c>
      <c r="Q11" s="1024"/>
      <c r="R11" s="1024"/>
      <c r="S11" s="1025"/>
      <c r="T11" s="1023" t="s">
        <v>372</v>
      </c>
      <c r="U11" s="1024"/>
      <c r="V11" s="1025"/>
      <c r="W11" s="746"/>
      <c r="X11" s="321"/>
    </row>
    <row r="12" spans="2:24" ht="43.5" thickBot="1">
      <c r="B12" s="368" t="s">
        <v>202</v>
      </c>
      <c r="C12" s="369">
        <v>1213.3019999999999</v>
      </c>
      <c r="D12" s="776">
        <v>5287.4049999999997</v>
      </c>
      <c r="E12" s="776">
        <v>960.92499999999995</v>
      </c>
      <c r="F12" s="777">
        <v>7.9219999999999997</v>
      </c>
      <c r="G12" s="372" t="s">
        <v>204</v>
      </c>
      <c r="H12" s="369">
        <v>2065.3539999999998</v>
      </c>
      <c r="I12" s="776">
        <v>8780.1460000000006</v>
      </c>
      <c r="J12" s="776">
        <v>1748.884</v>
      </c>
      <c r="K12" s="777">
        <v>12.361000000000001</v>
      </c>
      <c r="O12" s="782" t="s">
        <v>373</v>
      </c>
      <c r="P12" s="783" t="s">
        <v>374</v>
      </c>
      <c r="Q12" s="784" t="s">
        <v>192</v>
      </c>
      <c r="R12" s="785" t="s">
        <v>375</v>
      </c>
      <c r="S12" s="786" t="s">
        <v>369</v>
      </c>
      <c r="T12" s="787" t="s">
        <v>192</v>
      </c>
      <c r="U12" s="785" t="s">
        <v>375</v>
      </c>
      <c r="V12" s="786" t="s">
        <v>369</v>
      </c>
      <c r="W12" s="746"/>
      <c r="X12" s="321"/>
    </row>
    <row r="13" spans="2:24" ht="16.5" thickBot="1">
      <c r="B13" s="344" t="s">
        <v>210</v>
      </c>
      <c r="C13" s="374">
        <v>391.96699999999998</v>
      </c>
      <c r="D13" s="788">
        <v>1695.825</v>
      </c>
      <c r="E13" s="788">
        <v>365.15300000000002</v>
      </c>
      <c r="F13" s="789">
        <v>1.6950000000000001</v>
      </c>
      <c r="G13" s="790" t="s">
        <v>227</v>
      </c>
      <c r="H13" s="374">
        <v>202.131</v>
      </c>
      <c r="I13" s="788">
        <v>862.46799999999996</v>
      </c>
      <c r="J13" s="788">
        <v>19.905000000000001</v>
      </c>
      <c r="K13" s="789">
        <v>0.25900000000000001</v>
      </c>
      <c r="O13" s="791" t="s">
        <v>376</v>
      </c>
      <c r="P13" s="792" t="s">
        <v>377</v>
      </c>
      <c r="Q13" s="793">
        <v>394938.69900000002</v>
      </c>
      <c r="R13" s="794">
        <v>214600.79</v>
      </c>
      <c r="S13" s="795">
        <v>6370.8990000000003</v>
      </c>
      <c r="T13" s="796">
        <v>510626.23599999998</v>
      </c>
      <c r="U13" s="794">
        <v>225925.68900000001</v>
      </c>
      <c r="V13" s="795">
        <v>6974.0389999999998</v>
      </c>
      <c r="W13" s="746"/>
      <c r="X13" s="321"/>
    </row>
    <row r="14" spans="2:24" ht="16.5" thickBot="1">
      <c r="B14" s="368" t="s">
        <v>214</v>
      </c>
      <c r="C14" s="369">
        <v>151.12200000000001</v>
      </c>
      <c r="D14" s="776">
        <v>654.29300000000001</v>
      </c>
      <c r="E14" s="776">
        <v>146.85</v>
      </c>
      <c r="F14" s="777">
        <v>0.64900000000000002</v>
      </c>
      <c r="G14" s="372" t="s">
        <v>208</v>
      </c>
      <c r="H14" s="369">
        <v>178.256</v>
      </c>
      <c r="I14" s="776">
        <v>779.06899999999996</v>
      </c>
      <c r="J14" s="776">
        <v>159.63300000000001</v>
      </c>
      <c r="K14" s="777">
        <v>1.3149999999999999</v>
      </c>
      <c r="O14" s="797" t="s">
        <v>378</v>
      </c>
      <c r="P14" s="798" t="s">
        <v>379</v>
      </c>
      <c r="Q14" s="799">
        <v>306621.554</v>
      </c>
      <c r="R14" s="800">
        <v>158877.67000000001</v>
      </c>
      <c r="S14" s="801">
        <v>5358.22</v>
      </c>
      <c r="T14" s="802">
        <v>412176.28899999999</v>
      </c>
      <c r="U14" s="800">
        <v>171606.008</v>
      </c>
      <c r="V14" s="801">
        <v>5844.0839999999998</v>
      </c>
      <c r="W14" s="746"/>
      <c r="X14" s="321"/>
    </row>
    <row r="15" spans="2:24" ht="16.5" thickBot="1">
      <c r="B15" s="803" t="s">
        <v>227</v>
      </c>
      <c r="C15" s="804">
        <v>32.628</v>
      </c>
      <c r="D15" s="805">
        <v>140.41200000000001</v>
      </c>
      <c r="E15" s="805">
        <v>5.8140000000000001</v>
      </c>
      <c r="F15" s="806">
        <v>0.06</v>
      </c>
      <c r="G15" s="807" t="s">
        <v>210</v>
      </c>
      <c r="H15" s="804">
        <v>55.927999999999997</v>
      </c>
      <c r="I15" s="805">
        <v>239.19200000000001</v>
      </c>
      <c r="J15" s="805">
        <v>39.798999999999999</v>
      </c>
      <c r="K15" s="806">
        <v>0.28899999999999998</v>
      </c>
      <c r="O15" s="808" t="s">
        <v>380</v>
      </c>
      <c r="P15" s="809" t="s">
        <v>381</v>
      </c>
      <c r="Q15" s="810">
        <v>33652.767999999996</v>
      </c>
      <c r="R15" s="811">
        <v>27518.473999999998</v>
      </c>
      <c r="S15" s="812">
        <v>266.08999999999997</v>
      </c>
      <c r="T15" s="813">
        <v>31462.311000000002</v>
      </c>
      <c r="U15" s="811">
        <v>23990.956999999999</v>
      </c>
      <c r="V15" s="812">
        <v>227.63900000000001</v>
      </c>
      <c r="W15" s="746"/>
      <c r="X15" s="321"/>
    </row>
    <row r="16" spans="2:24" ht="13.5" thickBot="1">
      <c r="B16" s="814" t="s">
        <v>204</v>
      </c>
      <c r="C16" s="815">
        <v>21.114999999999998</v>
      </c>
      <c r="D16" s="816">
        <v>94.296999999999997</v>
      </c>
      <c r="E16" s="816">
        <v>23.765000000000001</v>
      </c>
      <c r="F16" s="817">
        <v>0.153</v>
      </c>
      <c r="G16" s="818" t="s">
        <v>200</v>
      </c>
      <c r="H16" s="815">
        <v>8.4610000000000003</v>
      </c>
      <c r="I16" s="816">
        <v>35.716999999999999</v>
      </c>
      <c r="J16" s="816">
        <v>3.6320000000000001</v>
      </c>
      <c r="K16" s="817">
        <v>6.5000000000000002E-2</v>
      </c>
      <c r="O16" s="358" t="s">
        <v>382</v>
      </c>
      <c r="Q16" s="819"/>
      <c r="R16" s="819"/>
      <c r="S16" s="819"/>
      <c r="V16" s="819"/>
    </row>
    <row r="17" spans="2:23">
      <c r="B17" s="358" t="s">
        <v>382</v>
      </c>
      <c r="C17" s="819"/>
      <c r="D17" s="819"/>
      <c r="E17" s="819"/>
      <c r="F17" s="820"/>
      <c r="H17" s="819"/>
      <c r="I17" s="819"/>
      <c r="J17" s="819"/>
      <c r="K17" s="820"/>
    </row>
    <row r="18" spans="2:23" ht="15.75">
      <c r="B18" s="821"/>
      <c r="C18" s="364"/>
      <c r="D18" s="364"/>
      <c r="E18" s="364"/>
      <c r="F18" s="822"/>
      <c r="G18" s="822"/>
      <c r="H18" s="822"/>
      <c r="I18" s="822"/>
      <c r="J18" s="822"/>
      <c r="K18" s="822"/>
      <c r="O18" s="823" t="s">
        <v>383</v>
      </c>
      <c r="P18" s="823"/>
      <c r="Q18" s="824"/>
      <c r="R18" s="824"/>
      <c r="S18" s="824"/>
      <c r="T18" s="825"/>
      <c r="U18" s="825"/>
      <c r="V18" s="825"/>
      <c r="W18" s="826"/>
    </row>
    <row r="19" spans="2:23" ht="15.75">
      <c r="B19" s="827"/>
      <c r="P19" s="828"/>
      <c r="Q19" s="824"/>
      <c r="R19" s="824"/>
      <c r="S19" s="824"/>
      <c r="T19" s="828"/>
      <c r="U19" s="828"/>
    </row>
    <row r="20" spans="2:23" ht="25.5">
      <c r="B20" s="745" t="s">
        <v>384</v>
      </c>
      <c r="M20" s="819"/>
      <c r="P20" s="828"/>
      <c r="Q20" s="828"/>
      <c r="R20" s="828"/>
      <c r="S20" s="828"/>
      <c r="T20" s="828"/>
      <c r="U20" s="828"/>
      <c r="V20" s="828"/>
    </row>
    <row r="21" spans="2:23" ht="15.75">
      <c r="B21" s="748" t="s">
        <v>385</v>
      </c>
      <c r="C21" s="750"/>
      <c r="D21" s="750"/>
      <c r="E21" s="750"/>
      <c r="F21" s="750"/>
      <c r="G21" s="750"/>
      <c r="H21" s="750"/>
      <c r="I21" s="750"/>
      <c r="J21" s="750"/>
      <c r="K21" s="829"/>
      <c r="P21" s="828"/>
      <c r="Q21" s="825"/>
      <c r="R21" s="825"/>
      <c r="S21" s="825"/>
      <c r="T21" s="828"/>
      <c r="U21" s="828"/>
    </row>
    <row r="22" spans="2:23" ht="16.5" thickBot="1">
      <c r="P22" s="830"/>
      <c r="Q22" s="824"/>
      <c r="R22" s="824"/>
      <c r="S22" s="824"/>
      <c r="T22" s="828"/>
      <c r="U22" s="828"/>
    </row>
    <row r="23" spans="2:23" ht="21" thickBot="1">
      <c r="B23" s="751" t="s">
        <v>190</v>
      </c>
      <c r="C23" s="752"/>
      <c r="D23" s="752"/>
      <c r="E23" s="752"/>
      <c r="F23" s="752"/>
      <c r="G23" s="752"/>
      <c r="H23" s="752"/>
      <c r="I23" s="752"/>
      <c r="J23" s="752"/>
      <c r="K23" s="753"/>
      <c r="P23" s="830"/>
      <c r="Q23" s="830"/>
      <c r="R23" s="830"/>
      <c r="S23" s="830"/>
      <c r="T23" s="828"/>
      <c r="U23" s="828"/>
    </row>
    <row r="24" spans="2:23" ht="16.5" thickBot="1">
      <c r="B24" s="754" t="s">
        <v>367</v>
      </c>
      <c r="C24" s="755"/>
      <c r="D24" s="756"/>
      <c r="E24" s="756"/>
      <c r="F24" s="756"/>
      <c r="G24" s="754" t="s">
        <v>386</v>
      </c>
      <c r="H24" s="755"/>
      <c r="I24" s="756"/>
      <c r="J24" s="756"/>
      <c r="K24" s="757"/>
      <c r="P24" s="830"/>
      <c r="Q24" s="830"/>
      <c r="R24" s="830"/>
      <c r="S24" s="830"/>
      <c r="T24" s="828"/>
      <c r="U24" s="828"/>
    </row>
    <row r="25" spans="2:23" ht="43.5" thickBot="1">
      <c r="B25" s="759" t="s">
        <v>191</v>
      </c>
      <c r="C25" s="760" t="s">
        <v>192</v>
      </c>
      <c r="D25" s="336" t="s">
        <v>193</v>
      </c>
      <c r="E25" s="761" t="s">
        <v>194</v>
      </c>
      <c r="F25" s="831" t="s">
        <v>369</v>
      </c>
      <c r="G25" s="759" t="s">
        <v>191</v>
      </c>
      <c r="H25" s="760" t="s">
        <v>192</v>
      </c>
      <c r="I25" s="336" t="s">
        <v>193</v>
      </c>
      <c r="J25" s="761" t="s">
        <v>194</v>
      </c>
      <c r="K25" s="762" t="s">
        <v>369</v>
      </c>
      <c r="P25" s="830"/>
      <c r="Q25" s="832"/>
      <c r="R25" s="832"/>
      <c r="S25" s="832"/>
      <c r="T25" s="828"/>
      <c r="U25" s="828"/>
    </row>
    <row r="26" spans="2:23" ht="15.75" thickBot="1">
      <c r="B26" s="764" t="s">
        <v>195</v>
      </c>
      <c r="C26" s="340">
        <v>394938.69900000002</v>
      </c>
      <c r="D26" s="765">
        <v>1717296.9839999999</v>
      </c>
      <c r="E26" s="765">
        <v>214600.79</v>
      </c>
      <c r="F26" s="342">
        <v>6370.8990000000003</v>
      </c>
      <c r="G26" s="764" t="s">
        <v>195</v>
      </c>
      <c r="H26" s="340">
        <v>510626.23599999998</v>
      </c>
      <c r="I26" s="765">
        <v>2179408.2740000002</v>
      </c>
      <c r="J26" s="765">
        <v>225925.68900000001</v>
      </c>
      <c r="K26" s="342">
        <v>6974.0389999999998</v>
      </c>
      <c r="P26" s="830"/>
      <c r="Q26" s="832"/>
      <c r="R26" s="832"/>
      <c r="S26" s="832"/>
      <c r="T26" s="828"/>
      <c r="U26" s="828"/>
    </row>
    <row r="27" spans="2:23">
      <c r="B27" s="803" t="s">
        <v>201</v>
      </c>
      <c r="C27" s="804">
        <v>290278.42099999997</v>
      </c>
      <c r="D27" s="805">
        <v>1262434.977</v>
      </c>
      <c r="E27" s="805">
        <v>147176.239</v>
      </c>
      <c r="F27" s="833">
        <v>4888.857</v>
      </c>
      <c r="G27" s="803" t="s">
        <v>201</v>
      </c>
      <c r="H27" s="804">
        <v>407998.73700000002</v>
      </c>
      <c r="I27" s="805">
        <v>1741680.4569999999</v>
      </c>
      <c r="J27" s="805">
        <v>170345.04</v>
      </c>
      <c r="K27" s="833">
        <v>5727.51</v>
      </c>
      <c r="P27" s="828"/>
      <c r="Q27" s="828"/>
      <c r="R27" s="828"/>
      <c r="S27" s="828"/>
      <c r="T27" s="828"/>
      <c r="U27" s="828"/>
    </row>
    <row r="28" spans="2:23">
      <c r="B28" s="368" t="s">
        <v>197</v>
      </c>
      <c r="C28" s="369">
        <v>48073.803999999996</v>
      </c>
      <c r="D28" s="776">
        <v>208974.42199999999</v>
      </c>
      <c r="E28" s="776">
        <v>28046.829000000002</v>
      </c>
      <c r="F28" s="371">
        <v>675.29499999999996</v>
      </c>
      <c r="G28" s="368" t="s">
        <v>197</v>
      </c>
      <c r="H28" s="369">
        <v>51240.137999999999</v>
      </c>
      <c r="I28" s="776">
        <v>218463.19</v>
      </c>
      <c r="J28" s="776">
        <v>23815.822</v>
      </c>
      <c r="K28" s="371">
        <v>638.79399999999998</v>
      </c>
      <c r="P28" s="828"/>
      <c r="Q28" s="828"/>
      <c r="R28" s="828"/>
      <c r="S28" s="828"/>
      <c r="T28" s="828"/>
      <c r="U28" s="828"/>
    </row>
    <row r="29" spans="2:23">
      <c r="B29" s="368" t="s">
        <v>204</v>
      </c>
      <c r="C29" s="369">
        <v>24140.545999999998</v>
      </c>
      <c r="D29" s="776">
        <v>104823.094</v>
      </c>
      <c r="E29" s="776">
        <v>12288.465</v>
      </c>
      <c r="F29" s="371">
        <v>462.95499999999998</v>
      </c>
      <c r="G29" s="368" t="s">
        <v>208</v>
      </c>
      <c r="H29" s="369">
        <v>24762.204000000002</v>
      </c>
      <c r="I29" s="776">
        <v>105657.167</v>
      </c>
      <c r="J29" s="776">
        <v>20312.241000000002</v>
      </c>
      <c r="K29" s="371">
        <v>197.26900000000001</v>
      </c>
      <c r="P29" s="828"/>
      <c r="Q29" s="828"/>
      <c r="R29" s="828"/>
      <c r="S29" s="828"/>
      <c r="T29" s="828"/>
      <c r="U29" s="828"/>
    </row>
    <row r="30" spans="2:23">
      <c r="B30" s="368" t="s">
        <v>208</v>
      </c>
      <c r="C30" s="369">
        <v>22607.736000000001</v>
      </c>
      <c r="D30" s="776">
        <v>98376.184999999998</v>
      </c>
      <c r="E30" s="776">
        <v>20410.044999999998</v>
      </c>
      <c r="F30" s="371">
        <v>191.49299999999999</v>
      </c>
      <c r="G30" s="368" t="s">
        <v>204</v>
      </c>
      <c r="H30" s="369">
        <v>17636.246999999999</v>
      </c>
      <c r="I30" s="776">
        <v>75157.864000000001</v>
      </c>
      <c r="J30" s="776">
        <v>7602.81</v>
      </c>
      <c r="K30" s="371">
        <v>280.47300000000001</v>
      </c>
      <c r="P30" s="828"/>
      <c r="Q30" s="828"/>
      <c r="R30" s="828"/>
      <c r="S30" s="828"/>
      <c r="T30" s="828"/>
      <c r="U30" s="828"/>
    </row>
    <row r="31" spans="2:23">
      <c r="B31" s="344" t="s">
        <v>211</v>
      </c>
      <c r="C31" s="374">
        <v>4544.7510000000002</v>
      </c>
      <c r="D31" s="788">
        <v>19735.851999999999</v>
      </c>
      <c r="E31" s="788">
        <v>3262.4920000000002</v>
      </c>
      <c r="F31" s="376">
        <v>56.286999999999999</v>
      </c>
      <c r="G31" s="344" t="s">
        <v>202</v>
      </c>
      <c r="H31" s="374">
        <v>2986.5720000000001</v>
      </c>
      <c r="I31" s="788">
        <v>12782.244000000001</v>
      </c>
      <c r="J31" s="788">
        <v>1410.433</v>
      </c>
      <c r="K31" s="376">
        <v>46.802999999999997</v>
      </c>
      <c r="P31" s="828"/>
      <c r="Q31" s="828"/>
      <c r="R31" s="828"/>
      <c r="S31" s="828"/>
      <c r="T31" s="828"/>
      <c r="U31" s="828"/>
    </row>
    <row r="32" spans="2:23">
      <c r="B32" s="368" t="s">
        <v>213</v>
      </c>
      <c r="C32" s="369">
        <v>2633.212</v>
      </c>
      <c r="D32" s="776">
        <v>11422.879000000001</v>
      </c>
      <c r="E32" s="776">
        <v>1796.9090000000001</v>
      </c>
      <c r="F32" s="371">
        <v>62.365000000000002</v>
      </c>
      <c r="G32" s="368" t="s">
        <v>210</v>
      </c>
      <c r="H32" s="369">
        <v>2966.404</v>
      </c>
      <c r="I32" s="776">
        <v>12696.609</v>
      </c>
      <c r="J32" s="776">
        <v>1137.3599999999999</v>
      </c>
      <c r="K32" s="371">
        <v>44.802</v>
      </c>
      <c r="P32" s="828"/>
      <c r="Q32" s="828"/>
      <c r="R32" s="828"/>
      <c r="S32" s="828"/>
      <c r="T32" s="828"/>
      <c r="U32" s="828"/>
    </row>
    <row r="33" spans="2:21">
      <c r="B33" s="803" t="s">
        <v>200</v>
      </c>
      <c r="C33" s="804">
        <v>1138.4069999999999</v>
      </c>
      <c r="D33" s="805">
        <v>4904.5590000000002</v>
      </c>
      <c r="E33" s="805">
        <v>767.15499999999997</v>
      </c>
      <c r="F33" s="833">
        <v>11.754</v>
      </c>
      <c r="G33" s="803" t="s">
        <v>211</v>
      </c>
      <c r="H33" s="804">
        <v>2000.067</v>
      </c>
      <c r="I33" s="805">
        <v>8565.33</v>
      </c>
      <c r="J33" s="805">
        <v>917.82299999999998</v>
      </c>
      <c r="K33" s="833">
        <v>30.445</v>
      </c>
      <c r="P33" s="828"/>
      <c r="Q33" s="828"/>
      <c r="R33" s="828"/>
      <c r="S33" s="828"/>
      <c r="T33" s="828"/>
      <c r="U33" s="828"/>
    </row>
    <row r="34" spans="2:21">
      <c r="B34" s="368" t="s">
        <v>202</v>
      </c>
      <c r="C34" s="369">
        <v>695.20899999999995</v>
      </c>
      <c r="D34" s="776">
        <v>3006.5909999999999</v>
      </c>
      <c r="E34" s="776">
        <v>378.75299999999999</v>
      </c>
      <c r="F34" s="371">
        <v>11.019</v>
      </c>
      <c r="G34" s="368" t="s">
        <v>207</v>
      </c>
      <c r="H34" s="369">
        <v>615.35699999999997</v>
      </c>
      <c r="I34" s="776">
        <v>2615.6080000000002</v>
      </c>
      <c r="J34" s="776">
        <v>218.5</v>
      </c>
      <c r="K34" s="371">
        <v>2.6469999999999998</v>
      </c>
      <c r="P34" s="828"/>
      <c r="Q34" s="828"/>
      <c r="R34" s="828"/>
      <c r="S34" s="828"/>
      <c r="T34" s="828"/>
      <c r="U34" s="828"/>
    </row>
    <row r="35" spans="2:21">
      <c r="B35" s="803" t="s">
        <v>210</v>
      </c>
      <c r="C35" s="804">
        <v>492.45100000000002</v>
      </c>
      <c r="D35" s="805">
        <v>2173.2359999999999</v>
      </c>
      <c r="E35" s="805">
        <v>248.43</v>
      </c>
      <c r="F35" s="833">
        <v>8.4610000000000003</v>
      </c>
      <c r="G35" s="803" t="s">
        <v>199</v>
      </c>
      <c r="H35" s="804">
        <v>305.10199999999998</v>
      </c>
      <c r="I35" s="805">
        <v>1296.9880000000001</v>
      </c>
      <c r="J35" s="805">
        <v>134.16</v>
      </c>
      <c r="K35" s="833">
        <v>4.5670000000000002</v>
      </c>
      <c r="P35" s="828"/>
      <c r="Q35" s="828"/>
      <c r="R35" s="828"/>
      <c r="S35" s="828"/>
      <c r="T35" s="828"/>
      <c r="U35" s="828"/>
    </row>
    <row r="36" spans="2:21">
      <c r="B36" s="803" t="s">
        <v>216</v>
      </c>
      <c r="C36" s="804">
        <v>309.036</v>
      </c>
      <c r="D36" s="805">
        <v>1337.1369999999999</v>
      </c>
      <c r="E36" s="805">
        <v>222.37299999999999</v>
      </c>
      <c r="F36" s="833">
        <v>2.3929999999999998</v>
      </c>
      <c r="G36" s="803" t="s">
        <v>200</v>
      </c>
      <c r="H36" s="804">
        <v>115.408</v>
      </c>
      <c r="I36" s="805">
        <v>492.81700000000001</v>
      </c>
      <c r="J36" s="805">
        <v>31.5</v>
      </c>
      <c r="K36" s="833">
        <v>0.72899999999999998</v>
      </c>
      <c r="P36" s="828"/>
      <c r="Q36" s="828"/>
      <c r="R36" s="828"/>
      <c r="S36" s="828"/>
      <c r="T36" s="828"/>
      <c r="U36" s="828"/>
    </row>
    <row r="37" spans="2:21" ht="13.5" thickBot="1">
      <c r="B37" s="814" t="s">
        <v>199</v>
      </c>
      <c r="C37" s="815">
        <v>25.126000000000001</v>
      </c>
      <c r="D37" s="816">
        <v>108.05200000000001</v>
      </c>
      <c r="E37" s="816">
        <v>3.1</v>
      </c>
      <c r="F37" s="834">
        <v>0.02</v>
      </c>
      <c r="G37" s="814"/>
      <c r="H37" s="815"/>
      <c r="I37" s="816"/>
      <c r="J37" s="816"/>
      <c r="K37" s="834"/>
      <c r="P37" s="828"/>
      <c r="Q37" s="828"/>
      <c r="R37" s="828"/>
      <c r="S37" s="828"/>
      <c r="T37" s="828"/>
      <c r="U37" s="828"/>
    </row>
    <row r="38" spans="2:21">
      <c r="B38" s="358" t="s">
        <v>382</v>
      </c>
      <c r="P38" s="828"/>
      <c r="Q38" s="828"/>
      <c r="R38" s="828"/>
      <c r="S38" s="828"/>
      <c r="T38" s="828"/>
      <c r="U38" s="828"/>
    </row>
    <row r="39" spans="2:21">
      <c r="P39" s="828"/>
      <c r="Q39" s="828"/>
      <c r="R39" s="828"/>
      <c r="S39" s="828"/>
      <c r="T39" s="828"/>
      <c r="U39" s="828"/>
    </row>
    <row r="40" spans="2:21">
      <c r="P40" s="828"/>
      <c r="Q40" s="828"/>
      <c r="R40" s="828"/>
      <c r="S40" s="828"/>
      <c r="T40" s="828"/>
      <c r="U40" s="828"/>
    </row>
    <row r="41" spans="2:21">
      <c r="P41" s="828"/>
      <c r="Q41" s="828"/>
      <c r="R41" s="828"/>
      <c r="S41" s="828"/>
      <c r="T41" s="828"/>
      <c r="U41" s="828"/>
    </row>
    <row r="42" spans="2:21">
      <c r="P42" s="828"/>
      <c r="Q42" s="828"/>
      <c r="R42" s="828"/>
      <c r="S42" s="828"/>
      <c r="T42" s="828"/>
      <c r="U42" s="828"/>
    </row>
    <row r="43" spans="2:21">
      <c r="P43" s="828"/>
      <c r="Q43" s="828"/>
      <c r="R43" s="828"/>
      <c r="S43" s="828"/>
      <c r="T43" s="828"/>
      <c r="U43" s="828"/>
    </row>
    <row r="44" spans="2:21">
      <c r="P44" s="828"/>
      <c r="Q44" s="828"/>
      <c r="R44" s="828"/>
      <c r="S44" s="828"/>
      <c r="T44" s="828"/>
      <c r="U44" s="828"/>
    </row>
    <row r="45" spans="2:21">
      <c r="P45" s="828"/>
      <c r="Q45" s="828"/>
      <c r="R45" s="828"/>
      <c r="S45" s="828"/>
      <c r="T45" s="828"/>
      <c r="U45" s="828"/>
    </row>
    <row r="46" spans="2:21">
      <c r="P46" s="828"/>
      <c r="Q46" s="828"/>
      <c r="R46" s="828"/>
      <c r="S46" s="828"/>
      <c r="T46" s="828"/>
      <c r="U46" s="828"/>
    </row>
    <row r="47" spans="2:21">
      <c r="P47" s="828"/>
      <c r="Q47" s="828"/>
      <c r="R47" s="828"/>
      <c r="S47" s="828"/>
      <c r="T47" s="828"/>
      <c r="U47" s="828"/>
    </row>
    <row r="48" spans="2:21">
      <c r="P48" s="828"/>
      <c r="Q48" s="828"/>
      <c r="R48" s="828"/>
      <c r="S48" s="828"/>
      <c r="T48" s="828"/>
      <c r="U48" s="828"/>
    </row>
    <row r="49" spans="16:21">
      <c r="P49" s="828"/>
      <c r="Q49" s="828"/>
      <c r="R49" s="828"/>
      <c r="S49" s="828"/>
      <c r="T49" s="828"/>
      <c r="U49" s="828"/>
    </row>
    <row r="50" spans="16:21">
      <c r="P50" s="828"/>
      <c r="Q50" s="828"/>
      <c r="R50" s="828"/>
      <c r="S50" s="828"/>
      <c r="T50" s="828"/>
      <c r="U50" s="828"/>
    </row>
    <row r="51" spans="16:21">
      <c r="P51" s="828"/>
      <c r="Q51" s="828"/>
      <c r="R51" s="828"/>
      <c r="S51" s="828"/>
      <c r="T51" s="828"/>
      <c r="U51" s="828"/>
    </row>
    <row r="52" spans="16:21">
      <c r="P52" s="828"/>
      <c r="Q52" s="828"/>
      <c r="R52" s="828"/>
      <c r="S52" s="828"/>
      <c r="T52" s="828"/>
      <c r="U52" s="828"/>
    </row>
    <row r="53" spans="16:21">
      <c r="P53" s="828"/>
      <c r="Q53" s="828"/>
      <c r="R53" s="828"/>
      <c r="S53" s="828"/>
      <c r="T53" s="828"/>
      <c r="U53" s="828"/>
    </row>
    <row r="54" spans="16:21">
      <c r="P54" s="828"/>
      <c r="Q54" s="828"/>
      <c r="R54" s="828"/>
      <c r="S54" s="828"/>
      <c r="T54" s="828"/>
      <c r="U54" s="828"/>
    </row>
    <row r="55" spans="16:21">
      <c r="P55" s="828"/>
      <c r="Q55" s="828"/>
      <c r="R55" s="828"/>
      <c r="S55" s="828"/>
      <c r="T55" s="828"/>
      <c r="U55" s="828"/>
    </row>
    <row r="56" spans="16:21">
      <c r="P56" s="828"/>
      <c r="Q56" s="828"/>
      <c r="R56" s="828"/>
      <c r="S56" s="828"/>
      <c r="T56" s="828"/>
      <c r="U56" s="828"/>
    </row>
    <row r="57" spans="16:21">
      <c r="P57" s="828"/>
      <c r="Q57" s="828"/>
      <c r="R57" s="828"/>
      <c r="S57" s="828"/>
      <c r="T57" s="828"/>
      <c r="U57" s="828"/>
    </row>
    <row r="58" spans="16:21">
      <c r="P58" s="828"/>
      <c r="Q58" s="828"/>
      <c r="R58" s="828"/>
      <c r="S58" s="828"/>
      <c r="T58" s="828"/>
      <c r="U58" s="828"/>
    </row>
    <row r="59" spans="16:21">
      <c r="P59" s="828"/>
      <c r="Q59" s="828"/>
      <c r="R59" s="828"/>
      <c r="S59" s="828"/>
      <c r="T59" s="828"/>
      <c r="U59" s="828"/>
    </row>
    <row r="60" spans="16:21">
      <c r="P60" s="828"/>
      <c r="Q60" s="828"/>
      <c r="R60" s="828"/>
      <c r="S60" s="828"/>
      <c r="T60" s="828"/>
      <c r="U60" s="828"/>
    </row>
    <row r="61" spans="16:21">
      <c r="P61" s="828"/>
      <c r="Q61" s="828"/>
      <c r="R61" s="828"/>
      <c r="S61" s="828"/>
      <c r="T61" s="828"/>
      <c r="U61" s="828"/>
    </row>
    <row r="62" spans="16:21">
      <c r="P62" s="828"/>
      <c r="Q62" s="828"/>
      <c r="R62" s="828"/>
      <c r="S62" s="828"/>
      <c r="T62" s="828"/>
      <c r="U62" s="828"/>
    </row>
    <row r="63" spans="16:21">
      <c r="P63" s="828"/>
      <c r="Q63" s="828"/>
      <c r="R63" s="828"/>
      <c r="S63" s="828"/>
      <c r="T63" s="828"/>
      <c r="U63" s="828"/>
    </row>
    <row r="64" spans="16:21">
      <c r="P64" s="828"/>
      <c r="Q64" s="828"/>
      <c r="R64" s="828"/>
      <c r="S64" s="828"/>
      <c r="T64" s="828"/>
      <c r="U64" s="828"/>
    </row>
    <row r="65" spans="16:21">
      <c r="P65" s="828"/>
      <c r="Q65" s="828"/>
      <c r="R65" s="828"/>
      <c r="S65" s="828"/>
      <c r="T65" s="828"/>
      <c r="U65" s="828"/>
    </row>
    <row r="66" spans="16:21">
      <c r="P66" s="828"/>
      <c r="Q66" s="828"/>
      <c r="R66" s="828"/>
      <c r="S66" s="828"/>
      <c r="T66" s="828"/>
      <c r="U66" s="828"/>
    </row>
    <row r="67" spans="16:21">
      <c r="P67" s="828"/>
      <c r="Q67" s="828"/>
      <c r="R67" s="828"/>
      <c r="S67" s="828"/>
      <c r="T67" s="828"/>
      <c r="U67" s="828"/>
    </row>
    <row r="68" spans="16:21">
      <c r="P68" s="828"/>
      <c r="Q68" s="828"/>
      <c r="R68" s="828"/>
      <c r="S68" s="828"/>
      <c r="T68" s="828"/>
      <c r="U68" s="828"/>
    </row>
    <row r="69" spans="16:21">
      <c r="P69" s="828"/>
      <c r="Q69" s="828"/>
      <c r="R69" s="828"/>
      <c r="S69" s="828"/>
      <c r="T69" s="828"/>
      <c r="U69" s="828"/>
    </row>
    <row r="70" spans="16:21">
      <c r="P70" s="828"/>
      <c r="Q70" s="828"/>
      <c r="R70" s="828"/>
      <c r="S70" s="828"/>
      <c r="T70" s="828"/>
      <c r="U70" s="828"/>
    </row>
    <row r="71" spans="16:21">
      <c r="P71" s="828"/>
      <c r="Q71" s="828"/>
      <c r="R71" s="828"/>
      <c r="S71" s="828"/>
      <c r="T71" s="828"/>
      <c r="U71" s="828"/>
    </row>
    <row r="72" spans="16:21">
      <c r="P72" s="828"/>
      <c r="Q72" s="828"/>
      <c r="R72" s="828"/>
      <c r="S72" s="828"/>
      <c r="T72" s="828"/>
      <c r="U72" s="828"/>
    </row>
    <row r="73" spans="16:21">
      <c r="P73" s="828"/>
      <c r="Q73" s="828"/>
      <c r="R73" s="828"/>
      <c r="S73" s="828"/>
      <c r="T73" s="828"/>
      <c r="U73" s="828"/>
    </row>
    <row r="74" spans="16:21">
      <c r="P74" s="828"/>
      <c r="Q74" s="828"/>
      <c r="R74" s="828"/>
      <c r="S74" s="828"/>
      <c r="T74" s="828"/>
      <c r="U74" s="828"/>
    </row>
    <row r="75" spans="16:21">
      <c r="P75" s="828"/>
      <c r="Q75" s="828"/>
      <c r="R75" s="828"/>
      <c r="S75" s="828"/>
      <c r="T75" s="828"/>
      <c r="U75" s="828"/>
    </row>
    <row r="76" spans="16:21">
      <c r="P76" s="828"/>
      <c r="Q76" s="828"/>
      <c r="R76" s="828"/>
      <c r="S76" s="828"/>
      <c r="T76" s="828"/>
      <c r="U76" s="828"/>
    </row>
    <row r="77" spans="16:21">
      <c r="P77" s="828"/>
      <c r="Q77" s="828"/>
      <c r="R77" s="828"/>
      <c r="S77" s="828"/>
      <c r="T77" s="828"/>
      <c r="U77" s="828"/>
    </row>
    <row r="78" spans="16:21">
      <c r="P78" s="828"/>
      <c r="Q78" s="828"/>
      <c r="R78" s="828"/>
      <c r="S78" s="828"/>
      <c r="T78" s="828"/>
      <c r="U78" s="828"/>
    </row>
    <row r="79" spans="16:21">
      <c r="P79" s="828"/>
      <c r="Q79" s="828"/>
      <c r="R79" s="828"/>
      <c r="S79" s="828"/>
      <c r="T79" s="828"/>
      <c r="U79" s="828"/>
    </row>
    <row r="80" spans="16:21">
      <c r="P80" s="828"/>
      <c r="Q80" s="828"/>
      <c r="R80" s="828"/>
      <c r="S80" s="828"/>
      <c r="T80" s="828"/>
      <c r="U80" s="828"/>
    </row>
    <row r="81" spans="16:21">
      <c r="P81" s="828"/>
      <c r="Q81" s="828"/>
      <c r="R81" s="828"/>
      <c r="S81" s="828"/>
      <c r="T81" s="828"/>
      <c r="U81" s="828"/>
    </row>
    <row r="82" spans="16:21">
      <c r="P82" s="828"/>
      <c r="Q82" s="828"/>
      <c r="R82" s="828"/>
      <c r="S82" s="828"/>
      <c r="T82" s="828"/>
      <c r="U82" s="828"/>
    </row>
    <row r="83" spans="16:21">
      <c r="P83" s="828"/>
      <c r="Q83" s="828"/>
      <c r="R83" s="828"/>
      <c r="S83" s="828"/>
      <c r="T83" s="828"/>
      <c r="U83" s="828"/>
    </row>
    <row r="84" spans="16:21">
      <c r="P84" s="828"/>
      <c r="Q84" s="828"/>
      <c r="R84" s="828"/>
      <c r="S84" s="828"/>
      <c r="T84" s="828"/>
      <c r="U84" s="828"/>
    </row>
    <row r="85" spans="16:21">
      <c r="P85" s="828"/>
      <c r="Q85" s="828"/>
      <c r="R85" s="828"/>
      <c r="S85" s="828"/>
      <c r="T85" s="828"/>
      <c r="U85" s="828"/>
    </row>
    <row r="86" spans="16:21">
      <c r="P86" s="828"/>
      <c r="Q86" s="828"/>
      <c r="R86" s="828"/>
      <c r="S86" s="828"/>
      <c r="T86" s="828"/>
      <c r="U86" s="828"/>
    </row>
    <row r="87" spans="16:21">
      <c r="P87" s="828"/>
      <c r="Q87" s="828"/>
      <c r="R87" s="828"/>
      <c r="S87" s="828"/>
      <c r="T87" s="828"/>
      <c r="U87" s="828"/>
    </row>
    <row r="88" spans="16:21">
      <c r="P88" s="828"/>
      <c r="Q88" s="828"/>
      <c r="R88" s="828"/>
      <c r="S88" s="828"/>
      <c r="T88" s="828"/>
      <c r="U88" s="828"/>
    </row>
    <row r="89" spans="16:21">
      <c r="P89" s="828"/>
      <c r="Q89" s="828"/>
      <c r="R89" s="828"/>
      <c r="S89" s="828"/>
      <c r="T89" s="828"/>
      <c r="U89" s="828"/>
    </row>
    <row r="90" spans="16:21">
      <c r="P90" s="828"/>
      <c r="Q90" s="828"/>
      <c r="R90" s="828"/>
      <c r="S90" s="828"/>
      <c r="T90" s="828"/>
      <c r="U90" s="828"/>
    </row>
    <row r="91" spans="16:21">
      <c r="P91" s="828"/>
      <c r="Q91" s="828"/>
      <c r="R91" s="828"/>
      <c r="S91" s="828"/>
      <c r="T91" s="828"/>
      <c r="U91" s="828"/>
    </row>
    <row r="92" spans="16:21">
      <c r="P92" s="828"/>
      <c r="Q92" s="828"/>
      <c r="R92" s="828"/>
      <c r="S92" s="828"/>
      <c r="T92" s="828"/>
      <c r="U92" s="828"/>
    </row>
    <row r="93" spans="16:21">
      <c r="P93" s="828"/>
      <c r="Q93" s="828"/>
      <c r="R93" s="828"/>
      <c r="S93" s="828"/>
      <c r="T93" s="828"/>
      <c r="U93" s="828"/>
    </row>
    <row r="94" spans="16:21">
      <c r="P94" s="828"/>
      <c r="Q94" s="828"/>
      <c r="R94" s="828"/>
      <c r="S94" s="828"/>
      <c r="T94" s="828"/>
      <c r="U94" s="828"/>
    </row>
    <row r="95" spans="16:21">
      <c r="P95" s="828"/>
      <c r="Q95" s="828"/>
      <c r="R95" s="828"/>
      <c r="S95" s="828"/>
      <c r="T95" s="828"/>
      <c r="U95" s="828"/>
    </row>
    <row r="96" spans="16:21">
      <c r="P96" s="828"/>
      <c r="Q96" s="828"/>
      <c r="R96" s="828"/>
      <c r="S96" s="828"/>
      <c r="T96" s="828"/>
      <c r="U96" s="828"/>
    </row>
    <row r="97" spans="16:21">
      <c r="P97" s="828"/>
      <c r="Q97" s="828"/>
      <c r="R97" s="828"/>
      <c r="S97" s="828"/>
      <c r="T97" s="828"/>
      <c r="U97" s="828"/>
    </row>
    <row r="98" spans="16:21">
      <c r="P98" s="828"/>
      <c r="Q98" s="828"/>
      <c r="R98" s="828"/>
      <c r="S98" s="828"/>
      <c r="T98" s="828"/>
      <c r="U98" s="828"/>
    </row>
    <row r="99" spans="16:21">
      <c r="P99" s="828"/>
      <c r="Q99" s="828"/>
      <c r="R99" s="828"/>
      <c r="S99" s="828"/>
      <c r="T99" s="828"/>
      <c r="U99" s="828"/>
    </row>
    <row r="100" spans="16:21">
      <c r="P100" s="828"/>
      <c r="Q100" s="828"/>
      <c r="R100" s="828"/>
      <c r="S100" s="828"/>
      <c r="T100" s="828"/>
      <c r="U100" s="828"/>
    </row>
    <row r="101" spans="16:21">
      <c r="P101" s="828"/>
      <c r="Q101" s="828"/>
      <c r="R101" s="828"/>
      <c r="S101" s="828"/>
      <c r="T101" s="828"/>
      <c r="U101" s="828"/>
    </row>
    <row r="102" spans="16:21">
      <c r="P102" s="828"/>
      <c r="Q102" s="828"/>
      <c r="R102" s="828"/>
      <c r="S102" s="828"/>
      <c r="T102" s="828"/>
      <c r="U102" s="828"/>
    </row>
    <row r="103" spans="16:21">
      <c r="P103" s="828"/>
      <c r="Q103" s="828"/>
      <c r="R103" s="828"/>
      <c r="S103" s="828"/>
      <c r="T103" s="828"/>
      <c r="U103" s="828"/>
    </row>
    <row r="104" spans="16:21">
      <c r="P104" s="828"/>
      <c r="Q104" s="828"/>
      <c r="R104" s="828"/>
      <c r="S104" s="828"/>
      <c r="T104" s="828"/>
      <c r="U104" s="828"/>
    </row>
    <row r="105" spans="16:21">
      <c r="P105" s="828"/>
      <c r="Q105" s="828"/>
      <c r="R105" s="828"/>
      <c r="S105" s="828"/>
      <c r="T105" s="828"/>
      <c r="U105" s="828"/>
    </row>
    <row r="106" spans="16:21">
      <c r="P106" s="828"/>
      <c r="Q106" s="828"/>
      <c r="R106" s="828"/>
      <c r="S106" s="828"/>
      <c r="T106" s="828"/>
      <c r="U106" s="828"/>
    </row>
    <row r="107" spans="16:21">
      <c r="P107" s="828"/>
      <c r="Q107" s="828"/>
      <c r="R107" s="828"/>
      <c r="S107" s="828"/>
      <c r="T107" s="828"/>
      <c r="U107" s="828"/>
    </row>
    <row r="108" spans="16:21">
      <c r="P108" s="828"/>
      <c r="Q108" s="828"/>
      <c r="R108" s="828"/>
      <c r="S108" s="828"/>
      <c r="T108" s="828"/>
      <c r="U108" s="828"/>
    </row>
    <row r="109" spans="16:21">
      <c r="P109" s="828"/>
      <c r="Q109" s="828"/>
      <c r="R109" s="828"/>
      <c r="S109" s="828"/>
      <c r="T109" s="828"/>
      <c r="U109" s="828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6"/>
  <sheetViews>
    <sheetView topLeftCell="A10" zoomScaleNormal="100" workbookViewId="0">
      <selection activeCell="D44" sqref="D44"/>
    </sheetView>
  </sheetViews>
  <sheetFormatPr defaultRowHeight="12.75"/>
  <cols>
    <col min="1" max="1" width="18.5703125" style="477" customWidth="1"/>
    <col min="2" max="2" width="13.85546875" style="477" customWidth="1"/>
    <col min="3" max="3" width="17.7109375" style="477" customWidth="1"/>
    <col min="4" max="4" width="13.85546875" style="477" customWidth="1"/>
    <col min="5" max="5" width="18.42578125" style="477" customWidth="1"/>
    <col min="6" max="6" width="13.85546875" style="477" customWidth="1"/>
    <col min="7" max="7" width="22.7109375" style="477" customWidth="1"/>
    <col min="8" max="8" width="18.42578125" style="477" customWidth="1"/>
    <col min="9" max="15" width="16.5703125" style="477" customWidth="1"/>
    <col min="16" max="16" width="18.140625" style="477" customWidth="1"/>
    <col min="17" max="23" width="16.5703125" style="477" customWidth="1"/>
    <col min="24" max="24" width="18.5703125" style="477" customWidth="1"/>
    <col min="25" max="30" width="16.5703125" style="477" customWidth="1"/>
    <col min="31" max="31" width="18" style="477" customWidth="1"/>
    <col min="32" max="34" width="16.5703125" style="477" customWidth="1"/>
    <col min="35" max="35" width="18.85546875" style="477" customWidth="1"/>
    <col min="36" max="39" width="16.5703125" style="477" customWidth="1"/>
    <col min="40" max="16384" width="9.140625" style="477"/>
  </cols>
  <sheetData>
    <row r="1" spans="1:39" ht="18">
      <c r="AD1" s="478"/>
      <c r="AE1" s="478"/>
      <c r="AF1" s="478"/>
      <c r="AG1" s="478"/>
    </row>
    <row r="3" spans="1:39" ht="18.75">
      <c r="A3" s="479" t="s">
        <v>243</v>
      </c>
      <c r="H3" s="479" t="s">
        <v>243</v>
      </c>
      <c r="P3" s="479" t="s">
        <v>243</v>
      </c>
      <c r="X3" s="479" t="s">
        <v>243</v>
      </c>
      <c r="AE3" s="479" t="s">
        <v>243</v>
      </c>
      <c r="AI3" s="479" t="s">
        <v>243</v>
      </c>
    </row>
    <row r="5" spans="1:39" ht="23.25" customHeight="1">
      <c r="A5" s="480" t="s">
        <v>244</v>
      </c>
      <c r="B5" s="480"/>
      <c r="C5" s="480"/>
      <c r="H5" s="480" t="s">
        <v>245</v>
      </c>
      <c r="I5" s="480"/>
      <c r="J5" s="480"/>
      <c r="P5" s="480" t="s">
        <v>246</v>
      </c>
      <c r="Q5" s="480"/>
      <c r="R5" s="480"/>
      <c r="X5" s="481" t="s">
        <v>247</v>
      </c>
      <c r="Y5" s="478"/>
      <c r="Z5" s="478"/>
      <c r="AA5" s="481"/>
      <c r="AB5" s="478"/>
      <c r="AC5" s="478"/>
      <c r="AE5" s="481" t="s">
        <v>248</v>
      </c>
      <c r="AF5" s="478"/>
      <c r="AG5" s="478"/>
      <c r="AI5" s="480" t="s">
        <v>249</v>
      </c>
      <c r="AJ5" s="480"/>
      <c r="AK5" s="482"/>
    </row>
    <row r="6" spans="1:39" ht="15" customHeight="1">
      <c r="A6" s="483"/>
      <c r="B6" s="483"/>
      <c r="C6" s="483"/>
      <c r="H6" s="483"/>
      <c r="I6" s="483"/>
      <c r="J6" s="483"/>
      <c r="P6" s="483"/>
      <c r="Q6" s="483"/>
      <c r="R6" s="483"/>
      <c r="X6" s="478"/>
      <c r="Y6" s="478"/>
      <c r="Z6" s="478"/>
      <c r="AE6" s="478"/>
      <c r="AF6" s="478"/>
      <c r="AG6" s="478"/>
      <c r="AI6" s="483"/>
      <c r="AJ6" s="483"/>
      <c r="AK6"/>
    </row>
    <row r="7" spans="1:39" ht="15" customHeight="1">
      <c r="A7" s="965" t="s">
        <v>250</v>
      </c>
      <c r="B7" s="484" t="s">
        <v>251</v>
      </c>
      <c r="C7" s="484" t="s">
        <v>251</v>
      </c>
      <c r="D7" s="484" t="s">
        <v>252</v>
      </c>
      <c r="E7" s="484" t="s">
        <v>253</v>
      </c>
      <c r="H7" s="965" t="s">
        <v>250</v>
      </c>
      <c r="I7" s="484" t="s">
        <v>251</v>
      </c>
      <c r="J7" s="484" t="s">
        <v>251</v>
      </c>
      <c r="K7" s="484" t="s">
        <v>252</v>
      </c>
      <c r="L7" s="484" t="s">
        <v>253</v>
      </c>
      <c r="P7" s="965" t="s">
        <v>250</v>
      </c>
      <c r="Q7" s="484" t="s">
        <v>251</v>
      </c>
      <c r="R7" s="484" t="s">
        <v>251</v>
      </c>
      <c r="S7" s="484" t="s">
        <v>252</v>
      </c>
      <c r="T7" s="484" t="s">
        <v>253</v>
      </c>
      <c r="X7" s="1037" t="s">
        <v>250</v>
      </c>
      <c r="Y7" s="1040" t="s">
        <v>251</v>
      </c>
      <c r="Z7" s="1040" t="s">
        <v>251</v>
      </c>
      <c r="AE7" s="1037" t="s">
        <v>250</v>
      </c>
      <c r="AF7" s="1040" t="s">
        <v>251</v>
      </c>
      <c r="AG7" s="1040" t="s">
        <v>251</v>
      </c>
      <c r="AH7" s="485"/>
      <c r="AI7" s="1026" t="s">
        <v>250</v>
      </c>
      <c r="AJ7" s="1029" t="s">
        <v>251</v>
      </c>
      <c r="AK7"/>
    </row>
    <row r="8" spans="1:39" ht="15" customHeight="1">
      <c r="A8" s="966"/>
      <c r="B8" s="486"/>
      <c r="C8" s="487"/>
      <c r="D8"/>
      <c r="H8" s="966"/>
      <c r="I8" s="486"/>
      <c r="J8" s="487"/>
      <c r="K8"/>
      <c r="P8" s="966"/>
      <c r="Q8" s="486"/>
      <c r="R8" s="487"/>
      <c r="S8"/>
      <c r="X8" s="1038"/>
      <c r="Y8" s="1041"/>
      <c r="Z8" s="1041"/>
      <c r="AE8" s="1038"/>
      <c r="AF8" s="1041"/>
      <c r="AG8" s="1041"/>
      <c r="AI8" s="1027"/>
      <c r="AJ8" s="1030"/>
      <c r="AK8"/>
    </row>
    <row r="9" spans="1:39" ht="15" customHeight="1">
      <c r="A9" s="966"/>
      <c r="B9" s="488" t="s">
        <v>254</v>
      </c>
      <c r="C9" s="488" t="s">
        <v>255</v>
      </c>
      <c r="D9"/>
      <c r="H9" s="966"/>
      <c r="I9" s="488" t="s">
        <v>254</v>
      </c>
      <c r="J9" s="488" t="s">
        <v>255</v>
      </c>
      <c r="K9"/>
      <c r="P9" s="966"/>
      <c r="Q9" s="488" t="s">
        <v>254</v>
      </c>
      <c r="R9" s="1031" t="s">
        <v>256</v>
      </c>
      <c r="S9"/>
      <c r="X9" s="1038"/>
      <c r="Y9" s="1033" t="s">
        <v>254</v>
      </c>
      <c r="Z9" s="1031" t="s">
        <v>256</v>
      </c>
      <c r="AB9" s="489"/>
      <c r="AC9" s="489"/>
      <c r="AE9" s="1038"/>
      <c r="AF9" s="1033" t="s">
        <v>254</v>
      </c>
      <c r="AG9" s="1031" t="s">
        <v>256</v>
      </c>
      <c r="AI9" s="1027"/>
      <c r="AJ9" s="1035" t="s">
        <v>254</v>
      </c>
      <c r="AK9"/>
    </row>
    <row r="10" spans="1:39" ht="15" customHeight="1">
      <c r="A10" s="967"/>
      <c r="B10" s="490"/>
      <c r="C10" s="490"/>
      <c r="D10"/>
      <c r="H10" s="967"/>
      <c r="I10" s="490"/>
      <c r="J10" s="490"/>
      <c r="K10"/>
      <c r="P10" s="967"/>
      <c r="Q10" s="490"/>
      <c r="R10" s="1032"/>
      <c r="S10"/>
      <c r="X10" s="1039"/>
      <c r="Y10" s="1034"/>
      <c r="Z10" s="1032"/>
      <c r="AB10" s="491"/>
      <c r="AC10" s="491"/>
      <c r="AE10" s="1039"/>
      <c r="AF10" s="1034"/>
      <c r="AG10" s="1032"/>
      <c r="AI10" s="1028"/>
      <c r="AJ10" s="1036"/>
      <c r="AK10"/>
    </row>
    <row r="11" spans="1:39" ht="15" customHeight="1">
      <c r="A11" s="966"/>
      <c r="B11" s="486"/>
      <c r="C11" s="487"/>
      <c r="D11"/>
      <c r="H11" s="966"/>
      <c r="I11" s="486"/>
      <c r="J11" s="487"/>
      <c r="K11"/>
      <c r="P11" s="966"/>
      <c r="Q11" s="486"/>
      <c r="R11" s="487"/>
      <c r="S11"/>
      <c r="X11" s="969"/>
      <c r="Y11" s="970"/>
      <c r="Z11" s="492"/>
      <c r="AE11" s="969"/>
      <c r="AF11" s="970"/>
      <c r="AG11" s="492"/>
      <c r="AI11" s="966"/>
      <c r="AJ11" s="968"/>
      <c r="AK11"/>
    </row>
    <row r="12" spans="1:39" ht="15" customHeight="1">
      <c r="A12"/>
      <c r="B12" s="493" t="s">
        <v>257</v>
      </c>
      <c r="C12" s="494"/>
      <c r="D12"/>
      <c r="H12"/>
      <c r="I12" s="493" t="s">
        <v>257</v>
      </c>
      <c r="J12" s="494"/>
      <c r="K12"/>
      <c r="P12"/>
      <c r="Q12" s="493" t="s">
        <v>257</v>
      </c>
      <c r="R12" s="494"/>
      <c r="S12"/>
      <c r="Y12" s="495" t="s">
        <v>257</v>
      </c>
      <c r="Z12" s="496"/>
      <c r="AF12" s="495" t="s">
        <v>257</v>
      </c>
      <c r="AG12" s="496"/>
      <c r="AI12"/>
      <c r="AJ12" s="497" t="s">
        <v>257</v>
      </c>
      <c r="AK12"/>
    </row>
    <row r="13" spans="1:39" ht="15" customHeight="1">
      <c r="A13"/>
      <c r="B13" s="493"/>
      <c r="C13" s="494"/>
      <c r="D13"/>
      <c r="G13" s="498"/>
      <c r="H13"/>
      <c r="I13" s="493"/>
      <c r="J13" s="494"/>
      <c r="K13"/>
      <c r="P13"/>
      <c r="Q13" s="493"/>
      <c r="R13" s="494"/>
      <c r="S13"/>
      <c r="Y13" s="495"/>
      <c r="Z13" s="496"/>
      <c r="AF13" s="495"/>
      <c r="AG13" s="496"/>
      <c r="AI13"/>
      <c r="AJ13" s="497"/>
      <c r="AK13"/>
      <c r="AM13" s="184"/>
    </row>
    <row r="14" spans="1:39" ht="15" customHeight="1">
      <c r="A14" s="499" t="s">
        <v>258</v>
      </c>
      <c r="B14" s="500">
        <v>2014794</v>
      </c>
      <c r="C14" s="501">
        <f>B14</f>
        <v>2014794</v>
      </c>
      <c r="D14" s="502">
        <f>((B14-I14)/I14)*100</f>
        <v>13.329343432582114</v>
      </c>
      <c r="E14" s="502">
        <f t="shared" ref="E14:E25" si="0">((C14-J14)/J14)*100</f>
        <v>13.329343432582114</v>
      </c>
      <c r="H14" s="499" t="s">
        <v>258</v>
      </c>
      <c r="I14" s="503">
        <v>1777822</v>
      </c>
      <c r="J14" s="501">
        <f>I14</f>
        <v>1777822</v>
      </c>
      <c r="K14" s="502">
        <f t="shared" ref="K14:L25" si="1">((I14-Q14)/Q14)*100</f>
        <v>-0.1505193479142399</v>
      </c>
      <c r="L14" s="502">
        <f t="shared" si="1"/>
        <v>-0.1505193479142399</v>
      </c>
      <c r="M14" s="489"/>
      <c r="N14" s="489"/>
      <c r="P14" s="499" t="s">
        <v>258</v>
      </c>
      <c r="Q14" s="504">
        <v>1780502</v>
      </c>
      <c r="R14" s="501">
        <v>1780502</v>
      </c>
      <c r="S14" s="502">
        <f t="shared" ref="S14:T25" si="2">((Q14-Y14)/Y14)*100</f>
        <v>0.43762663983068062</v>
      </c>
      <c r="T14" s="502">
        <f t="shared" si="2"/>
        <v>0.43762663983068062</v>
      </c>
      <c r="X14" s="505" t="s">
        <v>258</v>
      </c>
      <c r="Y14" s="506">
        <v>1772744</v>
      </c>
      <c r="Z14" s="507">
        <v>1772744</v>
      </c>
      <c r="AE14" s="505" t="s">
        <v>258</v>
      </c>
      <c r="AF14" s="506">
        <v>1664436</v>
      </c>
      <c r="AG14" s="507">
        <f>AF14</f>
        <v>1664436</v>
      </c>
      <c r="AI14" s="499" t="s">
        <v>258</v>
      </c>
      <c r="AJ14" s="506">
        <v>1596479</v>
      </c>
      <c r="AK14"/>
    </row>
    <row r="15" spans="1:39" ht="15" customHeight="1">
      <c r="A15" s="499" t="s">
        <v>259</v>
      </c>
      <c r="B15" s="500">
        <v>1680923</v>
      </c>
      <c r="C15" s="501">
        <f t="shared" ref="C15:C21" si="3">C14+B15</f>
        <v>3695717</v>
      </c>
      <c r="D15" s="502">
        <f t="shared" ref="D15:D25" si="4">((B15-I15)/I15)*100</f>
        <v>-1.887683392635344</v>
      </c>
      <c r="E15" s="502">
        <f t="shared" si="0"/>
        <v>5.8615284756663115</v>
      </c>
      <c r="H15" s="499" t="s">
        <v>259</v>
      </c>
      <c r="I15" s="503">
        <v>1713264</v>
      </c>
      <c r="J15" s="501">
        <f t="shared" ref="J15:J25" si="5">J14+I15</f>
        <v>3491086</v>
      </c>
      <c r="K15" s="502">
        <f t="shared" si="1"/>
        <v>-4.2313922822284651</v>
      </c>
      <c r="L15" s="502">
        <f t="shared" si="1"/>
        <v>-2.1957918611870015</v>
      </c>
      <c r="P15" s="499" t="s">
        <v>259</v>
      </c>
      <c r="Q15" s="504">
        <v>1788962</v>
      </c>
      <c r="R15" s="501">
        <v>3569464</v>
      </c>
      <c r="S15" s="502">
        <f t="shared" si="2"/>
        <v>13.021432199599204</v>
      </c>
      <c r="T15" s="502">
        <f t="shared" si="2"/>
        <v>6.3734728495325426</v>
      </c>
      <c r="X15" s="505" t="s">
        <v>259</v>
      </c>
      <c r="Y15" s="506">
        <v>1582852</v>
      </c>
      <c r="Z15" s="507">
        <v>3355596</v>
      </c>
      <c r="AB15" s="489"/>
      <c r="AC15" s="489"/>
      <c r="AE15" s="505" t="s">
        <v>259</v>
      </c>
      <c r="AF15" s="506">
        <v>1622510</v>
      </c>
      <c r="AG15" s="507">
        <f>AF14+AF15</f>
        <v>3286946</v>
      </c>
      <c r="AI15" s="499" t="s">
        <v>259</v>
      </c>
      <c r="AJ15" s="506">
        <v>1461448</v>
      </c>
      <c r="AK15"/>
    </row>
    <row r="16" spans="1:39" ht="15" customHeight="1">
      <c r="A16" s="499" t="s">
        <v>260</v>
      </c>
      <c r="B16" s="500">
        <v>2224759</v>
      </c>
      <c r="C16" s="501">
        <f t="shared" si="3"/>
        <v>5920476</v>
      </c>
      <c r="D16" s="502">
        <f t="shared" si="4"/>
        <v>10.82683784501392</v>
      </c>
      <c r="E16" s="502">
        <f t="shared" si="0"/>
        <v>7.6742860104701185</v>
      </c>
      <c r="H16" s="499" t="s">
        <v>260</v>
      </c>
      <c r="I16" s="503">
        <v>2007419</v>
      </c>
      <c r="J16" s="501">
        <f t="shared" si="5"/>
        <v>5498505</v>
      </c>
      <c r="K16" s="502">
        <f t="shared" si="1"/>
        <v>2.4734489896450422</v>
      </c>
      <c r="L16" s="502">
        <f t="shared" si="1"/>
        <v>-0.54127492638505448</v>
      </c>
      <c r="P16" s="499" t="s">
        <v>260</v>
      </c>
      <c r="Q16" s="504">
        <v>1958965</v>
      </c>
      <c r="R16" s="501">
        <v>5528429</v>
      </c>
      <c r="S16" s="502">
        <f t="shared" si="2"/>
        <v>-4.6831619480988351</v>
      </c>
      <c r="T16" s="502">
        <f t="shared" si="2"/>
        <v>2.1737780480186886</v>
      </c>
      <c r="X16" s="505" t="s">
        <v>260</v>
      </c>
      <c r="Y16" s="508">
        <v>2055214</v>
      </c>
      <c r="Z16" s="509">
        <v>5410810</v>
      </c>
      <c r="AE16" s="505" t="s">
        <v>260</v>
      </c>
      <c r="AF16" s="508">
        <v>1661575</v>
      </c>
      <c r="AG16" s="509">
        <f t="shared" ref="AG16:AG25" si="6">AG15+AF16</f>
        <v>4948521</v>
      </c>
      <c r="AI16" s="499" t="s">
        <v>260</v>
      </c>
      <c r="AJ16" s="508">
        <v>1675553</v>
      </c>
      <c r="AK16"/>
    </row>
    <row r="17" spans="1:37" ht="15" customHeight="1">
      <c r="A17" s="499" t="s">
        <v>261</v>
      </c>
      <c r="B17" s="500">
        <v>1812065</v>
      </c>
      <c r="C17" s="501">
        <f t="shared" si="3"/>
        <v>7732541</v>
      </c>
      <c r="D17" s="502">
        <f t="shared" si="4"/>
        <v>2.416015662532117</v>
      </c>
      <c r="E17" s="502">
        <f t="shared" si="0"/>
        <v>6.3941843382812156</v>
      </c>
      <c r="H17" s="499" t="s">
        <v>261</v>
      </c>
      <c r="I17" s="503">
        <v>1769318</v>
      </c>
      <c r="J17" s="501">
        <f t="shared" si="5"/>
        <v>7267823</v>
      </c>
      <c r="K17" s="502">
        <f t="shared" si="1"/>
        <v>-0.66283986965534114</v>
      </c>
      <c r="L17" s="502">
        <f t="shared" si="1"/>
        <v>-0.57089674293352821</v>
      </c>
      <c r="P17" s="499" t="s">
        <v>261</v>
      </c>
      <c r="Q17" s="504">
        <v>1781124</v>
      </c>
      <c r="R17" s="501">
        <v>7309553</v>
      </c>
      <c r="S17" s="502">
        <f t="shared" si="2"/>
        <v>11.976643084682021</v>
      </c>
      <c r="T17" s="502">
        <f t="shared" si="2"/>
        <v>4.4008431990545933</v>
      </c>
      <c r="X17" s="505" t="s">
        <v>261</v>
      </c>
      <c r="Y17" s="508">
        <v>1590621</v>
      </c>
      <c r="Z17" s="509">
        <v>7001431</v>
      </c>
      <c r="AE17" s="505" t="s">
        <v>261</v>
      </c>
      <c r="AF17" s="508">
        <v>1824649</v>
      </c>
      <c r="AG17" s="509">
        <f t="shared" si="6"/>
        <v>6773170</v>
      </c>
      <c r="AI17" s="499" t="s">
        <v>261</v>
      </c>
      <c r="AJ17" s="508">
        <v>1480531</v>
      </c>
      <c r="AK17"/>
    </row>
    <row r="18" spans="1:37" ht="15" customHeight="1">
      <c r="A18" s="499" t="s">
        <v>262</v>
      </c>
      <c r="B18" s="500">
        <v>1856274</v>
      </c>
      <c r="C18" s="501">
        <f t="shared" si="3"/>
        <v>9588815</v>
      </c>
      <c r="D18" s="502">
        <f t="shared" si="4"/>
        <v>4.7729567632644372</v>
      </c>
      <c r="E18" s="502">
        <f t="shared" si="0"/>
        <v>6.0764304885627949</v>
      </c>
      <c r="H18" s="499" t="s">
        <v>262</v>
      </c>
      <c r="I18" s="503">
        <v>1771711</v>
      </c>
      <c r="J18" s="501">
        <f t="shared" si="5"/>
        <v>9039534</v>
      </c>
      <c r="K18" s="502">
        <f t="shared" si="1"/>
        <v>-0.73741941303386849</v>
      </c>
      <c r="L18" s="502">
        <f t="shared" si="1"/>
        <v>-0.60357849962163634</v>
      </c>
      <c r="P18" s="499" t="s">
        <v>262</v>
      </c>
      <c r="Q18" s="504">
        <v>1784873</v>
      </c>
      <c r="R18" s="501">
        <v>9094426</v>
      </c>
      <c r="S18" s="502">
        <f t="shared" si="2"/>
        <v>2.2487737867047661</v>
      </c>
      <c r="T18" s="502">
        <f t="shared" si="2"/>
        <v>3.9713622274209279</v>
      </c>
      <c r="V18" s="489"/>
      <c r="X18" s="505" t="s">
        <v>262</v>
      </c>
      <c r="Y18" s="506">
        <v>1745618</v>
      </c>
      <c r="Z18" s="507">
        <v>8747049</v>
      </c>
      <c r="AE18" s="505" t="s">
        <v>262</v>
      </c>
      <c r="AF18" s="506">
        <v>1637642</v>
      </c>
      <c r="AG18" s="507">
        <f t="shared" si="6"/>
        <v>8410812</v>
      </c>
      <c r="AI18" s="499" t="s">
        <v>262</v>
      </c>
      <c r="AJ18" s="506">
        <v>1528627</v>
      </c>
      <c r="AK18"/>
    </row>
    <row r="19" spans="1:37" ht="15" customHeight="1">
      <c r="A19" s="499" t="s">
        <v>263</v>
      </c>
      <c r="B19" s="541">
        <v>1791158</v>
      </c>
      <c r="C19" s="501">
        <f t="shared" si="3"/>
        <v>11379973</v>
      </c>
      <c r="D19" s="502">
        <f t="shared" si="4"/>
        <v>4.0136071013366692</v>
      </c>
      <c r="E19" s="502">
        <f t="shared" si="0"/>
        <v>5.7463423572904189</v>
      </c>
      <c r="H19" s="499" t="s">
        <v>263</v>
      </c>
      <c r="I19" s="510">
        <v>1722042</v>
      </c>
      <c r="J19" s="501">
        <f t="shared" si="5"/>
        <v>10761576</v>
      </c>
      <c r="K19" s="502">
        <f t="shared" si="1"/>
        <v>-1.5661574182838973</v>
      </c>
      <c r="L19" s="502">
        <f t="shared" si="1"/>
        <v>-0.75887135096732561</v>
      </c>
      <c r="P19" s="499" t="s">
        <v>263</v>
      </c>
      <c r="Q19" s="511">
        <v>1749441</v>
      </c>
      <c r="R19" s="501">
        <v>10843867</v>
      </c>
      <c r="S19" s="502">
        <f t="shared" si="2"/>
        <v>-3.2799718859552629E-2</v>
      </c>
      <c r="T19" s="502">
        <f t="shared" si="2"/>
        <v>3.303809522357871</v>
      </c>
      <c r="X19" s="505" t="s">
        <v>263</v>
      </c>
      <c r="Y19" s="506">
        <v>1750015</v>
      </c>
      <c r="Z19" s="507">
        <v>10497064</v>
      </c>
      <c r="AE19" s="505" t="s">
        <v>263</v>
      </c>
      <c r="AF19" s="506">
        <v>1549232</v>
      </c>
      <c r="AG19" s="507">
        <f t="shared" si="6"/>
        <v>9960044</v>
      </c>
      <c r="AI19" s="499" t="s">
        <v>263</v>
      </c>
      <c r="AJ19" s="506">
        <v>1412417</v>
      </c>
      <c r="AK19"/>
    </row>
    <row r="20" spans="1:37" ht="15" customHeight="1">
      <c r="A20" s="499" t="s">
        <v>264</v>
      </c>
      <c r="B20" s="500">
        <v>1837386</v>
      </c>
      <c r="C20" s="501">
        <f t="shared" si="3"/>
        <v>13217359</v>
      </c>
      <c r="D20" s="502">
        <f t="shared" si="4"/>
        <v>2.2812784422221046</v>
      </c>
      <c r="E20" s="502">
        <f t="shared" si="0"/>
        <v>5.25066887742544</v>
      </c>
      <c r="H20" s="499" t="s">
        <v>264</v>
      </c>
      <c r="I20" s="503">
        <v>1796405</v>
      </c>
      <c r="J20" s="501">
        <f t="shared" si="5"/>
        <v>12557981</v>
      </c>
      <c r="K20" s="502">
        <f t="shared" si="1"/>
        <v>8.3930134851297922</v>
      </c>
      <c r="L20" s="502">
        <f t="shared" si="1"/>
        <v>0.45441332150084462</v>
      </c>
      <c r="P20" s="499" t="s">
        <v>264</v>
      </c>
      <c r="Q20" s="504">
        <v>1657307</v>
      </c>
      <c r="R20" s="501">
        <v>12501174</v>
      </c>
      <c r="S20" s="502">
        <f t="shared" si="2"/>
        <v>-5.8338129786628379</v>
      </c>
      <c r="T20" s="502">
        <f t="shared" si="2"/>
        <v>1.9917443396838308</v>
      </c>
      <c r="X20" s="505" t="s">
        <v>264</v>
      </c>
      <c r="Y20" s="506">
        <v>1759981</v>
      </c>
      <c r="Z20" s="507">
        <v>12257045</v>
      </c>
      <c r="AE20" s="505" t="s">
        <v>264</v>
      </c>
      <c r="AF20" s="506">
        <v>1661369</v>
      </c>
      <c r="AG20" s="507">
        <f t="shared" si="6"/>
        <v>11621413</v>
      </c>
      <c r="AI20" s="499" t="s">
        <v>264</v>
      </c>
      <c r="AJ20" s="506">
        <v>1616596</v>
      </c>
      <c r="AK20"/>
    </row>
    <row r="21" spans="1:37" ht="15" customHeight="1">
      <c r="A21" s="499" t="s">
        <v>265</v>
      </c>
      <c r="B21" s="503">
        <v>1793484</v>
      </c>
      <c r="C21" s="501">
        <f t="shared" si="3"/>
        <v>15010843</v>
      </c>
      <c r="D21" s="502">
        <f t="shared" si="4"/>
        <v>-0.70335978314549763</v>
      </c>
      <c r="E21" s="502">
        <f t="shared" si="0"/>
        <v>4.5019938153052923</v>
      </c>
      <c r="H21" s="499" t="s">
        <v>265</v>
      </c>
      <c r="I21" s="503">
        <v>1806188</v>
      </c>
      <c r="J21" s="501">
        <f t="shared" si="5"/>
        <v>14364169</v>
      </c>
      <c r="K21" s="502">
        <f t="shared" si="1"/>
        <v>-1.3030898316152424</v>
      </c>
      <c r="L21" s="502">
        <f t="shared" si="1"/>
        <v>0.22998757467007844</v>
      </c>
      <c r="M21" s="489"/>
      <c r="N21" s="489"/>
      <c r="P21" s="499" t="s">
        <v>265</v>
      </c>
      <c r="Q21" s="504">
        <v>1830035</v>
      </c>
      <c r="R21" s="501">
        <v>14331209</v>
      </c>
      <c r="S21" s="502">
        <f t="shared" si="2"/>
        <v>11.430071052056332</v>
      </c>
      <c r="T21" s="502">
        <f t="shared" si="2"/>
        <v>3.106955556665119</v>
      </c>
      <c r="X21" s="505" t="s">
        <v>265</v>
      </c>
      <c r="Y21" s="506">
        <v>1642317</v>
      </c>
      <c r="Z21" s="507">
        <v>13899362</v>
      </c>
      <c r="AE21" s="505" t="s">
        <v>265</v>
      </c>
      <c r="AF21" s="506">
        <v>1616455</v>
      </c>
      <c r="AG21" s="507">
        <f t="shared" si="6"/>
        <v>13237868</v>
      </c>
      <c r="AI21" s="499" t="s">
        <v>265</v>
      </c>
      <c r="AJ21" s="506">
        <v>1506040</v>
      </c>
      <c r="AK21"/>
    </row>
    <row r="22" spans="1:37" ht="15" customHeight="1">
      <c r="A22" s="499" t="s">
        <v>266</v>
      </c>
      <c r="B22" s="503"/>
      <c r="C22" s="501"/>
      <c r="D22" s="502">
        <f t="shared" si="4"/>
        <v>-100</v>
      </c>
      <c r="E22" s="502">
        <f t="shared" si="0"/>
        <v>-100</v>
      </c>
      <c r="H22" s="499" t="s">
        <v>266</v>
      </c>
      <c r="I22" s="503">
        <v>1818226</v>
      </c>
      <c r="J22" s="501">
        <f t="shared" si="5"/>
        <v>16182395</v>
      </c>
      <c r="K22" s="502">
        <f t="shared" si="1"/>
        <v>2.7644612544748979</v>
      </c>
      <c r="L22" s="502">
        <f t="shared" si="1"/>
        <v>0.50850522060680881</v>
      </c>
      <c r="P22" s="499" t="s">
        <v>266</v>
      </c>
      <c r="Q22" s="504">
        <v>1769314</v>
      </c>
      <c r="R22" s="501">
        <v>16100523</v>
      </c>
      <c r="S22" s="502">
        <f t="shared" si="2"/>
        <v>1.6044801403948836</v>
      </c>
      <c r="T22" s="502">
        <f t="shared" si="2"/>
        <v>2.9396762402996894</v>
      </c>
      <c r="X22" s="505" t="s">
        <v>266</v>
      </c>
      <c r="Y22" s="506">
        <v>1741374</v>
      </c>
      <c r="Z22" s="507">
        <v>15640736</v>
      </c>
      <c r="AB22" s="489"/>
      <c r="AE22" s="505" t="s">
        <v>266</v>
      </c>
      <c r="AF22" s="506">
        <v>1815073</v>
      </c>
      <c r="AG22" s="507">
        <f t="shared" si="6"/>
        <v>15052941</v>
      </c>
      <c r="AI22" s="499" t="s">
        <v>266</v>
      </c>
      <c r="AJ22" s="506">
        <v>1547153</v>
      </c>
      <c r="AK22"/>
    </row>
    <row r="23" spans="1:37" ht="15" customHeight="1">
      <c r="A23" s="499" t="s">
        <v>267</v>
      </c>
      <c r="B23" s="503"/>
      <c r="C23" s="501"/>
      <c r="D23" s="502">
        <f t="shared" si="4"/>
        <v>-100</v>
      </c>
      <c r="E23" s="502">
        <f t="shared" si="0"/>
        <v>-100</v>
      </c>
      <c r="H23" s="499" t="s">
        <v>267</v>
      </c>
      <c r="I23" s="503">
        <v>2000294</v>
      </c>
      <c r="J23" s="501">
        <f t="shared" si="5"/>
        <v>18182689</v>
      </c>
      <c r="K23" s="502">
        <f t="shared" si="1"/>
        <v>6.2222203341047475</v>
      </c>
      <c r="L23" s="502">
        <f t="shared" si="1"/>
        <v>1.1068056559168067</v>
      </c>
      <c r="P23" s="499" t="s">
        <v>267</v>
      </c>
      <c r="Q23" s="504">
        <v>1883122</v>
      </c>
      <c r="R23" s="501">
        <v>17983645</v>
      </c>
      <c r="S23" s="502">
        <f t="shared" si="2"/>
        <v>0.73494837601497398</v>
      </c>
      <c r="T23" s="502">
        <f t="shared" si="2"/>
        <v>2.7042991541062626</v>
      </c>
      <c r="U23" s="489"/>
      <c r="X23" s="505" t="s">
        <v>267</v>
      </c>
      <c r="Y23" s="506">
        <v>1869383</v>
      </c>
      <c r="Z23" s="507">
        <v>17510119</v>
      </c>
      <c r="AE23" s="505" t="s">
        <v>267</v>
      </c>
      <c r="AF23" s="506">
        <v>1908090</v>
      </c>
      <c r="AG23" s="507">
        <f t="shared" si="6"/>
        <v>16961031</v>
      </c>
      <c r="AI23" s="499" t="s">
        <v>267</v>
      </c>
      <c r="AJ23" s="506">
        <v>1711834</v>
      </c>
      <c r="AK23"/>
    </row>
    <row r="24" spans="1:37" ht="15" customHeight="1">
      <c r="A24" s="499" t="s">
        <v>268</v>
      </c>
      <c r="B24" s="503"/>
      <c r="C24" s="501"/>
      <c r="D24" s="502">
        <f t="shared" si="4"/>
        <v>-100</v>
      </c>
      <c r="E24" s="502">
        <f t="shared" si="0"/>
        <v>-100</v>
      </c>
      <c r="H24" s="499" t="s">
        <v>268</v>
      </c>
      <c r="I24" s="503">
        <v>1987611</v>
      </c>
      <c r="J24" s="501">
        <f t="shared" si="5"/>
        <v>20170300</v>
      </c>
      <c r="K24" s="502">
        <f t="shared" si="1"/>
        <v>7.6206312524771667</v>
      </c>
      <c r="L24" s="502">
        <f t="shared" si="1"/>
        <v>1.7134554209464981</v>
      </c>
      <c r="P24" s="499" t="s">
        <v>268</v>
      </c>
      <c r="Q24" s="504">
        <v>1846868</v>
      </c>
      <c r="R24" s="501">
        <v>19830513</v>
      </c>
      <c r="S24" s="502">
        <f t="shared" si="2"/>
        <v>2.3776369530415042</v>
      </c>
      <c r="T24" s="512">
        <f t="shared" si="2"/>
        <v>2.673788236000703</v>
      </c>
      <c r="X24" s="505" t="s">
        <v>268</v>
      </c>
      <c r="Y24" s="506">
        <v>1803976</v>
      </c>
      <c r="Z24" s="507">
        <v>19314095</v>
      </c>
      <c r="AB24" s="498"/>
      <c r="AE24" s="505" t="s">
        <v>268</v>
      </c>
      <c r="AF24" s="506">
        <v>1683989</v>
      </c>
      <c r="AG24" s="507">
        <f t="shared" si="6"/>
        <v>18645020</v>
      </c>
      <c r="AI24" s="499" t="s">
        <v>268</v>
      </c>
      <c r="AJ24" s="506">
        <v>1587171</v>
      </c>
      <c r="AK24"/>
    </row>
    <row r="25" spans="1:37" ht="15" customHeight="1">
      <c r="A25" s="499" t="s">
        <v>269</v>
      </c>
      <c r="B25" s="503"/>
      <c r="C25" s="501"/>
      <c r="D25" s="502">
        <f t="shared" si="4"/>
        <v>-100</v>
      </c>
      <c r="E25" s="502">
        <f t="shared" si="0"/>
        <v>-100</v>
      </c>
      <c r="H25" s="499" t="s">
        <v>269</v>
      </c>
      <c r="I25" s="503">
        <v>1918659</v>
      </c>
      <c r="J25" s="501">
        <f t="shared" si="5"/>
        <v>22088959</v>
      </c>
      <c r="K25" s="502">
        <f t="shared" si="1"/>
        <v>-2.2537594923424447</v>
      </c>
      <c r="L25" s="502">
        <f t="shared" si="1"/>
        <v>1.3561346592325543</v>
      </c>
      <c r="P25" s="499" t="s">
        <v>269</v>
      </c>
      <c r="Q25" s="506">
        <v>1962898</v>
      </c>
      <c r="R25" s="501">
        <v>21793411</v>
      </c>
      <c r="S25" s="512">
        <f t="shared" si="2"/>
        <v>0.72667579052483744</v>
      </c>
      <c r="T25" s="512">
        <f t="shared" si="2"/>
        <v>2.4953355225682072</v>
      </c>
      <c r="U25" s="513"/>
      <c r="V25" s="514"/>
      <c r="X25" s="505" t="s">
        <v>269</v>
      </c>
      <c r="Y25" s="506">
        <v>1948737</v>
      </c>
      <c r="Z25" s="507">
        <v>21262832</v>
      </c>
      <c r="AE25" s="505" t="s">
        <v>269</v>
      </c>
      <c r="AF25" s="506">
        <v>1877577</v>
      </c>
      <c r="AG25" s="507">
        <f t="shared" si="6"/>
        <v>20522597</v>
      </c>
      <c r="AI25" s="499" t="s">
        <v>269</v>
      </c>
      <c r="AJ25" s="506">
        <v>1661623</v>
      </c>
      <c r="AK25"/>
    </row>
    <row r="26" spans="1:37" ht="15" customHeight="1">
      <c r="A26" s="515"/>
      <c r="B26" s="516"/>
      <c r="C26" s="507"/>
      <c r="D26" s="502"/>
      <c r="E26" s="502"/>
      <c r="H26" s="515"/>
      <c r="I26" s="516"/>
      <c r="J26" s="507"/>
      <c r="K26" s="502"/>
      <c r="L26" s="502"/>
      <c r="P26" s="515"/>
      <c r="Q26" s="516"/>
      <c r="R26" s="507"/>
      <c r="S26" s="512"/>
      <c r="T26" s="512"/>
      <c r="U26" s="489"/>
      <c r="V26" s="489"/>
      <c r="X26" s="517"/>
      <c r="Y26" s="518"/>
      <c r="Z26" s="519"/>
      <c r="AE26" s="517"/>
      <c r="AF26" s="518"/>
      <c r="AG26" s="519"/>
      <c r="AI26" s="515"/>
      <c r="AJ26" s="518"/>
      <c r="AK26"/>
    </row>
    <row r="27" spans="1:37" ht="15" customHeight="1">
      <c r="A27" s="520" t="s">
        <v>270</v>
      </c>
      <c r="B27" s="521">
        <f>SUM(B14:B25)</f>
        <v>15010843</v>
      </c>
      <c r="C27" s="507"/>
      <c r="D27" s="502"/>
      <c r="E27" s="502"/>
      <c r="H27" s="520" t="s">
        <v>271</v>
      </c>
      <c r="I27" s="521">
        <f>SUM(I14:I25)</f>
        <v>22088959</v>
      </c>
      <c r="J27" s="507">
        <f>I27</f>
        <v>22088959</v>
      </c>
      <c r="K27" s="502"/>
      <c r="L27" s="502"/>
      <c r="M27" s="514">
        <f>J27/1000</f>
        <v>22088.958999999999</v>
      </c>
      <c r="N27" s="522" t="s">
        <v>272</v>
      </c>
      <c r="P27" s="520" t="s">
        <v>273</v>
      </c>
      <c r="Q27" s="521">
        <f>SUM(Q14:Q25)</f>
        <v>21793411</v>
      </c>
      <c r="R27" s="507">
        <f>Q27</f>
        <v>21793411</v>
      </c>
      <c r="S27" s="512">
        <f>((Q27-Y27)/Y27)*100</f>
        <v>2.4953355225682072</v>
      </c>
      <c r="T27" s="512"/>
      <c r="U27" s="514">
        <f>R27/1000</f>
        <v>21793.411</v>
      </c>
      <c r="V27" s="514" t="s">
        <v>272</v>
      </c>
      <c r="X27" s="523" t="s">
        <v>274</v>
      </c>
      <c r="Y27" s="521">
        <f>SUM(Y14:Y25)</f>
        <v>21262832</v>
      </c>
      <c r="Z27" s="524"/>
      <c r="AB27" s="514">
        <f>Y27/1000</f>
        <v>21262.831999999999</v>
      </c>
      <c r="AC27" s="522" t="s">
        <v>272</v>
      </c>
      <c r="AE27" s="523" t="s">
        <v>275</v>
      </c>
      <c r="AF27" s="521">
        <f>SUM(AF14:AF25)</f>
        <v>20522597</v>
      </c>
      <c r="AG27" s="524"/>
      <c r="AI27" s="520" t="s">
        <v>276</v>
      </c>
      <c r="AJ27" s="521">
        <f>SUM(AJ14:AJ25)</f>
        <v>18785472</v>
      </c>
      <c r="AK27"/>
    </row>
    <row r="28" spans="1:37" ht="15" customHeight="1">
      <c r="A28" s="2"/>
      <c r="B28" s="525"/>
      <c r="C28" s="2"/>
      <c r="D28" s="502"/>
      <c r="E28" s="502"/>
      <c r="H28" s="2"/>
      <c r="I28" s="525"/>
      <c r="J28" s="2"/>
      <c r="K28" s="502"/>
      <c r="L28" s="502"/>
      <c r="P28" s="2"/>
      <c r="Q28" s="525"/>
      <c r="R28" s="2"/>
      <c r="S28" s="502"/>
      <c r="T28" s="502"/>
      <c r="X28" s="526"/>
      <c r="Y28" s="527"/>
      <c r="Z28" s="528"/>
      <c r="AE28" s="526"/>
      <c r="AF28" s="527"/>
      <c r="AG28" s="528"/>
      <c r="AI28" s="2"/>
      <c r="AJ28" s="529"/>
      <c r="AK28"/>
    </row>
    <row r="29" spans="1:37" ht="15" customHeight="1">
      <c r="A29" s="2"/>
      <c r="B29" s="493" t="s">
        <v>277</v>
      </c>
      <c r="C29" s="494"/>
      <c r="D29" s="502"/>
      <c r="E29" s="502"/>
      <c r="H29" s="2"/>
      <c r="I29" s="493" t="s">
        <v>277</v>
      </c>
      <c r="J29" s="494"/>
      <c r="K29" s="502"/>
      <c r="L29" s="502"/>
      <c r="P29" s="2"/>
      <c r="Q29" s="493" t="s">
        <v>277</v>
      </c>
      <c r="R29" s="494"/>
      <c r="S29" s="502"/>
      <c r="T29" s="502"/>
      <c r="X29" s="526"/>
      <c r="Y29" s="530" t="s">
        <v>277</v>
      </c>
      <c r="Z29" s="531"/>
      <c r="AE29" s="526"/>
      <c r="AF29" s="530" t="s">
        <v>277</v>
      </c>
      <c r="AG29" s="531"/>
      <c r="AI29" s="2"/>
      <c r="AJ29" s="497" t="s">
        <v>277</v>
      </c>
      <c r="AK29"/>
    </row>
    <row r="30" spans="1:37" ht="15" customHeight="1">
      <c r="A30"/>
      <c r="B30" s="532"/>
      <c r="C30" s="533"/>
      <c r="D30" s="502"/>
      <c r="E30" s="502"/>
      <c r="H30"/>
      <c r="I30" s="532"/>
      <c r="J30" s="533"/>
      <c r="K30" s="502"/>
      <c r="L30" s="502"/>
      <c r="P30"/>
      <c r="Q30" s="532"/>
      <c r="R30" s="533"/>
      <c r="S30" s="502"/>
      <c r="T30" s="502"/>
      <c r="Y30" s="534"/>
      <c r="Z30" s="535"/>
      <c r="AF30" s="534"/>
      <c r="AG30" s="535"/>
      <c r="AI30"/>
      <c r="AJ30" s="536"/>
      <c r="AK30"/>
    </row>
    <row r="31" spans="1:37" ht="15" customHeight="1">
      <c r="A31" s="537" t="s">
        <v>258</v>
      </c>
      <c r="B31" s="500">
        <v>187575305</v>
      </c>
      <c r="C31" s="501">
        <f>B31</f>
        <v>187575305</v>
      </c>
      <c r="D31" s="502">
        <f>((B31-I31)/I31)*100</f>
        <v>21.434013372629099</v>
      </c>
      <c r="E31" s="502">
        <f>((C31-J31)/J31)*100</f>
        <v>21.434013372629099</v>
      </c>
      <c r="H31" s="537" t="s">
        <v>258</v>
      </c>
      <c r="I31" s="503">
        <v>154466858</v>
      </c>
      <c r="J31" s="501">
        <f>I31</f>
        <v>154466858</v>
      </c>
      <c r="K31" s="502">
        <f t="shared" ref="K31:L42" si="7">((I31-Q31)/Q31)*100</f>
        <v>-5.7973652608719597</v>
      </c>
      <c r="L31" s="502">
        <f t="shared" si="7"/>
        <v>-5.7973652608719597</v>
      </c>
      <c r="M31" s="489"/>
      <c r="N31" s="489"/>
      <c r="P31" s="537" t="s">
        <v>258</v>
      </c>
      <c r="Q31" s="504">
        <v>163972970</v>
      </c>
      <c r="R31" s="501">
        <f>Q31</f>
        <v>163972970</v>
      </c>
      <c r="S31" s="502">
        <f t="shared" ref="S31:T42" si="8">((Q31-Y31)/Y31)*100</f>
        <v>8.1166556859620744</v>
      </c>
      <c r="T31" s="502">
        <f t="shared" si="8"/>
        <v>8.1166556859620744</v>
      </c>
      <c r="X31" s="538" t="s">
        <v>258</v>
      </c>
      <c r="Y31" s="506">
        <v>151663006</v>
      </c>
      <c r="Z31" s="507">
        <v>151663006</v>
      </c>
      <c r="AE31" s="538" t="s">
        <v>258</v>
      </c>
      <c r="AF31" s="506">
        <v>145263905</v>
      </c>
      <c r="AG31" s="507">
        <f>AF31</f>
        <v>145263905</v>
      </c>
      <c r="AI31" s="537" t="s">
        <v>258</v>
      </c>
      <c r="AJ31" s="506">
        <v>144544826</v>
      </c>
      <c r="AK31"/>
    </row>
    <row r="32" spans="1:37" ht="15" customHeight="1">
      <c r="A32" s="539" t="s">
        <v>259</v>
      </c>
      <c r="B32" s="500">
        <v>156520768</v>
      </c>
      <c r="C32" s="501">
        <f t="shared" ref="C32:C38" si="9">C31+B32</f>
        <v>344096073</v>
      </c>
      <c r="D32" s="502">
        <f t="shared" ref="D32:E42" si="10">((B32-I32)/I32)*100</f>
        <v>4.0355581849537234</v>
      </c>
      <c r="E32" s="502">
        <f t="shared" si="10"/>
        <v>12.849406336968885</v>
      </c>
      <c r="H32" s="539" t="s">
        <v>259</v>
      </c>
      <c r="I32" s="503">
        <v>150449299</v>
      </c>
      <c r="J32" s="501">
        <f t="shared" ref="J32:J42" si="11">J31+I32</f>
        <v>304916157</v>
      </c>
      <c r="K32" s="502">
        <f t="shared" si="7"/>
        <v>-7.3601574124820797</v>
      </c>
      <c r="L32" s="502">
        <f t="shared" si="7"/>
        <v>-6.5750010603589137</v>
      </c>
      <c r="P32" s="539" t="s">
        <v>259</v>
      </c>
      <c r="Q32" s="504">
        <v>162402369</v>
      </c>
      <c r="R32" s="501">
        <f t="shared" ref="R32:R42" si="12">R31+Q32</f>
        <v>326375339</v>
      </c>
      <c r="S32" s="502">
        <f t="shared" si="8"/>
        <v>16.200455512020216</v>
      </c>
      <c r="T32" s="502">
        <f t="shared" si="8"/>
        <v>11.993474116587558</v>
      </c>
      <c r="X32" s="540" t="s">
        <v>259</v>
      </c>
      <c r="Y32" s="506">
        <v>139760527</v>
      </c>
      <c r="Z32" s="507">
        <v>291423533</v>
      </c>
      <c r="AE32" s="540" t="s">
        <v>259</v>
      </c>
      <c r="AF32" s="506">
        <v>145635767</v>
      </c>
      <c r="AG32" s="507">
        <f>AF31+AF32</f>
        <v>290899672</v>
      </c>
      <c r="AI32" s="539" t="s">
        <v>259</v>
      </c>
      <c r="AJ32" s="506">
        <v>130552137</v>
      </c>
      <c r="AK32"/>
    </row>
    <row r="33" spans="1:37" ht="15" customHeight="1">
      <c r="A33" s="539" t="s">
        <v>260</v>
      </c>
      <c r="B33" s="541">
        <v>197639244</v>
      </c>
      <c r="C33" s="501">
        <f t="shared" si="9"/>
        <v>541735317</v>
      </c>
      <c r="D33" s="502">
        <f t="shared" si="10"/>
        <v>12.61810586972098</v>
      </c>
      <c r="E33" s="502">
        <f t="shared" si="10"/>
        <v>12.764911862127622</v>
      </c>
      <c r="H33" s="539" t="s">
        <v>260</v>
      </c>
      <c r="I33" s="510">
        <v>175495088</v>
      </c>
      <c r="J33" s="501">
        <f t="shared" si="11"/>
        <v>480411245</v>
      </c>
      <c r="K33" s="502">
        <f t="shared" si="7"/>
        <v>4.9824347207530257</v>
      </c>
      <c r="L33" s="502">
        <f t="shared" si="7"/>
        <v>-2.6604122352973518</v>
      </c>
      <c r="P33" s="539" t="s">
        <v>260</v>
      </c>
      <c r="Q33" s="511">
        <v>167166144</v>
      </c>
      <c r="R33" s="501">
        <f t="shared" si="12"/>
        <v>493541483</v>
      </c>
      <c r="S33" s="502">
        <f t="shared" si="8"/>
        <v>-6.3349603515207829</v>
      </c>
      <c r="T33" s="502">
        <f t="shared" si="8"/>
        <v>5.0321062013434439</v>
      </c>
      <c r="X33" s="540" t="s">
        <v>260</v>
      </c>
      <c r="Y33" s="506">
        <v>178472293</v>
      </c>
      <c r="Z33" s="507">
        <v>469895826</v>
      </c>
      <c r="AE33" s="540" t="s">
        <v>260</v>
      </c>
      <c r="AF33" s="506">
        <v>149875335</v>
      </c>
      <c r="AG33" s="507">
        <f t="shared" ref="AG33:AG42" si="13">AG32+AF33</f>
        <v>440775007</v>
      </c>
      <c r="AI33" s="539" t="s">
        <v>260</v>
      </c>
      <c r="AJ33" s="506">
        <v>148471573</v>
      </c>
      <c r="AK33"/>
    </row>
    <row r="34" spans="1:37" ht="15" customHeight="1">
      <c r="A34" s="539" t="s">
        <v>261</v>
      </c>
      <c r="B34" s="500">
        <v>168414251</v>
      </c>
      <c r="C34" s="501">
        <f t="shared" si="9"/>
        <v>710149568</v>
      </c>
      <c r="D34" s="502">
        <f t="shared" si="10"/>
        <v>4.4969756673011467</v>
      </c>
      <c r="E34" s="502">
        <f t="shared" si="10"/>
        <v>10.687977094072846</v>
      </c>
      <c r="H34" s="539" t="s">
        <v>261</v>
      </c>
      <c r="I34" s="503">
        <v>161166627</v>
      </c>
      <c r="J34" s="501">
        <f t="shared" si="11"/>
        <v>641577872</v>
      </c>
      <c r="K34" s="502">
        <f t="shared" si="7"/>
        <v>-0.41179721687382631</v>
      </c>
      <c r="L34" s="502">
        <f t="shared" si="7"/>
        <v>-2.1051568659211894</v>
      </c>
      <c r="P34" s="539" t="s">
        <v>261</v>
      </c>
      <c r="Q34" s="504">
        <v>161833051</v>
      </c>
      <c r="R34" s="501">
        <f t="shared" si="12"/>
        <v>655374534</v>
      </c>
      <c r="S34" s="502">
        <f t="shared" si="8"/>
        <v>11.615928574877062</v>
      </c>
      <c r="T34" s="502">
        <f t="shared" si="8"/>
        <v>6.5845788668759022</v>
      </c>
      <c r="X34" s="540" t="s">
        <v>261</v>
      </c>
      <c r="Y34" s="508">
        <v>144991000</v>
      </c>
      <c r="Z34" s="509">
        <v>614886826</v>
      </c>
      <c r="AE34" s="540" t="s">
        <v>261</v>
      </c>
      <c r="AF34" s="508">
        <v>163172988</v>
      </c>
      <c r="AG34" s="509">
        <f t="shared" si="13"/>
        <v>603947995</v>
      </c>
      <c r="AI34" s="539" t="s">
        <v>261</v>
      </c>
      <c r="AJ34" s="508">
        <v>132527931</v>
      </c>
      <c r="AK34"/>
    </row>
    <row r="35" spans="1:37" ht="15" customHeight="1">
      <c r="A35" s="539" t="s">
        <v>262</v>
      </c>
      <c r="B35" s="500">
        <v>172309001</v>
      </c>
      <c r="C35" s="501">
        <f t="shared" si="9"/>
        <v>882458569</v>
      </c>
      <c r="D35" s="502">
        <f t="shared" si="10"/>
        <v>6.8675179434400064</v>
      </c>
      <c r="E35" s="502">
        <f t="shared" si="10"/>
        <v>9.9206811746057895</v>
      </c>
      <c r="H35" s="539" t="s">
        <v>262</v>
      </c>
      <c r="I35" s="503">
        <v>161236084</v>
      </c>
      <c r="J35" s="501">
        <f t="shared" si="11"/>
        <v>802813956</v>
      </c>
      <c r="K35" s="502">
        <f t="shared" si="7"/>
        <v>-0.15067618998696397</v>
      </c>
      <c r="L35" s="502">
        <f t="shared" si="7"/>
        <v>-1.7187862482571228</v>
      </c>
      <c r="P35" s="539" t="s">
        <v>262</v>
      </c>
      <c r="Q35" s="504">
        <v>161479395</v>
      </c>
      <c r="R35" s="501">
        <f t="shared" si="12"/>
        <v>816853929</v>
      </c>
      <c r="S35" s="502">
        <f t="shared" si="8"/>
        <v>1.1314305939931864</v>
      </c>
      <c r="T35" s="502">
        <f t="shared" si="8"/>
        <v>5.4604310815401975</v>
      </c>
      <c r="X35" s="540" t="s">
        <v>262</v>
      </c>
      <c r="Y35" s="506">
        <v>159672808</v>
      </c>
      <c r="Z35" s="507">
        <v>774559634</v>
      </c>
      <c r="AE35" s="540" t="s">
        <v>262</v>
      </c>
      <c r="AF35" s="506">
        <v>147287789</v>
      </c>
      <c r="AG35" s="507">
        <f t="shared" si="13"/>
        <v>751235784</v>
      </c>
      <c r="AI35" s="539" t="s">
        <v>262</v>
      </c>
      <c r="AJ35" s="506">
        <v>135253559</v>
      </c>
      <c r="AK35"/>
    </row>
    <row r="36" spans="1:37" ht="15" customHeight="1">
      <c r="A36" s="539" t="s">
        <v>263</v>
      </c>
      <c r="B36" s="500">
        <v>163738778</v>
      </c>
      <c r="C36" s="501">
        <f t="shared" si="9"/>
        <v>1046197347</v>
      </c>
      <c r="D36" s="502">
        <f t="shared" si="10"/>
        <v>4.7350665016026969</v>
      </c>
      <c r="E36" s="502">
        <f t="shared" si="10"/>
        <v>9.0754546989246929</v>
      </c>
      <c r="H36" s="539" t="s">
        <v>263</v>
      </c>
      <c r="I36" s="503">
        <v>156336157</v>
      </c>
      <c r="J36" s="501">
        <f t="shared" si="11"/>
        <v>959150113</v>
      </c>
      <c r="K36" s="502">
        <f t="shared" si="7"/>
        <v>-0.69837297646285879</v>
      </c>
      <c r="L36" s="502">
        <f t="shared" si="7"/>
        <v>-1.5538974658061977</v>
      </c>
      <c r="P36" s="539" t="s">
        <v>263</v>
      </c>
      <c r="Q36" s="504">
        <v>157435645</v>
      </c>
      <c r="R36" s="501">
        <f t="shared" si="12"/>
        <v>974289574</v>
      </c>
      <c r="S36" s="502">
        <f t="shared" si="8"/>
        <v>-0.52414245508708868</v>
      </c>
      <c r="T36" s="512">
        <f t="shared" si="8"/>
        <v>4.445074721179104</v>
      </c>
      <c r="X36" s="540" t="s">
        <v>263</v>
      </c>
      <c r="Y36" s="506">
        <v>158265180</v>
      </c>
      <c r="Z36" s="507">
        <v>932824814</v>
      </c>
      <c r="AE36" s="540" t="s">
        <v>263</v>
      </c>
      <c r="AF36" s="506">
        <v>137904628</v>
      </c>
      <c r="AG36" s="507">
        <f t="shared" si="13"/>
        <v>889140412</v>
      </c>
      <c r="AI36" s="539" t="s">
        <v>263</v>
      </c>
      <c r="AJ36" s="506">
        <v>124800121</v>
      </c>
      <c r="AK36"/>
    </row>
    <row r="37" spans="1:37" ht="15" customHeight="1">
      <c r="A37" s="539" t="s">
        <v>264</v>
      </c>
      <c r="B37" s="500">
        <v>160039040</v>
      </c>
      <c r="C37" s="501">
        <f t="shared" si="9"/>
        <v>1206236387</v>
      </c>
      <c r="D37" s="502">
        <f t="shared" si="10"/>
        <v>-1.5832632295388844</v>
      </c>
      <c r="E37" s="502">
        <f t="shared" si="10"/>
        <v>7.5303406464581304</v>
      </c>
      <c r="H37" s="539" t="s">
        <v>264</v>
      </c>
      <c r="I37" s="503">
        <v>162613642</v>
      </c>
      <c r="J37" s="501">
        <f t="shared" si="11"/>
        <v>1121763755</v>
      </c>
      <c r="K37" s="502">
        <f t="shared" si="7"/>
        <v>9.7539093175344167</v>
      </c>
      <c r="L37" s="502">
        <f t="shared" si="7"/>
        <v>-6.1282730167799199E-2</v>
      </c>
      <c r="P37" s="539" t="s">
        <v>264</v>
      </c>
      <c r="Q37" s="504">
        <v>148162050</v>
      </c>
      <c r="R37" s="501">
        <f t="shared" si="12"/>
        <v>1122451624</v>
      </c>
      <c r="S37" s="502">
        <f t="shared" si="8"/>
        <v>-5.8279669068189781</v>
      </c>
      <c r="T37" s="512">
        <f t="shared" si="8"/>
        <v>2.962469929925025</v>
      </c>
      <c r="X37" s="540" t="s">
        <v>264</v>
      </c>
      <c r="Y37" s="506">
        <v>157331264</v>
      </c>
      <c r="Z37" s="507">
        <v>1090156078</v>
      </c>
      <c r="AE37" s="540" t="s">
        <v>264</v>
      </c>
      <c r="AF37" s="506">
        <v>146654943</v>
      </c>
      <c r="AG37" s="507">
        <f t="shared" si="13"/>
        <v>1035795355</v>
      </c>
      <c r="AI37" s="539" t="s">
        <v>264</v>
      </c>
      <c r="AJ37" s="506">
        <v>141780454</v>
      </c>
      <c r="AK37"/>
    </row>
    <row r="38" spans="1:37" ht="15" customHeight="1">
      <c r="A38" s="539" t="s">
        <v>265</v>
      </c>
      <c r="B38" s="542">
        <v>163043098</v>
      </c>
      <c r="C38" s="501">
        <f t="shared" si="9"/>
        <v>1369279485</v>
      </c>
      <c r="D38" s="502">
        <f t="shared" si="10"/>
        <v>-8.3927817955294741E-3</v>
      </c>
      <c r="E38" s="502">
        <f t="shared" si="10"/>
        <v>6.5735987635652195</v>
      </c>
      <c r="H38" s="539" t="s">
        <v>265</v>
      </c>
      <c r="I38" s="542">
        <v>163056783</v>
      </c>
      <c r="J38" s="501">
        <f t="shared" si="11"/>
        <v>1284820538</v>
      </c>
      <c r="K38" s="502">
        <f t="shared" si="7"/>
        <v>-0.24045363798662003</v>
      </c>
      <c r="L38" s="502">
        <f t="shared" si="7"/>
        <v>-8.4056987298096394E-2</v>
      </c>
      <c r="M38" s="489"/>
      <c r="N38" s="489"/>
      <c r="P38" s="539" t="s">
        <v>265</v>
      </c>
      <c r="Q38" s="543">
        <v>163449804</v>
      </c>
      <c r="R38" s="501">
        <f t="shared" si="12"/>
        <v>1285901428</v>
      </c>
      <c r="S38" s="502">
        <f t="shared" si="8"/>
        <v>11.967596778395528</v>
      </c>
      <c r="T38" s="512">
        <f t="shared" si="8"/>
        <v>4.025916696389201</v>
      </c>
      <c r="X38" s="540" t="s">
        <v>265</v>
      </c>
      <c r="Y38" s="506">
        <v>145979559</v>
      </c>
      <c r="Z38" s="507">
        <v>1236135637</v>
      </c>
      <c r="AE38" s="540" t="s">
        <v>265</v>
      </c>
      <c r="AF38" s="506">
        <v>143642198</v>
      </c>
      <c r="AG38" s="507">
        <f t="shared" si="13"/>
        <v>1179437553</v>
      </c>
      <c r="AI38" s="539" t="s">
        <v>265</v>
      </c>
      <c r="AJ38" s="506">
        <v>131815930</v>
      </c>
      <c r="AK38"/>
    </row>
    <row r="39" spans="1:37" ht="15" customHeight="1">
      <c r="A39" s="539" t="s">
        <v>266</v>
      </c>
      <c r="B39" s="542"/>
      <c r="C39" s="501"/>
      <c r="D39" s="502">
        <f t="shared" si="10"/>
        <v>-100</v>
      </c>
      <c r="E39" s="502">
        <f t="shared" si="10"/>
        <v>-100</v>
      </c>
      <c r="H39" s="539" t="s">
        <v>266</v>
      </c>
      <c r="I39" s="542">
        <v>165006433</v>
      </c>
      <c r="J39" s="501">
        <f t="shared" si="11"/>
        <v>1449826971</v>
      </c>
      <c r="K39" s="502">
        <f t="shared" si="7"/>
        <v>3.8870022695465938</v>
      </c>
      <c r="L39" s="502">
        <f t="shared" si="7"/>
        <v>0.35251727170151237</v>
      </c>
      <c r="P39" s="539" t="s">
        <v>266</v>
      </c>
      <c r="Q39" s="543">
        <v>158832606</v>
      </c>
      <c r="R39" s="501">
        <f t="shared" si="12"/>
        <v>1444734034</v>
      </c>
      <c r="S39" s="502">
        <f t="shared" si="8"/>
        <v>1.4700704011090215</v>
      </c>
      <c r="T39" s="512">
        <f t="shared" si="8"/>
        <v>3.7386474665963245</v>
      </c>
      <c r="X39" s="540" t="s">
        <v>266</v>
      </c>
      <c r="Y39" s="506">
        <v>156531483</v>
      </c>
      <c r="Z39" s="507">
        <v>1392667120</v>
      </c>
      <c r="AE39" s="540" t="s">
        <v>266</v>
      </c>
      <c r="AF39" s="506">
        <v>162820378</v>
      </c>
      <c r="AG39" s="507">
        <f t="shared" si="13"/>
        <v>1342257931</v>
      </c>
      <c r="AI39" s="539" t="s">
        <v>266</v>
      </c>
      <c r="AJ39" s="506">
        <v>128600790</v>
      </c>
      <c r="AK39"/>
    </row>
    <row r="40" spans="1:37" ht="15" customHeight="1">
      <c r="A40" s="539" t="s">
        <v>267</v>
      </c>
      <c r="B40" s="542"/>
      <c r="C40" s="501"/>
      <c r="D40" s="502">
        <f t="shared" si="10"/>
        <v>-100</v>
      </c>
      <c r="E40" s="502">
        <f t="shared" si="10"/>
        <v>-100</v>
      </c>
      <c r="H40" s="539" t="s">
        <v>267</v>
      </c>
      <c r="I40" s="542">
        <v>183885284</v>
      </c>
      <c r="J40" s="501">
        <f t="shared" si="11"/>
        <v>1633712255</v>
      </c>
      <c r="K40" s="502">
        <f t="shared" si="7"/>
        <v>7.8220864030809825</v>
      </c>
      <c r="L40" s="502">
        <f t="shared" si="7"/>
        <v>1.1411725455627488</v>
      </c>
      <c r="P40" s="539" t="s">
        <v>267</v>
      </c>
      <c r="Q40" s="543">
        <v>170545099</v>
      </c>
      <c r="R40" s="501">
        <f t="shared" si="12"/>
        <v>1615279133</v>
      </c>
      <c r="S40" s="502">
        <f t="shared" si="8"/>
        <v>-8.2343186126247622E-2</v>
      </c>
      <c r="T40" s="512">
        <f t="shared" si="8"/>
        <v>3.3214746598519951</v>
      </c>
      <c r="X40" s="540" t="s">
        <v>267</v>
      </c>
      <c r="Y40" s="506">
        <v>170685647</v>
      </c>
      <c r="Z40" s="507">
        <v>1563352767</v>
      </c>
      <c r="AE40" s="540" t="s">
        <v>267</v>
      </c>
      <c r="AF40" s="506">
        <v>173818899</v>
      </c>
      <c r="AG40" s="507">
        <f t="shared" si="13"/>
        <v>1516076830</v>
      </c>
      <c r="AI40" s="539" t="s">
        <v>267</v>
      </c>
      <c r="AJ40" s="506">
        <v>150851118</v>
      </c>
      <c r="AK40"/>
    </row>
    <row r="41" spans="1:37" ht="15" customHeight="1">
      <c r="A41" s="539" t="s">
        <v>268</v>
      </c>
      <c r="B41" s="542"/>
      <c r="C41" s="501"/>
      <c r="D41" s="502">
        <f t="shared" si="10"/>
        <v>-100</v>
      </c>
      <c r="E41" s="502">
        <f t="shared" si="10"/>
        <v>-100</v>
      </c>
      <c r="H41" s="539" t="s">
        <v>268</v>
      </c>
      <c r="I41" s="542">
        <v>182489203</v>
      </c>
      <c r="J41" s="501">
        <f t="shared" si="11"/>
        <v>1816201458</v>
      </c>
      <c r="K41" s="502">
        <f t="shared" si="7"/>
        <v>7.9658113988599473</v>
      </c>
      <c r="L41" s="502">
        <f t="shared" si="7"/>
        <v>1.7876624041250047</v>
      </c>
      <c r="P41" s="539" t="s">
        <v>268</v>
      </c>
      <c r="Q41" s="543">
        <v>169024991</v>
      </c>
      <c r="R41" s="501">
        <f t="shared" si="12"/>
        <v>1784304124</v>
      </c>
      <c r="S41" s="502">
        <f t="shared" si="8"/>
        <v>1.3397332283616921</v>
      </c>
      <c r="T41" s="512">
        <f t="shared" si="8"/>
        <v>3.1304294728698041</v>
      </c>
      <c r="X41" s="540" t="s">
        <v>268</v>
      </c>
      <c r="Y41" s="506">
        <v>166790444</v>
      </c>
      <c r="Z41" s="507">
        <v>1730143211</v>
      </c>
      <c r="AB41" s="544"/>
      <c r="AC41" s="544"/>
      <c r="AE41" s="540" t="s">
        <v>268</v>
      </c>
      <c r="AF41" s="506">
        <v>154339709</v>
      </c>
      <c r="AG41" s="507">
        <f t="shared" si="13"/>
        <v>1670416539</v>
      </c>
      <c r="AI41" s="539" t="s">
        <v>268</v>
      </c>
      <c r="AJ41" s="506">
        <v>143678542</v>
      </c>
      <c r="AK41"/>
    </row>
    <row r="42" spans="1:37" ht="15" customHeight="1">
      <c r="A42" s="539" t="s">
        <v>269</v>
      </c>
      <c r="B42" s="542"/>
      <c r="C42" s="501"/>
      <c r="D42" s="502">
        <f t="shared" si="10"/>
        <v>-100</v>
      </c>
      <c r="E42" s="502">
        <f t="shared" si="10"/>
        <v>-100</v>
      </c>
      <c r="H42" s="539" t="s">
        <v>269</v>
      </c>
      <c r="I42" s="542">
        <v>176056200</v>
      </c>
      <c r="J42" s="501">
        <f t="shared" si="11"/>
        <v>1992257658</v>
      </c>
      <c r="K42" s="502">
        <f t="shared" si="7"/>
        <v>-2.5193359971720586</v>
      </c>
      <c r="L42" s="502">
        <f t="shared" si="7"/>
        <v>1.3917812719728371</v>
      </c>
      <c r="P42" s="539" t="s">
        <v>269</v>
      </c>
      <c r="Q42" s="506">
        <v>180606279</v>
      </c>
      <c r="R42" s="501">
        <f t="shared" si="12"/>
        <v>1964910403</v>
      </c>
      <c r="S42" s="512">
        <f t="shared" si="8"/>
        <v>1.6947482502270061</v>
      </c>
      <c r="T42" s="512">
        <f t="shared" si="8"/>
        <v>2.9967781605246762</v>
      </c>
      <c r="U42" s="489"/>
      <c r="X42" s="540" t="s">
        <v>269</v>
      </c>
      <c r="Y42" s="506">
        <v>177596466</v>
      </c>
      <c r="Z42" s="507">
        <v>1907739677</v>
      </c>
      <c r="AE42" s="540" t="s">
        <v>269</v>
      </c>
      <c r="AF42" s="506">
        <v>169546637</v>
      </c>
      <c r="AG42" s="507">
        <f t="shared" si="13"/>
        <v>1839963176</v>
      </c>
      <c r="AI42" s="539" t="s">
        <v>269</v>
      </c>
      <c r="AJ42" s="506">
        <v>141830833</v>
      </c>
      <c r="AK42"/>
    </row>
    <row r="43" spans="1:37" ht="15" customHeight="1">
      <c r="A43" s="2"/>
      <c r="B43" s="545"/>
      <c r="C43" s="528"/>
      <c r="D43" s="502"/>
      <c r="H43" s="2"/>
      <c r="I43" s="545"/>
      <c r="J43" s="528"/>
      <c r="K43" s="502"/>
      <c r="P43" s="2"/>
      <c r="Q43" s="545"/>
      <c r="R43" s="528"/>
      <c r="S43" s="512"/>
      <c r="T43" s="546"/>
      <c r="X43" s="526"/>
      <c r="Y43" s="545"/>
      <c r="Z43" s="528"/>
      <c r="AE43" s="526"/>
      <c r="AF43" s="545"/>
      <c r="AG43" s="528"/>
      <c r="AI43" s="2"/>
      <c r="AJ43" s="545"/>
      <c r="AK43"/>
    </row>
    <row r="44" spans="1:37" ht="15" customHeight="1">
      <c r="A44" s="520" t="s">
        <v>270</v>
      </c>
      <c r="B44" s="547">
        <f>SUM(B31:B42)</f>
        <v>1369279485</v>
      </c>
      <c r="C44" s="548"/>
      <c r="D44" s="502"/>
      <c r="H44" s="520" t="s">
        <v>271</v>
      </c>
      <c r="I44" s="547">
        <f>SUM(I31:I42)</f>
        <v>1992257658</v>
      </c>
      <c r="J44" s="548"/>
      <c r="K44" s="502"/>
      <c r="M44" s="513">
        <f>I44/1000000</f>
        <v>1992.257658</v>
      </c>
      <c r="N44" s="514" t="s">
        <v>278</v>
      </c>
      <c r="P44" s="520" t="s">
        <v>273</v>
      </c>
      <c r="Q44" s="547">
        <f>SUM(Q31:Q42)</f>
        <v>1964910403</v>
      </c>
      <c r="R44" s="548"/>
      <c r="S44" s="512">
        <f>((Q44-Y44)/Y44)*100</f>
        <v>2.9967781605246762</v>
      </c>
      <c r="T44" s="546"/>
      <c r="U44" s="513">
        <f>Q44/1000000</f>
        <v>1964.9104030000001</v>
      </c>
      <c r="V44" s="514" t="s">
        <v>278</v>
      </c>
      <c r="W44" s="489"/>
      <c r="X44" s="523" t="s">
        <v>274</v>
      </c>
      <c r="Y44" s="547">
        <f>SUM(Y31:Y42)</f>
        <v>1907739677</v>
      </c>
      <c r="Z44" s="548"/>
      <c r="AB44" s="513">
        <f>Y44/1000000</f>
        <v>1907.739677</v>
      </c>
      <c r="AC44" s="522" t="s">
        <v>278</v>
      </c>
      <c r="AE44" s="523" t="s">
        <v>275</v>
      </c>
      <c r="AF44" s="547">
        <f>SUM(AF31:AF42)</f>
        <v>1839963176</v>
      </c>
      <c r="AG44" s="548"/>
      <c r="AI44" s="520" t="s">
        <v>276</v>
      </c>
      <c r="AJ44" s="547">
        <f>SUM(AJ31:AJ42)</f>
        <v>1654707814</v>
      </c>
      <c r="AK44"/>
    </row>
    <row r="45" spans="1:37" ht="15" customHeight="1">
      <c r="S45"/>
      <c r="X45" s="549"/>
      <c r="Y45" s="550"/>
      <c r="Z45" s="550"/>
      <c r="AI45" s="526"/>
      <c r="AJ45" s="526"/>
    </row>
    <row r="46" spans="1:37" ht="15" customHeight="1">
      <c r="M46" s="489"/>
      <c r="N46" s="489"/>
      <c r="S46"/>
      <c r="X46" s="526"/>
      <c r="Y46" s="526"/>
      <c r="Z46" s="526"/>
      <c r="AI46" s="526"/>
      <c r="AJ46" s="526"/>
    </row>
    <row r="47" spans="1:37" ht="15" customHeight="1">
      <c r="R47" s="551"/>
      <c r="X47" s="526"/>
      <c r="Y47" s="526"/>
      <c r="Z47" s="552"/>
      <c r="AI47" s="526"/>
      <c r="AJ47" s="526"/>
    </row>
    <row r="48" spans="1:37" ht="15" customHeight="1">
      <c r="J48" s="491"/>
      <c r="M48" s="489"/>
      <c r="N48" s="489"/>
      <c r="R48" s="544"/>
      <c r="T48" s="489"/>
      <c r="X48" s="526"/>
      <c r="Y48" s="526"/>
      <c r="Z48" s="553"/>
      <c r="AI48" s="526"/>
      <c r="AJ48" s="526"/>
    </row>
    <row r="49" spans="10:36" ht="15" customHeight="1">
      <c r="J49" s="489"/>
      <c r="T49" s="489"/>
      <c r="X49" s="526"/>
      <c r="Y49" s="526"/>
      <c r="Z49" s="526"/>
      <c r="AI49" s="526"/>
      <c r="AJ49" s="526"/>
    </row>
    <row r="50" spans="10:36" ht="15" customHeight="1">
      <c r="T50" s="489"/>
      <c r="X50" s="526"/>
      <c r="Y50" s="526"/>
      <c r="Z50" s="526"/>
      <c r="AI50" s="526"/>
      <c r="AJ50" s="526"/>
    </row>
    <row r="51" spans="10:36" ht="15" customHeight="1">
      <c r="X51" s="526"/>
      <c r="Y51" s="526"/>
      <c r="Z51" s="526"/>
    </row>
    <row r="52" spans="10:36" ht="15" customHeight="1">
      <c r="X52" s="526"/>
      <c r="Y52" s="526"/>
      <c r="Z52" s="526"/>
    </row>
    <row r="53" spans="10:36" ht="15" customHeight="1">
      <c r="T53" s="489"/>
      <c r="U53" s="551"/>
      <c r="V53" s="551"/>
      <c r="X53" s="526"/>
      <c r="Y53" s="526"/>
      <c r="Z53" s="526"/>
    </row>
    <row r="54" spans="10:36" ht="15" customHeight="1">
      <c r="X54" s="526"/>
      <c r="Y54" s="526"/>
      <c r="Z54" s="526"/>
    </row>
    <row r="55" spans="10:36" ht="15" customHeight="1">
      <c r="X55" s="526"/>
      <c r="Y55" s="526"/>
      <c r="Z55" s="526"/>
    </row>
    <row r="56" spans="10:36" ht="15" customHeight="1">
      <c r="X56" s="526"/>
      <c r="Y56" s="526"/>
      <c r="Z56" s="526"/>
    </row>
    <row r="57" spans="10:36" ht="15" customHeight="1">
      <c r="X57" s="526"/>
      <c r="Y57" s="526"/>
      <c r="Z57" s="526"/>
    </row>
    <row r="58" spans="10:36" ht="15" customHeight="1">
      <c r="X58" s="526"/>
      <c r="Y58" s="526"/>
      <c r="Z58" s="526"/>
    </row>
    <row r="59" spans="10:36" ht="15" customHeight="1">
      <c r="X59" s="526"/>
      <c r="Y59" s="526"/>
      <c r="Z59" s="526"/>
    </row>
    <row r="60" spans="10:36" ht="15" customHeight="1">
      <c r="X60" s="526"/>
      <c r="Y60" s="526"/>
      <c r="Z60" s="526"/>
    </row>
    <row r="61" spans="10:36" ht="15" customHeight="1">
      <c r="X61" s="526"/>
      <c r="Y61" s="526"/>
      <c r="Z61" s="526"/>
    </row>
    <row r="62" spans="10:36" ht="15" customHeight="1">
      <c r="X62" s="526"/>
      <c r="Y62" s="526"/>
      <c r="Z62" s="526"/>
    </row>
    <row r="63" spans="10:36" ht="15" customHeight="1">
      <c r="X63" s="526"/>
      <c r="Y63" s="526"/>
      <c r="Z63" s="526"/>
    </row>
    <row r="64" spans="10:36" ht="15" customHeight="1">
      <c r="X64" s="526"/>
      <c r="Y64" s="526"/>
      <c r="Z64" s="526"/>
    </row>
    <row r="65" spans="24:26" ht="15" customHeight="1">
      <c r="X65" s="526"/>
      <c r="Y65" s="526"/>
      <c r="Z65" s="526"/>
    </row>
    <row r="66" spans="24:26" ht="15" customHeight="1">
      <c r="X66" s="526"/>
      <c r="Y66" s="526"/>
      <c r="Z66" s="526"/>
    </row>
    <row r="67" spans="24:26" ht="15" customHeight="1">
      <c r="X67" s="526"/>
      <c r="Y67" s="526"/>
      <c r="Z67" s="526"/>
    </row>
    <row r="68" spans="24:26" ht="15" customHeight="1">
      <c r="X68" s="526"/>
      <c r="Y68" s="526"/>
      <c r="Z68" s="526"/>
    </row>
    <row r="69" spans="24:26" ht="15" customHeight="1">
      <c r="X69" s="526"/>
      <c r="Y69" s="526"/>
      <c r="Z69" s="526"/>
    </row>
    <row r="70" spans="24:26" ht="15" customHeight="1">
      <c r="X70" s="526"/>
      <c r="Y70" s="526"/>
      <c r="Z70" s="526"/>
    </row>
    <row r="71" spans="24:26" ht="15" customHeight="1">
      <c r="X71" s="526"/>
      <c r="Y71" s="526"/>
      <c r="Z71" s="526"/>
    </row>
    <row r="72" spans="24:26" ht="15" customHeight="1">
      <c r="X72" s="526"/>
      <c r="Y72" s="526"/>
      <c r="Z72" s="526"/>
    </row>
    <row r="73" spans="24:26" ht="15" customHeight="1">
      <c r="X73" s="526"/>
      <c r="Y73" s="526"/>
      <c r="Z73" s="526"/>
    </row>
    <row r="74" spans="24:26" ht="15" customHeight="1">
      <c r="X74" s="526"/>
      <c r="Y74" s="526"/>
      <c r="Z74" s="526"/>
    </row>
    <row r="75" spans="24:26" ht="15" customHeight="1">
      <c r="X75" s="526"/>
      <c r="Y75" s="526"/>
      <c r="Z75" s="526"/>
    </row>
    <row r="76" spans="24:26" ht="15" customHeight="1">
      <c r="X76" s="526"/>
      <c r="Y76" s="526"/>
      <c r="Z76" s="526"/>
    </row>
    <row r="77" spans="24:26" ht="15" customHeight="1">
      <c r="X77" s="526"/>
      <c r="Y77" s="526"/>
      <c r="Z77" s="526"/>
    </row>
    <row r="78" spans="24:26" ht="15" customHeight="1">
      <c r="X78" s="526"/>
      <c r="Y78" s="526"/>
      <c r="Z78" s="526"/>
    </row>
    <row r="79" spans="24:26" ht="15" customHeight="1">
      <c r="X79" s="526"/>
      <c r="Y79" s="526"/>
      <c r="Z79" s="526"/>
    </row>
    <row r="80" spans="24:26" ht="15" customHeight="1">
      <c r="X80" s="526"/>
      <c r="Y80" s="526"/>
      <c r="Z80" s="526"/>
    </row>
    <row r="81" spans="24:26" ht="15" customHeight="1">
      <c r="X81" s="526"/>
      <c r="Y81" s="526"/>
      <c r="Z81" s="526"/>
    </row>
    <row r="82" spans="24:26" ht="15" customHeight="1">
      <c r="X82" s="526"/>
      <c r="Y82" s="526"/>
      <c r="Z82" s="526"/>
    </row>
    <row r="83" spans="24:26" ht="15" customHeight="1">
      <c r="X83" s="526"/>
      <c r="Y83" s="526"/>
      <c r="Z83" s="526"/>
    </row>
    <row r="84" spans="24:26" ht="15" customHeight="1">
      <c r="X84" s="526"/>
      <c r="Y84" s="526"/>
      <c r="Z84" s="526"/>
    </row>
    <row r="85" spans="24:26" ht="15" customHeight="1">
      <c r="X85" s="526"/>
      <c r="Y85" s="526"/>
      <c r="Z85" s="526"/>
    </row>
    <row r="86" spans="24:26" ht="15" customHeight="1">
      <c r="X86" s="526"/>
      <c r="Y86" s="526"/>
      <c r="Z86" s="526"/>
    </row>
    <row r="87" spans="24:26" ht="15" customHeight="1">
      <c r="X87" s="526"/>
      <c r="Y87" s="526"/>
      <c r="Z87" s="526"/>
    </row>
    <row r="88" spans="24:26" ht="15" customHeight="1">
      <c r="X88" s="526"/>
      <c r="Y88" s="526"/>
      <c r="Z88" s="526"/>
    </row>
    <row r="89" spans="24:26" ht="15" customHeight="1">
      <c r="X89" s="526"/>
      <c r="Y89" s="526"/>
      <c r="Z89" s="526"/>
    </row>
    <row r="90" spans="24:26" ht="15" customHeight="1">
      <c r="X90" s="526"/>
      <c r="Y90" s="526"/>
      <c r="Z90" s="526"/>
    </row>
    <row r="91" spans="24:26" ht="15" customHeight="1">
      <c r="X91" s="526"/>
      <c r="Y91" s="526"/>
      <c r="Z91" s="526"/>
    </row>
    <row r="92" spans="24:26" ht="15" customHeight="1">
      <c r="X92" s="526"/>
      <c r="Y92" s="526"/>
      <c r="Z92" s="526"/>
    </row>
    <row r="93" spans="24:26" ht="15" customHeight="1">
      <c r="X93" s="526"/>
      <c r="Y93" s="526"/>
      <c r="Z93" s="526"/>
    </row>
    <row r="94" spans="24:26" ht="15" customHeight="1">
      <c r="X94" s="526"/>
      <c r="Y94" s="526"/>
      <c r="Z94" s="526"/>
    </row>
    <row r="95" spans="24:26" ht="15" customHeight="1">
      <c r="X95" s="526"/>
      <c r="Y95" s="526"/>
      <c r="Z95" s="526"/>
    </row>
    <row r="96" spans="24:26" ht="15" customHeight="1">
      <c r="X96" s="526"/>
      <c r="Y96" s="526"/>
      <c r="Z96" s="526"/>
    </row>
    <row r="97" spans="24:26" ht="15" customHeight="1">
      <c r="X97" s="526"/>
      <c r="Y97" s="526"/>
      <c r="Z97" s="526"/>
    </row>
    <row r="98" spans="24:26" ht="15" customHeight="1">
      <c r="X98" s="526"/>
      <c r="Y98" s="526"/>
      <c r="Z98" s="526"/>
    </row>
    <row r="99" spans="24:26" ht="15" customHeight="1">
      <c r="X99" s="526"/>
      <c r="Y99" s="526"/>
      <c r="Z99" s="526"/>
    </row>
    <row r="100" spans="24:26" ht="15" customHeight="1">
      <c r="X100" s="526"/>
      <c r="Y100" s="526"/>
      <c r="Z100" s="526"/>
    </row>
    <row r="101" spans="24:26" ht="15" customHeight="1">
      <c r="X101" s="526"/>
      <c r="Y101" s="526"/>
      <c r="Z101" s="526"/>
    </row>
    <row r="102" spans="24:26" ht="15" customHeight="1">
      <c r="X102" s="526"/>
      <c r="Y102" s="526"/>
      <c r="Z102" s="526"/>
    </row>
    <row r="103" spans="24:26" ht="15" customHeight="1">
      <c r="X103" s="526"/>
      <c r="Y103" s="526"/>
      <c r="Z103" s="526"/>
    </row>
    <row r="104" spans="24:26" ht="15" customHeight="1">
      <c r="X104" s="526"/>
      <c r="Y104" s="526"/>
      <c r="Z104" s="526"/>
    </row>
    <row r="105" spans="24:26" ht="15" customHeight="1">
      <c r="X105" s="526"/>
      <c r="Y105" s="526"/>
      <c r="Z105" s="526"/>
    </row>
    <row r="106" spans="24:26" ht="15" customHeight="1">
      <c r="X106" s="526"/>
      <c r="Y106" s="526"/>
      <c r="Z106" s="526"/>
    </row>
    <row r="107" spans="24:26" ht="15" customHeight="1">
      <c r="X107" s="526"/>
      <c r="Y107" s="526"/>
      <c r="Z107" s="526"/>
    </row>
    <row r="108" spans="24:26" ht="15" customHeight="1">
      <c r="X108" s="526"/>
      <c r="Y108" s="526"/>
      <c r="Z108" s="526"/>
    </row>
    <row r="109" spans="24:26" ht="15" customHeight="1">
      <c r="X109" s="526"/>
      <c r="Y109" s="526"/>
      <c r="Z109" s="526"/>
    </row>
    <row r="110" spans="24:26" ht="15" customHeight="1">
      <c r="X110" s="526"/>
      <c r="Y110" s="526"/>
      <c r="Z110" s="526"/>
    </row>
    <row r="111" spans="24:26" ht="15" customHeight="1">
      <c r="X111" s="526"/>
      <c r="Y111" s="526"/>
      <c r="Z111" s="526"/>
    </row>
    <row r="112" spans="24:26" ht="15" customHeight="1">
      <c r="X112" s="526"/>
      <c r="Y112" s="526"/>
      <c r="Z112" s="526"/>
    </row>
    <row r="113" spans="24:26" ht="15" customHeight="1">
      <c r="X113" s="526"/>
      <c r="Y113" s="526"/>
      <c r="Z113" s="526"/>
    </row>
    <row r="114" spans="24:26" ht="15" customHeight="1">
      <c r="X114" s="526"/>
      <c r="Y114" s="526"/>
      <c r="Z114" s="526"/>
    </row>
    <row r="115" spans="24:26" ht="15" customHeight="1">
      <c r="X115" s="526"/>
      <c r="Y115" s="526"/>
      <c r="Z115" s="526"/>
    </row>
    <row r="116" spans="24:26" ht="15" customHeight="1">
      <c r="X116" s="526"/>
      <c r="Y116" s="526"/>
      <c r="Z116" s="526"/>
    </row>
    <row r="117" spans="24:26" ht="15" customHeight="1">
      <c r="X117" s="526"/>
      <c r="Y117" s="526"/>
      <c r="Z117" s="526"/>
    </row>
    <row r="118" spans="24:26" ht="15" customHeight="1">
      <c r="X118" s="526"/>
      <c r="Y118" s="526"/>
      <c r="Z118" s="526"/>
    </row>
    <row r="119" spans="24:26" ht="15" customHeight="1">
      <c r="X119" s="526"/>
      <c r="Y119" s="526"/>
      <c r="Z119" s="526"/>
    </row>
    <row r="120" spans="24:26" ht="15" customHeight="1">
      <c r="X120" s="526"/>
      <c r="Y120" s="526"/>
      <c r="Z120" s="526"/>
    </row>
    <row r="121" spans="24:26" ht="15" customHeight="1">
      <c r="X121" s="526"/>
      <c r="Y121" s="526"/>
      <c r="Z121" s="526"/>
    </row>
    <row r="122" spans="24:26" ht="15" customHeight="1">
      <c r="X122" s="526"/>
      <c r="Y122" s="526"/>
      <c r="Z122" s="526"/>
    </row>
    <row r="123" spans="24:26" ht="15" customHeight="1">
      <c r="X123" s="526"/>
      <c r="Y123" s="526"/>
      <c r="Z123" s="526"/>
    </row>
    <row r="124" spans="24:26" ht="15" customHeight="1">
      <c r="X124" s="526"/>
      <c r="Y124" s="526"/>
      <c r="Z124" s="526"/>
    </row>
    <row r="125" spans="24:26" ht="15" customHeight="1">
      <c r="X125" s="526"/>
      <c r="Y125" s="526"/>
      <c r="Z125" s="526"/>
    </row>
    <row r="126" spans="24:26" ht="15" customHeight="1">
      <c r="X126" s="526"/>
      <c r="Y126" s="526"/>
      <c r="Z126" s="526"/>
    </row>
    <row r="127" spans="24:26" ht="15" customHeight="1">
      <c r="X127" s="526"/>
      <c r="Y127" s="526"/>
      <c r="Z127" s="526"/>
    </row>
    <row r="128" spans="24:26" ht="15" customHeight="1">
      <c r="X128" s="526"/>
      <c r="Y128" s="526"/>
      <c r="Z128" s="526"/>
    </row>
    <row r="129" spans="24:26" ht="15" customHeight="1">
      <c r="X129" s="526"/>
      <c r="Y129" s="526"/>
      <c r="Z129" s="526"/>
    </row>
    <row r="130" spans="24:26" ht="15" customHeight="1">
      <c r="X130" s="526"/>
      <c r="Y130" s="526"/>
      <c r="Z130" s="526"/>
    </row>
    <row r="131" spans="24:26" ht="15" customHeight="1">
      <c r="X131" s="526"/>
      <c r="Y131" s="526"/>
      <c r="Z131" s="526"/>
    </row>
    <row r="132" spans="24:26" ht="15" customHeight="1">
      <c r="X132" s="526"/>
      <c r="Y132" s="526"/>
      <c r="Z132" s="526"/>
    </row>
    <row r="133" spans="24:26" ht="15" customHeight="1">
      <c r="X133" s="526"/>
      <c r="Y133" s="526"/>
      <c r="Z133" s="526"/>
    </row>
    <row r="134" spans="24:26" ht="15" customHeight="1">
      <c r="X134" s="526"/>
      <c r="Y134" s="526"/>
      <c r="Z134" s="526"/>
    </row>
    <row r="135" spans="24:26" ht="15" customHeight="1">
      <c r="X135" s="526"/>
      <c r="Y135" s="526"/>
      <c r="Z135" s="526"/>
    </row>
    <row r="136" spans="24:26" ht="15" customHeight="1">
      <c r="X136" s="526"/>
      <c r="Y136" s="526"/>
      <c r="Z136" s="526"/>
    </row>
    <row r="137" spans="24:26" ht="15" customHeight="1">
      <c r="X137" s="526"/>
      <c r="Y137" s="526"/>
      <c r="Z137" s="526"/>
    </row>
    <row r="138" spans="24:26" ht="15" customHeight="1">
      <c r="X138" s="526"/>
      <c r="Y138" s="526"/>
      <c r="Z138" s="526"/>
    </row>
    <row r="139" spans="24:26" ht="15" customHeight="1">
      <c r="X139" s="526"/>
      <c r="Y139" s="526"/>
      <c r="Z139" s="526"/>
    </row>
    <row r="140" spans="24:26" ht="15" customHeight="1">
      <c r="X140" s="526"/>
      <c r="Y140" s="526"/>
      <c r="Z140" s="526"/>
    </row>
    <row r="141" spans="24:26" ht="15" customHeight="1">
      <c r="X141" s="526"/>
      <c r="Y141" s="526"/>
      <c r="Z141" s="526"/>
    </row>
    <row r="142" spans="24:26" ht="15" customHeight="1">
      <c r="X142" s="526"/>
      <c r="Y142" s="526"/>
      <c r="Z142" s="526"/>
    </row>
    <row r="143" spans="24:26" ht="15" customHeight="1">
      <c r="X143" s="526"/>
      <c r="Y143" s="526"/>
      <c r="Z143" s="526"/>
    </row>
    <row r="144" spans="24:26" ht="15" customHeight="1">
      <c r="X144" s="526"/>
      <c r="Y144" s="526"/>
      <c r="Z144" s="526"/>
    </row>
    <row r="145" spans="24:26" ht="15" customHeight="1">
      <c r="X145" s="526"/>
      <c r="Y145" s="526"/>
      <c r="Z145" s="526"/>
    </row>
    <row r="146" spans="24:26" ht="15" customHeight="1">
      <c r="X146" s="526"/>
      <c r="Y146" s="526"/>
      <c r="Z146" s="526"/>
    </row>
    <row r="147" spans="24:26" ht="15" customHeight="1">
      <c r="X147" s="526"/>
      <c r="Y147" s="526"/>
      <c r="Z147" s="526"/>
    </row>
    <row r="148" spans="24:26" ht="15" customHeight="1">
      <c r="X148" s="526"/>
      <c r="Y148" s="526"/>
      <c r="Z148" s="526"/>
    </row>
    <row r="149" spans="24:26" ht="15" customHeight="1">
      <c r="X149" s="526"/>
      <c r="Y149" s="526"/>
      <c r="Z149" s="526"/>
    </row>
    <row r="150" spans="24:26" ht="15" customHeight="1">
      <c r="X150" s="526"/>
      <c r="Y150" s="526"/>
      <c r="Z150" s="526"/>
    </row>
    <row r="151" spans="24:26" ht="15" customHeight="1">
      <c r="X151" s="526"/>
      <c r="Y151" s="526"/>
      <c r="Z151" s="526"/>
    </row>
    <row r="152" spans="24:26" ht="15" customHeight="1">
      <c r="X152" s="526"/>
      <c r="Y152" s="526"/>
      <c r="Z152" s="526"/>
    </row>
    <row r="153" spans="24:26" ht="15" customHeight="1">
      <c r="X153" s="526"/>
      <c r="Y153" s="526"/>
      <c r="Z153" s="526"/>
    </row>
    <row r="154" spans="24:26" ht="15" customHeight="1">
      <c r="X154" s="526"/>
      <c r="Y154" s="526"/>
      <c r="Z154" s="526"/>
    </row>
    <row r="155" spans="24:26" ht="15" customHeight="1">
      <c r="X155" s="526"/>
      <c r="Y155" s="526"/>
      <c r="Z155" s="526"/>
    </row>
    <row r="156" spans="24:26" ht="15" customHeight="1">
      <c r="X156" s="526"/>
      <c r="Y156" s="526"/>
      <c r="Z156" s="526"/>
    </row>
    <row r="157" spans="24:26" ht="15" customHeight="1">
      <c r="X157" s="526"/>
      <c r="Y157" s="526"/>
      <c r="Z157" s="526"/>
    </row>
    <row r="158" spans="24:26" ht="15" customHeight="1">
      <c r="X158" s="526"/>
      <c r="Y158" s="526"/>
      <c r="Z158" s="526"/>
    </row>
    <row r="159" spans="24:26" ht="15" customHeight="1">
      <c r="X159" s="526"/>
      <c r="Y159" s="526"/>
      <c r="Z159" s="526"/>
    </row>
    <row r="160" spans="24:26" ht="15" customHeight="1">
      <c r="X160" s="526"/>
      <c r="Y160" s="526"/>
      <c r="Z160" s="526"/>
    </row>
    <row r="161" spans="24:26" ht="15" customHeight="1">
      <c r="X161" s="526"/>
      <c r="Y161" s="526"/>
      <c r="Z161" s="526"/>
    </row>
    <row r="162" spans="24:26" ht="15" customHeight="1">
      <c r="X162" s="526"/>
      <c r="Y162" s="526"/>
      <c r="Z162" s="526"/>
    </row>
    <row r="163" spans="24:26" ht="15" customHeight="1">
      <c r="X163" s="526"/>
      <c r="Y163" s="526"/>
      <c r="Z163" s="526"/>
    </row>
    <row r="164" spans="24:26" ht="15" customHeight="1">
      <c r="X164" s="526"/>
      <c r="Y164" s="526"/>
      <c r="Z164" s="526"/>
    </row>
    <row r="165" spans="24:26" ht="15" customHeight="1">
      <c r="X165" s="526"/>
      <c r="Y165" s="526"/>
      <c r="Z165" s="526"/>
    </row>
    <row r="166" spans="24:26" ht="15" customHeight="1">
      <c r="X166" s="526"/>
      <c r="Y166" s="526"/>
      <c r="Z166" s="526"/>
    </row>
    <row r="167" spans="24:26" ht="15" customHeight="1">
      <c r="X167" s="526"/>
      <c r="Y167" s="526"/>
      <c r="Z167" s="526"/>
    </row>
    <row r="168" spans="24:26" ht="15" customHeight="1">
      <c r="X168" s="526"/>
      <c r="Y168" s="526"/>
      <c r="Z168" s="526"/>
    </row>
    <row r="169" spans="24:26" ht="15" customHeight="1">
      <c r="X169" s="526"/>
      <c r="Y169" s="526"/>
      <c r="Z169" s="526"/>
    </row>
    <row r="170" spans="24:26" ht="15" customHeight="1">
      <c r="X170" s="526"/>
      <c r="Y170" s="526"/>
      <c r="Z170" s="526"/>
    </row>
    <row r="171" spans="24:26" ht="15" customHeight="1">
      <c r="X171" s="526"/>
      <c r="Y171" s="526"/>
      <c r="Z171" s="526"/>
    </row>
    <row r="172" spans="24:26" ht="15" customHeight="1">
      <c r="X172" s="526"/>
      <c r="Y172" s="526"/>
      <c r="Z172" s="526"/>
    </row>
    <row r="173" spans="24:26" ht="15" customHeight="1">
      <c r="X173" s="526"/>
      <c r="Y173" s="526"/>
      <c r="Z173" s="526"/>
    </row>
    <row r="174" spans="24:26" ht="15" customHeight="1">
      <c r="X174" s="526"/>
      <c r="Y174" s="526"/>
      <c r="Z174" s="526"/>
    </row>
    <row r="175" spans="24:26" ht="15" customHeight="1">
      <c r="X175" s="526"/>
      <c r="Y175" s="526"/>
      <c r="Z175" s="526"/>
    </row>
    <row r="176" spans="24:26" ht="15" customHeight="1">
      <c r="X176" s="526"/>
      <c r="Y176" s="526"/>
      <c r="Z176" s="526"/>
    </row>
    <row r="177" spans="24:26" ht="15" customHeight="1">
      <c r="X177" s="526"/>
      <c r="Y177" s="526"/>
      <c r="Z177" s="526"/>
    </row>
    <row r="178" spans="24:26" ht="15" customHeight="1">
      <c r="X178" s="526"/>
      <c r="Y178" s="526"/>
      <c r="Z178" s="526"/>
    </row>
    <row r="179" spans="24:26" ht="15" customHeight="1">
      <c r="X179" s="526"/>
      <c r="Y179" s="526"/>
      <c r="Z179" s="526"/>
    </row>
    <row r="180" spans="24:26" ht="15" customHeight="1">
      <c r="X180" s="526"/>
      <c r="Y180" s="526"/>
      <c r="Z180" s="526"/>
    </row>
    <row r="181" spans="24:26" ht="15" customHeight="1">
      <c r="X181" s="526"/>
      <c r="Y181" s="526"/>
      <c r="Z181" s="526"/>
    </row>
    <row r="182" spans="24:26" ht="15" customHeight="1">
      <c r="X182" s="526"/>
      <c r="Y182" s="526"/>
      <c r="Z182" s="526"/>
    </row>
    <row r="183" spans="24:26" ht="15" customHeight="1">
      <c r="X183" s="526"/>
      <c r="Y183" s="526"/>
      <c r="Z183" s="526"/>
    </row>
    <row r="184" spans="24:26" ht="15" customHeight="1">
      <c r="X184" s="526"/>
      <c r="Y184" s="526"/>
      <c r="Z184" s="526"/>
    </row>
    <row r="185" spans="24:26" ht="15" customHeight="1">
      <c r="X185" s="526"/>
      <c r="Y185" s="526"/>
      <c r="Z185" s="526"/>
    </row>
    <row r="186" spans="24:26" ht="15" customHeight="1">
      <c r="X186" s="526"/>
      <c r="Y186" s="526"/>
      <c r="Z186" s="526"/>
    </row>
    <row r="187" spans="24:26" ht="15" customHeight="1">
      <c r="X187" s="526"/>
      <c r="Y187" s="526"/>
      <c r="Z187" s="526"/>
    </row>
    <row r="188" spans="24:26" ht="15" customHeight="1">
      <c r="X188" s="526"/>
      <c r="Y188" s="526"/>
      <c r="Z188" s="526"/>
    </row>
    <row r="189" spans="24:26" ht="15" customHeight="1">
      <c r="X189" s="526"/>
      <c r="Y189" s="526"/>
      <c r="Z189" s="526"/>
    </row>
    <row r="190" spans="24:26" ht="15" customHeight="1">
      <c r="X190" s="526"/>
      <c r="Y190" s="526"/>
      <c r="Z190" s="526"/>
    </row>
    <row r="191" spans="24:26" ht="15" customHeight="1">
      <c r="X191" s="526"/>
      <c r="Y191" s="526"/>
      <c r="Z191" s="526"/>
    </row>
    <row r="192" spans="24:26" ht="15" customHeight="1">
      <c r="X192" s="526"/>
      <c r="Y192" s="526"/>
      <c r="Z192" s="526"/>
    </row>
    <row r="193" spans="24:26" ht="15" customHeight="1">
      <c r="X193" s="526"/>
      <c r="Y193" s="526"/>
      <c r="Z193" s="526"/>
    </row>
    <row r="194" spans="24:26" ht="15" customHeight="1">
      <c r="X194" s="526"/>
      <c r="Y194" s="526"/>
      <c r="Z194" s="526"/>
    </row>
    <row r="195" spans="24:26" ht="15" customHeight="1">
      <c r="X195" s="526"/>
      <c r="Y195" s="526"/>
      <c r="Z195" s="526"/>
    </row>
    <row r="196" spans="24:26" ht="15" customHeight="1">
      <c r="X196" s="526"/>
      <c r="Y196" s="526"/>
      <c r="Z196" s="526"/>
    </row>
    <row r="197" spans="24:26" ht="15" customHeight="1">
      <c r="X197" s="526"/>
      <c r="Y197" s="526"/>
      <c r="Z197" s="526"/>
    </row>
    <row r="198" spans="24:26" ht="15" customHeight="1">
      <c r="X198" s="526"/>
      <c r="Y198" s="526"/>
      <c r="Z198" s="526"/>
    </row>
    <row r="199" spans="24:26" ht="15" customHeight="1">
      <c r="X199" s="526"/>
      <c r="Y199" s="526"/>
      <c r="Z199" s="526"/>
    </row>
    <row r="200" spans="24:26" ht="15" customHeight="1">
      <c r="X200" s="526"/>
      <c r="Y200" s="526"/>
      <c r="Z200" s="526"/>
    </row>
    <row r="201" spans="24:26" ht="15" customHeight="1">
      <c r="X201" s="526"/>
      <c r="Y201" s="526"/>
      <c r="Z201" s="526"/>
    </row>
    <row r="202" spans="24:26" ht="15" customHeight="1">
      <c r="X202" s="526"/>
      <c r="Y202" s="526"/>
      <c r="Z202" s="526"/>
    </row>
    <row r="203" spans="24:26" ht="15" customHeight="1">
      <c r="X203" s="526"/>
      <c r="Y203" s="526"/>
      <c r="Z203" s="526"/>
    </row>
    <row r="204" spans="24:26" ht="15" customHeight="1">
      <c r="X204" s="526"/>
      <c r="Y204" s="526"/>
      <c r="Z204" s="526"/>
    </row>
    <row r="205" spans="24:26" ht="15" customHeight="1">
      <c r="X205" s="526"/>
      <c r="Y205" s="526"/>
      <c r="Z205" s="526"/>
    </row>
    <row r="206" spans="24:26" ht="15" customHeight="1">
      <c r="X206" s="526"/>
      <c r="Y206" s="526"/>
      <c r="Z206" s="526"/>
    </row>
    <row r="207" spans="24:26" ht="15" customHeight="1">
      <c r="X207" s="526"/>
      <c r="Y207" s="526"/>
      <c r="Z207" s="526"/>
    </row>
    <row r="208" spans="24:26" ht="15" customHeight="1">
      <c r="X208" s="526"/>
      <c r="Y208" s="526"/>
      <c r="Z208" s="526"/>
    </row>
    <row r="209" spans="24:26">
      <c r="X209" s="526"/>
      <c r="Y209" s="526"/>
      <c r="Z209" s="526"/>
    </row>
    <row r="210" spans="24:26">
      <c r="X210" s="526"/>
      <c r="Y210" s="526"/>
      <c r="Z210" s="526"/>
    </row>
    <row r="211" spans="24:26">
      <c r="X211" s="526"/>
      <c r="Y211" s="526"/>
      <c r="Z211" s="526"/>
    </row>
    <row r="212" spans="24:26">
      <c r="X212" s="526"/>
      <c r="Y212" s="526"/>
      <c r="Z212" s="526"/>
    </row>
    <row r="213" spans="24:26">
      <c r="X213" s="526"/>
      <c r="Y213" s="526"/>
      <c r="Z213" s="526"/>
    </row>
    <row r="214" spans="24:26">
      <c r="X214" s="526"/>
      <c r="Y214" s="526"/>
      <c r="Z214" s="526"/>
    </row>
    <row r="215" spans="24:26">
      <c r="X215" s="526"/>
      <c r="Y215" s="526"/>
      <c r="Z215" s="526"/>
    </row>
    <row r="216" spans="24:26">
      <c r="X216" s="526"/>
      <c r="Y216" s="526"/>
      <c r="Z216" s="526"/>
    </row>
    <row r="217" spans="24:26">
      <c r="X217" s="526"/>
      <c r="Y217" s="526"/>
      <c r="Z217" s="526"/>
    </row>
    <row r="218" spans="24:26">
      <c r="X218" s="526"/>
      <c r="Y218" s="526"/>
      <c r="Z218" s="526"/>
    </row>
    <row r="219" spans="24:26">
      <c r="X219" s="526"/>
      <c r="Y219" s="526"/>
      <c r="Z219" s="526"/>
    </row>
    <row r="220" spans="24:26">
      <c r="X220" s="526"/>
      <c r="Y220" s="526"/>
      <c r="Z220" s="526"/>
    </row>
    <row r="221" spans="24:26">
      <c r="X221" s="526"/>
      <c r="Y221" s="526"/>
      <c r="Z221" s="526"/>
    </row>
    <row r="222" spans="24:26">
      <c r="X222" s="526"/>
      <c r="Y222" s="526"/>
      <c r="Z222" s="526"/>
    </row>
    <row r="223" spans="24:26">
      <c r="X223" s="526"/>
      <c r="Y223" s="526"/>
      <c r="Z223" s="526"/>
    </row>
    <row r="224" spans="24:26">
      <c r="X224" s="526"/>
      <c r="Y224" s="526"/>
      <c r="Z224" s="526"/>
    </row>
    <row r="225" spans="24:26">
      <c r="X225" s="526"/>
      <c r="Y225" s="526"/>
      <c r="Z225" s="526"/>
    </row>
    <row r="226" spans="24:26">
      <c r="X226" s="526"/>
      <c r="Y226" s="526"/>
      <c r="Z226" s="526"/>
    </row>
    <row r="227" spans="24:26">
      <c r="X227" s="526"/>
      <c r="Y227" s="526"/>
      <c r="Z227" s="526"/>
    </row>
    <row r="228" spans="24:26">
      <c r="X228" s="526"/>
      <c r="Y228" s="526"/>
      <c r="Z228" s="526"/>
    </row>
    <row r="229" spans="24:26">
      <c r="X229" s="526"/>
      <c r="Y229" s="526"/>
      <c r="Z229" s="526"/>
    </row>
    <row r="230" spans="24:26">
      <c r="X230" s="526"/>
      <c r="Y230" s="526"/>
      <c r="Z230" s="526"/>
    </row>
    <row r="231" spans="24:26">
      <c r="X231" s="526"/>
      <c r="Y231" s="526"/>
      <c r="Z231" s="526"/>
    </row>
    <row r="232" spans="24:26">
      <c r="X232" s="526"/>
      <c r="Y232" s="526"/>
      <c r="Z232" s="526"/>
    </row>
    <row r="233" spans="24:26">
      <c r="X233" s="526"/>
      <c r="Y233" s="526"/>
      <c r="Z233" s="526"/>
    </row>
    <row r="234" spans="24:26">
      <c r="X234" s="526"/>
      <c r="Y234" s="526"/>
      <c r="Z234" s="526"/>
    </row>
    <row r="235" spans="24:26">
      <c r="X235" s="526"/>
      <c r="Y235" s="526"/>
      <c r="Z235" s="526"/>
    </row>
    <row r="236" spans="24:26">
      <c r="X236" s="526"/>
      <c r="Y236" s="526"/>
      <c r="Z236" s="526"/>
    </row>
    <row r="237" spans="24:26">
      <c r="X237" s="526"/>
      <c r="Y237" s="526"/>
      <c r="Z237" s="526"/>
    </row>
    <row r="238" spans="24:26">
      <c r="X238" s="526"/>
      <c r="Y238" s="526"/>
      <c r="Z238" s="526"/>
    </row>
    <row r="239" spans="24:26">
      <c r="X239" s="526"/>
      <c r="Y239" s="526"/>
      <c r="Z239" s="526"/>
    </row>
    <row r="240" spans="24:26">
      <c r="X240" s="526"/>
      <c r="Y240" s="526"/>
      <c r="Z240" s="526"/>
    </row>
    <row r="241" spans="24:26">
      <c r="X241" s="526"/>
      <c r="Y241" s="526"/>
      <c r="Z241" s="526"/>
    </row>
    <row r="242" spans="24:26">
      <c r="X242" s="526"/>
      <c r="Y242" s="526"/>
      <c r="Z242" s="526"/>
    </row>
    <row r="243" spans="24:26">
      <c r="X243" s="526"/>
      <c r="Y243" s="526"/>
      <c r="Z243" s="526"/>
    </row>
    <row r="244" spans="24:26">
      <c r="X244" s="526"/>
      <c r="Y244" s="526"/>
      <c r="Z244" s="526"/>
    </row>
    <row r="245" spans="24:26">
      <c r="X245" s="526"/>
      <c r="Y245" s="526"/>
      <c r="Z245" s="526"/>
    </row>
    <row r="246" spans="24:26">
      <c r="X246" s="526"/>
      <c r="Y246" s="526"/>
      <c r="Z246" s="526"/>
    </row>
    <row r="247" spans="24:26">
      <c r="X247" s="526"/>
      <c r="Y247" s="526"/>
      <c r="Z247" s="526"/>
    </row>
    <row r="248" spans="24:26">
      <c r="X248" s="526"/>
      <c r="Y248" s="526"/>
      <c r="Z248" s="526"/>
    </row>
    <row r="249" spans="24:26">
      <c r="X249" s="526"/>
      <c r="Y249" s="526"/>
      <c r="Z249" s="526"/>
    </row>
    <row r="250" spans="24:26">
      <c r="X250" s="526"/>
      <c r="Y250" s="526"/>
      <c r="Z250" s="526"/>
    </row>
    <row r="251" spans="24:26">
      <c r="X251" s="526"/>
      <c r="Y251" s="526"/>
      <c r="Z251" s="526"/>
    </row>
    <row r="252" spans="24:26">
      <c r="X252" s="526"/>
      <c r="Y252" s="526"/>
      <c r="Z252" s="526"/>
    </row>
    <row r="253" spans="24:26">
      <c r="X253" s="526"/>
      <c r="Y253" s="526"/>
      <c r="Z253" s="526"/>
    </row>
    <row r="254" spans="24:26">
      <c r="X254" s="526"/>
      <c r="Y254" s="526"/>
      <c r="Z254" s="526"/>
    </row>
    <row r="255" spans="24:26">
      <c r="X255" s="526"/>
      <c r="Y255" s="526"/>
      <c r="Z255" s="526"/>
    </row>
    <row r="256" spans="24:26">
      <c r="X256" s="526"/>
      <c r="Y256" s="526"/>
      <c r="Z256" s="526"/>
    </row>
    <row r="257" spans="24:26">
      <c r="X257" s="526"/>
      <c r="Y257" s="526"/>
      <c r="Z257" s="526"/>
    </row>
    <row r="258" spans="24:26">
      <c r="X258" s="526"/>
      <c r="Y258" s="526"/>
      <c r="Z258" s="526"/>
    </row>
    <row r="259" spans="24:26">
      <c r="X259" s="526"/>
      <c r="Y259" s="526"/>
      <c r="Z259" s="526"/>
    </row>
    <row r="260" spans="24:26">
      <c r="X260" s="526"/>
      <c r="Y260" s="526"/>
      <c r="Z260" s="526"/>
    </row>
    <row r="261" spans="24:26">
      <c r="X261" s="526"/>
      <c r="Y261" s="526"/>
      <c r="Z261" s="526"/>
    </row>
    <row r="262" spans="24:26">
      <c r="X262" s="526"/>
      <c r="Y262" s="526"/>
      <c r="Z262" s="526"/>
    </row>
    <row r="263" spans="24:26">
      <c r="X263" s="526"/>
      <c r="Y263" s="526"/>
      <c r="Z263" s="526"/>
    </row>
    <row r="264" spans="24:26">
      <c r="X264" s="526"/>
      <c r="Y264" s="526"/>
      <c r="Z264" s="526"/>
    </row>
    <row r="265" spans="24:26">
      <c r="X265" s="526"/>
      <c r="Y265" s="526"/>
      <c r="Z265" s="526"/>
    </row>
    <row r="266" spans="24:26">
      <c r="X266" s="526"/>
      <c r="Y266" s="526"/>
      <c r="Z266" s="526"/>
    </row>
    <row r="267" spans="24:26">
      <c r="X267" s="526"/>
      <c r="Y267" s="526"/>
      <c r="Z267" s="526"/>
    </row>
    <row r="268" spans="24:26">
      <c r="X268" s="526"/>
      <c r="Y268" s="526"/>
      <c r="Z268" s="526"/>
    </row>
    <row r="269" spans="24:26">
      <c r="X269" s="526"/>
      <c r="Y269" s="526"/>
      <c r="Z269" s="526"/>
    </row>
    <row r="270" spans="24:26">
      <c r="X270" s="526"/>
      <c r="Y270" s="526"/>
      <c r="Z270" s="526"/>
    </row>
    <row r="271" spans="24:26">
      <c r="X271" s="526"/>
      <c r="Y271" s="526"/>
      <c r="Z271" s="526"/>
    </row>
    <row r="272" spans="24:26">
      <c r="X272" s="526"/>
      <c r="Y272" s="526"/>
      <c r="Z272" s="526"/>
    </row>
    <row r="273" spans="24:26">
      <c r="X273" s="526"/>
      <c r="Y273" s="526"/>
      <c r="Z273" s="526"/>
    </row>
    <row r="274" spans="24:26">
      <c r="X274" s="526"/>
      <c r="Y274" s="526"/>
      <c r="Z274" s="526"/>
    </row>
    <row r="275" spans="24:26">
      <c r="X275" s="526"/>
      <c r="Y275" s="526"/>
      <c r="Z275" s="526"/>
    </row>
    <row r="276" spans="24:26">
      <c r="X276" s="526"/>
      <c r="Y276" s="526"/>
      <c r="Z276" s="526"/>
    </row>
    <row r="277" spans="24:26">
      <c r="X277" s="526"/>
      <c r="Y277" s="526"/>
      <c r="Z277" s="526"/>
    </row>
    <row r="278" spans="24:26">
      <c r="X278" s="526"/>
      <c r="Y278" s="526"/>
      <c r="Z278" s="526"/>
    </row>
    <row r="279" spans="24:26">
      <c r="X279" s="526"/>
      <c r="Y279" s="526"/>
      <c r="Z279" s="526"/>
    </row>
    <row r="280" spans="24:26">
      <c r="X280" s="526"/>
      <c r="Y280" s="526"/>
      <c r="Z280" s="526"/>
    </row>
    <row r="281" spans="24:26">
      <c r="X281" s="526"/>
      <c r="Y281" s="526"/>
      <c r="Z281" s="526"/>
    </row>
    <row r="282" spans="24:26">
      <c r="X282" s="526"/>
      <c r="Y282" s="526"/>
      <c r="Z282" s="526"/>
    </row>
    <row r="283" spans="24:26">
      <c r="X283" s="526"/>
      <c r="Y283" s="526"/>
      <c r="Z283" s="526"/>
    </row>
    <row r="284" spans="24:26">
      <c r="X284" s="526"/>
      <c r="Y284" s="526"/>
      <c r="Z284" s="526"/>
    </row>
    <row r="285" spans="24:26">
      <c r="X285" s="526"/>
      <c r="Y285" s="526"/>
      <c r="Z285" s="526"/>
    </row>
    <row r="286" spans="24:26">
      <c r="X286" s="526"/>
      <c r="Y286" s="526"/>
      <c r="Z286" s="526"/>
    </row>
    <row r="287" spans="24:26">
      <c r="X287" s="526"/>
      <c r="Y287" s="526"/>
      <c r="Z287" s="526"/>
    </row>
    <row r="288" spans="24:26">
      <c r="X288" s="526"/>
      <c r="Y288" s="526"/>
      <c r="Z288" s="526"/>
    </row>
    <row r="289" spans="24:26">
      <c r="X289" s="526"/>
      <c r="Y289" s="526"/>
      <c r="Z289" s="526"/>
    </row>
    <row r="290" spans="24:26">
      <c r="X290" s="526"/>
      <c r="Y290" s="526"/>
      <c r="Z290" s="526"/>
    </row>
    <row r="291" spans="24:26">
      <c r="X291" s="526"/>
      <c r="Y291" s="526"/>
      <c r="Z291" s="526"/>
    </row>
    <row r="292" spans="24:26">
      <c r="X292" s="526"/>
      <c r="Y292" s="526"/>
      <c r="Z292" s="526"/>
    </row>
    <row r="293" spans="24:26">
      <c r="X293" s="526"/>
      <c r="Y293" s="526"/>
      <c r="Z293" s="526"/>
    </row>
    <row r="294" spans="24:26">
      <c r="X294" s="526"/>
      <c r="Y294" s="526"/>
      <c r="Z294" s="526"/>
    </row>
    <row r="295" spans="24:26">
      <c r="X295" s="526"/>
      <c r="Y295" s="526"/>
      <c r="Z295" s="526"/>
    </row>
    <row r="296" spans="24:26">
      <c r="X296" s="526"/>
      <c r="Y296" s="526"/>
      <c r="Z296" s="526"/>
    </row>
    <row r="297" spans="24:26">
      <c r="X297" s="526"/>
      <c r="Y297" s="526"/>
      <c r="Z297" s="526"/>
    </row>
    <row r="298" spans="24:26">
      <c r="X298" s="526"/>
      <c r="Y298" s="526"/>
      <c r="Z298" s="526"/>
    </row>
    <row r="299" spans="24:26">
      <c r="X299" s="526"/>
      <c r="Y299" s="526"/>
      <c r="Z299" s="526"/>
    </row>
    <row r="300" spans="24:26">
      <c r="X300" s="526"/>
      <c r="Y300" s="526"/>
      <c r="Z300" s="526"/>
    </row>
    <row r="301" spans="24:26">
      <c r="X301" s="526"/>
      <c r="Y301" s="526"/>
      <c r="Z301" s="526"/>
    </row>
    <row r="302" spans="24:26">
      <c r="X302" s="526"/>
      <c r="Y302" s="526"/>
      <c r="Z302" s="526"/>
    </row>
    <row r="303" spans="24:26">
      <c r="X303" s="526"/>
      <c r="Y303" s="526"/>
      <c r="Z303" s="526"/>
    </row>
    <row r="304" spans="24:26">
      <c r="X304" s="526"/>
      <c r="Y304" s="526"/>
      <c r="Z304" s="526"/>
    </row>
    <row r="305" spans="24:26">
      <c r="X305" s="526"/>
      <c r="Y305" s="526"/>
      <c r="Z305" s="526"/>
    </row>
    <row r="306" spans="24:26">
      <c r="X306" s="526"/>
      <c r="Y306" s="526"/>
      <c r="Z306" s="526"/>
    </row>
    <row r="307" spans="24:26">
      <c r="X307" s="526"/>
      <c r="Y307" s="526"/>
      <c r="Z307" s="526"/>
    </row>
    <row r="308" spans="24:26">
      <c r="X308" s="526"/>
      <c r="Y308" s="526"/>
      <c r="Z308" s="526"/>
    </row>
    <row r="309" spans="24:26">
      <c r="X309" s="526"/>
      <c r="Y309" s="526"/>
      <c r="Z309" s="526"/>
    </row>
    <row r="310" spans="24:26">
      <c r="X310" s="526"/>
      <c r="Y310" s="526"/>
      <c r="Z310" s="526"/>
    </row>
    <row r="311" spans="24:26">
      <c r="X311" s="526"/>
      <c r="Y311" s="526"/>
      <c r="Z311" s="526"/>
    </row>
    <row r="312" spans="24:26">
      <c r="X312" s="526"/>
      <c r="Y312" s="526"/>
      <c r="Z312" s="526"/>
    </row>
    <row r="313" spans="24:26">
      <c r="X313" s="526"/>
      <c r="Y313" s="526"/>
      <c r="Z313" s="526"/>
    </row>
    <row r="314" spans="24:26">
      <c r="X314" s="526"/>
      <c r="Y314" s="526"/>
      <c r="Z314" s="526"/>
    </row>
    <row r="315" spans="24:26">
      <c r="X315" s="526"/>
      <c r="Y315" s="526"/>
      <c r="Z315" s="526"/>
    </row>
    <row r="316" spans="24:26">
      <c r="X316" s="526"/>
      <c r="Y316" s="526"/>
      <c r="Z316" s="526"/>
    </row>
    <row r="317" spans="24:26">
      <c r="X317" s="526"/>
      <c r="Y317" s="526"/>
      <c r="Z317" s="526"/>
    </row>
    <row r="318" spans="24:26">
      <c r="X318" s="526"/>
      <c r="Y318" s="526"/>
      <c r="Z318" s="526"/>
    </row>
    <row r="319" spans="24:26">
      <c r="X319" s="526"/>
      <c r="Y319" s="526"/>
      <c r="Z319" s="526"/>
    </row>
    <row r="320" spans="24:26">
      <c r="X320" s="526"/>
      <c r="Y320" s="526"/>
      <c r="Z320" s="526"/>
    </row>
    <row r="321" spans="24:26">
      <c r="X321" s="526"/>
      <c r="Y321" s="526"/>
      <c r="Z321" s="526"/>
    </row>
    <row r="322" spans="24:26">
      <c r="X322" s="526"/>
      <c r="Y322" s="526"/>
      <c r="Z322" s="526"/>
    </row>
    <row r="323" spans="24:26">
      <c r="X323" s="526"/>
      <c r="Y323" s="526"/>
      <c r="Z323" s="526"/>
    </row>
    <row r="324" spans="24:26">
      <c r="X324" s="526"/>
      <c r="Y324" s="526"/>
      <c r="Z324" s="526"/>
    </row>
    <row r="325" spans="24:26">
      <c r="X325" s="526"/>
      <c r="Y325" s="526"/>
      <c r="Z325" s="526"/>
    </row>
    <row r="326" spans="24:26">
      <c r="X326" s="526"/>
      <c r="Y326" s="526"/>
      <c r="Z326" s="526"/>
    </row>
    <row r="327" spans="24:26">
      <c r="X327" s="526"/>
      <c r="Y327" s="526"/>
      <c r="Z327" s="526"/>
    </row>
    <row r="328" spans="24:26">
      <c r="X328" s="526"/>
      <c r="Y328" s="526"/>
      <c r="Z328" s="526"/>
    </row>
    <row r="329" spans="24:26">
      <c r="X329" s="526"/>
      <c r="Y329" s="526"/>
      <c r="Z329" s="526"/>
    </row>
    <row r="330" spans="24:26">
      <c r="X330" s="526"/>
      <c r="Y330" s="526"/>
      <c r="Z330" s="526"/>
    </row>
    <row r="331" spans="24:26">
      <c r="X331" s="526"/>
      <c r="Y331" s="526"/>
      <c r="Z331" s="526"/>
    </row>
    <row r="332" spans="24:26">
      <c r="X332" s="526"/>
      <c r="Y332" s="526"/>
      <c r="Z332" s="526"/>
    </row>
    <row r="333" spans="24:26">
      <c r="X333" s="526"/>
      <c r="Y333" s="526"/>
      <c r="Z333" s="526"/>
    </row>
    <row r="334" spans="24:26">
      <c r="X334" s="526"/>
      <c r="Y334" s="526"/>
      <c r="Z334" s="526"/>
    </row>
    <row r="335" spans="24:26">
      <c r="X335" s="526"/>
      <c r="Y335" s="526"/>
      <c r="Z335" s="526"/>
    </row>
    <row r="336" spans="24:26">
      <c r="X336" s="526"/>
      <c r="Y336" s="526"/>
      <c r="Z336" s="526"/>
    </row>
    <row r="337" spans="24:26">
      <c r="X337" s="526"/>
      <c r="Y337" s="526"/>
      <c r="Z337" s="526"/>
    </row>
    <row r="338" spans="24:26">
      <c r="X338" s="526"/>
      <c r="Y338" s="526"/>
      <c r="Z338" s="526"/>
    </row>
    <row r="339" spans="24:26">
      <c r="X339" s="526"/>
      <c r="Y339" s="526"/>
      <c r="Z339" s="526"/>
    </row>
    <row r="340" spans="24:26">
      <c r="X340" s="526"/>
      <c r="Y340" s="526"/>
      <c r="Z340" s="526"/>
    </row>
    <row r="341" spans="24:26">
      <c r="X341" s="526"/>
      <c r="Y341" s="526"/>
      <c r="Z341" s="526"/>
    </row>
    <row r="342" spans="24:26">
      <c r="X342" s="526"/>
      <c r="Y342" s="526"/>
      <c r="Z342" s="526"/>
    </row>
    <row r="343" spans="24:26">
      <c r="X343" s="526"/>
      <c r="Y343" s="526"/>
      <c r="Z343" s="526"/>
    </row>
    <row r="344" spans="24:26">
      <c r="X344" s="526"/>
      <c r="Y344" s="526"/>
      <c r="Z344" s="526"/>
    </row>
    <row r="345" spans="24:26">
      <c r="X345" s="526"/>
      <c r="Y345" s="526"/>
      <c r="Z345" s="526"/>
    </row>
    <row r="346" spans="24:26">
      <c r="X346" s="526"/>
      <c r="Y346" s="526"/>
      <c r="Z346" s="526"/>
    </row>
    <row r="347" spans="24:26">
      <c r="X347" s="526"/>
      <c r="Y347" s="526"/>
      <c r="Z347" s="526"/>
    </row>
    <row r="348" spans="24:26">
      <c r="X348" s="526"/>
      <c r="Y348" s="526"/>
      <c r="Z348" s="526"/>
    </row>
    <row r="349" spans="24:26">
      <c r="X349" s="526"/>
      <c r="Y349" s="526"/>
      <c r="Z349" s="526"/>
    </row>
    <row r="350" spans="24:26">
      <c r="X350" s="526"/>
      <c r="Y350" s="526"/>
      <c r="Z350" s="526"/>
    </row>
    <row r="351" spans="24:26">
      <c r="X351" s="526"/>
      <c r="Y351" s="526"/>
      <c r="Z351" s="526"/>
    </row>
    <row r="352" spans="24:26">
      <c r="X352" s="526"/>
      <c r="Y352" s="526"/>
      <c r="Z352" s="526"/>
    </row>
    <row r="353" spans="24:26">
      <c r="X353" s="526"/>
      <c r="Y353" s="526"/>
      <c r="Z353" s="526"/>
    </row>
    <row r="354" spans="24:26">
      <c r="X354" s="526"/>
      <c r="Y354" s="526"/>
      <c r="Z354" s="526"/>
    </row>
    <row r="355" spans="24:26">
      <c r="X355" s="526"/>
      <c r="Y355" s="526"/>
      <c r="Z355" s="526"/>
    </row>
    <row r="356" spans="24:26">
      <c r="X356" s="526"/>
      <c r="Y356" s="526"/>
      <c r="Z356" s="526"/>
    </row>
    <row r="357" spans="24:26">
      <c r="X357" s="526"/>
      <c r="Y357" s="526"/>
      <c r="Z357" s="526"/>
    </row>
    <row r="358" spans="24:26">
      <c r="X358" s="526"/>
      <c r="Y358" s="526"/>
      <c r="Z358" s="526"/>
    </row>
    <row r="359" spans="24:26">
      <c r="X359" s="526"/>
      <c r="Y359" s="526"/>
      <c r="Z359" s="526"/>
    </row>
    <row r="360" spans="24:26">
      <c r="X360" s="526"/>
      <c r="Y360" s="526"/>
      <c r="Z360" s="526"/>
    </row>
    <row r="361" spans="24:26">
      <c r="X361" s="526"/>
      <c r="Y361" s="526"/>
      <c r="Z361" s="526"/>
    </row>
    <row r="362" spans="24:26">
      <c r="X362" s="526"/>
      <c r="Y362" s="526"/>
      <c r="Z362" s="526"/>
    </row>
    <row r="363" spans="24:26">
      <c r="X363" s="526"/>
      <c r="Y363" s="526"/>
      <c r="Z363" s="526"/>
    </row>
    <row r="364" spans="24:26">
      <c r="X364" s="526"/>
      <c r="Y364" s="526"/>
      <c r="Z364" s="526"/>
    </row>
    <row r="365" spans="24:26">
      <c r="X365" s="526"/>
      <c r="Y365" s="526"/>
      <c r="Z365" s="526"/>
    </row>
    <row r="366" spans="24:26">
      <c r="X366" s="526"/>
      <c r="Y366" s="526"/>
      <c r="Z366" s="526"/>
    </row>
    <row r="367" spans="24:26">
      <c r="X367" s="526"/>
      <c r="Y367" s="526"/>
      <c r="Z367" s="526"/>
    </row>
    <row r="368" spans="24:26">
      <c r="X368" s="526"/>
      <c r="Y368" s="526"/>
      <c r="Z368" s="526"/>
    </row>
    <row r="369" spans="24:26">
      <c r="X369" s="526"/>
      <c r="Y369" s="526"/>
      <c r="Z369" s="526"/>
    </row>
    <row r="370" spans="24:26">
      <c r="X370" s="526"/>
      <c r="Y370" s="526"/>
      <c r="Z370" s="526"/>
    </row>
    <row r="371" spans="24:26">
      <c r="X371" s="526"/>
      <c r="Y371" s="526"/>
      <c r="Z371" s="526"/>
    </row>
    <row r="372" spans="24:26">
      <c r="X372" s="526"/>
      <c r="Y372" s="526"/>
      <c r="Z372" s="526"/>
    </row>
    <row r="373" spans="24:26">
      <c r="X373" s="526"/>
      <c r="Y373" s="526"/>
      <c r="Z373" s="526"/>
    </row>
    <row r="374" spans="24:26">
      <c r="X374" s="526"/>
      <c r="Y374" s="526"/>
      <c r="Z374" s="526"/>
    </row>
    <row r="375" spans="24:26">
      <c r="X375" s="526"/>
      <c r="Y375" s="526"/>
      <c r="Z375" s="526"/>
    </row>
    <row r="376" spans="24:26">
      <c r="X376" s="526"/>
      <c r="Y376" s="526"/>
      <c r="Z376" s="526"/>
    </row>
    <row r="377" spans="24:26">
      <c r="X377" s="526"/>
      <c r="Y377" s="526"/>
      <c r="Z377" s="526"/>
    </row>
    <row r="378" spans="24:26">
      <c r="X378" s="526"/>
      <c r="Y378" s="526"/>
      <c r="Z378" s="526"/>
    </row>
    <row r="379" spans="24:26">
      <c r="X379" s="526"/>
      <c r="Y379" s="526"/>
      <c r="Z379" s="526"/>
    </row>
    <row r="380" spans="24:26">
      <c r="X380" s="526"/>
      <c r="Y380" s="526"/>
      <c r="Z380" s="526"/>
    </row>
    <row r="381" spans="24:26">
      <c r="X381" s="526"/>
      <c r="Y381" s="526"/>
      <c r="Z381" s="526"/>
    </row>
    <row r="382" spans="24:26">
      <c r="X382" s="526"/>
      <c r="Y382" s="526"/>
      <c r="Z382" s="526"/>
    </row>
    <row r="383" spans="24:26">
      <c r="X383" s="526"/>
      <c r="Y383" s="526"/>
      <c r="Z383" s="526"/>
    </row>
    <row r="384" spans="24:26">
      <c r="X384" s="526"/>
      <c r="Y384" s="526"/>
      <c r="Z384" s="526"/>
    </row>
    <row r="385" spans="24:26">
      <c r="X385" s="526"/>
      <c r="Y385" s="526"/>
      <c r="Z385" s="526"/>
    </row>
    <row r="386" spans="24:26">
      <c r="X386" s="526"/>
      <c r="Y386" s="526"/>
      <c r="Z386" s="526"/>
    </row>
  </sheetData>
  <mergeCells count="14">
    <mergeCell ref="AI7:AI10"/>
    <mergeCell ref="AJ7:AJ8"/>
    <mergeCell ref="R9:R10"/>
    <mergeCell ref="Y9:Y10"/>
    <mergeCell ref="Z9:Z10"/>
    <mergeCell ref="AF9:AF10"/>
    <mergeCell ref="AG9:AG10"/>
    <mergeCell ref="AJ9:AJ10"/>
    <mergeCell ref="X7:X10"/>
    <mergeCell ref="Y7:Y8"/>
    <mergeCell ref="Z7:Z8"/>
    <mergeCell ref="AE7:AE10"/>
    <mergeCell ref="AF7:AF8"/>
    <mergeCell ref="AG7:AG8"/>
  </mergeCells>
  <pageMargins left="0.7" right="0.7" top="0.75" bottom="0.75" header="0.3" footer="0.3"/>
  <pageSetup paperSize="9" scale="50" orientation="portrait" r:id="rId1"/>
  <colBreaks count="3" manualBreakCount="3">
    <brk id="23" max="47" man="1"/>
    <brk id="30" max="47" man="1"/>
    <brk id="33" max="47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33"/>
  <sheetViews>
    <sheetView zoomScale="75" zoomScaleNormal="75" workbookViewId="0">
      <selection activeCell="V30" sqref="V30"/>
    </sheetView>
  </sheetViews>
  <sheetFormatPr defaultColWidth="12.7109375" defaultRowHeight="15"/>
  <cols>
    <col min="1" max="1" width="10.7109375" style="913" customWidth="1"/>
    <col min="2" max="2" width="12.42578125" style="913" customWidth="1"/>
    <col min="3" max="13" width="11" style="913" customWidth="1"/>
    <col min="14" max="14" width="14.28515625" style="913" customWidth="1"/>
    <col min="15" max="24" width="12.7109375" style="913"/>
    <col min="25" max="25" width="12.28515625" style="913" customWidth="1"/>
    <col min="26" max="16384" width="12.7109375" style="913"/>
  </cols>
  <sheetData>
    <row r="1" spans="1:17" s="910" customFormat="1" ht="25.5" customHeight="1">
      <c r="A1" s="1042" t="s">
        <v>444</v>
      </c>
      <c r="B1" s="1042"/>
      <c r="C1" s="1042"/>
      <c r="D1" s="1042"/>
      <c r="E1" s="1042"/>
      <c r="F1" s="1042"/>
      <c r="G1" s="1042"/>
      <c r="H1" s="1042"/>
      <c r="I1" s="1042"/>
      <c r="J1" s="1042"/>
      <c r="K1" s="1042"/>
      <c r="L1" s="1042"/>
      <c r="M1" s="1042"/>
      <c r="N1" s="1042"/>
      <c r="O1" s="1042"/>
      <c r="P1" s="1042"/>
      <c r="Q1" s="1042"/>
    </row>
    <row r="2" spans="1:17" s="910" customFormat="1" ht="25.5" customHeight="1">
      <c r="A2" s="1042" t="s">
        <v>445</v>
      </c>
      <c r="B2" s="1042"/>
      <c r="C2" s="1042"/>
      <c r="D2" s="1042"/>
      <c r="E2" s="1042"/>
      <c r="F2" s="1042"/>
      <c r="G2" s="1042"/>
      <c r="H2" s="1042"/>
      <c r="I2" s="1042"/>
      <c r="J2" s="1042"/>
      <c r="K2" s="1042"/>
      <c r="L2" s="1042"/>
      <c r="M2" s="1042"/>
      <c r="N2" s="1042"/>
      <c r="O2" s="1042"/>
      <c r="P2" s="1042"/>
      <c r="Q2" s="1042"/>
    </row>
    <row r="3" spans="1:17" s="910" customFormat="1" ht="25.5" customHeight="1" thickBot="1">
      <c r="A3" s="911"/>
      <c r="B3" s="911"/>
      <c r="C3" s="911"/>
      <c r="D3" s="911"/>
      <c r="E3" s="911"/>
      <c r="F3" s="911"/>
      <c r="G3" s="911"/>
      <c r="H3" s="911"/>
      <c r="I3" s="911"/>
      <c r="J3" s="911"/>
      <c r="K3" s="911"/>
      <c r="L3" s="911"/>
      <c r="M3" s="911"/>
      <c r="N3" s="911"/>
      <c r="O3" s="911"/>
      <c r="P3" s="911"/>
      <c r="Q3" s="911"/>
    </row>
    <row r="4" spans="1:17" ht="31.5" customHeight="1" thickBot="1">
      <c r="A4" s="912"/>
      <c r="B4" s="1043" t="s">
        <v>446</v>
      </c>
      <c r="C4" s="1044"/>
      <c r="D4" s="1044"/>
      <c r="E4" s="1044"/>
      <c r="F4" s="1044"/>
      <c r="G4" s="1044"/>
      <c r="H4" s="1044"/>
      <c r="I4" s="1044"/>
      <c r="J4" s="1044"/>
      <c r="K4" s="1044"/>
      <c r="L4" s="1044"/>
      <c r="M4" s="1044"/>
      <c r="N4" s="1044"/>
      <c r="O4" s="1044"/>
      <c r="P4" s="1044"/>
      <c r="Q4" s="1045"/>
    </row>
    <row r="5" spans="1:17" s="920" customFormat="1" ht="33.75" customHeight="1" thickBot="1">
      <c r="A5" s="914"/>
      <c r="B5" s="915" t="s">
        <v>250</v>
      </c>
      <c r="C5" s="915">
        <v>2018</v>
      </c>
      <c r="D5" s="915">
        <v>2017</v>
      </c>
      <c r="E5" s="916">
        <v>2016</v>
      </c>
      <c r="F5" s="916">
        <v>2015</v>
      </c>
      <c r="G5" s="916">
        <v>2014</v>
      </c>
      <c r="H5" s="916">
        <v>2013</v>
      </c>
      <c r="I5" s="916">
        <v>2012</v>
      </c>
      <c r="J5" s="916">
        <v>2011</v>
      </c>
      <c r="K5" s="916">
        <v>2010</v>
      </c>
      <c r="L5" s="917">
        <v>2009</v>
      </c>
      <c r="M5" s="917">
        <v>2008</v>
      </c>
      <c r="N5" s="918">
        <v>2007</v>
      </c>
      <c r="O5" s="916">
        <v>2006</v>
      </c>
      <c r="P5" s="917">
        <v>2005</v>
      </c>
      <c r="Q5" s="919">
        <v>2004</v>
      </c>
    </row>
    <row r="6" spans="1:17" s="926" customFormat="1" ht="24.75" customHeight="1">
      <c r="A6" s="921"/>
      <c r="B6" s="922" t="s">
        <v>447</v>
      </c>
      <c r="C6" s="923">
        <v>4.2289497058823526</v>
      </c>
      <c r="D6" s="923">
        <v>4.9394073529411768</v>
      </c>
      <c r="E6" s="923">
        <v>4.0279796470588236</v>
      </c>
      <c r="F6" s="923">
        <v>4.0381395294117644</v>
      </c>
      <c r="G6" s="923">
        <v>5.0113485882352942</v>
      </c>
      <c r="H6" s="924">
        <v>5.1095612941176478</v>
      </c>
      <c r="I6" s="925">
        <v>5.0677250000000003</v>
      </c>
      <c r="J6" s="925">
        <v>3.7429225294117656</v>
      </c>
      <c r="K6" s="925">
        <v>3.7128818235294121</v>
      </c>
      <c r="L6" s="925">
        <v>4.3656286470588235</v>
      </c>
      <c r="M6" s="925">
        <v>3.5207081764705883</v>
      </c>
      <c r="N6" s="925">
        <v>3.1934752352941178</v>
      </c>
      <c r="O6" s="925">
        <v>3.4406862941176475</v>
      </c>
      <c r="P6" s="925">
        <v>3.8886532941176473</v>
      </c>
      <c r="Q6" s="925">
        <v>3.1006559999999999</v>
      </c>
    </row>
    <row r="7" spans="1:17" s="926" customFormat="1" ht="24.75" customHeight="1">
      <c r="A7" s="921"/>
      <c r="B7" s="927" t="s">
        <v>448</v>
      </c>
      <c r="C7" s="923">
        <v>4.5414704705882354</v>
      </c>
      <c r="D7" s="923">
        <v>4.8579768823529399</v>
      </c>
      <c r="E7" s="923">
        <v>4.1675323529411772</v>
      </c>
      <c r="F7" s="923">
        <v>4.4162942352941181</v>
      </c>
      <c r="G7" s="923">
        <v>4.6216154705882353</v>
      </c>
      <c r="H7" s="924">
        <v>5.2091351764705891</v>
      </c>
      <c r="I7" s="928">
        <v>5.2290817647058825</v>
      </c>
      <c r="J7" s="928">
        <v>3.9855292941176472</v>
      </c>
      <c r="K7" s="928">
        <v>3.649275117647059</v>
      </c>
      <c r="L7" s="928">
        <v>4.4462944117647067</v>
      </c>
      <c r="M7" s="928">
        <v>3.3032082352941181</v>
      </c>
      <c r="N7" s="928">
        <v>3.2809239411764706</v>
      </c>
      <c r="O7" s="928">
        <v>3.2899512941176465</v>
      </c>
      <c r="P7" s="928">
        <v>3.9688449411764704</v>
      </c>
      <c r="Q7" s="928">
        <v>3.2866508235294112</v>
      </c>
    </row>
    <row r="8" spans="1:17" s="926" customFormat="1" ht="24.75" customHeight="1">
      <c r="A8" s="921"/>
      <c r="B8" s="927" t="s">
        <v>449</v>
      </c>
      <c r="C8" s="923">
        <v>4.6490431764705882</v>
      </c>
      <c r="D8" s="923">
        <v>4.9839025294117647</v>
      </c>
      <c r="E8" s="923">
        <v>4.2270257058823528</v>
      </c>
      <c r="F8" s="923">
        <v>4.3829683529411758</v>
      </c>
      <c r="G8" s="923">
        <v>4.7632558235294109</v>
      </c>
      <c r="H8" s="924">
        <v>5.3116860588235291</v>
      </c>
      <c r="I8" s="928">
        <v>5.1335547058823527</v>
      </c>
      <c r="J8" s="928">
        <v>4.2542851764705887</v>
      </c>
      <c r="K8" s="928">
        <v>3.7148455882352942</v>
      </c>
      <c r="L8" s="928">
        <v>4.7986043529411759</v>
      </c>
      <c r="M8" s="928">
        <v>3.6690160000000001</v>
      </c>
      <c r="N8" s="928">
        <v>3.3677585882352945</v>
      </c>
      <c r="O8" s="928">
        <v>3.4350626470588237</v>
      </c>
      <c r="P8" s="928">
        <v>3.9369115882352941</v>
      </c>
      <c r="Q8" s="928">
        <v>3.8695631764705882</v>
      </c>
    </row>
    <row r="9" spans="1:17" s="926" customFormat="1" ht="24.75" customHeight="1">
      <c r="A9" s="921"/>
      <c r="B9" s="927" t="s">
        <v>450</v>
      </c>
      <c r="C9" s="923">
        <v>4.5444696470588237</v>
      </c>
      <c r="D9" s="923">
        <v>5.4571384705882346</v>
      </c>
      <c r="E9" s="923">
        <v>4.116151764705883</v>
      </c>
      <c r="F9" s="923">
        <v>4.434768</v>
      </c>
      <c r="G9" s="923">
        <v>5.0712349999999997</v>
      </c>
      <c r="H9" s="924">
        <v>5.341960764705882</v>
      </c>
      <c r="I9" s="928">
        <v>5.238995411764706</v>
      </c>
      <c r="J9" s="928">
        <v>4.5199999999999996</v>
      </c>
      <c r="K9" s="928">
        <v>3.5780917058823531</v>
      </c>
      <c r="L9" s="928">
        <v>4.887862352941176</v>
      </c>
      <c r="M9" s="928">
        <v>3.686172941176471</v>
      </c>
      <c r="N9" s="928">
        <v>3.3316239411764705</v>
      </c>
      <c r="O9" s="928">
        <v>3.4256636470588235</v>
      </c>
      <c r="P9" s="928">
        <v>3.6686642352941186</v>
      </c>
      <c r="Q9" s="928">
        <v>4.0601775882352937</v>
      </c>
    </row>
    <row r="10" spans="1:17" s="926" customFormat="1" ht="24.75" customHeight="1">
      <c r="A10" s="921"/>
      <c r="B10" s="927" t="s">
        <v>451</v>
      </c>
      <c r="C10" s="923">
        <v>4.488636176470588</v>
      </c>
      <c r="D10" s="923">
        <v>5.6152957058823523</v>
      </c>
      <c r="E10" s="923">
        <v>4.525163882352941</v>
      </c>
      <c r="F10" s="923">
        <v>4.2417034705882353</v>
      </c>
      <c r="G10" s="923">
        <v>5.1252545882352942</v>
      </c>
      <c r="H10" s="924">
        <v>5.1541023529411758</v>
      </c>
      <c r="I10" s="928">
        <v>5.3398593529411764</v>
      </c>
      <c r="J10" s="928">
        <v>4.4800000000000004</v>
      </c>
      <c r="K10" s="928">
        <v>3.7969757647058828</v>
      </c>
      <c r="L10" s="928">
        <v>4.8411067058823525</v>
      </c>
      <c r="M10" s="928">
        <v>4.089438294117647</v>
      </c>
      <c r="N10" s="928">
        <v>3.2492872941176474</v>
      </c>
      <c r="O10" s="928">
        <v>3.4094021764705884</v>
      </c>
      <c r="P10" s="928">
        <v>3.5438795294117642</v>
      </c>
      <c r="Q10" s="928">
        <v>4.1184795294117649</v>
      </c>
    </row>
    <row r="11" spans="1:17" s="926" customFormat="1" ht="24.75" customHeight="1">
      <c r="A11" s="921"/>
      <c r="B11" s="927" t="s">
        <v>452</v>
      </c>
      <c r="C11" s="923">
        <v>4.6825380588235292</v>
      </c>
      <c r="D11" s="923">
        <v>5.7234862941176479</v>
      </c>
      <c r="E11" s="923">
        <v>4.9942168823529416</v>
      </c>
      <c r="F11" s="923">
        <v>4.4894498235294122</v>
      </c>
      <c r="G11" s="923">
        <v>5.32</v>
      </c>
      <c r="H11" s="924">
        <v>5.5923361764705888</v>
      </c>
      <c r="I11" s="928">
        <v>5.6339721176470592</v>
      </c>
      <c r="J11" s="928">
        <v>4.6209509411764715</v>
      </c>
      <c r="K11" s="928">
        <v>4.3809090000000008</v>
      </c>
      <c r="L11" s="928">
        <v>5.101807941176471</v>
      </c>
      <c r="M11" s="928">
        <v>4.3627732352941173</v>
      </c>
      <c r="N11" s="928">
        <v>3.6371499411764709</v>
      </c>
      <c r="O11" s="928">
        <v>3.6935164117647061</v>
      </c>
      <c r="P11" s="928">
        <v>3.6912100588235295</v>
      </c>
      <c r="Q11" s="928">
        <v>4.5708275294117655</v>
      </c>
    </row>
    <row r="12" spans="1:17" s="926" customFormat="1" ht="24.75" customHeight="1">
      <c r="A12" s="921"/>
      <c r="B12" s="927" t="s">
        <v>453</v>
      </c>
      <c r="C12" s="923">
        <v>4.6864954117647057</v>
      </c>
      <c r="D12" s="923">
        <v>5.5250672941176475</v>
      </c>
      <c r="E12" s="923">
        <v>5.3765315882352942</v>
      </c>
      <c r="F12" s="923">
        <v>4.3757013529411761</v>
      </c>
      <c r="G12" s="923">
        <v>5.3053313529411774</v>
      </c>
      <c r="H12" s="924">
        <v>5.808960529411765</v>
      </c>
      <c r="I12" s="928">
        <v>5.5102801764705882</v>
      </c>
      <c r="J12" s="928">
        <v>4.7236647058823529</v>
      </c>
      <c r="K12" s="928">
        <v>4.3488295882352936</v>
      </c>
      <c r="L12" s="928">
        <v>5.1447347058823523</v>
      </c>
      <c r="M12" s="928">
        <v>4.5128559411764702</v>
      </c>
      <c r="N12" s="928">
        <v>3.9980008823529412</v>
      </c>
      <c r="O12" s="928">
        <v>4.0358316470588242</v>
      </c>
      <c r="P12" s="928">
        <v>4.0336667647058828</v>
      </c>
      <c r="Q12" s="928">
        <v>4.6888384705882356</v>
      </c>
    </row>
    <row r="13" spans="1:17" s="926" customFormat="1" ht="24.75" customHeight="1">
      <c r="A13" s="921"/>
      <c r="B13" s="927" t="s">
        <v>454</v>
      </c>
      <c r="C13" s="923">
        <v>4.8426368823529407</v>
      </c>
      <c r="D13" s="923">
        <v>5.5090574117647062</v>
      </c>
      <c r="E13" s="923">
        <v>5.3140191764705875</v>
      </c>
      <c r="F13" s="923">
        <v>4.369205941176471</v>
      </c>
      <c r="G13" s="923">
        <v>5.1267251176470587</v>
      </c>
      <c r="H13" s="924">
        <v>6.0210172941176472</v>
      </c>
      <c r="I13" s="928">
        <v>5.7057848823529413</v>
      </c>
      <c r="J13" s="928">
        <v>4.7685659411764707</v>
      </c>
      <c r="K13" s="928">
        <v>4.5154062352941171</v>
      </c>
      <c r="L13" s="928">
        <v>4.9377349411764699</v>
      </c>
      <c r="M13" s="928">
        <v>4.5101259411764705</v>
      </c>
      <c r="N13" s="928">
        <v>4.1425379411764709</v>
      </c>
      <c r="O13" s="928">
        <v>4.3525024705882354</v>
      </c>
      <c r="P13" s="928">
        <v>4.2294070000000001</v>
      </c>
      <c r="Q13" s="928">
        <v>4.7416995294117648</v>
      </c>
    </row>
    <row r="14" spans="1:17" s="926" customFormat="1" ht="24.75" customHeight="1">
      <c r="A14" s="921"/>
      <c r="B14" s="927" t="s">
        <v>455</v>
      </c>
      <c r="C14" s="929">
        <v>4.7104314705882349</v>
      </c>
      <c r="D14" s="923">
        <v>5.3303945882352934</v>
      </c>
      <c r="E14" s="923">
        <v>5.4117569999999997</v>
      </c>
      <c r="F14" s="923">
        <v>4.6075043529411772</v>
      </c>
      <c r="G14" s="923">
        <v>4.9195464117647054</v>
      </c>
      <c r="H14" s="924">
        <v>5.9991482352941174</v>
      </c>
      <c r="I14" s="928">
        <v>5.9576224117647065</v>
      </c>
      <c r="J14" s="928">
        <v>5.0050512352941174</v>
      </c>
      <c r="K14" s="928">
        <v>4.2433514117647055</v>
      </c>
      <c r="L14" s="928">
        <v>4.648552235294118</v>
      </c>
      <c r="M14" s="928">
        <v>4.6245779411764705</v>
      </c>
      <c r="N14" s="928">
        <v>4.1212362941176472</v>
      </c>
      <c r="O14" s="928">
        <v>4.1748291764705883</v>
      </c>
      <c r="P14" s="928">
        <v>4.1711777058823527</v>
      </c>
      <c r="Q14" s="928">
        <v>4.9952867058823527</v>
      </c>
    </row>
    <row r="15" spans="1:17" s="926" customFormat="1" ht="24.75" customHeight="1">
      <c r="A15" s="921"/>
      <c r="B15" s="927" t="s">
        <v>456</v>
      </c>
      <c r="C15" s="922"/>
      <c r="D15" s="923">
        <v>4.8488730588235294</v>
      </c>
      <c r="E15" s="923">
        <v>5.0430089411764705</v>
      </c>
      <c r="F15" s="923">
        <v>4.3864248235294117</v>
      </c>
      <c r="G15" s="923">
        <v>4.5843069999999999</v>
      </c>
      <c r="H15" s="924">
        <v>5.7128668235294118</v>
      </c>
      <c r="I15" s="928">
        <v>5.9389980000000007</v>
      </c>
      <c r="J15" s="928">
        <v>5.0848674117647059</v>
      </c>
      <c r="K15" s="928">
        <v>3.85</v>
      </c>
      <c r="L15" s="928">
        <v>4.1778925882352942</v>
      </c>
      <c r="M15" s="928">
        <v>4.2942770000000001</v>
      </c>
      <c r="N15" s="928">
        <v>3.5944227647058824</v>
      </c>
      <c r="O15" s="928">
        <v>3.7915379411764709</v>
      </c>
      <c r="P15" s="928">
        <v>3.9639661176470593</v>
      </c>
      <c r="Q15" s="928">
        <v>4.7378645294117643</v>
      </c>
    </row>
    <row r="16" spans="1:17" s="926" customFormat="1" ht="24.75" customHeight="1">
      <c r="A16" s="921"/>
      <c r="B16" s="927" t="s">
        <v>457</v>
      </c>
      <c r="C16" s="922"/>
      <c r="D16" s="923">
        <v>4.6415024117647059</v>
      </c>
      <c r="E16" s="923">
        <v>4.964059176470589</v>
      </c>
      <c r="F16" s="923">
        <v>3.9086411764705882</v>
      </c>
      <c r="G16" s="923">
        <v>4.4262484117647061</v>
      </c>
      <c r="H16" s="924">
        <v>5.3009495882352944</v>
      </c>
      <c r="I16" s="928">
        <v>5.6770426470588236</v>
      </c>
      <c r="J16" s="928">
        <v>5.207137764705883</v>
      </c>
      <c r="K16" s="928">
        <v>3.8211312941176465</v>
      </c>
      <c r="L16" s="930">
        <v>4.1016108823529409</v>
      </c>
      <c r="M16" s="930">
        <v>4.2692741764705877</v>
      </c>
      <c r="N16" s="930">
        <v>3.2830567058823532</v>
      </c>
      <c r="O16" s="928">
        <v>3.457396647058824</v>
      </c>
      <c r="P16" s="930">
        <v>3.7161922352941179</v>
      </c>
      <c r="Q16" s="928">
        <v>4.6342583529411758</v>
      </c>
    </row>
    <row r="17" spans="1:17" s="926" customFormat="1" ht="24.75" customHeight="1" thickBot="1">
      <c r="A17" s="921"/>
      <c r="B17" s="931" t="s">
        <v>458</v>
      </c>
      <c r="C17" s="932"/>
      <c r="D17" s="933">
        <v>4.5495847647058829</v>
      </c>
      <c r="E17" s="933">
        <v>5.0889670000000002</v>
      </c>
      <c r="F17" s="933">
        <v>3.8344853529411767</v>
      </c>
      <c r="G17" s="933">
        <v>4.1064040588235295</v>
      </c>
      <c r="H17" s="934">
        <v>5.2678317058823527</v>
      </c>
      <c r="I17" s="935">
        <v>5.3314231176470583</v>
      </c>
      <c r="J17" s="935">
        <v>5.584733470588235</v>
      </c>
      <c r="K17" s="935">
        <v>3.9353852352941181</v>
      </c>
      <c r="L17" s="935">
        <v>3.8366532941176468</v>
      </c>
      <c r="M17" s="935">
        <v>4.4508268235294119</v>
      </c>
      <c r="N17" s="935">
        <v>3.3737707058823529</v>
      </c>
      <c r="O17" s="935">
        <v>3.2683307647058815</v>
      </c>
      <c r="P17" s="935">
        <v>3.6448948823529412</v>
      </c>
      <c r="Q17" s="935">
        <v>4.4243091176470593</v>
      </c>
    </row>
    <row r="18" spans="1:17" ht="25.5" customHeight="1">
      <c r="A18" s="936"/>
      <c r="M18" s="937"/>
      <c r="N18" s="937"/>
    </row>
    <row r="19" spans="1:17" ht="28.5" customHeight="1">
      <c r="A19" s="938"/>
      <c r="B19" s="939" t="s">
        <v>459</v>
      </c>
      <c r="C19" s="939"/>
      <c r="D19" s="939"/>
      <c r="E19" s="939"/>
      <c r="F19" s="939"/>
      <c r="G19" s="939"/>
      <c r="H19" s="939"/>
      <c r="I19" s="939"/>
      <c r="J19" s="939"/>
      <c r="K19" s="940"/>
      <c r="L19" s="940"/>
      <c r="M19" s="940"/>
      <c r="N19" s="940"/>
      <c r="O19" s="940"/>
      <c r="P19" s="941"/>
      <c r="Q19" s="941"/>
    </row>
    <row r="20" spans="1:17" ht="18.75">
      <c r="B20" s="942"/>
      <c r="C20" s="942"/>
      <c r="D20" s="942"/>
      <c r="E20" s="942"/>
      <c r="F20" s="942"/>
      <c r="G20" s="942"/>
      <c r="H20" s="942"/>
      <c r="I20" s="942"/>
      <c r="J20" s="942"/>
      <c r="K20" s="943"/>
      <c r="L20" s="943"/>
      <c r="M20" s="943"/>
      <c r="N20" s="943"/>
      <c r="O20" s="943"/>
    </row>
    <row r="32" spans="1:17">
      <c r="O32" s="944"/>
    </row>
    <row r="33" spans="15:15">
      <c r="O33" s="945"/>
    </row>
  </sheetData>
  <mergeCells count="3">
    <mergeCell ref="A1:Q1"/>
    <mergeCell ref="A2:Q2"/>
    <mergeCell ref="B4:Q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8"/>
  <sheetViews>
    <sheetView topLeftCell="A13" zoomScaleNormal="100" workbookViewId="0">
      <selection activeCell="V51" sqref="V51"/>
    </sheetView>
  </sheetViews>
  <sheetFormatPr defaultRowHeight="12.75"/>
  <cols>
    <col min="1" max="1" width="11.42578125" style="37" customWidth="1"/>
    <col min="2" max="2" width="9.140625" hidden="1" customWidth="1"/>
    <col min="3" max="10" width="13" customWidth="1"/>
    <col min="11" max="11" width="11.5703125" customWidth="1"/>
    <col min="12" max="12" width="14.7109375" customWidth="1"/>
    <col min="176" max="176" width="11.85546875" customWidth="1"/>
    <col min="220" max="220" width="11.85546875" customWidth="1"/>
    <col min="221" max="221" width="11.140625" bestFit="1" customWidth="1"/>
    <col min="222" max="222" width="12" customWidth="1"/>
    <col min="224" max="224" width="9.5703125" bestFit="1" customWidth="1"/>
    <col min="225" max="225" width="12.5703125" bestFit="1" customWidth="1"/>
    <col min="226" max="226" width="9.7109375" bestFit="1" customWidth="1"/>
    <col min="231" max="231" width="9.5703125" bestFit="1" customWidth="1"/>
    <col min="234" max="234" width="16.140625" customWidth="1"/>
    <col min="235" max="235" width="14" customWidth="1"/>
    <col min="236" max="236" width="7.42578125" customWidth="1"/>
    <col min="237" max="237" width="8.28515625" customWidth="1"/>
    <col min="238" max="238" width="6.7109375" customWidth="1"/>
    <col min="239" max="239" width="5.5703125" customWidth="1"/>
    <col min="240" max="240" width="10.85546875" customWidth="1"/>
    <col min="241" max="241" width="11.42578125" customWidth="1"/>
    <col min="242" max="242" width="0" hidden="1" customWidth="1"/>
    <col min="243" max="249" width="13" customWidth="1"/>
    <col min="250" max="250" width="11.5703125" customWidth="1"/>
    <col min="251" max="251" width="14.7109375" customWidth="1"/>
    <col min="252" max="252" width="11.5703125" customWidth="1"/>
    <col min="253" max="253" width="12.42578125" customWidth="1"/>
    <col min="254" max="254" width="12" customWidth="1"/>
    <col min="255" max="255" width="12.42578125" customWidth="1"/>
    <col min="257" max="257" width="11.140625" customWidth="1"/>
    <col min="258" max="258" width="14" customWidth="1"/>
    <col min="259" max="259" width="20.7109375" customWidth="1"/>
    <col min="432" max="432" width="11.85546875" customWidth="1"/>
    <col min="476" max="476" width="11.85546875" customWidth="1"/>
    <col min="477" max="477" width="11.140625" bestFit="1" customWidth="1"/>
    <col min="478" max="478" width="12" customWidth="1"/>
    <col min="480" max="480" width="9.5703125" bestFit="1" customWidth="1"/>
    <col min="481" max="481" width="12.5703125" bestFit="1" customWidth="1"/>
    <col min="482" max="482" width="9.7109375" bestFit="1" customWidth="1"/>
    <col min="487" max="487" width="9.5703125" bestFit="1" customWidth="1"/>
    <col min="490" max="490" width="16.140625" customWidth="1"/>
    <col min="491" max="491" width="14" customWidth="1"/>
    <col min="492" max="492" width="7.42578125" customWidth="1"/>
    <col min="493" max="493" width="8.28515625" customWidth="1"/>
    <col min="494" max="494" width="6.7109375" customWidth="1"/>
    <col min="495" max="495" width="5.5703125" customWidth="1"/>
    <col min="496" max="496" width="10.85546875" customWidth="1"/>
    <col min="497" max="497" width="11.42578125" customWidth="1"/>
    <col min="498" max="498" width="0" hidden="1" customWidth="1"/>
    <col min="499" max="505" width="13" customWidth="1"/>
    <col min="506" max="506" width="11.5703125" customWidth="1"/>
    <col min="507" max="507" width="14.7109375" customWidth="1"/>
    <col min="508" max="508" width="11.5703125" customWidth="1"/>
    <col min="509" max="509" width="12.42578125" customWidth="1"/>
    <col min="510" max="510" width="12" customWidth="1"/>
    <col min="511" max="511" width="12.42578125" customWidth="1"/>
    <col min="513" max="513" width="11.140625" customWidth="1"/>
    <col min="514" max="514" width="14" customWidth="1"/>
    <col min="515" max="515" width="20.7109375" customWidth="1"/>
    <col min="688" max="688" width="11.85546875" customWidth="1"/>
    <col min="732" max="732" width="11.85546875" customWidth="1"/>
    <col min="733" max="733" width="11.140625" bestFit="1" customWidth="1"/>
    <col min="734" max="734" width="12" customWidth="1"/>
    <col min="736" max="736" width="9.5703125" bestFit="1" customWidth="1"/>
    <col min="737" max="737" width="12.5703125" bestFit="1" customWidth="1"/>
    <col min="738" max="738" width="9.7109375" bestFit="1" customWidth="1"/>
    <col min="743" max="743" width="9.5703125" bestFit="1" customWidth="1"/>
    <col min="746" max="746" width="16.140625" customWidth="1"/>
    <col min="747" max="747" width="14" customWidth="1"/>
    <col min="748" max="748" width="7.42578125" customWidth="1"/>
    <col min="749" max="749" width="8.28515625" customWidth="1"/>
    <col min="750" max="750" width="6.7109375" customWidth="1"/>
    <col min="751" max="751" width="5.5703125" customWidth="1"/>
    <col min="752" max="752" width="10.85546875" customWidth="1"/>
    <col min="753" max="753" width="11.42578125" customWidth="1"/>
    <col min="754" max="754" width="0" hidden="1" customWidth="1"/>
    <col min="755" max="761" width="13" customWidth="1"/>
    <col min="762" max="762" width="11.5703125" customWidth="1"/>
    <col min="763" max="763" width="14.7109375" customWidth="1"/>
    <col min="764" max="764" width="11.5703125" customWidth="1"/>
    <col min="765" max="765" width="12.42578125" customWidth="1"/>
    <col min="766" max="766" width="12" customWidth="1"/>
    <col min="767" max="767" width="12.42578125" customWidth="1"/>
    <col min="769" max="769" width="11.140625" customWidth="1"/>
    <col min="770" max="770" width="14" customWidth="1"/>
    <col min="771" max="771" width="20.7109375" customWidth="1"/>
    <col min="944" max="944" width="11.85546875" customWidth="1"/>
    <col min="988" max="988" width="11.85546875" customWidth="1"/>
    <col min="989" max="989" width="11.140625" bestFit="1" customWidth="1"/>
    <col min="990" max="990" width="12" customWidth="1"/>
    <col min="992" max="992" width="9.5703125" bestFit="1" customWidth="1"/>
    <col min="993" max="993" width="12.5703125" bestFit="1" customWidth="1"/>
    <col min="994" max="994" width="9.7109375" bestFit="1" customWidth="1"/>
    <col min="999" max="999" width="9.5703125" bestFit="1" customWidth="1"/>
    <col min="1002" max="1002" width="16.140625" customWidth="1"/>
    <col min="1003" max="1003" width="14" customWidth="1"/>
    <col min="1004" max="1004" width="7.42578125" customWidth="1"/>
    <col min="1005" max="1005" width="8.28515625" customWidth="1"/>
    <col min="1006" max="1006" width="6.7109375" customWidth="1"/>
    <col min="1007" max="1007" width="5.5703125" customWidth="1"/>
    <col min="1008" max="1008" width="10.85546875" customWidth="1"/>
    <col min="1009" max="1009" width="11.42578125" customWidth="1"/>
    <col min="1010" max="1010" width="0" hidden="1" customWidth="1"/>
    <col min="1011" max="1017" width="13" customWidth="1"/>
    <col min="1018" max="1018" width="11.5703125" customWidth="1"/>
    <col min="1019" max="1019" width="14.7109375" customWidth="1"/>
    <col min="1020" max="1020" width="11.5703125" customWidth="1"/>
    <col min="1021" max="1021" width="12.42578125" customWidth="1"/>
    <col min="1022" max="1022" width="12" customWidth="1"/>
    <col min="1023" max="1023" width="12.42578125" customWidth="1"/>
    <col min="1025" max="1025" width="11.140625" customWidth="1"/>
    <col min="1026" max="1026" width="14" customWidth="1"/>
    <col min="1027" max="1027" width="20.7109375" customWidth="1"/>
    <col min="1200" max="1200" width="11.85546875" customWidth="1"/>
    <col min="1244" max="1244" width="11.85546875" customWidth="1"/>
    <col min="1245" max="1245" width="11.140625" bestFit="1" customWidth="1"/>
    <col min="1246" max="1246" width="12" customWidth="1"/>
    <col min="1248" max="1248" width="9.5703125" bestFit="1" customWidth="1"/>
    <col min="1249" max="1249" width="12.5703125" bestFit="1" customWidth="1"/>
    <col min="1250" max="1250" width="9.7109375" bestFit="1" customWidth="1"/>
    <col min="1255" max="1255" width="9.5703125" bestFit="1" customWidth="1"/>
    <col min="1258" max="1258" width="16.140625" customWidth="1"/>
    <col min="1259" max="1259" width="14" customWidth="1"/>
    <col min="1260" max="1260" width="7.42578125" customWidth="1"/>
    <col min="1261" max="1261" width="8.28515625" customWidth="1"/>
    <col min="1262" max="1262" width="6.7109375" customWidth="1"/>
    <col min="1263" max="1263" width="5.5703125" customWidth="1"/>
    <col min="1264" max="1264" width="10.85546875" customWidth="1"/>
    <col min="1265" max="1265" width="11.42578125" customWidth="1"/>
    <col min="1266" max="1266" width="0" hidden="1" customWidth="1"/>
    <col min="1267" max="1273" width="13" customWidth="1"/>
    <col min="1274" max="1274" width="11.5703125" customWidth="1"/>
    <col min="1275" max="1275" width="14.7109375" customWidth="1"/>
    <col min="1276" max="1276" width="11.5703125" customWidth="1"/>
    <col min="1277" max="1277" width="12.42578125" customWidth="1"/>
    <col min="1278" max="1278" width="12" customWidth="1"/>
    <col min="1279" max="1279" width="12.42578125" customWidth="1"/>
    <col min="1281" max="1281" width="11.140625" customWidth="1"/>
    <col min="1282" max="1282" width="14" customWidth="1"/>
    <col min="1283" max="1283" width="20.7109375" customWidth="1"/>
    <col min="1456" max="1456" width="11.85546875" customWidth="1"/>
    <col min="1500" max="1500" width="11.85546875" customWidth="1"/>
    <col min="1501" max="1501" width="11.140625" bestFit="1" customWidth="1"/>
    <col min="1502" max="1502" width="12" customWidth="1"/>
    <col min="1504" max="1504" width="9.5703125" bestFit="1" customWidth="1"/>
    <col min="1505" max="1505" width="12.5703125" bestFit="1" customWidth="1"/>
    <col min="1506" max="1506" width="9.7109375" bestFit="1" customWidth="1"/>
    <col min="1511" max="1511" width="9.5703125" bestFit="1" customWidth="1"/>
    <col min="1514" max="1514" width="16.140625" customWidth="1"/>
    <col min="1515" max="1515" width="14" customWidth="1"/>
    <col min="1516" max="1516" width="7.42578125" customWidth="1"/>
    <col min="1517" max="1517" width="8.28515625" customWidth="1"/>
    <col min="1518" max="1518" width="6.7109375" customWidth="1"/>
    <col min="1519" max="1519" width="5.5703125" customWidth="1"/>
    <col min="1520" max="1520" width="10.85546875" customWidth="1"/>
    <col min="1521" max="1521" width="11.42578125" customWidth="1"/>
    <col min="1522" max="1522" width="0" hidden="1" customWidth="1"/>
    <col min="1523" max="1529" width="13" customWidth="1"/>
    <col min="1530" max="1530" width="11.5703125" customWidth="1"/>
    <col min="1531" max="1531" width="14.7109375" customWidth="1"/>
    <col min="1532" max="1532" width="11.5703125" customWidth="1"/>
    <col min="1533" max="1533" width="12.42578125" customWidth="1"/>
    <col min="1534" max="1534" width="12" customWidth="1"/>
    <col min="1535" max="1535" width="12.42578125" customWidth="1"/>
    <col min="1537" max="1537" width="11.140625" customWidth="1"/>
    <col min="1538" max="1538" width="14" customWidth="1"/>
    <col min="1539" max="1539" width="20.7109375" customWidth="1"/>
    <col min="1712" max="1712" width="11.85546875" customWidth="1"/>
    <col min="1756" max="1756" width="11.85546875" customWidth="1"/>
    <col min="1757" max="1757" width="11.140625" bestFit="1" customWidth="1"/>
    <col min="1758" max="1758" width="12" customWidth="1"/>
    <col min="1760" max="1760" width="9.5703125" bestFit="1" customWidth="1"/>
    <col min="1761" max="1761" width="12.5703125" bestFit="1" customWidth="1"/>
    <col min="1762" max="1762" width="9.7109375" bestFit="1" customWidth="1"/>
    <col min="1767" max="1767" width="9.5703125" bestFit="1" customWidth="1"/>
    <col min="1770" max="1770" width="16.140625" customWidth="1"/>
    <col min="1771" max="1771" width="14" customWidth="1"/>
    <col min="1772" max="1772" width="7.42578125" customWidth="1"/>
    <col min="1773" max="1773" width="8.28515625" customWidth="1"/>
    <col min="1774" max="1774" width="6.7109375" customWidth="1"/>
    <col min="1775" max="1775" width="5.5703125" customWidth="1"/>
    <col min="1776" max="1776" width="10.85546875" customWidth="1"/>
    <col min="1777" max="1777" width="11.42578125" customWidth="1"/>
    <col min="1778" max="1778" width="0" hidden="1" customWidth="1"/>
    <col min="1779" max="1785" width="13" customWidth="1"/>
    <col min="1786" max="1786" width="11.5703125" customWidth="1"/>
    <col min="1787" max="1787" width="14.7109375" customWidth="1"/>
    <col min="1788" max="1788" width="11.5703125" customWidth="1"/>
    <col min="1789" max="1789" width="12.42578125" customWidth="1"/>
    <col min="1790" max="1790" width="12" customWidth="1"/>
    <col min="1791" max="1791" width="12.42578125" customWidth="1"/>
    <col min="1793" max="1793" width="11.140625" customWidth="1"/>
    <col min="1794" max="1794" width="14" customWidth="1"/>
    <col min="1795" max="1795" width="20.7109375" customWidth="1"/>
    <col min="1968" max="1968" width="11.85546875" customWidth="1"/>
    <col min="2012" max="2012" width="11.85546875" customWidth="1"/>
    <col min="2013" max="2013" width="11.140625" bestFit="1" customWidth="1"/>
    <col min="2014" max="2014" width="12" customWidth="1"/>
    <col min="2016" max="2016" width="9.5703125" bestFit="1" customWidth="1"/>
    <col min="2017" max="2017" width="12.5703125" bestFit="1" customWidth="1"/>
    <col min="2018" max="2018" width="9.7109375" bestFit="1" customWidth="1"/>
    <col min="2023" max="2023" width="9.5703125" bestFit="1" customWidth="1"/>
    <col min="2026" max="2026" width="16.140625" customWidth="1"/>
    <col min="2027" max="2027" width="14" customWidth="1"/>
    <col min="2028" max="2028" width="7.42578125" customWidth="1"/>
    <col min="2029" max="2029" width="8.28515625" customWidth="1"/>
    <col min="2030" max="2030" width="6.7109375" customWidth="1"/>
    <col min="2031" max="2031" width="5.5703125" customWidth="1"/>
    <col min="2032" max="2032" width="10.85546875" customWidth="1"/>
    <col min="2033" max="2033" width="11.42578125" customWidth="1"/>
    <col min="2034" max="2034" width="0" hidden="1" customWidth="1"/>
    <col min="2035" max="2041" width="13" customWidth="1"/>
    <col min="2042" max="2042" width="11.5703125" customWidth="1"/>
    <col min="2043" max="2043" width="14.7109375" customWidth="1"/>
    <col min="2044" max="2044" width="11.5703125" customWidth="1"/>
    <col min="2045" max="2045" width="12.42578125" customWidth="1"/>
    <col min="2046" max="2046" width="12" customWidth="1"/>
    <col min="2047" max="2047" width="12.42578125" customWidth="1"/>
    <col min="2049" max="2049" width="11.140625" customWidth="1"/>
    <col min="2050" max="2050" width="14" customWidth="1"/>
    <col min="2051" max="2051" width="20.7109375" customWidth="1"/>
    <col min="2224" max="2224" width="11.85546875" customWidth="1"/>
    <col min="2268" max="2268" width="11.85546875" customWidth="1"/>
    <col min="2269" max="2269" width="11.140625" bestFit="1" customWidth="1"/>
    <col min="2270" max="2270" width="12" customWidth="1"/>
    <col min="2272" max="2272" width="9.5703125" bestFit="1" customWidth="1"/>
    <col min="2273" max="2273" width="12.5703125" bestFit="1" customWidth="1"/>
    <col min="2274" max="2274" width="9.7109375" bestFit="1" customWidth="1"/>
    <col min="2279" max="2279" width="9.5703125" bestFit="1" customWidth="1"/>
    <col min="2282" max="2282" width="16.140625" customWidth="1"/>
    <col min="2283" max="2283" width="14" customWidth="1"/>
    <col min="2284" max="2284" width="7.42578125" customWidth="1"/>
    <col min="2285" max="2285" width="8.28515625" customWidth="1"/>
    <col min="2286" max="2286" width="6.7109375" customWidth="1"/>
    <col min="2287" max="2287" width="5.5703125" customWidth="1"/>
    <col min="2288" max="2288" width="10.85546875" customWidth="1"/>
    <col min="2289" max="2289" width="11.42578125" customWidth="1"/>
    <col min="2290" max="2290" width="0" hidden="1" customWidth="1"/>
    <col min="2291" max="2297" width="13" customWidth="1"/>
    <col min="2298" max="2298" width="11.5703125" customWidth="1"/>
    <col min="2299" max="2299" width="14.7109375" customWidth="1"/>
    <col min="2300" max="2300" width="11.5703125" customWidth="1"/>
    <col min="2301" max="2301" width="12.42578125" customWidth="1"/>
    <col min="2302" max="2302" width="12" customWidth="1"/>
    <col min="2303" max="2303" width="12.42578125" customWidth="1"/>
    <col min="2305" max="2305" width="11.140625" customWidth="1"/>
    <col min="2306" max="2306" width="14" customWidth="1"/>
    <col min="2307" max="2307" width="20.7109375" customWidth="1"/>
    <col min="2480" max="2480" width="11.85546875" customWidth="1"/>
    <col min="2524" max="2524" width="11.85546875" customWidth="1"/>
    <col min="2525" max="2525" width="11.140625" bestFit="1" customWidth="1"/>
    <col min="2526" max="2526" width="12" customWidth="1"/>
    <col min="2528" max="2528" width="9.5703125" bestFit="1" customWidth="1"/>
    <col min="2529" max="2529" width="12.5703125" bestFit="1" customWidth="1"/>
    <col min="2530" max="2530" width="9.7109375" bestFit="1" customWidth="1"/>
    <col min="2535" max="2535" width="9.5703125" bestFit="1" customWidth="1"/>
    <col min="2538" max="2538" width="16.140625" customWidth="1"/>
    <col min="2539" max="2539" width="14" customWidth="1"/>
    <col min="2540" max="2540" width="7.42578125" customWidth="1"/>
    <col min="2541" max="2541" width="8.28515625" customWidth="1"/>
    <col min="2542" max="2542" width="6.7109375" customWidth="1"/>
    <col min="2543" max="2543" width="5.5703125" customWidth="1"/>
    <col min="2544" max="2544" width="10.85546875" customWidth="1"/>
    <col min="2545" max="2545" width="11.42578125" customWidth="1"/>
    <col min="2546" max="2546" width="0" hidden="1" customWidth="1"/>
    <col min="2547" max="2553" width="13" customWidth="1"/>
    <col min="2554" max="2554" width="11.5703125" customWidth="1"/>
    <col min="2555" max="2555" width="14.7109375" customWidth="1"/>
    <col min="2556" max="2556" width="11.5703125" customWidth="1"/>
    <col min="2557" max="2557" width="12.42578125" customWidth="1"/>
    <col min="2558" max="2558" width="12" customWidth="1"/>
    <col min="2559" max="2559" width="12.42578125" customWidth="1"/>
    <col min="2561" max="2561" width="11.140625" customWidth="1"/>
    <col min="2562" max="2562" width="14" customWidth="1"/>
    <col min="2563" max="2563" width="20.7109375" customWidth="1"/>
    <col min="2736" max="2736" width="11.85546875" customWidth="1"/>
    <col min="2780" max="2780" width="11.85546875" customWidth="1"/>
    <col min="2781" max="2781" width="11.140625" bestFit="1" customWidth="1"/>
    <col min="2782" max="2782" width="12" customWidth="1"/>
    <col min="2784" max="2784" width="9.5703125" bestFit="1" customWidth="1"/>
    <col min="2785" max="2785" width="12.5703125" bestFit="1" customWidth="1"/>
    <col min="2786" max="2786" width="9.7109375" bestFit="1" customWidth="1"/>
    <col min="2791" max="2791" width="9.5703125" bestFit="1" customWidth="1"/>
    <col min="2794" max="2794" width="16.140625" customWidth="1"/>
    <col min="2795" max="2795" width="14" customWidth="1"/>
    <col min="2796" max="2796" width="7.42578125" customWidth="1"/>
    <col min="2797" max="2797" width="8.28515625" customWidth="1"/>
    <col min="2798" max="2798" width="6.7109375" customWidth="1"/>
    <col min="2799" max="2799" width="5.5703125" customWidth="1"/>
    <col min="2800" max="2800" width="10.85546875" customWidth="1"/>
    <col min="2801" max="2801" width="11.42578125" customWidth="1"/>
    <col min="2802" max="2802" width="0" hidden="1" customWidth="1"/>
    <col min="2803" max="2809" width="13" customWidth="1"/>
    <col min="2810" max="2810" width="11.5703125" customWidth="1"/>
    <col min="2811" max="2811" width="14.7109375" customWidth="1"/>
    <col min="2812" max="2812" width="11.5703125" customWidth="1"/>
    <col min="2813" max="2813" width="12.42578125" customWidth="1"/>
    <col min="2814" max="2814" width="12" customWidth="1"/>
    <col min="2815" max="2815" width="12.42578125" customWidth="1"/>
    <col min="2817" max="2817" width="11.140625" customWidth="1"/>
    <col min="2818" max="2818" width="14" customWidth="1"/>
    <col min="2819" max="2819" width="20.7109375" customWidth="1"/>
    <col min="2992" max="2992" width="11.85546875" customWidth="1"/>
    <col min="3036" max="3036" width="11.85546875" customWidth="1"/>
    <col min="3037" max="3037" width="11.140625" bestFit="1" customWidth="1"/>
    <col min="3038" max="3038" width="12" customWidth="1"/>
    <col min="3040" max="3040" width="9.5703125" bestFit="1" customWidth="1"/>
    <col min="3041" max="3041" width="12.5703125" bestFit="1" customWidth="1"/>
    <col min="3042" max="3042" width="9.7109375" bestFit="1" customWidth="1"/>
    <col min="3047" max="3047" width="9.5703125" bestFit="1" customWidth="1"/>
    <col min="3050" max="3050" width="16.140625" customWidth="1"/>
    <col min="3051" max="3051" width="14" customWidth="1"/>
    <col min="3052" max="3052" width="7.42578125" customWidth="1"/>
    <col min="3053" max="3053" width="8.28515625" customWidth="1"/>
    <col min="3054" max="3054" width="6.7109375" customWidth="1"/>
    <col min="3055" max="3055" width="5.5703125" customWidth="1"/>
    <col min="3056" max="3056" width="10.85546875" customWidth="1"/>
    <col min="3057" max="3057" width="11.42578125" customWidth="1"/>
    <col min="3058" max="3058" width="0" hidden="1" customWidth="1"/>
    <col min="3059" max="3065" width="13" customWidth="1"/>
    <col min="3066" max="3066" width="11.5703125" customWidth="1"/>
    <col min="3067" max="3067" width="14.7109375" customWidth="1"/>
    <col min="3068" max="3068" width="11.5703125" customWidth="1"/>
    <col min="3069" max="3069" width="12.42578125" customWidth="1"/>
    <col min="3070" max="3070" width="12" customWidth="1"/>
    <col min="3071" max="3071" width="12.42578125" customWidth="1"/>
    <col min="3073" max="3073" width="11.140625" customWidth="1"/>
    <col min="3074" max="3074" width="14" customWidth="1"/>
    <col min="3075" max="3075" width="20.7109375" customWidth="1"/>
    <col min="3248" max="3248" width="11.85546875" customWidth="1"/>
    <col min="3292" max="3292" width="11.85546875" customWidth="1"/>
    <col min="3293" max="3293" width="11.140625" bestFit="1" customWidth="1"/>
    <col min="3294" max="3294" width="12" customWidth="1"/>
    <col min="3296" max="3296" width="9.5703125" bestFit="1" customWidth="1"/>
    <col min="3297" max="3297" width="12.5703125" bestFit="1" customWidth="1"/>
    <col min="3298" max="3298" width="9.7109375" bestFit="1" customWidth="1"/>
    <col min="3303" max="3303" width="9.5703125" bestFit="1" customWidth="1"/>
    <col min="3306" max="3306" width="16.140625" customWidth="1"/>
    <col min="3307" max="3307" width="14" customWidth="1"/>
    <col min="3308" max="3308" width="7.42578125" customWidth="1"/>
    <col min="3309" max="3309" width="8.28515625" customWidth="1"/>
    <col min="3310" max="3310" width="6.7109375" customWidth="1"/>
    <col min="3311" max="3311" width="5.5703125" customWidth="1"/>
    <col min="3312" max="3312" width="10.85546875" customWidth="1"/>
    <col min="3313" max="3313" width="11.42578125" customWidth="1"/>
    <col min="3314" max="3314" width="0" hidden="1" customWidth="1"/>
    <col min="3315" max="3321" width="13" customWidth="1"/>
    <col min="3322" max="3322" width="11.5703125" customWidth="1"/>
    <col min="3323" max="3323" width="14.7109375" customWidth="1"/>
    <col min="3324" max="3324" width="11.5703125" customWidth="1"/>
    <col min="3325" max="3325" width="12.42578125" customWidth="1"/>
    <col min="3326" max="3326" width="12" customWidth="1"/>
    <col min="3327" max="3327" width="12.42578125" customWidth="1"/>
    <col min="3329" max="3329" width="11.140625" customWidth="1"/>
    <col min="3330" max="3330" width="14" customWidth="1"/>
    <col min="3331" max="3331" width="20.7109375" customWidth="1"/>
    <col min="3504" max="3504" width="11.85546875" customWidth="1"/>
    <col min="3548" max="3548" width="11.85546875" customWidth="1"/>
    <col min="3549" max="3549" width="11.140625" bestFit="1" customWidth="1"/>
    <col min="3550" max="3550" width="12" customWidth="1"/>
    <col min="3552" max="3552" width="9.5703125" bestFit="1" customWidth="1"/>
    <col min="3553" max="3553" width="12.5703125" bestFit="1" customWidth="1"/>
    <col min="3554" max="3554" width="9.7109375" bestFit="1" customWidth="1"/>
    <col min="3559" max="3559" width="9.5703125" bestFit="1" customWidth="1"/>
    <col min="3562" max="3562" width="16.140625" customWidth="1"/>
    <col min="3563" max="3563" width="14" customWidth="1"/>
    <col min="3564" max="3564" width="7.42578125" customWidth="1"/>
    <col min="3565" max="3565" width="8.28515625" customWidth="1"/>
    <col min="3566" max="3566" width="6.7109375" customWidth="1"/>
    <col min="3567" max="3567" width="5.5703125" customWidth="1"/>
    <col min="3568" max="3568" width="10.85546875" customWidth="1"/>
    <col min="3569" max="3569" width="11.42578125" customWidth="1"/>
    <col min="3570" max="3570" width="0" hidden="1" customWidth="1"/>
    <col min="3571" max="3577" width="13" customWidth="1"/>
    <col min="3578" max="3578" width="11.5703125" customWidth="1"/>
    <col min="3579" max="3579" width="14.7109375" customWidth="1"/>
    <col min="3580" max="3580" width="11.5703125" customWidth="1"/>
    <col min="3581" max="3581" width="12.42578125" customWidth="1"/>
    <col min="3582" max="3582" width="12" customWidth="1"/>
    <col min="3583" max="3583" width="12.42578125" customWidth="1"/>
    <col min="3585" max="3585" width="11.140625" customWidth="1"/>
    <col min="3586" max="3586" width="14" customWidth="1"/>
    <col min="3587" max="3587" width="20.7109375" customWidth="1"/>
    <col min="3760" max="3760" width="11.85546875" customWidth="1"/>
    <col min="3804" max="3804" width="11.85546875" customWidth="1"/>
    <col min="3805" max="3805" width="11.140625" bestFit="1" customWidth="1"/>
    <col min="3806" max="3806" width="12" customWidth="1"/>
    <col min="3808" max="3808" width="9.5703125" bestFit="1" customWidth="1"/>
    <col min="3809" max="3809" width="12.5703125" bestFit="1" customWidth="1"/>
    <col min="3810" max="3810" width="9.7109375" bestFit="1" customWidth="1"/>
    <col min="3815" max="3815" width="9.5703125" bestFit="1" customWidth="1"/>
    <col min="3818" max="3818" width="16.140625" customWidth="1"/>
    <col min="3819" max="3819" width="14" customWidth="1"/>
    <col min="3820" max="3820" width="7.42578125" customWidth="1"/>
    <col min="3821" max="3821" width="8.28515625" customWidth="1"/>
    <col min="3822" max="3822" width="6.7109375" customWidth="1"/>
    <col min="3823" max="3823" width="5.5703125" customWidth="1"/>
    <col min="3824" max="3824" width="10.85546875" customWidth="1"/>
    <col min="3825" max="3825" width="11.42578125" customWidth="1"/>
    <col min="3826" max="3826" width="0" hidden="1" customWidth="1"/>
    <col min="3827" max="3833" width="13" customWidth="1"/>
    <col min="3834" max="3834" width="11.5703125" customWidth="1"/>
    <col min="3835" max="3835" width="14.7109375" customWidth="1"/>
    <col min="3836" max="3836" width="11.5703125" customWidth="1"/>
    <col min="3837" max="3837" width="12.42578125" customWidth="1"/>
    <col min="3838" max="3838" width="12" customWidth="1"/>
    <col min="3839" max="3839" width="12.42578125" customWidth="1"/>
    <col min="3841" max="3841" width="11.140625" customWidth="1"/>
    <col min="3842" max="3842" width="14" customWidth="1"/>
    <col min="3843" max="3843" width="20.7109375" customWidth="1"/>
    <col min="4016" max="4016" width="11.85546875" customWidth="1"/>
    <col min="4060" max="4060" width="11.85546875" customWidth="1"/>
    <col min="4061" max="4061" width="11.140625" bestFit="1" customWidth="1"/>
    <col min="4062" max="4062" width="12" customWidth="1"/>
    <col min="4064" max="4064" width="9.5703125" bestFit="1" customWidth="1"/>
    <col min="4065" max="4065" width="12.5703125" bestFit="1" customWidth="1"/>
    <col min="4066" max="4066" width="9.7109375" bestFit="1" customWidth="1"/>
    <col min="4071" max="4071" width="9.5703125" bestFit="1" customWidth="1"/>
    <col min="4074" max="4074" width="16.140625" customWidth="1"/>
    <col min="4075" max="4075" width="14" customWidth="1"/>
    <col min="4076" max="4076" width="7.42578125" customWidth="1"/>
    <col min="4077" max="4077" width="8.28515625" customWidth="1"/>
    <col min="4078" max="4078" width="6.7109375" customWidth="1"/>
    <col min="4079" max="4079" width="5.5703125" customWidth="1"/>
    <col min="4080" max="4080" width="10.85546875" customWidth="1"/>
    <col min="4081" max="4081" width="11.42578125" customWidth="1"/>
    <col min="4082" max="4082" width="0" hidden="1" customWidth="1"/>
    <col min="4083" max="4089" width="13" customWidth="1"/>
    <col min="4090" max="4090" width="11.5703125" customWidth="1"/>
    <col min="4091" max="4091" width="14.7109375" customWidth="1"/>
    <col min="4092" max="4092" width="11.5703125" customWidth="1"/>
    <col min="4093" max="4093" width="12.42578125" customWidth="1"/>
    <col min="4094" max="4094" width="12" customWidth="1"/>
    <col min="4095" max="4095" width="12.42578125" customWidth="1"/>
    <col min="4097" max="4097" width="11.140625" customWidth="1"/>
    <col min="4098" max="4098" width="14" customWidth="1"/>
    <col min="4099" max="4099" width="20.7109375" customWidth="1"/>
    <col min="4272" max="4272" width="11.85546875" customWidth="1"/>
    <col min="4316" max="4316" width="11.85546875" customWidth="1"/>
    <col min="4317" max="4317" width="11.140625" bestFit="1" customWidth="1"/>
    <col min="4318" max="4318" width="12" customWidth="1"/>
    <col min="4320" max="4320" width="9.5703125" bestFit="1" customWidth="1"/>
    <col min="4321" max="4321" width="12.5703125" bestFit="1" customWidth="1"/>
    <col min="4322" max="4322" width="9.7109375" bestFit="1" customWidth="1"/>
    <col min="4327" max="4327" width="9.5703125" bestFit="1" customWidth="1"/>
    <col min="4330" max="4330" width="16.140625" customWidth="1"/>
    <col min="4331" max="4331" width="14" customWidth="1"/>
    <col min="4332" max="4332" width="7.42578125" customWidth="1"/>
    <col min="4333" max="4333" width="8.28515625" customWidth="1"/>
    <col min="4334" max="4334" width="6.7109375" customWidth="1"/>
    <col min="4335" max="4335" width="5.5703125" customWidth="1"/>
    <col min="4336" max="4336" width="10.85546875" customWidth="1"/>
    <col min="4337" max="4337" width="11.42578125" customWidth="1"/>
    <col min="4338" max="4338" width="0" hidden="1" customWidth="1"/>
    <col min="4339" max="4345" width="13" customWidth="1"/>
    <col min="4346" max="4346" width="11.5703125" customWidth="1"/>
    <col min="4347" max="4347" width="14.7109375" customWidth="1"/>
    <col min="4348" max="4348" width="11.5703125" customWidth="1"/>
    <col min="4349" max="4349" width="12.42578125" customWidth="1"/>
    <col min="4350" max="4350" width="12" customWidth="1"/>
    <col min="4351" max="4351" width="12.42578125" customWidth="1"/>
    <col min="4353" max="4353" width="11.140625" customWidth="1"/>
    <col min="4354" max="4354" width="14" customWidth="1"/>
    <col min="4355" max="4355" width="20.7109375" customWidth="1"/>
    <col min="4528" max="4528" width="11.85546875" customWidth="1"/>
    <col min="4572" max="4572" width="11.85546875" customWidth="1"/>
    <col min="4573" max="4573" width="11.140625" bestFit="1" customWidth="1"/>
    <col min="4574" max="4574" width="12" customWidth="1"/>
    <col min="4576" max="4576" width="9.5703125" bestFit="1" customWidth="1"/>
    <col min="4577" max="4577" width="12.5703125" bestFit="1" customWidth="1"/>
    <col min="4578" max="4578" width="9.7109375" bestFit="1" customWidth="1"/>
    <col min="4583" max="4583" width="9.5703125" bestFit="1" customWidth="1"/>
    <col min="4586" max="4586" width="16.140625" customWidth="1"/>
    <col min="4587" max="4587" width="14" customWidth="1"/>
    <col min="4588" max="4588" width="7.42578125" customWidth="1"/>
    <col min="4589" max="4589" width="8.28515625" customWidth="1"/>
    <col min="4590" max="4590" width="6.7109375" customWidth="1"/>
    <col min="4591" max="4591" width="5.5703125" customWidth="1"/>
    <col min="4592" max="4592" width="10.85546875" customWidth="1"/>
    <col min="4593" max="4593" width="11.42578125" customWidth="1"/>
    <col min="4594" max="4594" width="0" hidden="1" customWidth="1"/>
    <col min="4595" max="4601" width="13" customWidth="1"/>
    <col min="4602" max="4602" width="11.5703125" customWidth="1"/>
    <col min="4603" max="4603" width="14.7109375" customWidth="1"/>
    <col min="4604" max="4604" width="11.5703125" customWidth="1"/>
    <col min="4605" max="4605" width="12.42578125" customWidth="1"/>
    <col min="4606" max="4606" width="12" customWidth="1"/>
    <col min="4607" max="4607" width="12.42578125" customWidth="1"/>
    <col min="4609" max="4609" width="11.140625" customWidth="1"/>
    <col min="4610" max="4610" width="14" customWidth="1"/>
    <col min="4611" max="4611" width="20.7109375" customWidth="1"/>
    <col min="4784" max="4784" width="11.85546875" customWidth="1"/>
    <col min="4828" max="4828" width="11.85546875" customWidth="1"/>
    <col min="4829" max="4829" width="11.140625" bestFit="1" customWidth="1"/>
    <col min="4830" max="4830" width="12" customWidth="1"/>
    <col min="4832" max="4832" width="9.5703125" bestFit="1" customWidth="1"/>
    <col min="4833" max="4833" width="12.5703125" bestFit="1" customWidth="1"/>
    <col min="4834" max="4834" width="9.7109375" bestFit="1" customWidth="1"/>
    <col min="4839" max="4839" width="9.5703125" bestFit="1" customWidth="1"/>
    <col min="4842" max="4842" width="16.140625" customWidth="1"/>
    <col min="4843" max="4843" width="14" customWidth="1"/>
    <col min="4844" max="4844" width="7.42578125" customWidth="1"/>
    <col min="4845" max="4845" width="8.28515625" customWidth="1"/>
    <col min="4846" max="4846" width="6.7109375" customWidth="1"/>
    <col min="4847" max="4847" width="5.5703125" customWidth="1"/>
    <col min="4848" max="4848" width="10.85546875" customWidth="1"/>
    <col min="4849" max="4849" width="11.42578125" customWidth="1"/>
    <col min="4850" max="4850" width="0" hidden="1" customWidth="1"/>
    <col min="4851" max="4857" width="13" customWidth="1"/>
    <col min="4858" max="4858" width="11.5703125" customWidth="1"/>
    <col min="4859" max="4859" width="14.7109375" customWidth="1"/>
    <col min="4860" max="4860" width="11.5703125" customWidth="1"/>
    <col min="4861" max="4861" width="12.42578125" customWidth="1"/>
    <col min="4862" max="4862" width="12" customWidth="1"/>
    <col min="4863" max="4863" width="12.42578125" customWidth="1"/>
    <col min="4865" max="4865" width="11.140625" customWidth="1"/>
    <col min="4866" max="4866" width="14" customWidth="1"/>
    <col min="4867" max="4867" width="20.7109375" customWidth="1"/>
    <col min="5040" max="5040" width="11.85546875" customWidth="1"/>
    <col min="5084" max="5084" width="11.85546875" customWidth="1"/>
    <col min="5085" max="5085" width="11.140625" bestFit="1" customWidth="1"/>
    <col min="5086" max="5086" width="12" customWidth="1"/>
    <col min="5088" max="5088" width="9.5703125" bestFit="1" customWidth="1"/>
    <col min="5089" max="5089" width="12.5703125" bestFit="1" customWidth="1"/>
    <col min="5090" max="5090" width="9.7109375" bestFit="1" customWidth="1"/>
    <col min="5095" max="5095" width="9.5703125" bestFit="1" customWidth="1"/>
    <col min="5098" max="5098" width="16.140625" customWidth="1"/>
    <col min="5099" max="5099" width="14" customWidth="1"/>
    <col min="5100" max="5100" width="7.42578125" customWidth="1"/>
    <col min="5101" max="5101" width="8.28515625" customWidth="1"/>
    <col min="5102" max="5102" width="6.7109375" customWidth="1"/>
    <col min="5103" max="5103" width="5.5703125" customWidth="1"/>
    <col min="5104" max="5104" width="10.85546875" customWidth="1"/>
    <col min="5105" max="5105" width="11.42578125" customWidth="1"/>
    <col min="5106" max="5106" width="0" hidden="1" customWidth="1"/>
    <col min="5107" max="5113" width="13" customWidth="1"/>
    <col min="5114" max="5114" width="11.5703125" customWidth="1"/>
    <col min="5115" max="5115" width="14.7109375" customWidth="1"/>
    <col min="5116" max="5116" width="11.5703125" customWidth="1"/>
    <col min="5117" max="5117" width="12.42578125" customWidth="1"/>
    <col min="5118" max="5118" width="12" customWidth="1"/>
    <col min="5119" max="5119" width="12.42578125" customWidth="1"/>
    <col min="5121" max="5121" width="11.140625" customWidth="1"/>
    <col min="5122" max="5122" width="14" customWidth="1"/>
    <col min="5123" max="5123" width="20.7109375" customWidth="1"/>
    <col min="5296" max="5296" width="11.85546875" customWidth="1"/>
    <col min="5340" max="5340" width="11.85546875" customWidth="1"/>
    <col min="5341" max="5341" width="11.140625" bestFit="1" customWidth="1"/>
    <col min="5342" max="5342" width="12" customWidth="1"/>
    <col min="5344" max="5344" width="9.5703125" bestFit="1" customWidth="1"/>
    <col min="5345" max="5345" width="12.5703125" bestFit="1" customWidth="1"/>
    <col min="5346" max="5346" width="9.7109375" bestFit="1" customWidth="1"/>
    <col min="5351" max="5351" width="9.5703125" bestFit="1" customWidth="1"/>
    <col min="5354" max="5354" width="16.140625" customWidth="1"/>
    <col min="5355" max="5355" width="14" customWidth="1"/>
    <col min="5356" max="5356" width="7.42578125" customWidth="1"/>
    <col min="5357" max="5357" width="8.28515625" customWidth="1"/>
    <col min="5358" max="5358" width="6.7109375" customWidth="1"/>
    <col min="5359" max="5359" width="5.5703125" customWidth="1"/>
    <col min="5360" max="5360" width="10.85546875" customWidth="1"/>
    <col min="5361" max="5361" width="11.42578125" customWidth="1"/>
    <col min="5362" max="5362" width="0" hidden="1" customWidth="1"/>
    <col min="5363" max="5369" width="13" customWidth="1"/>
    <col min="5370" max="5370" width="11.5703125" customWidth="1"/>
    <col min="5371" max="5371" width="14.7109375" customWidth="1"/>
    <col min="5372" max="5372" width="11.5703125" customWidth="1"/>
    <col min="5373" max="5373" width="12.42578125" customWidth="1"/>
    <col min="5374" max="5374" width="12" customWidth="1"/>
    <col min="5375" max="5375" width="12.42578125" customWidth="1"/>
    <col min="5377" max="5377" width="11.140625" customWidth="1"/>
    <col min="5378" max="5378" width="14" customWidth="1"/>
    <col min="5379" max="5379" width="20.7109375" customWidth="1"/>
    <col min="5552" max="5552" width="11.85546875" customWidth="1"/>
    <col min="5596" max="5596" width="11.85546875" customWidth="1"/>
    <col min="5597" max="5597" width="11.140625" bestFit="1" customWidth="1"/>
    <col min="5598" max="5598" width="12" customWidth="1"/>
    <col min="5600" max="5600" width="9.5703125" bestFit="1" customWidth="1"/>
    <col min="5601" max="5601" width="12.5703125" bestFit="1" customWidth="1"/>
    <col min="5602" max="5602" width="9.7109375" bestFit="1" customWidth="1"/>
    <col min="5607" max="5607" width="9.5703125" bestFit="1" customWidth="1"/>
    <col min="5610" max="5610" width="16.140625" customWidth="1"/>
    <col min="5611" max="5611" width="14" customWidth="1"/>
    <col min="5612" max="5612" width="7.42578125" customWidth="1"/>
    <col min="5613" max="5613" width="8.28515625" customWidth="1"/>
    <col min="5614" max="5614" width="6.7109375" customWidth="1"/>
    <col min="5615" max="5615" width="5.5703125" customWidth="1"/>
    <col min="5616" max="5616" width="10.85546875" customWidth="1"/>
    <col min="5617" max="5617" width="11.42578125" customWidth="1"/>
    <col min="5618" max="5618" width="0" hidden="1" customWidth="1"/>
    <col min="5619" max="5625" width="13" customWidth="1"/>
    <col min="5626" max="5626" width="11.5703125" customWidth="1"/>
    <col min="5627" max="5627" width="14.7109375" customWidth="1"/>
    <col min="5628" max="5628" width="11.5703125" customWidth="1"/>
    <col min="5629" max="5629" width="12.42578125" customWidth="1"/>
    <col min="5630" max="5630" width="12" customWidth="1"/>
    <col min="5631" max="5631" width="12.42578125" customWidth="1"/>
    <col min="5633" max="5633" width="11.140625" customWidth="1"/>
    <col min="5634" max="5634" width="14" customWidth="1"/>
    <col min="5635" max="5635" width="20.7109375" customWidth="1"/>
    <col min="5808" max="5808" width="11.85546875" customWidth="1"/>
    <col min="5852" max="5852" width="11.85546875" customWidth="1"/>
    <col min="5853" max="5853" width="11.140625" bestFit="1" customWidth="1"/>
    <col min="5854" max="5854" width="12" customWidth="1"/>
    <col min="5856" max="5856" width="9.5703125" bestFit="1" customWidth="1"/>
    <col min="5857" max="5857" width="12.5703125" bestFit="1" customWidth="1"/>
    <col min="5858" max="5858" width="9.7109375" bestFit="1" customWidth="1"/>
    <col min="5863" max="5863" width="9.5703125" bestFit="1" customWidth="1"/>
    <col min="5866" max="5866" width="16.140625" customWidth="1"/>
    <col min="5867" max="5867" width="14" customWidth="1"/>
    <col min="5868" max="5868" width="7.42578125" customWidth="1"/>
    <col min="5869" max="5869" width="8.28515625" customWidth="1"/>
    <col min="5870" max="5870" width="6.7109375" customWidth="1"/>
    <col min="5871" max="5871" width="5.5703125" customWidth="1"/>
    <col min="5872" max="5872" width="10.85546875" customWidth="1"/>
    <col min="5873" max="5873" width="11.42578125" customWidth="1"/>
    <col min="5874" max="5874" width="0" hidden="1" customWidth="1"/>
    <col min="5875" max="5881" width="13" customWidth="1"/>
    <col min="5882" max="5882" width="11.5703125" customWidth="1"/>
    <col min="5883" max="5883" width="14.7109375" customWidth="1"/>
    <col min="5884" max="5884" width="11.5703125" customWidth="1"/>
    <col min="5885" max="5885" width="12.42578125" customWidth="1"/>
    <col min="5886" max="5886" width="12" customWidth="1"/>
    <col min="5887" max="5887" width="12.42578125" customWidth="1"/>
    <col min="5889" max="5889" width="11.140625" customWidth="1"/>
    <col min="5890" max="5890" width="14" customWidth="1"/>
    <col min="5891" max="5891" width="20.7109375" customWidth="1"/>
    <col min="6064" max="6064" width="11.85546875" customWidth="1"/>
    <col min="6108" max="6108" width="11.85546875" customWidth="1"/>
    <col min="6109" max="6109" width="11.140625" bestFit="1" customWidth="1"/>
    <col min="6110" max="6110" width="12" customWidth="1"/>
    <col min="6112" max="6112" width="9.5703125" bestFit="1" customWidth="1"/>
    <col min="6113" max="6113" width="12.5703125" bestFit="1" customWidth="1"/>
    <col min="6114" max="6114" width="9.7109375" bestFit="1" customWidth="1"/>
    <col min="6119" max="6119" width="9.5703125" bestFit="1" customWidth="1"/>
    <col min="6122" max="6122" width="16.140625" customWidth="1"/>
    <col min="6123" max="6123" width="14" customWidth="1"/>
    <col min="6124" max="6124" width="7.42578125" customWidth="1"/>
    <col min="6125" max="6125" width="8.28515625" customWidth="1"/>
    <col min="6126" max="6126" width="6.7109375" customWidth="1"/>
    <col min="6127" max="6127" width="5.5703125" customWidth="1"/>
    <col min="6128" max="6128" width="10.85546875" customWidth="1"/>
    <col min="6129" max="6129" width="11.42578125" customWidth="1"/>
    <col min="6130" max="6130" width="0" hidden="1" customWidth="1"/>
    <col min="6131" max="6137" width="13" customWidth="1"/>
    <col min="6138" max="6138" width="11.5703125" customWidth="1"/>
    <col min="6139" max="6139" width="14.7109375" customWidth="1"/>
    <col min="6140" max="6140" width="11.5703125" customWidth="1"/>
    <col min="6141" max="6141" width="12.42578125" customWidth="1"/>
    <col min="6142" max="6142" width="12" customWidth="1"/>
    <col min="6143" max="6143" width="12.42578125" customWidth="1"/>
    <col min="6145" max="6145" width="11.140625" customWidth="1"/>
    <col min="6146" max="6146" width="14" customWidth="1"/>
    <col min="6147" max="6147" width="20.7109375" customWidth="1"/>
    <col min="6320" max="6320" width="11.85546875" customWidth="1"/>
    <col min="6364" max="6364" width="11.85546875" customWidth="1"/>
    <col min="6365" max="6365" width="11.140625" bestFit="1" customWidth="1"/>
    <col min="6366" max="6366" width="12" customWidth="1"/>
    <col min="6368" max="6368" width="9.5703125" bestFit="1" customWidth="1"/>
    <col min="6369" max="6369" width="12.5703125" bestFit="1" customWidth="1"/>
    <col min="6370" max="6370" width="9.7109375" bestFit="1" customWidth="1"/>
    <col min="6375" max="6375" width="9.5703125" bestFit="1" customWidth="1"/>
    <col min="6378" max="6378" width="16.140625" customWidth="1"/>
    <col min="6379" max="6379" width="14" customWidth="1"/>
    <col min="6380" max="6380" width="7.42578125" customWidth="1"/>
    <col min="6381" max="6381" width="8.28515625" customWidth="1"/>
    <col min="6382" max="6382" width="6.7109375" customWidth="1"/>
    <col min="6383" max="6383" width="5.5703125" customWidth="1"/>
    <col min="6384" max="6384" width="10.85546875" customWidth="1"/>
    <col min="6385" max="6385" width="11.42578125" customWidth="1"/>
    <col min="6386" max="6386" width="0" hidden="1" customWidth="1"/>
    <col min="6387" max="6393" width="13" customWidth="1"/>
    <col min="6394" max="6394" width="11.5703125" customWidth="1"/>
    <col min="6395" max="6395" width="14.7109375" customWidth="1"/>
    <col min="6396" max="6396" width="11.5703125" customWidth="1"/>
    <col min="6397" max="6397" width="12.42578125" customWidth="1"/>
    <col min="6398" max="6398" width="12" customWidth="1"/>
    <col min="6399" max="6399" width="12.42578125" customWidth="1"/>
    <col min="6401" max="6401" width="11.140625" customWidth="1"/>
    <col min="6402" max="6402" width="14" customWidth="1"/>
    <col min="6403" max="6403" width="20.7109375" customWidth="1"/>
    <col min="6576" max="6576" width="11.85546875" customWidth="1"/>
    <col min="6620" max="6620" width="11.85546875" customWidth="1"/>
    <col min="6621" max="6621" width="11.140625" bestFit="1" customWidth="1"/>
    <col min="6622" max="6622" width="12" customWidth="1"/>
    <col min="6624" max="6624" width="9.5703125" bestFit="1" customWidth="1"/>
    <col min="6625" max="6625" width="12.5703125" bestFit="1" customWidth="1"/>
    <col min="6626" max="6626" width="9.7109375" bestFit="1" customWidth="1"/>
    <col min="6631" max="6631" width="9.5703125" bestFit="1" customWidth="1"/>
    <col min="6634" max="6634" width="16.140625" customWidth="1"/>
    <col min="6635" max="6635" width="14" customWidth="1"/>
    <col min="6636" max="6636" width="7.42578125" customWidth="1"/>
    <col min="6637" max="6637" width="8.28515625" customWidth="1"/>
    <col min="6638" max="6638" width="6.7109375" customWidth="1"/>
    <col min="6639" max="6639" width="5.5703125" customWidth="1"/>
    <col min="6640" max="6640" width="10.85546875" customWidth="1"/>
    <col min="6641" max="6641" width="11.42578125" customWidth="1"/>
    <col min="6642" max="6642" width="0" hidden="1" customWidth="1"/>
    <col min="6643" max="6649" width="13" customWidth="1"/>
    <col min="6650" max="6650" width="11.5703125" customWidth="1"/>
    <col min="6651" max="6651" width="14.7109375" customWidth="1"/>
    <col min="6652" max="6652" width="11.5703125" customWidth="1"/>
    <col min="6653" max="6653" width="12.42578125" customWidth="1"/>
    <col min="6654" max="6654" width="12" customWidth="1"/>
    <col min="6655" max="6655" width="12.42578125" customWidth="1"/>
    <col min="6657" max="6657" width="11.140625" customWidth="1"/>
    <col min="6658" max="6658" width="14" customWidth="1"/>
    <col min="6659" max="6659" width="20.7109375" customWidth="1"/>
    <col min="6832" max="6832" width="11.85546875" customWidth="1"/>
    <col min="6876" max="6876" width="11.85546875" customWidth="1"/>
    <col min="6877" max="6877" width="11.140625" bestFit="1" customWidth="1"/>
    <col min="6878" max="6878" width="12" customWidth="1"/>
    <col min="6880" max="6880" width="9.5703125" bestFit="1" customWidth="1"/>
    <col min="6881" max="6881" width="12.5703125" bestFit="1" customWidth="1"/>
    <col min="6882" max="6882" width="9.7109375" bestFit="1" customWidth="1"/>
    <col min="6887" max="6887" width="9.5703125" bestFit="1" customWidth="1"/>
    <col min="6890" max="6890" width="16.140625" customWidth="1"/>
    <col min="6891" max="6891" width="14" customWidth="1"/>
    <col min="6892" max="6892" width="7.42578125" customWidth="1"/>
    <col min="6893" max="6893" width="8.28515625" customWidth="1"/>
    <col min="6894" max="6894" width="6.7109375" customWidth="1"/>
    <col min="6895" max="6895" width="5.5703125" customWidth="1"/>
    <col min="6896" max="6896" width="10.85546875" customWidth="1"/>
    <col min="6897" max="6897" width="11.42578125" customWidth="1"/>
    <col min="6898" max="6898" width="0" hidden="1" customWidth="1"/>
    <col min="6899" max="6905" width="13" customWidth="1"/>
    <col min="6906" max="6906" width="11.5703125" customWidth="1"/>
    <col min="6907" max="6907" width="14.7109375" customWidth="1"/>
    <col min="6908" max="6908" width="11.5703125" customWidth="1"/>
    <col min="6909" max="6909" width="12.42578125" customWidth="1"/>
    <col min="6910" max="6910" width="12" customWidth="1"/>
    <col min="6911" max="6911" width="12.42578125" customWidth="1"/>
    <col min="6913" max="6913" width="11.140625" customWidth="1"/>
    <col min="6914" max="6914" width="14" customWidth="1"/>
    <col min="6915" max="6915" width="20.7109375" customWidth="1"/>
    <col min="7088" max="7088" width="11.85546875" customWidth="1"/>
    <col min="7132" max="7132" width="11.85546875" customWidth="1"/>
    <col min="7133" max="7133" width="11.140625" bestFit="1" customWidth="1"/>
    <col min="7134" max="7134" width="12" customWidth="1"/>
    <col min="7136" max="7136" width="9.5703125" bestFit="1" customWidth="1"/>
    <col min="7137" max="7137" width="12.5703125" bestFit="1" customWidth="1"/>
    <col min="7138" max="7138" width="9.7109375" bestFit="1" customWidth="1"/>
    <col min="7143" max="7143" width="9.5703125" bestFit="1" customWidth="1"/>
    <col min="7146" max="7146" width="16.140625" customWidth="1"/>
    <col min="7147" max="7147" width="14" customWidth="1"/>
    <col min="7148" max="7148" width="7.42578125" customWidth="1"/>
    <col min="7149" max="7149" width="8.28515625" customWidth="1"/>
    <col min="7150" max="7150" width="6.7109375" customWidth="1"/>
    <col min="7151" max="7151" width="5.5703125" customWidth="1"/>
    <col min="7152" max="7152" width="10.85546875" customWidth="1"/>
    <col min="7153" max="7153" width="11.42578125" customWidth="1"/>
    <col min="7154" max="7154" width="0" hidden="1" customWidth="1"/>
    <col min="7155" max="7161" width="13" customWidth="1"/>
    <col min="7162" max="7162" width="11.5703125" customWidth="1"/>
    <col min="7163" max="7163" width="14.7109375" customWidth="1"/>
    <col min="7164" max="7164" width="11.5703125" customWidth="1"/>
    <col min="7165" max="7165" width="12.42578125" customWidth="1"/>
    <col min="7166" max="7166" width="12" customWidth="1"/>
    <col min="7167" max="7167" width="12.42578125" customWidth="1"/>
    <col min="7169" max="7169" width="11.140625" customWidth="1"/>
    <col min="7170" max="7170" width="14" customWidth="1"/>
    <col min="7171" max="7171" width="20.7109375" customWidth="1"/>
    <col min="7344" max="7344" width="11.85546875" customWidth="1"/>
    <col min="7388" max="7388" width="11.85546875" customWidth="1"/>
    <col min="7389" max="7389" width="11.140625" bestFit="1" customWidth="1"/>
    <col min="7390" max="7390" width="12" customWidth="1"/>
    <col min="7392" max="7392" width="9.5703125" bestFit="1" customWidth="1"/>
    <col min="7393" max="7393" width="12.5703125" bestFit="1" customWidth="1"/>
    <col min="7394" max="7394" width="9.7109375" bestFit="1" customWidth="1"/>
    <col min="7399" max="7399" width="9.5703125" bestFit="1" customWidth="1"/>
    <col min="7402" max="7402" width="16.140625" customWidth="1"/>
    <col min="7403" max="7403" width="14" customWidth="1"/>
    <col min="7404" max="7404" width="7.42578125" customWidth="1"/>
    <col min="7405" max="7405" width="8.28515625" customWidth="1"/>
    <col min="7406" max="7406" width="6.7109375" customWidth="1"/>
    <col min="7407" max="7407" width="5.5703125" customWidth="1"/>
    <col min="7408" max="7408" width="10.85546875" customWidth="1"/>
    <col min="7409" max="7409" width="11.42578125" customWidth="1"/>
    <col min="7410" max="7410" width="0" hidden="1" customWidth="1"/>
    <col min="7411" max="7417" width="13" customWidth="1"/>
    <col min="7418" max="7418" width="11.5703125" customWidth="1"/>
    <col min="7419" max="7419" width="14.7109375" customWidth="1"/>
    <col min="7420" max="7420" width="11.5703125" customWidth="1"/>
    <col min="7421" max="7421" width="12.42578125" customWidth="1"/>
    <col min="7422" max="7422" width="12" customWidth="1"/>
    <col min="7423" max="7423" width="12.42578125" customWidth="1"/>
    <col min="7425" max="7425" width="11.140625" customWidth="1"/>
    <col min="7426" max="7426" width="14" customWidth="1"/>
    <col min="7427" max="7427" width="20.7109375" customWidth="1"/>
    <col min="7600" max="7600" width="11.85546875" customWidth="1"/>
    <col min="7644" max="7644" width="11.85546875" customWidth="1"/>
    <col min="7645" max="7645" width="11.140625" bestFit="1" customWidth="1"/>
    <col min="7646" max="7646" width="12" customWidth="1"/>
    <col min="7648" max="7648" width="9.5703125" bestFit="1" customWidth="1"/>
    <col min="7649" max="7649" width="12.5703125" bestFit="1" customWidth="1"/>
    <col min="7650" max="7650" width="9.7109375" bestFit="1" customWidth="1"/>
    <col min="7655" max="7655" width="9.5703125" bestFit="1" customWidth="1"/>
    <col min="7658" max="7658" width="16.140625" customWidth="1"/>
    <col min="7659" max="7659" width="14" customWidth="1"/>
    <col min="7660" max="7660" width="7.42578125" customWidth="1"/>
    <col min="7661" max="7661" width="8.28515625" customWidth="1"/>
    <col min="7662" max="7662" width="6.7109375" customWidth="1"/>
    <col min="7663" max="7663" width="5.5703125" customWidth="1"/>
    <col min="7664" max="7664" width="10.85546875" customWidth="1"/>
    <col min="7665" max="7665" width="11.42578125" customWidth="1"/>
    <col min="7666" max="7666" width="0" hidden="1" customWidth="1"/>
    <col min="7667" max="7673" width="13" customWidth="1"/>
    <col min="7674" max="7674" width="11.5703125" customWidth="1"/>
    <col min="7675" max="7675" width="14.7109375" customWidth="1"/>
    <col min="7676" max="7676" width="11.5703125" customWidth="1"/>
    <col min="7677" max="7677" width="12.42578125" customWidth="1"/>
    <col min="7678" max="7678" width="12" customWidth="1"/>
    <col min="7679" max="7679" width="12.42578125" customWidth="1"/>
    <col min="7681" max="7681" width="11.140625" customWidth="1"/>
    <col min="7682" max="7682" width="14" customWidth="1"/>
    <col min="7683" max="7683" width="20.7109375" customWidth="1"/>
    <col min="7856" max="7856" width="11.85546875" customWidth="1"/>
    <col min="7900" max="7900" width="11.85546875" customWidth="1"/>
    <col min="7901" max="7901" width="11.140625" bestFit="1" customWidth="1"/>
    <col min="7902" max="7902" width="12" customWidth="1"/>
    <col min="7904" max="7904" width="9.5703125" bestFit="1" customWidth="1"/>
    <col min="7905" max="7905" width="12.5703125" bestFit="1" customWidth="1"/>
    <col min="7906" max="7906" width="9.7109375" bestFit="1" customWidth="1"/>
    <col min="7911" max="7911" width="9.5703125" bestFit="1" customWidth="1"/>
    <col min="7914" max="7914" width="16.140625" customWidth="1"/>
    <col min="7915" max="7915" width="14" customWidth="1"/>
    <col min="7916" max="7916" width="7.42578125" customWidth="1"/>
    <col min="7917" max="7917" width="8.28515625" customWidth="1"/>
    <col min="7918" max="7918" width="6.7109375" customWidth="1"/>
    <col min="7919" max="7919" width="5.5703125" customWidth="1"/>
    <col min="7920" max="7920" width="10.85546875" customWidth="1"/>
    <col min="7921" max="7921" width="11.42578125" customWidth="1"/>
    <col min="7922" max="7922" width="0" hidden="1" customWidth="1"/>
    <col min="7923" max="7929" width="13" customWidth="1"/>
    <col min="7930" max="7930" width="11.5703125" customWidth="1"/>
    <col min="7931" max="7931" width="14.7109375" customWidth="1"/>
    <col min="7932" max="7932" width="11.5703125" customWidth="1"/>
    <col min="7933" max="7933" width="12.42578125" customWidth="1"/>
    <col min="7934" max="7934" width="12" customWidth="1"/>
    <col min="7935" max="7935" width="12.42578125" customWidth="1"/>
    <col min="7937" max="7937" width="11.140625" customWidth="1"/>
    <col min="7938" max="7938" width="14" customWidth="1"/>
    <col min="7939" max="7939" width="20.7109375" customWidth="1"/>
    <col min="8112" max="8112" width="11.85546875" customWidth="1"/>
    <col min="8156" max="8156" width="11.85546875" customWidth="1"/>
    <col min="8157" max="8157" width="11.140625" bestFit="1" customWidth="1"/>
    <col min="8158" max="8158" width="12" customWidth="1"/>
    <col min="8160" max="8160" width="9.5703125" bestFit="1" customWidth="1"/>
    <col min="8161" max="8161" width="12.5703125" bestFit="1" customWidth="1"/>
    <col min="8162" max="8162" width="9.7109375" bestFit="1" customWidth="1"/>
    <col min="8167" max="8167" width="9.5703125" bestFit="1" customWidth="1"/>
    <col min="8170" max="8170" width="16.140625" customWidth="1"/>
    <col min="8171" max="8171" width="14" customWidth="1"/>
    <col min="8172" max="8172" width="7.42578125" customWidth="1"/>
    <col min="8173" max="8173" width="8.28515625" customWidth="1"/>
    <col min="8174" max="8174" width="6.7109375" customWidth="1"/>
    <col min="8175" max="8175" width="5.5703125" customWidth="1"/>
    <col min="8176" max="8176" width="10.85546875" customWidth="1"/>
    <col min="8177" max="8177" width="11.42578125" customWidth="1"/>
    <col min="8178" max="8178" width="0" hidden="1" customWidth="1"/>
    <col min="8179" max="8185" width="13" customWidth="1"/>
    <col min="8186" max="8186" width="11.5703125" customWidth="1"/>
    <col min="8187" max="8187" width="14.7109375" customWidth="1"/>
    <col min="8188" max="8188" width="11.5703125" customWidth="1"/>
    <col min="8189" max="8189" width="12.42578125" customWidth="1"/>
    <col min="8190" max="8190" width="12" customWidth="1"/>
    <col min="8191" max="8191" width="12.42578125" customWidth="1"/>
    <col min="8193" max="8193" width="11.140625" customWidth="1"/>
    <col min="8194" max="8194" width="14" customWidth="1"/>
    <col min="8195" max="8195" width="20.7109375" customWidth="1"/>
    <col min="8368" max="8368" width="11.85546875" customWidth="1"/>
    <col min="8412" max="8412" width="11.85546875" customWidth="1"/>
    <col min="8413" max="8413" width="11.140625" bestFit="1" customWidth="1"/>
    <col min="8414" max="8414" width="12" customWidth="1"/>
    <col min="8416" max="8416" width="9.5703125" bestFit="1" customWidth="1"/>
    <col min="8417" max="8417" width="12.5703125" bestFit="1" customWidth="1"/>
    <col min="8418" max="8418" width="9.7109375" bestFit="1" customWidth="1"/>
    <col min="8423" max="8423" width="9.5703125" bestFit="1" customWidth="1"/>
    <col min="8426" max="8426" width="16.140625" customWidth="1"/>
    <col min="8427" max="8427" width="14" customWidth="1"/>
    <col min="8428" max="8428" width="7.42578125" customWidth="1"/>
    <col min="8429" max="8429" width="8.28515625" customWidth="1"/>
    <col min="8430" max="8430" width="6.7109375" customWidth="1"/>
    <col min="8431" max="8431" width="5.5703125" customWidth="1"/>
    <col min="8432" max="8432" width="10.85546875" customWidth="1"/>
    <col min="8433" max="8433" width="11.42578125" customWidth="1"/>
    <col min="8434" max="8434" width="0" hidden="1" customWidth="1"/>
    <col min="8435" max="8441" width="13" customWidth="1"/>
    <col min="8442" max="8442" width="11.5703125" customWidth="1"/>
    <col min="8443" max="8443" width="14.7109375" customWidth="1"/>
    <col min="8444" max="8444" width="11.5703125" customWidth="1"/>
    <col min="8445" max="8445" width="12.42578125" customWidth="1"/>
    <col min="8446" max="8446" width="12" customWidth="1"/>
    <col min="8447" max="8447" width="12.42578125" customWidth="1"/>
    <col min="8449" max="8449" width="11.140625" customWidth="1"/>
    <col min="8450" max="8450" width="14" customWidth="1"/>
    <col min="8451" max="8451" width="20.7109375" customWidth="1"/>
    <col min="8624" max="8624" width="11.85546875" customWidth="1"/>
    <col min="8668" max="8668" width="11.85546875" customWidth="1"/>
    <col min="8669" max="8669" width="11.140625" bestFit="1" customWidth="1"/>
    <col min="8670" max="8670" width="12" customWidth="1"/>
    <col min="8672" max="8672" width="9.5703125" bestFit="1" customWidth="1"/>
    <col min="8673" max="8673" width="12.5703125" bestFit="1" customWidth="1"/>
    <col min="8674" max="8674" width="9.7109375" bestFit="1" customWidth="1"/>
    <col min="8679" max="8679" width="9.5703125" bestFit="1" customWidth="1"/>
    <col min="8682" max="8682" width="16.140625" customWidth="1"/>
    <col min="8683" max="8683" width="14" customWidth="1"/>
    <col min="8684" max="8684" width="7.42578125" customWidth="1"/>
    <col min="8685" max="8685" width="8.28515625" customWidth="1"/>
    <col min="8686" max="8686" width="6.7109375" customWidth="1"/>
    <col min="8687" max="8687" width="5.5703125" customWidth="1"/>
    <col min="8688" max="8688" width="10.85546875" customWidth="1"/>
    <col min="8689" max="8689" width="11.42578125" customWidth="1"/>
    <col min="8690" max="8690" width="0" hidden="1" customWidth="1"/>
    <col min="8691" max="8697" width="13" customWidth="1"/>
    <col min="8698" max="8698" width="11.5703125" customWidth="1"/>
    <col min="8699" max="8699" width="14.7109375" customWidth="1"/>
    <col min="8700" max="8700" width="11.5703125" customWidth="1"/>
    <col min="8701" max="8701" width="12.42578125" customWidth="1"/>
    <col min="8702" max="8702" width="12" customWidth="1"/>
    <col min="8703" max="8703" width="12.42578125" customWidth="1"/>
    <col min="8705" max="8705" width="11.140625" customWidth="1"/>
    <col min="8706" max="8706" width="14" customWidth="1"/>
    <col min="8707" max="8707" width="20.7109375" customWidth="1"/>
    <col min="8880" max="8880" width="11.85546875" customWidth="1"/>
    <col min="8924" max="8924" width="11.85546875" customWidth="1"/>
    <col min="8925" max="8925" width="11.140625" bestFit="1" customWidth="1"/>
    <col min="8926" max="8926" width="12" customWidth="1"/>
    <col min="8928" max="8928" width="9.5703125" bestFit="1" customWidth="1"/>
    <col min="8929" max="8929" width="12.5703125" bestFit="1" customWidth="1"/>
    <col min="8930" max="8930" width="9.7109375" bestFit="1" customWidth="1"/>
    <col min="8935" max="8935" width="9.5703125" bestFit="1" customWidth="1"/>
    <col min="8938" max="8938" width="16.140625" customWidth="1"/>
    <col min="8939" max="8939" width="14" customWidth="1"/>
    <col min="8940" max="8940" width="7.42578125" customWidth="1"/>
    <col min="8941" max="8941" width="8.28515625" customWidth="1"/>
    <col min="8942" max="8942" width="6.7109375" customWidth="1"/>
    <col min="8943" max="8943" width="5.5703125" customWidth="1"/>
    <col min="8944" max="8944" width="10.85546875" customWidth="1"/>
    <col min="8945" max="8945" width="11.42578125" customWidth="1"/>
    <col min="8946" max="8946" width="0" hidden="1" customWidth="1"/>
    <col min="8947" max="8953" width="13" customWidth="1"/>
    <col min="8954" max="8954" width="11.5703125" customWidth="1"/>
    <col min="8955" max="8955" width="14.7109375" customWidth="1"/>
    <col min="8956" max="8956" width="11.5703125" customWidth="1"/>
    <col min="8957" max="8957" width="12.42578125" customWidth="1"/>
    <col min="8958" max="8958" width="12" customWidth="1"/>
    <col min="8959" max="8959" width="12.42578125" customWidth="1"/>
    <col min="8961" max="8961" width="11.140625" customWidth="1"/>
    <col min="8962" max="8962" width="14" customWidth="1"/>
    <col min="8963" max="8963" width="20.7109375" customWidth="1"/>
    <col min="9136" max="9136" width="11.85546875" customWidth="1"/>
    <col min="9180" max="9180" width="11.85546875" customWidth="1"/>
    <col min="9181" max="9181" width="11.140625" bestFit="1" customWidth="1"/>
    <col min="9182" max="9182" width="12" customWidth="1"/>
    <col min="9184" max="9184" width="9.5703125" bestFit="1" customWidth="1"/>
    <col min="9185" max="9185" width="12.5703125" bestFit="1" customWidth="1"/>
    <col min="9186" max="9186" width="9.7109375" bestFit="1" customWidth="1"/>
    <col min="9191" max="9191" width="9.5703125" bestFit="1" customWidth="1"/>
    <col min="9194" max="9194" width="16.140625" customWidth="1"/>
    <col min="9195" max="9195" width="14" customWidth="1"/>
    <col min="9196" max="9196" width="7.42578125" customWidth="1"/>
    <col min="9197" max="9197" width="8.28515625" customWidth="1"/>
    <col min="9198" max="9198" width="6.7109375" customWidth="1"/>
    <col min="9199" max="9199" width="5.5703125" customWidth="1"/>
    <col min="9200" max="9200" width="10.85546875" customWidth="1"/>
    <col min="9201" max="9201" width="11.42578125" customWidth="1"/>
    <col min="9202" max="9202" width="0" hidden="1" customWidth="1"/>
    <col min="9203" max="9209" width="13" customWidth="1"/>
    <col min="9210" max="9210" width="11.5703125" customWidth="1"/>
    <col min="9211" max="9211" width="14.7109375" customWidth="1"/>
    <col min="9212" max="9212" width="11.5703125" customWidth="1"/>
    <col min="9213" max="9213" width="12.42578125" customWidth="1"/>
    <col min="9214" max="9214" width="12" customWidth="1"/>
    <col min="9215" max="9215" width="12.42578125" customWidth="1"/>
    <col min="9217" max="9217" width="11.140625" customWidth="1"/>
    <col min="9218" max="9218" width="14" customWidth="1"/>
    <col min="9219" max="9219" width="20.7109375" customWidth="1"/>
    <col min="9392" max="9392" width="11.85546875" customWidth="1"/>
    <col min="9436" max="9436" width="11.85546875" customWidth="1"/>
    <col min="9437" max="9437" width="11.140625" bestFit="1" customWidth="1"/>
    <col min="9438" max="9438" width="12" customWidth="1"/>
    <col min="9440" max="9440" width="9.5703125" bestFit="1" customWidth="1"/>
    <col min="9441" max="9441" width="12.5703125" bestFit="1" customWidth="1"/>
    <col min="9442" max="9442" width="9.7109375" bestFit="1" customWidth="1"/>
    <col min="9447" max="9447" width="9.5703125" bestFit="1" customWidth="1"/>
    <col min="9450" max="9450" width="16.140625" customWidth="1"/>
    <col min="9451" max="9451" width="14" customWidth="1"/>
    <col min="9452" max="9452" width="7.42578125" customWidth="1"/>
    <col min="9453" max="9453" width="8.28515625" customWidth="1"/>
    <col min="9454" max="9454" width="6.7109375" customWidth="1"/>
    <col min="9455" max="9455" width="5.5703125" customWidth="1"/>
    <col min="9456" max="9456" width="10.85546875" customWidth="1"/>
    <col min="9457" max="9457" width="11.42578125" customWidth="1"/>
    <col min="9458" max="9458" width="0" hidden="1" customWidth="1"/>
    <col min="9459" max="9465" width="13" customWidth="1"/>
    <col min="9466" max="9466" width="11.5703125" customWidth="1"/>
    <col min="9467" max="9467" width="14.7109375" customWidth="1"/>
    <col min="9468" max="9468" width="11.5703125" customWidth="1"/>
    <col min="9469" max="9469" width="12.42578125" customWidth="1"/>
    <col min="9470" max="9470" width="12" customWidth="1"/>
    <col min="9471" max="9471" width="12.42578125" customWidth="1"/>
    <col min="9473" max="9473" width="11.140625" customWidth="1"/>
    <col min="9474" max="9474" width="14" customWidth="1"/>
    <col min="9475" max="9475" width="20.7109375" customWidth="1"/>
    <col min="9648" max="9648" width="11.85546875" customWidth="1"/>
    <col min="9692" max="9692" width="11.85546875" customWidth="1"/>
    <col min="9693" max="9693" width="11.140625" bestFit="1" customWidth="1"/>
    <col min="9694" max="9694" width="12" customWidth="1"/>
    <col min="9696" max="9696" width="9.5703125" bestFit="1" customWidth="1"/>
    <col min="9697" max="9697" width="12.5703125" bestFit="1" customWidth="1"/>
    <col min="9698" max="9698" width="9.7109375" bestFit="1" customWidth="1"/>
    <col min="9703" max="9703" width="9.5703125" bestFit="1" customWidth="1"/>
    <col min="9706" max="9706" width="16.140625" customWidth="1"/>
    <col min="9707" max="9707" width="14" customWidth="1"/>
    <col min="9708" max="9708" width="7.42578125" customWidth="1"/>
    <col min="9709" max="9709" width="8.28515625" customWidth="1"/>
    <col min="9710" max="9710" width="6.7109375" customWidth="1"/>
    <col min="9711" max="9711" width="5.5703125" customWidth="1"/>
    <col min="9712" max="9712" width="10.85546875" customWidth="1"/>
    <col min="9713" max="9713" width="11.42578125" customWidth="1"/>
    <col min="9714" max="9714" width="0" hidden="1" customWidth="1"/>
    <col min="9715" max="9721" width="13" customWidth="1"/>
    <col min="9722" max="9722" width="11.5703125" customWidth="1"/>
    <col min="9723" max="9723" width="14.7109375" customWidth="1"/>
    <col min="9724" max="9724" width="11.5703125" customWidth="1"/>
    <col min="9725" max="9725" width="12.42578125" customWidth="1"/>
    <col min="9726" max="9726" width="12" customWidth="1"/>
    <col min="9727" max="9727" width="12.42578125" customWidth="1"/>
    <col min="9729" max="9729" width="11.140625" customWidth="1"/>
    <col min="9730" max="9730" width="14" customWidth="1"/>
    <col min="9731" max="9731" width="20.7109375" customWidth="1"/>
    <col min="9904" max="9904" width="11.85546875" customWidth="1"/>
    <col min="9948" max="9948" width="11.85546875" customWidth="1"/>
    <col min="9949" max="9949" width="11.140625" bestFit="1" customWidth="1"/>
    <col min="9950" max="9950" width="12" customWidth="1"/>
    <col min="9952" max="9952" width="9.5703125" bestFit="1" customWidth="1"/>
    <col min="9953" max="9953" width="12.5703125" bestFit="1" customWidth="1"/>
    <col min="9954" max="9954" width="9.7109375" bestFit="1" customWidth="1"/>
    <col min="9959" max="9959" width="9.5703125" bestFit="1" customWidth="1"/>
    <col min="9962" max="9962" width="16.140625" customWidth="1"/>
    <col min="9963" max="9963" width="14" customWidth="1"/>
    <col min="9964" max="9964" width="7.42578125" customWidth="1"/>
    <col min="9965" max="9965" width="8.28515625" customWidth="1"/>
    <col min="9966" max="9966" width="6.7109375" customWidth="1"/>
    <col min="9967" max="9967" width="5.5703125" customWidth="1"/>
    <col min="9968" max="9968" width="10.85546875" customWidth="1"/>
    <col min="9969" max="9969" width="11.42578125" customWidth="1"/>
    <col min="9970" max="9970" width="0" hidden="1" customWidth="1"/>
    <col min="9971" max="9977" width="13" customWidth="1"/>
    <col min="9978" max="9978" width="11.5703125" customWidth="1"/>
    <col min="9979" max="9979" width="14.7109375" customWidth="1"/>
    <col min="9980" max="9980" width="11.5703125" customWidth="1"/>
    <col min="9981" max="9981" width="12.42578125" customWidth="1"/>
    <col min="9982" max="9982" width="12" customWidth="1"/>
    <col min="9983" max="9983" width="12.42578125" customWidth="1"/>
    <col min="9985" max="9985" width="11.140625" customWidth="1"/>
    <col min="9986" max="9986" width="14" customWidth="1"/>
    <col min="9987" max="9987" width="20.7109375" customWidth="1"/>
    <col min="10160" max="10160" width="11.85546875" customWidth="1"/>
    <col min="10204" max="10204" width="11.85546875" customWidth="1"/>
    <col min="10205" max="10205" width="11.140625" bestFit="1" customWidth="1"/>
    <col min="10206" max="10206" width="12" customWidth="1"/>
    <col min="10208" max="10208" width="9.5703125" bestFit="1" customWidth="1"/>
    <col min="10209" max="10209" width="12.5703125" bestFit="1" customWidth="1"/>
    <col min="10210" max="10210" width="9.7109375" bestFit="1" customWidth="1"/>
    <col min="10215" max="10215" width="9.5703125" bestFit="1" customWidth="1"/>
    <col min="10218" max="10218" width="16.140625" customWidth="1"/>
    <col min="10219" max="10219" width="14" customWidth="1"/>
    <col min="10220" max="10220" width="7.42578125" customWidth="1"/>
    <col min="10221" max="10221" width="8.28515625" customWidth="1"/>
    <col min="10222" max="10222" width="6.7109375" customWidth="1"/>
    <col min="10223" max="10223" width="5.5703125" customWidth="1"/>
    <col min="10224" max="10224" width="10.85546875" customWidth="1"/>
    <col min="10225" max="10225" width="11.42578125" customWidth="1"/>
    <col min="10226" max="10226" width="0" hidden="1" customWidth="1"/>
    <col min="10227" max="10233" width="13" customWidth="1"/>
    <col min="10234" max="10234" width="11.5703125" customWidth="1"/>
    <col min="10235" max="10235" width="14.7109375" customWidth="1"/>
    <col min="10236" max="10236" width="11.5703125" customWidth="1"/>
    <col min="10237" max="10237" width="12.42578125" customWidth="1"/>
    <col min="10238" max="10238" width="12" customWidth="1"/>
    <col min="10239" max="10239" width="12.42578125" customWidth="1"/>
    <col min="10241" max="10241" width="11.140625" customWidth="1"/>
    <col min="10242" max="10242" width="14" customWidth="1"/>
    <col min="10243" max="10243" width="20.7109375" customWidth="1"/>
    <col min="10416" max="10416" width="11.85546875" customWidth="1"/>
    <col min="10460" max="10460" width="11.85546875" customWidth="1"/>
    <col min="10461" max="10461" width="11.140625" bestFit="1" customWidth="1"/>
    <col min="10462" max="10462" width="12" customWidth="1"/>
    <col min="10464" max="10464" width="9.5703125" bestFit="1" customWidth="1"/>
    <col min="10465" max="10465" width="12.5703125" bestFit="1" customWidth="1"/>
    <col min="10466" max="10466" width="9.7109375" bestFit="1" customWidth="1"/>
    <col min="10471" max="10471" width="9.5703125" bestFit="1" customWidth="1"/>
    <col min="10474" max="10474" width="16.140625" customWidth="1"/>
    <col min="10475" max="10475" width="14" customWidth="1"/>
    <col min="10476" max="10476" width="7.42578125" customWidth="1"/>
    <col min="10477" max="10477" width="8.28515625" customWidth="1"/>
    <col min="10478" max="10478" width="6.7109375" customWidth="1"/>
    <col min="10479" max="10479" width="5.5703125" customWidth="1"/>
    <col min="10480" max="10480" width="10.85546875" customWidth="1"/>
    <col min="10481" max="10481" width="11.42578125" customWidth="1"/>
    <col min="10482" max="10482" width="0" hidden="1" customWidth="1"/>
    <col min="10483" max="10489" width="13" customWidth="1"/>
    <col min="10490" max="10490" width="11.5703125" customWidth="1"/>
    <col min="10491" max="10491" width="14.7109375" customWidth="1"/>
    <col min="10492" max="10492" width="11.5703125" customWidth="1"/>
    <col min="10493" max="10493" width="12.42578125" customWidth="1"/>
    <col min="10494" max="10494" width="12" customWidth="1"/>
    <col min="10495" max="10495" width="12.42578125" customWidth="1"/>
    <col min="10497" max="10497" width="11.140625" customWidth="1"/>
    <col min="10498" max="10498" width="14" customWidth="1"/>
    <col min="10499" max="10499" width="20.7109375" customWidth="1"/>
    <col min="10672" max="10672" width="11.85546875" customWidth="1"/>
    <col min="10716" max="10716" width="11.85546875" customWidth="1"/>
    <col min="10717" max="10717" width="11.140625" bestFit="1" customWidth="1"/>
    <col min="10718" max="10718" width="12" customWidth="1"/>
    <col min="10720" max="10720" width="9.5703125" bestFit="1" customWidth="1"/>
    <col min="10721" max="10721" width="12.5703125" bestFit="1" customWidth="1"/>
    <col min="10722" max="10722" width="9.7109375" bestFit="1" customWidth="1"/>
    <col min="10727" max="10727" width="9.5703125" bestFit="1" customWidth="1"/>
    <col min="10730" max="10730" width="16.140625" customWidth="1"/>
    <col min="10731" max="10731" width="14" customWidth="1"/>
    <col min="10732" max="10732" width="7.42578125" customWidth="1"/>
    <col min="10733" max="10733" width="8.28515625" customWidth="1"/>
    <col min="10734" max="10734" width="6.7109375" customWidth="1"/>
    <col min="10735" max="10735" width="5.5703125" customWidth="1"/>
    <col min="10736" max="10736" width="10.85546875" customWidth="1"/>
    <col min="10737" max="10737" width="11.42578125" customWidth="1"/>
    <col min="10738" max="10738" width="0" hidden="1" customWidth="1"/>
    <col min="10739" max="10745" width="13" customWidth="1"/>
    <col min="10746" max="10746" width="11.5703125" customWidth="1"/>
    <col min="10747" max="10747" width="14.7109375" customWidth="1"/>
    <col min="10748" max="10748" width="11.5703125" customWidth="1"/>
    <col min="10749" max="10749" width="12.42578125" customWidth="1"/>
    <col min="10750" max="10750" width="12" customWidth="1"/>
    <col min="10751" max="10751" width="12.42578125" customWidth="1"/>
    <col min="10753" max="10753" width="11.140625" customWidth="1"/>
    <col min="10754" max="10754" width="14" customWidth="1"/>
    <col min="10755" max="10755" width="20.7109375" customWidth="1"/>
    <col min="10928" max="10928" width="11.85546875" customWidth="1"/>
    <col min="10972" max="10972" width="11.85546875" customWidth="1"/>
    <col min="10973" max="10973" width="11.140625" bestFit="1" customWidth="1"/>
    <col min="10974" max="10974" width="12" customWidth="1"/>
    <col min="10976" max="10976" width="9.5703125" bestFit="1" customWidth="1"/>
    <col min="10977" max="10977" width="12.5703125" bestFit="1" customWidth="1"/>
    <col min="10978" max="10978" width="9.7109375" bestFit="1" customWidth="1"/>
    <col min="10983" max="10983" width="9.5703125" bestFit="1" customWidth="1"/>
    <col min="10986" max="10986" width="16.140625" customWidth="1"/>
    <col min="10987" max="10987" width="14" customWidth="1"/>
    <col min="10988" max="10988" width="7.42578125" customWidth="1"/>
    <col min="10989" max="10989" width="8.28515625" customWidth="1"/>
    <col min="10990" max="10990" width="6.7109375" customWidth="1"/>
    <col min="10991" max="10991" width="5.5703125" customWidth="1"/>
    <col min="10992" max="10992" width="10.85546875" customWidth="1"/>
    <col min="10993" max="10993" width="11.42578125" customWidth="1"/>
    <col min="10994" max="10994" width="0" hidden="1" customWidth="1"/>
    <col min="10995" max="11001" width="13" customWidth="1"/>
    <col min="11002" max="11002" width="11.5703125" customWidth="1"/>
    <col min="11003" max="11003" width="14.7109375" customWidth="1"/>
    <col min="11004" max="11004" width="11.5703125" customWidth="1"/>
    <col min="11005" max="11005" width="12.42578125" customWidth="1"/>
    <col min="11006" max="11006" width="12" customWidth="1"/>
    <col min="11007" max="11007" width="12.42578125" customWidth="1"/>
    <col min="11009" max="11009" width="11.140625" customWidth="1"/>
    <col min="11010" max="11010" width="14" customWidth="1"/>
    <col min="11011" max="11011" width="20.7109375" customWidth="1"/>
    <col min="11184" max="11184" width="11.85546875" customWidth="1"/>
    <col min="11228" max="11228" width="11.85546875" customWidth="1"/>
    <col min="11229" max="11229" width="11.140625" bestFit="1" customWidth="1"/>
    <col min="11230" max="11230" width="12" customWidth="1"/>
    <col min="11232" max="11232" width="9.5703125" bestFit="1" customWidth="1"/>
    <col min="11233" max="11233" width="12.5703125" bestFit="1" customWidth="1"/>
    <col min="11234" max="11234" width="9.7109375" bestFit="1" customWidth="1"/>
    <col min="11239" max="11239" width="9.5703125" bestFit="1" customWidth="1"/>
    <col min="11242" max="11242" width="16.140625" customWidth="1"/>
    <col min="11243" max="11243" width="14" customWidth="1"/>
    <col min="11244" max="11244" width="7.42578125" customWidth="1"/>
    <col min="11245" max="11245" width="8.28515625" customWidth="1"/>
    <col min="11246" max="11246" width="6.7109375" customWidth="1"/>
    <col min="11247" max="11247" width="5.5703125" customWidth="1"/>
    <col min="11248" max="11248" width="10.85546875" customWidth="1"/>
    <col min="11249" max="11249" width="11.42578125" customWidth="1"/>
    <col min="11250" max="11250" width="0" hidden="1" customWidth="1"/>
    <col min="11251" max="11257" width="13" customWidth="1"/>
    <col min="11258" max="11258" width="11.5703125" customWidth="1"/>
    <col min="11259" max="11259" width="14.7109375" customWidth="1"/>
    <col min="11260" max="11260" width="11.5703125" customWidth="1"/>
    <col min="11261" max="11261" width="12.42578125" customWidth="1"/>
    <col min="11262" max="11262" width="12" customWidth="1"/>
    <col min="11263" max="11263" width="12.42578125" customWidth="1"/>
    <col min="11265" max="11265" width="11.140625" customWidth="1"/>
    <col min="11266" max="11266" width="14" customWidth="1"/>
    <col min="11267" max="11267" width="20.7109375" customWidth="1"/>
    <col min="11440" max="11440" width="11.85546875" customWidth="1"/>
    <col min="11484" max="11484" width="11.85546875" customWidth="1"/>
    <col min="11485" max="11485" width="11.140625" bestFit="1" customWidth="1"/>
    <col min="11486" max="11486" width="12" customWidth="1"/>
    <col min="11488" max="11488" width="9.5703125" bestFit="1" customWidth="1"/>
    <col min="11489" max="11489" width="12.5703125" bestFit="1" customWidth="1"/>
    <col min="11490" max="11490" width="9.7109375" bestFit="1" customWidth="1"/>
    <col min="11495" max="11495" width="9.5703125" bestFit="1" customWidth="1"/>
    <col min="11498" max="11498" width="16.140625" customWidth="1"/>
    <col min="11499" max="11499" width="14" customWidth="1"/>
    <col min="11500" max="11500" width="7.42578125" customWidth="1"/>
    <col min="11501" max="11501" width="8.28515625" customWidth="1"/>
    <col min="11502" max="11502" width="6.7109375" customWidth="1"/>
    <col min="11503" max="11503" width="5.5703125" customWidth="1"/>
    <col min="11504" max="11504" width="10.85546875" customWidth="1"/>
    <col min="11505" max="11505" width="11.42578125" customWidth="1"/>
    <col min="11506" max="11506" width="0" hidden="1" customWidth="1"/>
    <col min="11507" max="11513" width="13" customWidth="1"/>
    <col min="11514" max="11514" width="11.5703125" customWidth="1"/>
    <col min="11515" max="11515" width="14.7109375" customWidth="1"/>
    <col min="11516" max="11516" width="11.5703125" customWidth="1"/>
    <col min="11517" max="11517" width="12.42578125" customWidth="1"/>
    <col min="11518" max="11518" width="12" customWidth="1"/>
    <col min="11519" max="11519" width="12.42578125" customWidth="1"/>
    <col min="11521" max="11521" width="11.140625" customWidth="1"/>
    <col min="11522" max="11522" width="14" customWidth="1"/>
    <col min="11523" max="11523" width="20.7109375" customWidth="1"/>
    <col min="11696" max="11696" width="11.85546875" customWidth="1"/>
    <col min="11740" max="11740" width="11.85546875" customWidth="1"/>
    <col min="11741" max="11741" width="11.140625" bestFit="1" customWidth="1"/>
    <col min="11742" max="11742" width="12" customWidth="1"/>
    <col min="11744" max="11744" width="9.5703125" bestFit="1" customWidth="1"/>
    <col min="11745" max="11745" width="12.5703125" bestFit="1" customWidth="1"/>
    <col min="11746" max="11746" width="9.7109375" bestFit="1" customWidth="1"/>
    <col min="11751" max="11751" width="9.5703125" bestFit="1" customWidth="1"/>
    <col min="11754" max="11754" width="16.140625" customWidth="1"/>
    <col min="11755" max="11755" width="14" customWidth="1"/>
    <col min="11756" max="11756" width="7.42578125" customWidth="1"/>
    <col min="11757" max="11757" width="8.28515625" customWidth="1"/>
    <col min="11758" max="11758" width="6.7109375" customWidth="1"/>
    <col min="11759" max="11759" width="5.5703125" customWidth="1"/>
    <col min="11760" max="11760" width="10.85546875" customWidth="1"/>
    <col min="11761" max="11761" width="11.42578125" customWidth="1"/>
    <col min="11762" max="11762" width="0" hidden="1" customWidth="1"/>
    <col min="11763" max="11769" width="13" customWidth="1"/>
    <col min="11770" max="11770" width="11.5703125" customWidth="1"/>
    <col min="11771" max="11771" width="14.7109375" customWidth="1"/>
    <col min="11772" max="11772" width="11.5703125" customWidth="1"/>
    <col min="11773" max="11773" width="12.42578125" customWidth="1"/>
    <col min="11774" max="11774" width="12" customWidth="1"/>
    <col min="11775" max="11775" width="12.42578125" customWidth="1"/>
    <col min="11777" max="11777" width="11.140625" customWidth="1"/>
    <col min="11778" max="11778" width="14" customWidth="1"/>
    <col min="11779" max="11779" width="20.7109375" customWidth="1"/>
    <col min="11952" max="11952" width="11.85546875" customWidth="1"/>
    <col min="11996" max="11996" width="11.85546875" customWidth="1"/>
    <col min="11997" max="11997" width="11.140625" bestFit="1" customWidth="1"/>
    <col min="11998" max="11998" width="12" customWidth="1"/>
    <col min="12000" max="12000" width="9.5703125" bestFit="1" customWidth="1"/>
    <col min="12001" max="12001" width="12.5703125" bestFit="1" customWidth="1"/>
    <col min="12002" max="12002" width="9.7109375" bestFit="1" customWidth="1"/>
    <col min="12007" max="12007" width="9.5703125" bestFit="1" customWidth="1"/>
    <col min="12010" max="12010" width="16.140625" customWidth="1"/>
    <col min="12011" max="12011" width="14" customWidth="1"/>
    <col min="12012" max="12012" width="7.42578125" customWidth="1"/>
    <col min="12013" max="12013" width="8.28515625" customWidth="1"/>
    <col min="12014" max="12014" width="6.7109375" customWidth="1"/>
    <col min="12015" max="12015" width="5.5703125" customWidth="1"/>
    <col min="12016" max="12016" width="10.85546875" customWidth="1"/>
    <col min="12017" max="12017" width="11.42578125" customWidth="1"/>
    <col min="12018" max="12018" width="0" hidden="1" customWidth="1"/>
    <col min="12019" max="12025" width="13" customWidth="1"/>
    <col min="12026" max="12026" width="11.5703125" customWidth="1"/>
    <col min="12027" max="12027" width="14.7109375" customWidth="1"/>
    <col min="12028" max="12028" width="11.5703125" customWidth="1"/>
    <col min="12029" max="12029" width="12.42578125" customWidth="1"/>
    <col min="12030" max="12030" width="12" customWidth="1"/>
    <col min="12031" max="12031" width="12.42578125" customWidth="1"/>
    <col min="12033" max="12033" width="11.140625" customWidth="1"/>
    <col min="12034" max="12034" width="14" customWidth="1"/>
    <col min="12035" max="12035" width="20.7109375" customWidth="1"/>
    <col min="12208" max="12208" width="11.85546875" customWidth="1"/>
    <col min="12252" max="12252" width="11.85546875" customWidth="1"/>
    <col min="12253" max="12253" width="11.140625" bestFit="1" customWidth="1"/>
    <col min="12254" max="12254" width="12" customWidth="1"/>
    <col min="12256" max="12256" width="9.5703125" bestFit="1" customWidth="1"/>
    <col min="12257" max="12257" width="12.5703125" bestFit="1" customWidth="1"/>
    <col min="12258" max="12258" width="9.7109375" bestFit="1" customWidth="1"/>
    <col min="12263" max="12263" width="9.5703125" bestFit="1" customWidth="1"/>
    <col min="12266" max="12266" width="16.140625" customWidth="1"/>
    <col min="12267" max="12267" width="14" customWidth="1"/>
    <col min="12268" max="12268" width="7.42578125" customWidth="1"/>
    <col min="12269" max="12269" width="8.28515625" customWidth="1"/>
    <col min="12270" max="12270" width="6.7109375" customWidth="1"/>
    <col min="12271" max="12271" width="5.5703125" customWidth="1"/>
    <col min="12272" max="12272" width="10.85546875" customWidth="1"/>
    <col min="12273" max="12273" width="11.42578125" customWidth="1"/>
    <col min="12274" max="12274" width="0" hidden="1" customWidth="1"/>
    <col min="12275" max="12281" width="13" customWidth="1"/>
    <col min="12282" max="12282" width="11.5703125" customWidth="1"/>
    <col min="12283" max="12283" width="14.7109375" customWidth="1"/>
    <col min="12284" max="12284" width="11.5703125" customWidth="1"/>
    <col min="12285" max="12285" width="12.42578125" customWidth="1"/>
    <col min="12286" max="12286" width="12" customWidth="1"/>
    <col min="12287" max="12287" width="12.42578125" customWidth="1"/>
    <col min="12289" max="12289" width="11.140625" customWidth="1"/>
    <col min="12290" max="12290" width="14" customWidth="1"/>
    <col min="12291" max="12291" width="20.7109375" customWidth="1"/>
    <col min="12464" max="12464" width="11.85546875" customWidth="1"/>
    <col min="12508" max="12508" width="11.85546875" customWidth="1"/>
    <col min="12509" max="12509" width="11.140625" bestFit="1" customWidth="1"/>
    <col min="12510" max="12510" width="12" customWidth="1"/>
    <col min="12512" max="12512" width="9.5703125" bestFit="1" customWidth="1"/>
    <col min="12513" max="12513" width="12.5703125" bestFit="1" customWidth="1"/>
    <col min="12514" max="12514" width="9.7109375" bestFit="1" customWidth="1"/>
    <col min="12519" max="12519" width="9.5703125" bestFit="1" customWidth="1"/>
    <col min="12522" max="12522" width="16.140625" customWidth="1"/>
    <col min="12523" max="12523" width="14" customWidth="1"/>
    <col min="12524" max="12524" width="7.42578125" customWidth="1"/>
    <col min="12525" max="12525" width="8.28515625" customWidth="1"/>
    <col min="12526" max="12526" width="6.7109375" customWidth="1"/>
    <col min="12527" max="12527" width="5.5703125" customWidth="1"/>
    <col min="12528" max="12528" width="10.85546875" customWidth="1"/>
    <col min="12529" max="12529" width="11.42578125" customWidth="1"/>
    <col min="12530" max="12530" width="0" hidden="1" customWidth="1"/>
    <col min="12531" max="12537" width="13" customWidth="1"/>
    <col min="12538" max="12538" width="11.5703125" customWidth="1"/>
    <col min="12539" max="12539" width="14.7109375" customWidth="1"/>
    <col min="12540" max="12540" width="11.5703125" customWidth="1"/>
    <col min="12541" max="12541" width="12.42578125" customWidth="1"/>
    <col min="12542" max="12542" width="12" customWidth="1"/>
    <col min="12543" max="12543" width="12.42578125" customWidth="1"/>
    <col min="12545" max="12545" width="11.140625" customWidth="1"/>
    <col min="12546" max="12546" width="14" customWidth="1"/>
    <col min="12547" max="12547" width="20.7109375" customWidth="1"/>
    <col min="12720" max="12720" width="11.85546875" customWidth="1"/>
    <col min="12764" max="12764" width="11.85546875" customWidth="1"/>
    <col min="12765" max="12765" width="11.140625" bestFit="1" customWidth="1"/>
    <col min="12766" max="12766" width="12" customWidth="1"/>
    <col min="12768" max="12768" width="9.5703125" bestFit="1" customWidth="1"/>
    <col min="12769" max="12769" width="12.5703125" bestFit="1" customWidth="1"/>
    <col min="12770" max="12770" width="9.7109375" bestFit="1" customWidth="1"/>
    <col min="12775" max="12775" width="9.5703125" bestFit="1" customWidth="1"/>
    <col min="12778" max="12778" width="16.140625" customWidth="1"/>
    <col min="12779" max="12779" width="14" customWidth="1"/>
    <col min="12780" max="12780" width="7.42578125" customWidth="1"/>
    <col min="12781" max="12781" width="8.28515625" customWidth="1"/>
    <col min="12782" max="12782" width="6.7109375" customWidth="1"/>
    <col min="12783" max="12783" width="5.5703125" customWidth="1"/>
    <col min="12784" max="12784" width="10.85546875" customWidth="1"/>
    <col min="12785" max="12785" width="11.42578125" customWidth="1"/>
    <col min="12786" max="12786" width="0" hidden="1" customWidth="1"/>
    <col min="12787" max="12793" width="13" customWidth="1"/>
    <col min="12794" max="12794" width="11.5703125" customWidth="1"/>
    <col min="12795" max="12795" width="14.7109375" customWidth="1"/>
    <col min="12796" max="12796" width="11.5703125" customWidth="1"/>
    <col min="12797" max="12797" width="12.42578125" customWidth="1"/>
    <col min="12798" max="12798" width="12" customWidth="1"/>
    <col min="12799" max="12799" width="12.42578125" customWidth="1"/>
    <col min="12801" max="12801" width="11.140625" customWidth="1"/>
    <col min="12802" max="12802" width="14" customWidth="1"/>
    <col min="12803" max="12803" width="20.7109375" customWidth="1"/>
    <col min="12976" max="12976" width="11.85546875" customWidth="1"/>
    <col min="13020" max="13020" width="11.85546875" customWidth="1"/>
    <col min="13021" max="13021" width="11.140625" bestFit="1" customWidth="1"/>
    <col min="13022" max="13022" width="12" customWidth="1"/>
    <col min="13024" max="13024" width="9.5703125" bestFit="1" customWidth="1"/>
    <col min="13025" max="13025" width="12.5703125" bestFit="1" customWidth="1"/>
    <col min="13026" max="13026" width="9.7109375" bestFit="1" customWidth="1"/>
    <col min="13031" max="13031" width="9.5703125" bestFit="1" customWidth="1"/>
    <col min="13034" max="13034" width="16.140625" customWidth="1"/>
    <col min="13035" max="13035" width="14" customWidth="1"/>
    <col min="13036" max="13036" width="7.42578125" customWidth="1"/>
    <col min="13037" max="13037" width="8.28515625" customWidth="1"/>
    <col min="13038" max="13038" width="6.7109375" customWidth="1"/>
    <col min="13039" max="13039" width="5.5703125" customWidth="1"/>
    <col min="13040" max="13040" width="10.85546875" customWidth="1"/>
    <col min="13041" max="13041" width="11.42578125" customWidth="1"/>
    <col min="13042" max="13042" width="0" hidden="1" customWidth="1"/>
    <col min="13043" max="13049" width="13" customWidth="1"/>
    <col min="13050" max="13050" width="11.5703125" customWidth="1"/>
    <col min="13051" max="13051" width="14.7109375" customWidth="1"/>
    <col min="13052" max="13052" width="11.5703125" customWidth="1"/>
    <col min="13053" max="13053" width="12.42578125" customWidth="1"/>
    <col min="13054" max="13054" width="12" customWidth="1"/>
    <col min="13055" max="13055" width="12.42578125" customWidth="1"/>
    <col min="13057" max="13057" width="11.140625" customWidth="1"/>
    <col min="13058" max="13058" width="14" customWidth="1"/>
    <col min="13059" max="13059" width="20.7109375" customWidth="1"/>
    <col min="13232" max="13232" width="11.85546875" customWidth="1"/>
    <col min="13276" max="13276" width="11.85546875" customWidth="1"/>
    <col min="13277" max="13277" width="11.140625" bestFit="1" customWidth="1"/>
    <col min="13278" max="13278" width="12" customWidth="1"/>
    <col min="13280" max="13280" width="9.5703125" bestFit="1" customWidth="1"/>
    <col min="13281" max="13281" width="12.5703125" bestFit="1" customWidth="1"/>
    <col min="13282" max="13282" width="9.7109375" bestFit="1" customWidth="1"/>
    <col min="13287" max="13287" width="9.5703125" bestFit="1" customWidth="1"/>
    <col min="13290" max="13290" width="16.140625" customWidth="1"/>
    <col min="13291" max="13291" width="14" customWidth="1"/>
    <col min="13292" max="13292" width="7.42578125" customWidth="1"/>
    <col min="13293" max="13293" width="8.28515625" customWidth="1"/>
    <col min="13294" max="13294" width="6.7109375" customWidth="1"/>
    <col min="13295" max="13295" width="5.5703125" customWidth="1"/>
    <col min="13296" max="13296" width="10.85546875" customWidth="1"/>
    <col min="13297" max="13297" width="11.42578125" customWidth="1"/>
    <col min="13298" max="13298" width="0" hidden="1" customWidth="1"/>
    <col min="13299" max="13305" width="13" customWidth="1"/>
    <col min="13306" max="13306" width="11.5703125" customWidth="1"/>
    <col min="13307" max="13307" width="14.7109375" customWidth="1"/>
    <col min="13308" max="13308" width="11.5703125" customWidth="1"/>
    <col min="13309" max="13309" width="12.42578125" customWidth="1"/>
    <col min="13310" max="13310" width="12" customWidth="1"/>
    <col min="13311" max="13311" width="12.42578125" customWidth="1"/>
    <col min="13313" max="13313" width="11.140625" customWidth="1"/>
    <col min="13314" max="13314" width="14" customWidth="1"/>
    <col min="13315" max="13315" width="20.7109375" customWidth="1"/>
    <col min="13488" max="13488" width="11.85546875" customWidth="1"/>
    <col min="13532" max="13532" width="11.85546875" customWidth="1"/>
    <col min="13533" max="13533" width="11.140625" bestFit="1" customWidth="1"/>
    <col min="13534" max="13534" width="12" customWidth="1"/>
    <col min="13536" max="13536" width="9.5703125" bestFit="1" customWidth="1"/>
    <col min="13537" max="13537" width="12.5703125" bestFit="1" customWidth="1"/>
    <col min="13538" max="13538" width="9.7109375" bestFit="1" customWidth="1"/>
    <col min="13543" max="13543" width="9.5703125" bestFit="1" customWidth="1"/>
    <col min="13546" max="13546" width="16.140625" customWidth="1"/>
    <col min="13547" max="13547" width="14" customWidth="1"/>
    <col min="13548" max="13548" width="7.42578125" customWidth="1"/>
    <col min="13549" max="13549" width="8.28515625" customWidth="1"/>
    <col min="13550" max="13550" width="6.7109375" customWidth="1"/>
    <col min="13551" max="13551" width="5.5703125" customWidth="1"/>
    <col min="13552" max="13552" width="10.85546875" customWidth="1"/>
    <col min="13553" max="13553" width="11.42578125" customWidth="1"/>
    <col min="13554" max="13554" width="0" hidden="1" customWidth="1"/>
    <col min="13555" max="13561" width="13" customWidth="1"/>
    <col min="13562" max="13562" width="11.5703125" customWidth="1"/>
    <col min="13563" max="13563" width="14.7109375" customWidth="1"/>
    <col min="13564" max="13564" width="11.5703125" customWidth="1"/>
    <col min="13565" max="13565" width="12.42578125" customWidth="1"/>
    <col min="13566" max="13566" width="12" customWidth="1"/>
    <col min="13567" max="13567" width="12.42578125" customWidth="1"/>
    <col min="13569" max="13569" width="11.140625" customWidth="1"/>
    <col min="13570" max="13570" width="14" customWidth="1"/>
    <col min="13571" max="13571" width="20.7109375" customWidth="1"/>
    <col min="13744" max="13744" width="11.85546875" customWidth="1"/>
    <col min="13788" max="13788" width="11.85546875" customWidth="1"/>
    <col min="13789" max="13789" width="11.140625" bestFit="1" customWidth="1"/>
    <col min="13790" max="13790" width="12" customWidth="1"/>
    <col min="13792" max="13792" width="9.5703125" bestFit="1" customWidth="1"/>
    <col min="13793" max="13793" width="12.5703125" bestFit="1" customWidth="1"/>
    <col min="13794" max="13794" width="9.7109375" bestFit="1" customWidth="1"/>
    <col min="13799" max="13799" width="9.5703125" bestFit="1" customWidth="1"/>
    <col min="13802" max="13802" width="16.140625" customWidth="1"/>
    <col min="13803" max="13803" width="14" customWidth="1"/>
    <col min="13804" max="13804" width="7.42578125" customWidth="1"/>
    <col min="13805" max="13805" width="8.28515625" customWidth="1"/>
    <col min="13806" max="13806" width="6.7109375" customWidth="1"/>
    <col min="13807" max="13807" width="5.5703125" customWidth="1"/>
    <col min="13808" max="13808" width="10.85546875" customWidth="1"/>
    <col min="13809" max="13809" width="11.42578125" customWidth="1"/>
    <col min="13810" max="13810" width="0" hidden="1" customWidth="1"/>
    <col min="13811" max="13817" width="13" customWidth="1"/>
    <col min="13818" max="13818" width="11.5703125" customWidth="1"/>
    <col min="13819" max="13819" width="14.7109375" customWidth="1"/>
    <col min="13820" max="13820" width="11.5703125" customWidth="1"/>
    <col min="13821" max="13821" width="12.42578125" customWidth="1"/>
    <col min="13822" max="13822" width="12" customWidth="1"/>
    <col min="13823" max="13823" width="12.42578125" customWidth="1"/>
    <col min="13825" max="13825" width="11.140625" customWidth="1"/>
    <col min="13826" max="13826" width="14" customWidth="1"/>
    <col min="13827" max="13827" width="20.7109375" customWidth="1"/>
    <col min="14000" max="14000" width="11.85546875" customWidth="1"/>
    <col min="14044" max="14044" width="11.85546875" customWidth="1"/>
    <col min="14045" max="14045" width="11.140625" bestFit="1" customWidth="1"/>
    <col min="14046" max="14046" width="12" customWidth="1"/>
    <col min="14048" max="14048" width="9.5703125" bestFit="1" customWidth="1"/>
    <col min="14049" max="14049" width="12.5703125" bestFit="1" customWidth="1"/>
    <col min="14050" max="14050" width="9.7109375" bestFit="1" customWidth="1"/>
    <col min="14055" max="14055" width="9.5703125" bestFit="1" customWidth="1"/>
    <col min="14058" max="14058" width="16.140625" customWidth="1"/>
    <col min="14059" max="14059" width="14" customWidth="1"/>
    <col min="14060" max="14060" width="7.42578125" customWidth="1"/>
    <col min="14061" max="14061" width="8.28515625" customWidth="1"/>
    <col min="14062" max="14062" width="6.7109375" customWidth="1"/>
    <col min="14063" max="14063" width="5.5703125" customWidth="1"/>
    <col min="14064" max="14064" width="10.85546875" customWidth="1"/>
    <col min="14065" max="14065" width="11.42578125" customWidth="1"/>
    <col min="14066" max="14066" width="0" hidden="1" customWidth="1"/>
    <col min="14067" max="14073" width="13" customWidth="1"/>
    <col min="14074" max="14074" width="11.5703125" customWidth="1"/>
    <col min="14075" max="14075" width="14.7109375" customWidth="1"/>
    <col min="14076" max="14076" width="11.5703125" customWidth="1"/>
    <col min="14077" max="14077" width="12.42578125" customWidth="1"/>
    <col min="14078" max="14078" width="12" customWidth="1"/>
    <col min="14079" max="14079" width="12.42578125" customWidth="1"/>
    <col min="14081" max="14081" width="11.140625" customWidth="1"/>
    <col min="14082" max="14082" width="14" customWidth="1"/>
    <col min="14083" max="14083" width="20.7109375" customWidth="1"/>
    <col min="14256" max="14256" width="11.85546875" customWidth="1"/>
    <col min="14300" max="14300" width="11.85546875" customWidth="1"/>
    <col min="14301" max="14301" width="11.140625" bestFit="1" customWidth="1"/>
    <col min="14302" max="14302" width="12" customWidth="1"/>
    <col min="14304" max="14304" width="9.5703125" bestFit="1" customWidth="1"/>
    <col min="14305" max="14305" width="12.5703125" bestFit="1" customWidth="1"/>
    <col min="14306" max="14306" width="9.7109375" bestFit="1" customWidth="1"/>
    <col min="14311" max="14311" width="9.5703125" bestFit="1" customWidth="1"/>
    <col min="14314" max="14314" width="16.140625" customWidth="1"/>
    <col min="14315" max="14315" width="14" customWidth="1"/>
    <col min="14316" max="14316" width="7.42578125" customWidth="1"/>
    <col min="14317" max="14317" width="8.28515625" customWidth="1"/>
    <col min="14318" max="14318" width="6.7109375" customWidth="1"/>
    <col min="14319" max="14319" width="5.5703125" customWidth="1"/>
    <col min="14320" max="14320" width="10.85546875" customWidth="1"/>
    <col min="14321" max="14321" width="11.42578125" customWidth="1"/>
    <col min="14322" max="14322" width="0" hidden="1" customWidth="1"/>
    <col min="14323" max="14329" width="13" customWidth="1"/>
    <col min="14330" max="14330" width="11.5703125" customWidth="1"/>
    <col min="14331" max="14331" width="14.7109375" customWidth="1"/>
    <col min="14332" max="14332" width="11.5703125" customWidth="1"/>
    <col min="14333" max="14333" width="12.42578125" customWidth="1"/>
    <col min="14334" max="14334" width="12" customWidth="1"/>
    <col min="14335" max="14335" width="12.42578125" customWidth="1"/>
    <col min="14337" max="14337" width="11.140625" customWidth="1"/>
    <col min="14338" max="14338" width="14" customWidth="1"/>
    <col min="14339" max="14339" width="20.7109375" customWidth="1"/>
    <col min="14512" max="14512" width="11.85546875" customWidth="1"/>
    <col min="14556" max="14556" width="11.85546875" customWidth="1"/>
    <col min="14557" max="14557" width="11.140625" bestFit="1" customWidth="1"/>
    <col min="14558" max="14558" width="12" customWidth="1"/>
    <col min="14560" max="14560" width="9.5703125" bestFit="1" customWidth="1"/>
    <col min="14561" max="14561" width="12.5703125" bestFit="1" customWidth="1"/>
    <col min="14562" max="14562" width="9.7109375" bestFit="1" customWidth="1"/>
    <col min="14567" max="14567" width="9.5703125" bestFit="1" customWidth="1"/>
    <col min="14570" max="14570" width="16.140625" customWidth="1"/>
    <col min="14571" max="14571" width="14" customWidth="1"/>
    <col min="14572" max="14572" width="7.42578125" customWidth="1"/>
    <col min="14573" max="14573" width="8.28515625" customWidth="1"/>
    <col min="14574" max="14574" width="6.7109375" customWidth="1"/>
    <col min="14575" max="14575" width="5.5703125" customWidth="1"/>
    <col min="14576" max="14576" width="10.85546875" customWidth="1"/>
    <col min="14577" max="14577" width="11.42578125" customWidth="1"/>
    <col min="14578" max="14578" width="0" hidden="1" customWidth="1"/>
    <col min="14579" max="14585" width="13" customWidth="1"/>
    <col min="14586" max="14586" width="11.5703125" customWidth="1"/>
    <col min="14587" max="14587" width="14.7109375" customWidth="1"/>
    <col min="14588" max="14588" width="11.5703125" customWidth="1"/>
    <col min="14589" max="14589" width="12.42578125" customWidth="1"/>
    <col min="14590" max="14590" width="12" customWidth="1"/>
    <col min="14591" max="14591" width="12.42578125" customWidth="1"/>
    <col min="14593" max="14593" width="11.140625" customWidth="1"/>
    <col min="14594" max="14594" width="14" customWidth="1"/>
    <col min="14595" max="14595" width="20.7109375" customWidth="1"/>
    <col min="14768" max="14768" width="11.85546875" customWidth="1"/>
    <col min="14812" max="14812" width="11.85546875" customWidth="1"/>
    <col min="14813" max="14813" width="11.140625" bestFit="1" customWidth="1"/>
    <col min="14814" max="14814" width="12" customWidth="1"/>
    <col min="14816" max="14816" width="9.5703125" bestFit="1" customWidth="1"/>
    <col min="14817" max="14817" width="12.5703125" bestFit="1" customWidth="1"/>
    <col min="14818" max="14818" width="9.7109375" bestFit="1" customWidth="1"/>
    <col min="14823" max="14823" width="9.5703125" bestFit="1" customWidth="1"/>
    <col min="14826" max="14826" width="16.140625" customWidth="1"/>
    <col min="14827" max="14827" width="14" customWidth="1"/>
    <col min="14828" max="14828" width="7.42578125" customWidth="1"/>
    <col min="14829" max="14829" width="8.28515625" customWidth="1"/>
    <col min="14830" max="14830" width="6.7109375" customWidth="1"/>
    <col min="14831" max="14831" width="5.5703125" customWidth="1"/>
    <col min="14832" max="14832" width="10.85546875" customWidth="1"/>
    <col min="14833" max="14833" width="11.42578125" customWidth="1"/>
    <col min="14834" max="14834" width="0" hidden="1" customWidth="1"/>
    <col min="14835" max="14841" width="13" customWidth="1"/>
    <col min="14842" max="14842" width="11.5703125" customWidth="1"/>
    <col min="14843" max="14843" width="14.7109375" customWidth="1"/>
    <col min="14844" max="14844" width="11.5703125" customWidth="1"/>
    <col min="14845" max="14845" width="12.42578125" customWidth="1"/>
    <col min="14846" max="14846" width="12" customWidth="1"/>
    <col min="14847" max="14847" width="12.42578125" customWidth="1"/>
    <col min="14849" max="14849" width="11.140625" customWidth="1"/>
    <col min="14850" max="14850" width="14" customWidth="1"/>
    <col min="14851" max="14851" width="20.7109375" customWidth="1"/>
    <col min="15024" max="15024" width="11.85546875" customWidth="1"/>
    <col min="15068" max="15068" width="11.85546875" customWidth="1"/>
    <col min="15069" max="15069" width="11.140625" bestFit="1" customWidth="1"/>
    <col min="15070" max="15070" width="12" customWidth="1"/>
    <col min="15072" max="15072" width="9.5703125" bestFit="1" customWidth="1"/>
    <col min="15073" max="15073" width="12.5703125" bestFit="1" customWidth="1"/>
    <col min="15074" max="15074" width="9.7109375" bestFit="1" customWidth="1"/>
    <col min="15079" max="15079" width="9.5703125" bestFit="1" customWidth="1"/>
    <col min="15082" max="15082" width="16.140625" customWidth="1"/>
    <col min="15083" max="15083" width="14" customWidth="1"/>
    <col min="15084" max="15084" width="7.42578125" customWidth="1"/>
    <col min="15085" max="15085" width="8.28515625" customWidth="1"/>
    <col min="15086" max="15086" width="6.7109375" customWidth="1"/>
    <col min="15087" max="15087" width="5.5703125" customWidth="1"/>
    <col min="15088" max="15088" width="10.85546875" customWidth="1"/>
    <col min="15089" max="15089" width="11.42578125" customWidth="1"/>
    <col min="15090" max="15090" width="0" hidden="1" customWidth="1"/>
    <col min="15091" max="15097" width="13" customWidth="1"/>
    <col min="15098" max="15098" width="11.5703125" customWidth="1"/>
    <col min="15099" max="15099" width="14.7109375" customWidth="1"/>
    <col min="15100" max="15100" width="11.5703125" customWidth="1"/>
    <col min="15101" max="15101" width="12.42578125" customWidth="1"/>
    <col min="15102" max="15102" width="12" customWidth="1"/>
    <col min="15103" max="15103" width="12.42578125" customWidth="1"/>
    <col min="15105" max="15105" width="11.140625" customWidth="1"/>
    <col min="15106" max="15106" width="14" customWidth="1"/>
    <col min="15107" max="15107" width="20.7109375" customWidth="1"/>
    <col min="15280" max="15280" width="11.85546875" customWidth="1"/>
    <col min="15324" max="15324" width="11.85546875" customWidth="1"/>
    <col min="15325" max="15325" width="11.140625" bestFit="1" customWidth="1"/>
    <col min="15326" max="15326" width="12" customWidth="1"/>
    <col min="15328" max="15328" width="9.5703125" bestFit="1" customWidth="1"/>
    <col min="15329" max="15329" width="12.5703125" bestFit="1" customWidth="1"/>
    <col min="15330" max="15330" width="9.7109375" bestFit="1" customWidth="1"/>
    <col min="15335" max="15335" width="9.5703125" bestFit="1" customWidth="1"/>
    <col min="15338" max="15338" width="16.140625" customWidth="1"/>
    <col min="15339" max="15339" width="14" customWidth="1"/>
    <col min="15340" max="15340" width="7.42578125" customWidth="1"/>
    <col min="15341" max="15341" width="8.28515625" customWidth="1"/>
    <col min="15342" max="15342" width="6.7109375" customWidth="1"/>
    <col min="15343" max="15343" width="5.5703125" customWidth="1"/>
    <col min="15344" max="15344" width="10.85546875" customWidth="1"/>
    <col min="15345" max="15345" width="11.42578125" customWidth="1"/>
    <col min="15346" max="15346" width="0" hidden="1" customWidth="1"/>
    <col min="15347" max="15353" width="13" customWidth="1"/>
    <col min="15354" max="15354" width="11.5703125" customWidth="1"/>
    <col min="15355" max="15355" width="14.7109375" customWidth="1"/>
    <col min="15356" max="15356" width="11.5703125" customWidth="1"/>
    <col min="15357" max="15357" width="12.42578125" customWidth="1"/>
    <col min="15358" max="15358" width="12" customWidth="1"/>
    <col min="15359" max="15359" width="12.42578125" customWidth="1"/>
    <col min="15361" max="15361" width="11.140625" customWidth="1"/>
    <col min="15362" max="15362" width="14" customWidth="1"/>
    <col min="15363" max="15363" width="20.7109375" customWidth="1"/>
    <col min="15536" max="15536" width="11.85546875" customWidth="1"/>
    <col min="15580" max="15580" width="11.85546875" customWidth="1"/>
    <col min="15581" max="15581" width="11.140625" bestFit="1" customWidth="1"/>
    <col min="15582" max="15582" width="12" customWidth="1"/>
    <col min="15584" max="15584" width="9.5703125" bestFit="1" customWidth="1"/>
    <col min="15585" max="15585" width="12.5703125" bestFit="1" customWidth="1"/>
    <col min="15586" max="15586" width="9.7109375" bestFit="1" customWidth="1"/>
    <col min="15591" max="15591" width="9.5703125" bestFit="1" customWidth="1"/>
    <col min="15594" max="15594" width="16.140625" customWidth="1"/>
    <col min="15595" max="15595" width="14" customWidth="1"/>
    <col min="15596" max="15596" width="7.42578125" customWidth="1"/>
    <col min="15597" max="15597" width="8.28515625" customWidth="1"/>
    <col min="15598" max="15598" width="6.7109375" customWidth="1"/>
    <col min="15599" max="15599" width="5.5703125" customWidth="1"/>
    <col min="15600" max="15600" width="10.85546875" customWidth="1"/>
    <col min="15601" max="15601" width="11.42578125" customWidth="1"/>
    <col min="15602" max="15602" width="0" hidden="1" customWidth="1"/>
    <col min="15603" max="15609" width="13" customWidth="1"/>
    <col min="15610" max="15610" width="11.5703125" customWidth="1"/>
    <col min="15611" max="15611" width="14.7109375" customWidth="1"/>
    <col min="15612" max="15612" width="11.5703125" customWidth="1"/>
    <col min="15613" max="15613" width="12.42578125" customWidth="1"/>
    <col min="15614" max="15614" width="12" customWidth="1"/>
    <col min="15615" max="15615" width="12.42578125" customWidth="1"/>
    <col min="15617" max="15617" width="11.140625" customWidth="1"/>
    <col min="15618" max="15618" width="14" customWidth="1"/>
    <col min="15619" max="15619" width="20.7109375" customWidth="1"/>
    <col min="15792" max="15792" width="11.85546875" customWidth="1"/>
    <col min="15836" max="15836" width="11.85546875" customWidth="1"/>
    <col min="15837" max="15837" width="11.140625" bestFit="1" customWidth="1"/>
    <col min="15838" max="15838" width="12" customWidth="1"/>
    <col min="15840" max="15840" width="9.5703125" bestFit="1" customWidth="1"/>
    <col min="15841" max="15841" width="12.5703125" bestFit="1" customWidth="1"/>
    <col min="15842" max="15842" width="9.7109375" bestFit="1" customWidth="1"/>
    <col min="15847" max="15847" width="9.5703125" bestFit="1" customWidth="1"/>
    <col min="15850" max="15850" width="16.140625" customWidth="1"/>
    <col min="15851" max="15851" width="14" customWidth="1"/>
    <col min="15852" max="15852" width="7.42578125" customWidth="1"/>
    <col min="15853" max="15853" width="8.28515625" customWidth="1"/>
    <col min="15854" max="15854" width="6.7109375" customWidth="1"/>
    <col min="15855" max="15855" width="5.5703125" customWidth="1"/>
    <col min="15856" max="15856" width="10.85546875" customWidth="1"/>
    <col min="15857" max="15857" width="11.42578125" customWidth="1"/>
    <col min="15858" max="15858" width="0" hidden="1" customWidth="1"/>
    <col min="15859" max="15865" width="13" customWidth="1"/>
    <col min="15866" max="15866" width="11.5703125" customWidth="1"/>
    <col min="15867" max="15867" width="14.7109375" customWidth="1"/>
    <col min="15868" max="15868" width="11.5703125" customWidth="1"/>
    <col min="15869" max="15869" width="12.42578125" customWidth="1"/>
    <col min="15870" max="15870" width="12" customWidth="1"/>
    <col min="15871" max="15871" width="12.42578125" customWidth="1"/>
    <col min="15873" max="15873" width="11.140625" customWidth="1"/>
    <col min="15874" max="15874" width="14" customWidth="1"/>
    <col min="15875" max="15875" width="20.7109375" customWidth="1"/>
    <col min="16048" max="16048" width="11.85546875" customWidth="1"/>
    <col min="16092" max="16092" width="11.85546875" customWidth="1"/>
    <col min="16093" max="16093" width="11.140625" bestFit="1" customWidth="1"/>
    <col min="16094" max="16094" width="12" customWidth="1"/>
    <col min="16096" max="16096" width="9.5703125" bestFit="1" customWidth="1"/>
    <col min="16097" max="16097" width="12.5703125" bestFit="1" customWidth="1"/>
    <col min="16098" max="16098" width="9.7109375" bestFit="1" customWidth="1"/>
    <col min="16103" max="16103" width="9.5703125" bestFit="1" customWidth="1"/>
    <col min="16106" max="16106" width="16.140625" customWidth="1"/>
    <col min="16107" max="16107" width="14" customWidth="1"/>
    <col min="16108" max="16108" width="7.42578125" customWidth="1"/>
    <col min="16109" max="16109" width="8.28515625" customWidth="1"/>
    <col min="16110" max="16110" width="6.7109375" customWidth="1"/>
    <col min="16111" max="16111" width="5.5703125" customWidth="1"/>
    <col min="16112" max="16112" width="10.85546875" customWidth="1"/>
    <col min="16113" max="16113" width="11.42578125" customWidth="1"/>
    <col min="16114" max="16114" width="0" hidden="1" customWidth="1"/>
    <col min="16115" max="16121" width="13" customWidth="1"/>
    <col min="16122" max="16122" width="11.5703125" customWidth="1"/>
    <col min="16123" max="16123" width="14.7109375" customWidth="1"/>
    <col min="16124" max="16124" width="11.5703125" customWidth="1"/>
    <col min="16125" max="16125" width="12.42578125" customWidth="1"/>
    <col min="16126" max="16126" width="12" customWidth="1"/>
    <col min="16127" max="16127" width="12.42578125" customWidth="1"/>
    <col min="16129" max="16129" width="11.140625" customWidth="1"/>
    <col min="16130" max="16130" width="14" customWidth="1"/>
    <col min="16131" max="16131" width="20.7109375" customWidth="1"/>
  </cols>
  <sheetData>
    <row r="1" spans="1:14" ht="18.75" customHeight="1">
      <c r="L1" s="184"/>
    </row>
    <row r="2" spans="1:14" ht="18.75" customHeight="1"/>
    <row r="3" spans="1:14" ht="18.75" customHeight="1">
      <c r="C3" s="184" t="s">
        <v>437</v>
      </c>
      <c r="D3" s="184"/>
      <c r="E3" s="184"/>
      <c r="F3" s="184"/>
      <c r="G3" s="184"/>
      <c r="H3" s="184"/>
      <c r="I3" s="184"/>
      <c r="J3" s="184"/>
    </row>
    <row r="4" spans="1:14" ht="18.75" customHeight="1" thickBot="1"/>
    <row r="5" spans="1:14" ht="18.75" customHeight="1" thickBot="1">
      <c r="C5" s="879" t="s">
        <v>438</v>
      </c>
      <c r="D5" s="879">
        <v>2018</v>
      </c>
      <c r="E5" s="880">
        <v>2017</v>
      </c>
      <c r="F5" s="881">
        <v>2016</v>
      </c>
      <c r="G5" s="879">
        <v>2015</v>
      </c>
      <c r="H5" s="882" t="s">
        <v>439</v>
      </c>
      <c r="I5" s="882" t="s">
        <v>440</v>
      </c>
      <c r="J5" s="882" t="s">
        <v>441</v>
      </c>
      <c r="K5" s="882" t="s">
        <v>442</v>
      </c>
      <c r="L5" s="883" t="s">
        <v>443</v>
      </c>
    </row>
    <row r="6" spans="1:14" ht="15" customHeight="1">
      <c r="A6" s="884"/>
      <c r="C6" s="885">
        <v>1</v>
      </c>
      <c r="D6" s="886">
        <v>4.3804670000000003</v>
      </c>
      <c r="E6" s="886">
        <v>4.9504519999999994</v>
      </c>
      <c r="F6" s="887">
        <v>3.8570005882352949</v>
      </c>
      <c r="G6" s="888">
        <v>4.0853524705882354</v>
      </c>
      <c r="H6" s="888">
        <v>5.0233391764705884</v>
      </c>
      <c r="I6" s="888">
        <v>5.2251473529411765</v>
      </c>
      <c r="J6" s="888">
        <v>5.2702099411764713</v>
      </c>
      <c r="K6" s="888">
        <v>3.9619427058823531</v>
      </c>
      <c r="L6" s="889">
        <v>3.8122438823529414</v>
      </c>
    </row>
    <row r="7" spans="1:14">
      <c r="A7" s="884"/>
      <c r="C7" s="890">
        <v>2</v>
      </c>
      <c r="D7" s="886">
        <v>4.3107931176470586</v>
      </c>
      <c r="E7" s="886">
        <v>4.9993549411764704</v>
      </c>
      <c r="F7" s="891">
        <v>3.9661654117647065</v>
      </c>
      <c r="G7" s="892">
        <v>4.0447779411764708</v>
      </c>
      <c r="H7" s="892">
        <v>4.9572525294117638</v>
      </c>
      <c r="I7" s="892">
        <v>5.172823882352942</v>
      </c>
      <c r="J7" s="892">
        <v>5.0535244117647053</v>
      </c>
      <c r="K7" s="892">
        <v>3.8589352941176469</v>
      </c>
      <c r="L7" s="886">
        <v>3.7602561176470584</v>
      </c>
      <c r="N7" s="201"/>
    </row>
    <row r="8" spans="1:14">
      <c r="A8" s="884"/>
      <c r="C8" s="890">
        <v>3</v>
      </c>
      <c r="D8" s="886">
        <v>4.1962646470588236</v>
      </c>
      <c r="E8" s="886">
        <v>4.8791569411764701</v>
      </c>
      <c r="F8" s="893">
        <v>4.0981918823529417</v>
      </c>
      <c r="G8" s="886">
        <v>4.023784470588236</v>
      </c>
      <c r="H8" s="886">
        <v>4.949247588235294</v>
      </c>
      <c r="I8" s="886">
        <v>5.0536108235294126</v>
      </c>
      <c r="J8" s="886">
        <v>4.9418819411764705</v>
      </c>
      <c r="K8" s="892">
        <v>3.6255921764705876</v>
      </c>
      <c r="L8" s="886">
        <v>3.654815411764706</v>
      </c>
      <c r="N8" s="201"/>
    </row>
    <row r="9" spans="1:14">
      <c r="A9" s="884"/>
      <c r="C9" s="890">
        <v>4</v>
      </c>
      <c r="D9" s="886">
        <v>4.1161288235294125</v>
      </c>
      <c r="E9" s="886">
        <v>4.9309443529411761</v>
      </c>
      <c r="F9" s="887">
        <v>4.1731147058823526</v>
      </c>
      <c r="G9" s="894">
        <v>4.0176224705882362</v>
      </c>
      <c r="H9" s="894">
        <v>5.013047764705882</v>
      </c>
      <c r="I9" s="894">
        <v>5.040073235294118</v>
      </c>
      <c r="J9" s="894">
        <v>5.048730470588235</v>
      </c>
      <c r="K9" s="892">
        <v>3.5648852352941178</v>
      </c>
      <c r="L9" s="895">
        <v>3.6125340588235293</v>
      </c>
      <c r="N9" s="201"/>
    </row>
    <row r="10" spans="1:14">
      <c r="A10" s="884"/>
      <c r="C10" s="890">
        <v>5</v>
      </c>
      <c r="D10" s="886">
        <v>4.1640827647058822</v>
      </c>
      <c r="E10" s="886">
        <v>4.9615050588235299</v>
      </c>
      <c r="F10" s="891">
        <v>4.1793485882352934</v>
      </c>
      <c r="G10" s="892">
        <v>4.0689678823529416</v>
      </c>
      <c r="H10" s="892">
        <v>5.1231072941176468</v>
      </c>
      <c r="I10" s="892">
        <v>5.0816739999999996</v>
      </c>
      <c r="J10" s="892">
        <v>5.2206118823529408</v>
      </c>
      <c r="K10" s="892">
        <v>3.7421555294117641</v>
      </c>
      <c r="L10" s="886">
        <v>3.5287850000000001</v>
      </c>
      <c r="N10" s="201"/>
    </row>
    <row r="11" spans="1:14">
      <c r="C11" s="890">
        <v>6</v>
      </c>
      <c r="D11" s="886">
        <v>4.2701818823529409</v>
      </c>
      <c r="E11" s="886">
        <v>4.8549364117647062</v>
      </c>
      <c r="F11" s="893">
        <v>4.1631161764705888</v>
      </c>
      <c r="G11" s="892">
        <v>4.2130744117647057</v>
      </c>
      <c r="H11" s="892">
        <v>5.0185146470588231</v>
      </c>
      <c r="I11" s="892">
        <v>5.1622212352941181</v>
      </c>
      <c r="J11" s="886">
        <v>5.2711910588235291</v>
      </c>
      <c r="K11" s="892">
        <v>4.0282006470588234</v>
      </c>
      <c r="L11" s="886">
        <v>3.5519510000000003</v>
      </c>
      <c r="N11" s="201"/>
    </row>
    <row r="12" spans="1:14">
      <c r="C12" s="890">
        <v>7</v>
      </c>
      <c r="D12" s="886">
        <v>4.4745709411764709</v>
      </c>
      <c r="E12" s="886">
        <v>4.8161772941176473</v>
      </c>
      <c r="F12" s="893">
        <v>4.176024411764705</v>
      </c>
      <c r="G12" s="892">
        <v>4.3252399411764699</v>
      </c>
      <c r="H12" s="896">
        <v>4.7140003529411771</v>
      </c>
      <c r="I12" s="892">
        <v>5.1852182352941174</v>
      </c>
      <c r="J12" s="894">
        <v>5.2618731176470588</v>
      </c>
      <c r="K12" s="892">
        <v>4.0745968823529415</v>
      </c>
      <c r="L12" s="886">
        <v>3.696104941176471</v>
      </c>
      <c r="N12" s="201"/>
    </row>
    <row r="13" spans="1:14">
      <c r="C13" s="890">
        <v>8</v>
      </c>
      <c r="D13" s="886">
        <v>4.6500862352941175</v>
      </c>
      <c r="E13" s="886">
        <v>4.7997521764705882</v>
      </c>
      <c r="F13" s="893">
        <v>4.1518948823529405</v>
      </c>
      <c r="G13" s="892">
        <v>4.5042117058823532</v>
      </c>
      <c r="H13" s="896">
        <v>4.519399529411765</v>
      </c>
      <c r="I13" s="892">
        <v>5.2441051764705877</v>
      </c>
      <c r="J13" s="894">
        <v>5.222119882352942</v>
      </c>
      <c r="K13" s="892">
        <v>4.0773398823529412</v>
      </c>
      <c r="L13" s="886">
        <v>3.8164329411764708</v>
      </c>
    </row>
    <row r="14" spans="1:14">
      <c r="C14" s="890">
        <v>9</v>
      </c>
      <c r="D14" s="886">
        <v>4.7626562941176473</v>
      </c>
      <c r="E14" s="886">
        <v>4.8115546470588235</v>
      </c>
      <c r="F14" s="893">
        <v>4.0530291176470588</v>
      </c>
      <c r="G14" s="892">
        <v>4.6150581176470595</v>
      </c>
      <c r="H14" s="896">
        <v>4.2189236470588227</v>
      </c>
      <c r="I14" s="892">
        <v>5.2432861764705887</v>
      </c>
      <c r="J14" s="894">
        <v>5.1699065294117652</v>
      </c>
      <c r="K14" s="892">
        <v>4.1345612941176482</v>
      </c>
      <c r="L14" s="886">
        <v>3.7931614117647054</v>
      </c>
    </row>
    <row r="15" spans="1:14">
      <c r="C15" s="890">
        <v>10</v>
      </c>
      <c r="D15" s="886">
        <v>4.8005857058823533</v>
      </c>
      <c r="E15" s="886">
        <v>4.8927212941176466</v>
      </c>
      <c r="F15" s="893">
        <v>4.1972931764705885</v>
      </c>
      <c r="G15" s="892">
        <v>4.4751054705882352</v>
      </c>
      <c r="H15" s="896">
        <v>4.4313275882352938</v>
      </c>
      <c r="I15" s="892">
        <v>5.2762098235294115</v>
      </c>
      <c r="J15" s="886">
        <v>5.0817214117647067</v>
      </c>
      <c r="K15" s="892">
        <v>4.1901469999999996</v>
      </c>
      <c r="L15" s="886">
        <v>3.7168774117647057</v>
      </c>
    </row>
    <row r="16" spans="1:14">
      <c r="C16" s="890">
        <v>11</v>
      </c>
      <c r="D16" s="886">
        <v>4.6466129411764703</v>
      </c>
      <c r="E16" s="886">
        <v>4.9704215294117651</v>
      </c>
      <c r="F16" s="893">
        <v>4.3415710000000001</v>
      </c>
      <c r="G16" s="892">
        <v>4.3201102941176472</v>
      </c>
      <c r="H16" s="896">
        <v>4.6312247647058822</v>
      </c>
      <c r="I16" s="892">
        <v>5.3101941176470593</v>
      </c>
      <c r="J16" s="894">
        <v>5.0708105882352941</v>
      </c>
      <c r="K16" s="892">
        <v>4.2618756470588233</v>
      </c>
      <c r="L16" s="886">
        <v>3.6761468823529411</v>
      </c>
    </row>
    <row r="17" spans="3:17">
      <c r="C17" s="890">
        <v>12</v>
      </c>
      <c r="D17" s="886">
        <v>4.5693524117647053</v>
      </c>
      <c r="E17" s="886">
        <v>5.035472764705883</v>
      </c>
      <c r="F17" s="893">
        <v>4.3140882352941183</v>
      </c>
      <c r="G17" s="892">
        <v>4.3104727058823524</v>
      </c>
      <c r="H17" s="896">
        <v>4.992735647058824</v>
      </c>
      <c r="I17" s="892">
        <v>5.3284231764705883</v>
      </c>
      <c r="J17" s="894">
        <v>5.1349327058823526</v>
      </c>
      <c r="K17" s="892">
        <v>4.3290703529411765</v>
      </c>
      <c r="L17" s="886">
        <v>3.7129131764705878</v>
      </c>
    </row>
    <row r="18" spans="3:17">
      <c r="C18" s="890">
        <v>13</v>
      </c>
      <c r="D18" s="886">
        <v>4.5735858235294113</v>
      </c>
      <c r="E18" s="886">
        <v>5.2143527647058825</v>
      </c>
      <c r="F18" s="893">
        <v>4.2176075882352944</v>
      </c>
      <c r="G18" s="892">
        <v>4.4293722352941174</v>
      </c>
      <c r="H18" s="896">
        <v>4.9264211176470587</v>
      </c>
      <c r="I18" s="892">
        <v>5.332548000000001</v>
      </c>
      <c r="J18" s="894">
        <v>5.2204772941176483</v>
      </c>
      <c r="K18" s="892">
        <v>4.3641848823529417</v>
      </c>
      <c r="L18" s="886">
        <v>3.6685418823529412</v>
      </c>
    </row>
    <row r="19" spans="3:17">
      <c r="C19" s="890">
        <v>14</v>
      </c>
      <c r="D19" s="886">
        <v>4.582324117647059</v>
      </c>
      <c r="E19" s="886">
        <v>5.3884128235294124</v>
      </c>
      <c r="F19" s="893">
        <v>4.1240442941176472</v>
      </c>
      <c r="G19" s="892">
        <v>4.3988382941176472</v>
      </c>
      <c r="H19" s="896">
        <v>4.9788179999999995</v>
      </c>
      <c r="I19" s="892">
        <v>5.367071411764706</v>
      </c>
      <c r="J19" s="894">
        <v>5.1454130000000005</v>
      </c>
      <c r="K19" s="892">
        <v>4.4310974117647053</v>
      </c>
      <c r="L19" s="886">
        <v>3.6684875882352941</v>
      </c>
    </row>
    <row r="20" spans="3:17">
      <c r="C20" s="890">
        <v>15</v>
      </c>
      <c r="D20" s="886">
        <v>4.5732799411764713</v>
      </c>
      <c r="E20" s="886">
        <v>5.4388046470588245</v>
      </c>
      <c r="F20" s="893">
        <v>4.0957287647058829</v>
      </c>
      <c r="G20" s="892">
        <v>4.4002231764705888</v>
      </c>
      <c r="H20" s="896">
        <v>5.0855304117647053</v>
      </c>
      <c r="I20" s="892">
        <v>5.3726828235294111</v>
      </c>
      <c r="J20" s="894">
        <v>5.2158133529411774</v>
      </c>
      <c r="K20" s="892">
        <v>4.5610240000000006</v>
      </c>
      <c r="L20" s="886">
        <v>3.6167315294117648</v>
      </c>
    </row>
    <row r="21" spans="3:17">
      <c r="C21" s="890">
        <v>16</v>
      </c>
      <c r="D21" s="886">
        <v>4.5599411764705886</v>
      </c>
      <c r="E21" s="886">
        <v>5.4806057647058823</v>
      </c>
      <c r="F21" s="893">
        <v>4.0998818823529408</v>
      </c>
      <c r="G21" s="892">
        <v>4.4906175294117645</v>
      </c>
      <c r="H21" s="896">
        <v>5.0787046470588235</v>
      </c>
      <c r="I21" s="892">
        <v>5.3288177647058816</v>
      </c>
      <c r="J21" s="894">
        <v>5.2989881176470588</v>
      </c>
      <c r="K21" s="892">
        <v>4.5383741764705885</v>
      </c>
      <c r="L21" s="886">
        <v>3.5457943529411766</v>
      </c>
    </row>
    <row r="22" spans="3:17">
      <c r="C22" s="890">
        <v>17</v>
      </c>
      <c r="D22" s="886">
        <v>4.4682108823529418</v>
      </c>
      <c r="E22" s="886">
        <v>5.5276053529411762</v>
      </c>
      <c r="F22" s="893">
        <v>4.1454942941176469</v>
      </c>
      <c r="G22" s="892">
        <v>4.5089651176470591</v>
      </c>
      <c r="H22" s="896">
        <v>5.0819294117647065</v>
      </c>
      <c r="I22" s="892">
        <v>5.3079458823529411</v>
      </c>
      <c r="J22" s="894">
        <v>5.2741359411764703</v>
      </c>
      <c r="K22" s="892">
        <v>4.5450424117647064</v>
      </c>
      <c r="L22" s="886">
        <v>3.4883465882352938</v>
      </c>
      <c r="O22" s="10"/>
      <c r="P22" s="10"/>
      <c r="Q22" s="10"/>
    </row>
    <row r="23" spans="3:17">
      <c r="C23" s="890">
        <v>18</v>
      </c>
      <c r="D23" s="886">
        <v>4.4682108823529418</v>
      </c>
      <c r="E23" s="886">
        <v>5.587069647058823</v>
      </c>
      <c r="F23" s="893">
        <v>4.3256314705882364</v>
      </c>
      <c r="G23" s="892">
        <v>4.345099352941177</v>
      </c>
      <c r="H23" s="896">
        <v>5.1545175882352945</v>
      </c>
      <c r="I23" s="892">
        <v>5.2124463529411758</v>
      </c>
      <c r="J23" s="894">
        <v>5.2495215882352939</v>
      </c>
      <c r="K23" s="892">
        <v>4.5455670000000001</v>
      </c>
      <c r="L23" s="886">
        <v>3.5456215294117648</v>
      </c>
    </row>
    <row r="24" spans="3:17">
      <c r="C24" s="890">
        <v>19</v>
      </c>
      <c r="D24" s="886">
        <v>4.3433795294117648</v>
      </c>
      <c r="E24" s="886">
        <v>5.5706024705882351</v>
      </c>
      <c r="F24" s="893">
        <v>4.4820627647058817</v>
      </c>
      <c r="G24" s="892">
        <v>4.1490715882352944</v>
      </c>
      <c r="H24" s="896">
        <v>5.1489084705882355</v>
      </c>
      <c r="I24" s="892">
        <v>5.1097111764705891</v>
      </c>
      <c r="J24" s="894">
        <v>5.2018949411764703</v>
      </c>
      <c r="K24" s="892">
        <v>4.544665411764707</v>
      </c>
      <c r="L24" s="886">
        <v>3.7021140000000003</v>
      </c>
      <c r="N24" s="201"/>
    </row>
    <row r="25" spans="3:17">
      <c r="C25" s="890">
        <v>20</v>
      </c>
      <c r="D25" s="886">
        <v>4.4242479411764704</v>
      </c>
      <c r="E25" s="886">
        <v>5.5917022352941173</v>
      </c>
      <c r="F25" s="893">
        <v>4.6219909411764712</v>
      </c>
      <c r="G25" s="892">
        <v>4.1668257647058828</v>
      </c>
      <c r="H25" s="896">
        <v>5.0604541764705884</v>
      </c>
      <c r="I25" s="892">
        <v>5.0874857647058827</v>
      </c>
      <c r="J25" s="894">
        <v>5.226873294117647</v>
      </c>
      <c r="K25" s="892">
        <v>4.4355847058823539</v>
      </c>
      <c r="L25" s="886">
        <v>3.8818015294117649</v>
      </c>
      <c r="N25" s="201"/>
    </row>
    <row r="26" spans="3:17">
      <c r="C26" s="890">
        <v>21</v>
      </c>
      <c r="D26" s="886">
        <v>4.5933075882352945</v>
      </c>
      <c r="E26" s="886">
        <v>5.6582438823529415</v>
      </c>
      <c r="F26" s="893">
        <v>4.6591594705882349</v>
      </c>
      <c r="G26" s="892">
        <v>4.2700098235294117</v>
      </c>
      <c r="H26" s="896">
        <v>5.0797041176470588</v>
      </c>
      <c r="I26" s="892">
        <v>5.1678670588235294</v>
      </c>
      <c r="J26" s="894">
        <v>5.4091371176470586</v>
      </c>
      <c r="K26" s="892">
        <v>4.3779755882352935</v>
      </c>
      <c r="L26" s="886">
        <v>4.0563326470588246</v>
      </c>
      <c r="N26" s="201"/>
    </row>
    <row r="27" spans="3:17">
      <c r="C27" s="890">
        <v>22</v>
      </c>
      <c r="D27" s="886">
        <v>4.6715033529411762</v>
      </c>
      <c r="E27" s="886">
        <v>5.6638499411764718</v>
      </c>
      <c r="F27" s="893">
        <v>4.8499999999999996</v>
      </c>
      <c r="G27" s="892">
        <v>4.3735035882352937</v>
      </c>
      <c r="H27" s="896">
        <v>5.2136102352941167</v>
      </c>
      <c r="I27" s="892">
        <v>5.2343177058823533</v>
      </c>
      <c r="J27" s="894">
        <v>5.5912602352941176</v>
      </c>
      <c r="K27" s="892">
        <v>4.4045781764705882</v>
      </c>
      <c r="L27" s="886">
        <v>4.2532925882352934</v>
      </c>
      <c r="N27" s="201"/>
    </row>
    <row r="28" spans="3:17">
      <c r="C28" s="890">
        <v>23</v>
      </c>
      <c r="D28" s="886">
        <v>4.6776630588235291</v>
      </c>
      <c r="E28" s="886">
        <v>5.6969899999999996</v>
      </c>
      <c r="F28" s="893">
        <v>4.9000000000000004</v>
      </c>
      <c r="G28" s="892">
        <v>4.3741115294117652</v>
      </c>
      <c r="H28" s="896">
        <v>5.1735518823529407</v>
      </c>
      <c r="I28" s="892">
        <v>5.41</v>
      </c>
      <c r="J28" s="894">
        <v>5.6673117647058824</v>
      </c>
      <c r="K28" s="892">
        <v>4.528163823529411</v>
      </c>
      <c r="L28" s="886">
        <v>4.3644104705882345</v>
      </c>
      <c r="N28" s="201"/>
    </row>
    <row r="29" spans="3:17">
      <c r="C29" s="890">
        <v>24</v>
      </c>
      <c r="D29" s="886">
        <v>4.6900857058823533</v>
      </c>
      <c r="E29" s="886">
        <v>5.7238701764705882</v>
      </c>
      <c r="F29" s="893">
        <v>4.9068377647058821</v>
      </c>
      <c r="G29" s="892">
        <v>4.5010511764705878</v>
      </c>
      <c r="H29" s="896">
        <v>5.2663978823529414</v>
      </c>
      <c r="I29" s="892">
        <v>5.5554742941176469</v>
      </c>
      <c r="J29" s="894">
        <v>5.7565269411764701</v>
      </c>
      <c r="K29" s="892">
        <v>4.6662521176470593</v>
      </c>
      <c r="L29" s="886">
        <v>4.5111017058823526</v>
      </c>
      <c r="N29" s="897"/>
    </row>
    <row r="30" spans="3:17">
      <c r="C30" s="890">
        <v>25</v>
      </c>
      <c r="D30" s="886">
        <v>4.6754056470588239</v>
      </c>
      <c r="E30" s="886">
        <v>5.7420219999999995</v>
      </c>
      <c r="F30" s="893">
        <v>5.1032104117647057</v>
      </c>
      <c r="G30" s="892">
        <v>4.6116804117647066</v>
      </c>
      <c r="H30" s="896">
        <v>5.3510569411764708</v>
      </c>
      <c r="I30" s="892">
        <v>5.6646077647058828</v>
      </c>
      <c r="J30" s="894">
        <v>5.5826014705882354</v>
      </c>
      <c r="K30" s="892">
        <v>4.727622823529412</v>
      </c>
      <c r="L30" s="886">
        <v>4.4481725294117647</v>
      </c>
      <c r="N30" s="897"/>
    </row>
    <row r="31" spans="3:17">
      <c r="C31" s="890">
        <v>26</v>
      </c>
      <c r="D31" s="886">
        <v>4.6873687058823537</v>
      </c>
      <c r="E31" s="886">
        <v>5.7321985882352946</v>
      </c>
      <c r="F31" s="893">
        <v>5.2261567647058822</v>
      </c>
      <c r="G31" s="892">
        <v>4.4571096470588234</v>
      </c>
      <c r="H31" s="896">
        <v>5.4953072352941179</v>
      </c>
      <c r="I31" s="892">
        <v>5.7524655882352933</v>
      </c>
      <c r="J31" s="894">
        <v>5.5287027058823526</v>
      </c>
      <c r="K31" s="892">
        <v>4.7728872941176466</v>
      </c>
      <c r="L31" s="886">
        <v>4.3169375294117645</v>
      </c>
      <c r="N31" s="897"/>
    </row>
    <row r="32" spans="3:17">
      <c r="C32" s="898">
        <v>27</v>
      </c>
      <c r="D32" s="886">
        <v>4.7102532941176465</v>
      </c>
      <c r="E32" s="886">
        <v>5.7150554117647063</v>
      </c>
      <c r="F32" s="893">
        <v>5.3463555294117651</v>
      </c>
      <c r="G32" s="892">
        <v>4.3126314705882356</v>
      </c>
      <c r="H32" s="896">
        <v>5.5707301764705877</v>
      </c>
      <c r="I32" s="892">
        <v>5.7088345294117655</v>
      </c>
      <c r="J32" s="894">
        <v>5.5858667647058828</v>
      </c>
      <c r="K32" s="892">
        <v>4.7790538823529412</v>
      </c>
      <c r="L32" s="886">
        <v>4.2949736470588231</v>
      </c>
      <c r="N32" s="897"/>
    </row>
    <row r="33" spans="2:14">
      <c r="C33" s="898">
        <v>28</v>
      </c>
      <c r="D33" s="886">
        <v>4.7197165294117651</v>
      </c>
      <c r="E33" s="886">
        <v>5.5602529411764712</v>
      </c>
      <c r="F33" s="893">
        <v>5.4125767647058822</v>
      </c>
      <c r="G33" s="892">
        <v>4.3861281176470595</v>
      </c>
      <c r="H33" s="896">
        <v>5.46895394117647</v>
      </c>
      <c r="I33" s="892">
        <v>5.6732084117647066</v>
      </c>
      <c r="J33" s="894">
        <v>5.5403927647058824</v>
      </c>
      <c r="K33" s="892">
        <v>4.7348202352941176</v>
      </c>
      <c r="L33" s="886">
        <v>4.3604882941176468</v>
      </c>
      <c r="N33" s="897"/>
    </row>
    <row r="34" spans="2:14">
      <c r="C34" s="898">
        <v>29</v>
      </c>
      <c r="D34" s="886">
        <v>4.6956841176470592</v>
      </c>
      <c r="E34" s="886">
        <v>5.4133682352941186</v>
      </c>
      <c r="F34" s="893">
        <v>5.3897434117647061</v>
      </c>
      <c r="G34" s="892">
        <v>4.4395527647058826</v>
      </c>
      <c r="H34" s="896">
        <v>5.2411312352941177</v>
      </c>
      <c r="I34" s="892">
        <v>5.8296909411764704</v>
      </c>
      <c r="J34" s="894">
        <v>5.4629716470588248</v>
      </c>
      <c r="K34" s="892">
        <v>4.7025244117647054</v>
      </c>
      <c r="L34" s="886">
        <v>4.3639891176470593</v>
      </c>
    </row>
    <row r="35" spans="2:14">
      <c r="C35" s="898">
        <v>30</v>
      </c>
      <c r="D35" s="886">
        <v>4.6217661176470584</v>
      </c>
      <c r="E35" s="886">
        <v>5.4209105294117643</v>
      </c>
      <c r="F35" s="893">
        <v>5.3571623529411765</v>
      </c>
      <c r="G35" s="892">
        <v>4.3718005882352946</v>
      </c>
      <c r="H35" s="896">
        <v>5.1181328823529419</v>
      </c>
      <c r="I35" s="892">
        <v>5.9092777058823529</v>
      </c>
      <c r="J35" s="894">
        <v>5.4476324117647064</v>
      </c>
      <c r="K35" s="892">
        <v>4.6775445294117644</v>
      </c>
      <c r="L35" s="886">
        <v>4.3757174117647057</v>
      </c>
    </row>
    <row r="36" spans="2:14">
      <c r="C36" s="898">
        <v>31</v>
      </c>
      <c r="D36" s="886">
        <v>4.5724402941176479</v>
      </c>
      <c r="E36" s="886">
        <v>5.4732439411764711</v>
      </c>
      <c r="F36" s="893">
        <v>5.341501941176471</v>
      </c>
      <c r="G36" s="892">
        <v>4.3706604117647059</v>
      </c>
      <c r="H36" s="896">
        <v>5.1129535294117652</v>
      </c>
      <c r="I36" s="892">
        <v>5.9283900000000003</v>
      </c>
      <c r="J36" s="894">
        <v>5.5859761176470588</v>
      </c>
      <c r="K36" s="892">
        <v>4.6862614117647059</v>
      </c>
      <c r="L36" s="886">
        <v>4.450959882352941</v>
      </c>
    </row>
    <row r="37" spans="2:14">
      <c r="B37" s="10"/>
      <c r="C37" s="898">
        <v>32</v>
      </c>
      <c r="D37" s="886">
        <v>4.7009934705882364</v>
      </c>
      <c r="E37" s="886">
        <v>5.5027325294117642</v>
      </c>
      <c r="F37" s="893">
        <v>5.3134624705882354</v>
      </c>
      <c r="G37" s="892">
        <v>4.385517882352941</v>
      </c>
      <c r="H37" s="896">
        <v>5.1447102352941183</v>
      </c>
      <c r="I37" s="892">
        <v>5.902471823529412</v>
      </c>
      <c r="J37" s="894">
        <v>5.5912350000000002</v>
      </c>
      <c r="K37" s="892">
        <v>4.7292310000000004</v>
      </c>
      <c r="L37" s="886">
        <v>4.5183625882352931</v>
      </c>
    </row>
    <row r="38" spans="2:14">
      <c r="B38" s="10"/>
      <c r="C38" s="898">
        <v>33</v>
      </c>
      <c r="D38" s="886">
        <v>4.9134601176470589</v>
      </c>
      <c r="E38" s="886">
        <v>5.514854647058824</v>
      </c>
      <c r="F38" s="893">
        <v>5.3037262352941177</v>
      </c>
      <c r="G38" s="892">
        <v>4.361428882352941</v>
      </c>
      <c r="H38" s="896">
        <v>5.1303735294117647</v>
      </c>
      <c r="I38" s="892">
        <v>5.9220368235294121</v>
      </c>
      <c r="J38" s="894">
        <v>5.6643577058823533</v>
      </c>
      <c r="K38" s="899">
        <v>4.7572727647058821</v>
      </c>
      <c r="L38" s="886">
        <v>4.5716465294117645</v>
      </c>
    </row>
    <row r="39" spans="2:14">
      <c r="B39" s="10"/>
      <c r="C39" s="898">
        <v>34</v>
      </c>
      <c r="D39" s="886">
        <v>5.0109310588235294</v>
      </c>
      <c r="E39" s="886">
        <v>5.51779111764706</v>
      </c>
      <c r="F39" s="893">
        <v>5.298450529411765</v>
      </c>
      <c r="G39" s="892">
        <v>4.3522761176470581</v>
      </c>
      <c r="H39" s="896">
        <v>5.1243874117647055</v>
      </c>
      <c r="I39" s="892">
        <v>6.0421797647058817</v>
      </c>
      <c r="J39" s="894">
        <v>5.7659710588235296</v>
      </c>
      <c r="K39" s="899">
        <v>4.8104595882352941</v>
      </c>
      <c r="L39" s="886">
        <v>4.5161717058823534</v>
      </c>
    </row>
    <row r="40" spans="2:14">
      <c r="B40" s="10"/>
      <c r="C40" s="898">
        <v>35</v>
      </c>
      <c r="D40" s="886">
        <v>5.0182102941176474</v>
      </c>
      <c r="E40" s="886">
        <v>5.5389451764705884</v>
      </c>
      <c r="F40" s="893">
        <v>5.3124171176470592</v>
      </c>
      <c r="G40" s="892">
        <v>4.3771619411764702</v>
      </c>
      <c r="H40" s="896">
        <v>5.1091827647058814</v>
      </c>
      <c r="I40" s="892">
        <v>6.1975037647058828</v>
      </c>
      <c r="J40" s="894">
        <v>5.9204791176470586</v>
      </c>
      <c r="K40" s="892">
        <v>4.8542726470588242</v>
      </c>
      <c r="L40" s="886">
        <v>4.3678424705882355</v>
      </c>
    </row>
    <row r="41" spans="2:14">
      <c r="B41" s="10"/>
      <c r="C41" s="890">
        <v>36</v>
      </c>
      <c r="D41" s="886">
        <v>4.9374642352941169</v>
      </c>
      <c r="E41" s="886">
        <v>5.5461708823529419</v>
      </c>
      <c r="F41" s="893">
        <v>5.3213427647058822</v>
      </c>
      <c r="G41" s="892">
        <v>4.5368524117647056</v>
      </c>
      <c r="H41" s="896">
        <v>5.1041578823529408</v>
      </c>
      <c r="I41" s="892">
        <v>6.2338884705882354</v>
      </c>
      <c r="J41" s="894">
        <v>5.9248440588235303</v>
      </c>
      <c r="K41" s="892">
        <v>4.933885411764706</v>
      </c>
      <c r="L41" s="886">
        <v>4.2758231176470591</v>
      </c>
    </row>
    <row r="42" spans="2:14">
      <c r="C42" s="890">
        <v>37</v>
      </c>
      <c r="D42" s="886">
        <v>4.7522272352941171</v>
      </c>
      <c r="E42" s="886">
        <v>5.4646884117647057</v>
      </c>
      <c r="F42" s="893">
        <v>5.3778430588235295</v>
      </c>
      <c r="G42" s="892">
        <v>4.6888912352941183</v>
      </c>
      <c r="H42" s="896">
        <v>5.0463950588235296</v>
      </c>
      <c r="I42" s="892">
        <v>6.0484679411764706</v>
      </c>
      <c r="J42" s="894">
        <v>5.898568</v>
      </c>
      <c r="K42" s="892">
        <v>4.9897869411764706</v>
      </c>
      <c r="L42" s="886">
        <v>4.2743021176470597</v>
      </c>
    </row>
    <row r="43" spans="2:14">
      <c r="C43" s="890">
        <v>38</v>
      </c>
      <c r="D43" s="886">
        <v>4.6246849999999995</v>
      </c>
      <c r="E43" s="886">
        <v>5.2313238823529415</v>
      </c>
      <c r="F43" s="893">
        <v>5.4984738823529415</v>
      </c>
      <c r="G43" s="892">
        <v>4.7300000000000004</v>
      </c>
      <c r="H43" s="896">
        <v>4.8863199411764704</v>
      </c>
      <c r="I43" s="892">
        <v>5.9260262941176469</v>
      </c>
      <c r="J43" s="894">
        <v>5.9632185294117654</v>
      </c>
      <c r="K43" s="892">
        <v>5.0368186470588245</v>
      </c>
      <c r="L43" s="886">
        <v>4.2175089411764715</v>
      </c>
    </row>
    <row r="44" spans="2:14">
      <c r="C44" s="890">
        <v>39</v>
      </c>
      <c r="D44" s="886">
        <v>4.5462200588235291</v>
      </c>
      <c r="E44" s="886">
        <v>5.0964182941176466</v>
      </c>
      <c r="F44" s="893">
        <v>5.4467851176470594</v>
      </c>
      <c r="G44" s="892">
        <v>4.640264352941176</v>
      </c>
      <c r="H44" s="896">
        <v>4.6491051176470588</v>
      </c>
      <c r="I44" s="892">
        <v>5.7930209999999995</v>
      </c>
      <c r="J44" s="894">
        <v>6.0404943529411765</v>
      </c>
      <c r="K44" s="892">
        <v>5.0571873529411766</v>
      </c>
      <c r="L44" s="886">
        <v>4.0862953529411765</v>
      </c>
    </row>
    <row r="45" spans="2:14">
      <c r="C45" s="890">
        <v>40</v>
      </c>
      <c r="D45" s="886">
        <v>4.5265854705882358</v>
      </c>
      <c r="E45" s="886">
        <v>4.9290539999999989</v>
      </c>
      <c r="F45" s="893">
        <v>5.2671006470588244</v>
      </c>
      <c r="G45" s="892">
        <v>4.4546992941176464</v>
      </c>
      <c r="H45" s="896">
        <v>4.5869972352941177</v>
      </c>
      <c r="I45" s="900">
        <v>5.76</v>
      </c>
      <c r="J45" s="894">
        <v>6.082682411764706</v>
      </c>
      <c r="K45" s="892">
        <v>5.0998426470588241</v>
      </c>
      <c r="L45" s="886">
        <v>3.9596325294117642</v>
      </c>
    </row>
    <row r="46" spans="2:14">
      <c r="C46" s="890">
        <v>41</v>
      </c>
      <c r="D46" s="886">
        <v>4.4900126470588235</v>
      </c>
      <c r="E46" s="886">
        <v>4.8453362941176472</v>
      </c>
      <c r="F46" s="893">
        <v>5.0930061764705892</v>
      </c>
      <c r="G46" s="892">
        <v>4.438794176470588</v>
      </c>
      <c r="H46" s="896">
        <v>4.5546088823529418</v>
      </c>
      <c r="I46" s="892">
        <v>5.7762425882352932</v>
      </c>
      <c r="J46" s="894">
        <v>6.047139647058823</v>
      </c>
      <c r="K46" s="892">
        <v>5.1074881764705884</v>
      </c>
      <c r="L46" s="886">
        <v>3.8361914117647062</v>
      </c>
    </row>
    <row r="47" spans="2:14">
      <c r="C47" s="890">
        <v>42</v>
      </c>
      <c r="D47" s="886">
        <v>4.378448176470588</v>
      </c>
      <c r="E47" s="886">
        <v>4.8401240588235295</v>
      </c>
      <c r="F47" s="893">
        <v>4.9529013529411765</v>
      </c>
      <c r="G47" s="892">
        <v>4.4076171176470584</v>
      </c>
      <c r="H47" s="896">
        <v>4.6046588823529406</v>
      </c>
      <c r="I47" s="892">
        <v>5.7626331176470593</v>
      </c>
      <c r="J47" s="894">
        <v>5.996251529411766</v>
      </c>
      <c r="K47" s="892">
        <v>5.0531351764705885</v>
      </c>
      <c r="L47" s="886">
        <v>3.7983071176470591</v>
      </c>
    </row>
    <row r="48" spans="2:14">
      <c r="C48" s="890">
        <v>43</v>
      </c>
      <c r="D48" s="890"/>
      <c r="E48" s="886">
        <v>4.7828322941176475</v>
      </c>
      <c r="F48" s="893">
        <v>4.8847538235294117</v>
      </c>
      <c r="G48" s="892">
        <v>4.3858604705882351</v>
      </c>
      <c r="H48" s="896">
        <v>4.6015136470588232</v>
      </c>
      <c r="I48" s="892">
        <v>5.6949122941176471</v>
      </c>
      <c r="J48" s="894">
        <v>5.8355623529411762</v>
      </c>
      <c r="K48" s="892">
        <v>5.0789715294117643</v>
      </c>
      <c r="L48" s="886">
        <v>3.7951091176470588</v>
      </c>
    </row>
    <row r="49" spans="3:38">
      <c r="C49" s="890">
        <v>44</v>
      </c>
      <c r="D49" s="890"/>
      <c r="E49" s="886">
        <v>4.6667422941176468</v>
      </c>
      <c r="F49" s="893">
        <v>4.8982539411764714</v>
      </c>
      <c r="G49" s="892">
        <v>4.318431764705883</v>
      </c>
      <c r="H49" s="896">
        <v>4.5730459411764706</v>
      </c>
      <c r="I49" s="892">
        <v>5.5491478823529414</v>
      </c>
      <c r="J49" s="894">
        <v>5.7002193529411764</v>
      </c>
      <c r="K49" s="892">
        <v>5.0967685294117651</v>
      </c>
      <c r="L49" s="886">
        <v>3.8271097647058823</v>
      </c>
    </row>
    <row r="50" spans="3:38">
      <c r="C50" s="890">
        <v>45</v>
      </c>
      <c r="D50" s="890"/>
      <c r="E50" s="886">
        <v>4.6526518235294114</v>
      </c>
      <c r="F50" s="893">
        <v>4.8859406470588231</v>
      </c>
      <c r="G50" s="892">
        <v>4.1601758823529407</v>
      </c>
      <c r="H50" s="896">
        <v>4.5089177058823537</v>
      </c>
      <c r="I50" s="892">
        <v>5.3265947647058818</v>
      </c>
      <c r="J50" s="894">
        <v>5.7281907647058823</v>
      </c>
      <c r="K50" s="892">
        <v>5.1163151764705876</v>
      </c>
      <c r="L50" s="886">
        <v>3.8102067058823534</v>
      </c>
    </row>
    <row r="51" spans="3:38">
      <c r="C51" s="890">
        <v>46</v>
      </c>
      <c r="D51" s="890"/>
      <c r="E51" s="886">
        <v>4.6280596470588238</v>
      </c>
      <c r="F51" s="893">
        <v>4.907833411764706</v>
      </c>
      <c r="G51" s="892">
        <v>3.9537894117647059</v>
      </c>
      <c r="H51" s="896">
        <v>4.4577252352941175</v>
      </c>
      <c r="I51" s="892">
        <v>5.2978578823529414</v>
      </c>
      <c r="J51" s="894">
        <v>5.7381931176470591</v>
      </c>
      <c r="K51" s="892">
        <v>5.1769617058823529</v>
      </c>
      <c r="L51" s="886">
        <v>3.8272435882352944</v>
      </c>
    </row>
    <row r="52" spans="3:38">
      <c r="C52" s="890">
        <v>47</v>
      </c>
      <c r="D52" s="890"/>
      <c r="E52" s="886">
        <v>4.6337238235294116</v>
      </c>
      <c r="F52" s="893">
        <v>5.0226777058823533</v>
      </c>
      <c r="G52" s="892">
        <v>3.8245089999999999</v>
      </c>
      <c r="H52" s="896">
        <v>4.413155117647058</v>
      </c>
      <c r="I52" s="892">
        <v>5.2754068823529412</v>
      </c>
      <c r="J52" s="894">
        <v>5.6960861176470585</v>
      </c>
      <c r="K52" s="892">
        <v>5.2419379999999993</v>
      </c>
      <c r="L52" s="886">
        <v>3.8190329411764705</v>
      </c>
    </row>
    <row r="53" spans="3:38">
      <c r="C53" s="890">
        <v>48</v>
      </c>
      <c r="D53" s="890"/>
      <c r="E53" s="886">
        <v>4.6336741176470593</v>
      </c>
      <c r="F53" s="893">
        <v>5.0789302352941172</v>
      </c>
      <c r="G53" s="892">
        <v>3.7097794117647065</v>
      </c>
      <c r="H53" s="896">
        <v>4.3352797647058825</v>
      </c>
      <c r="I53" s="892">
        <v>5.3036704117647062</v>
      </c>
      <c r="J53" s="894">
        <v>5.5485781764705884</v>
      </c>
      <c r="K53" s="892">
        <v>5.385765411764706</v>
      </c>
      <c r="L53" s="886">
        <v>3.8422050588235295</v>
      </c>
    </row>
    <row r="54" spans="3:38">
      <c r="C54" s="890">
        <v>49</v>
      </c>
      <c r="D54" s="890"/>
      <c r="E54" s="886">
        <v>4.6438768235294123</v>
      </c>
      <c r="F54" s="893">
        <v>5.1785928235294119</v>
      </c>
      <c r="G54" s="892">
        <v>3.7403317058823533</v>
      </c>
      <c r="H54" s="896">
        <v>4.2020351176470587</v>
      </c>
      <c r="I54" s="892">
        <v>5.430207823529412</v>
      </c>
      <c r="J54" s="894">
        <v>5.3980641764705881</v>
      </c>
      <c r="K54" s="892">
        <v>5.5433598235294124</v>
      </c>
      <c r="L54" s="886">
        <v>3.8631021764705884</v>
      </c>
    </row>
    <row r="55" spans="3:38">
      <c r="C55" s="890">
        <v>50</v>
      </c>
      <c r="D55" s="890"/>
      <c r="E55" s="886">
        <v>4.5922561176470591</v>
      </c>
      <c r="F55" s="893">
        <v>5.1868967647058826</v>
      </c>
      <c r="G55" s="892">
        <v>3.8469829411764707</v>
      </c>
      <c r="H55" s="896">
        <v>4.0803750000000001</v>
      </c>
      <c r="I55" s="892">
        <v>5.3218627647058829</v>
      </c>
      <c r="J55" s="894">
        <v>5.3495053529411765</v>
      </c>
      <c r="K55" s="892">
        <v>5.6530828823529422</v>
      </c>
      <c r="L55" s="886">
        <v>3.9741604117647062</v>
      </c>
    </row>
    <row r="56" spans="3:38">
      <c r="C56" s="901">
        <v>51</v>
      </c>
      <c r="D56" s="902"/>
      <c r="E56" s="1046">
        <v>4.4381204705882356</v>
      </c>
      <c r="F56" s="893">
        <v>5.0272682352941178</v>
      </c>
      <c r="G56" s="892">
        <v>3.8825945294117647</v>
      </c>
      <c r="H56" s="896">
        <v>4.059936705882353</v>
      </c>
      <c r="I56" s="892">
        <v>5.1364254117647059</v>
      </c>
      <c r="J56" s="894">
        <v>5.2787203529411766</v>
      </c>
      <c r="K56" s="892">
        <v>5.6129021764705884</v>
      </c>
      <c r="L56" s="886">
        <v>4.0024361764705878</v>
      </c>
    </row>
    <row r="57" spans="3:38">
      <c r="C57" s="901">
        <v>52</v>
      </c>
      <c r="D57" s="903"/>
      <c r="E57" s="1047"/>
      <c r="F57" s="893">
        <v>4.8702328235294114</v>
      </c>
      <c r="G57" s="892">
        <v>3.8604624117647055</v>
      </c>
      <c r="H57" s="896">
        <v>4.0853524705882354</v>
      </c>
      <c r="I57" s="892">
        <v>5.0826283529411764</v>
      </c>
      <c r="J57" s="894">
        <v>5.24570494117647</v>
      </c>
      <c r="K57" s="892">
        <v>5.4961675294117649</v>
      </c>
      <c r="L57" s="886">
        <v>4.0593738823529417</v>
      </c>
    </row>
    <row r="58" spans="3:38" ht="13.5" thickBot="1">
      <c r="C58" s="904">
        <v>53</v>
      </c>
      <c r="D58" s="904"/>
      <c r="E58" s="905"/>
      <c r="F58" s="906"/>
      <c r="G58" s="907"/>
      <c r="H58" s="908"/>
      <c r="I58" s="908"/>
      <c r="J58" s="908"/>
      <c r="K58" s="907"/>
      <c r="L58" s="905"/>
    </row>
    <row r="60" spans="3:38">
      <c r="E60" s="909"/>
      <c r="I60" s="201"/>
    </row>
    <row r="61" spans="3:38">
      <c r="G61" s="10"/>
    </row>
    <row r="62" spans="3:38">
      <c r="G62" s="10"/>
    </row>
    <row r="63" spans="3:38">
      <c r="G63" s="10"/>
    </row>
    <row r="64" spans="3:38">
      <c r="C64" s="201"/>
      <c r="D64" s="201"/>
      <c r="E64" s="201"/>
      <c r="F64" s="201"/>
      <c r="G64" s="10"/>
      <c r="AK64" s="10"/>
      <c r="AL64" s="10"/>
    </row>
    <row r="65" spans="7:7">
      <c r="G65" s="10"/>
    </row>
    <row r="66" spans="7:7">
      <c r="G66" s="10"/>
    </row>
    <row r="118" spans="1:1">
      <c r="A118" s="897"/>
    </row>
  </sheetData>
  <mergeCells count="1"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0"/>
  <sheetViews>
    <sheetView topLeftCell="A4" zoomScale="75" workbookViewId="0">
      <selection activeCell="Q21" sqref="Q21:Q22"/>
    </sheetView>
  </sheetViews>
  <sheetFormatPr defaultColWidth="8.7109375" defaultRowHeight="12.75"/>
  <cols>
    <col min="1" max="1" width="15.140625" style="554" customWidth="1"/>
    <col min="2" max="2" width="15.42578125" style="554" customWidth="1"/>
    <col min="3" max="11" width="11.140625" style="554" customWidth="1"/>
    <col min="12" max="12" width="12.7109375" style="554" customWidth="1"/>
    <col min="13" max="15" width="11.140625" style="554" customWidth="1"/>
    <col min="16" max="16" width="20" style="554" customWidth="1"/>
    <col min="17" max="20" width="8.85546875" style="554" customWidth="1"/>
    <col min="21" max="21" width="8.7109375" style="554" customWidth="1"/>
    <col min="22" max="16384" width="8.7109375" style="554"/>
  </cols>
  <sheetData>
    <row r="1" spans="1:22" ht="27" customHeight="1"/>
    <row r="2" spans="1:22" ht="27.75" customHeight="1">
      <c r="U2" s="555"/>
      <c r="V2" s="556"/>
    </row>
    <row r="3" spans="1:22" ht="18.75">
      <c r="A3" s="557" t="s">
        <v>279</v>
      </c>
      <c r="B3" s="557"/>
      <c r="C3" s="558"/>
      <c r="D3" s="559"/>
      <c r="E3" s="560"/>
      <c r="F3" s="560"/>
      <c r="G3" s="560"/>
      <c r="H3" s="560"/>
      <c r="L3" s="561"/>
      <c r="M3" s="561"/>
    </row>
    <row r="4" spans="1:22" ht="15.75" customHeight="1" thickBot="1"/>
    <row r="5" spans="1:22" ht="16.5" thickBot="1">
      <c r="A5" s="1048"/>
      <c r="B5" s="1049"/>
      <c r="C5" s="642">
        <v>2017</v>
      </c>
      <c r="D5" s="563">
        <v>2017</v>
      </c>
      <c r="E5" s="562">
        <v>2017</v>
      </c>
      <c r="F5" s="562">
        <v>2017</v>
      </c>
      <c r="G5" s="562">
        <v>2017</v>
      </c>
      <c r="H5" s="563">
        <v>2017</v>
      </c>
      <c r="I5" s="563">
        <v>2018</v>
      </c>
      <c r="J5" s="563">
        <v>2018</v>
      </c>
      <c r="K5" s="563">
        <v>2018</v>
      </c>
      <c r="L5" s="563">
        <v>2018</v>
      </c>
      <c r="M5" s="562">
        <v>2018</v>
      </c>
      <c r="N5" s="563">
        <v>2018</v>
      </c>
      <c r="O5" s="563">
        <v>2018</v>
      </c>
      <c r="P5" s="564" t="s">
        <v>280</v>
      </c>
    </row>
    <row r="6" spans="1:22" ht="16.5" customHeight="1" thickBot="1">
      <c r="A6" s="1050"/>
      <c r="B6" s="1051"/>
      <c r="C6" s="643" t="s">
        <v>265</v>
      </c>
      <c r="D6" s="565" t="s">
        <v>266</v>
      </c>
      <c r="E6" s="565" t="s">
        <v>267</v>
      </c>
      <c r="F6" s="565" t="s">
        <v>268</v>
      </c>
      <c r="G6" s="565" t="s">
        <v>269</v>
      </c>
      <c r="H6" s="565" t="s">
        <v>258</v>
      </c>
      <c r="I6" s="565" t="s">
        <v>259</v>
      </c>
      <c r="J6" s="565" t="s">
        <v>260</v>
      </c>
      <c r="K6" s="565" t="s">
        <v>261</v>
      </c>
      <c r="L6" s="565" t="s">
        <v>262</v>
      </c>
      <c r="M6" s="565" t="s">
        <v>263</v>
      </c>
      <c r="N6" s="565" t="s">
        <v>264</v>
      </c>
      <c r="O6" s="565" t="s">
        <v>265</v>
      </c>
      <c r="P6" s="566" t="s">
        <v>336</v>
      </c>
    </row>
    <row r="7" spans="1:22" ht="15.95" customHeight="1">
      <c r="A7" s="567" t="s">
        <v>199</v>
      </c>
      <c r="B7" s="568" t="s">
        <v>281</v>
      </c>
      <c r="C7" s="644">
        <v>149.40649999999999</v>
      </c>
      <c r="D7" s="569">
        <v>145.07330000000002</v>
      </c>
      <c r="E7" s="569">
        <v>129.48060000000001</v>
      </c>
      <c r="F7" s="569">
        <v>123.5</v>
      </c>
      <c r="G7" s="569">
        <v>120.84840000000001</v>
      </c>
      <c r="H7" s="569">
        <v>111.5548</v>
      </c>
      <c r="I7" s="569">
        <v>117.31790000000001</v>
      </c>
      <c r="J7" s="569">
        <v>125.7774</v>
      </c>
      <c r="K7" s="569">
        <v>119.69670000000001</v>
      </c>
      <c r="L7" s="569">
        <v>116.81610000000001</v>
      </c>
      <c r="M7" s="569">
        <v>120.5</v>
      </c>
      <c r="N7" s="569">
        <v>119.2129</v>
      </c>
      <c r="O7" s="570">
        <v>125.1516</v>
      </c>
      <c r="P7" s="571">
        <v>-0.16234166518859616</v>
      </c>
      <c r="Q7" s="572"/>
      <c r="R7" s="572"/>
      <c r="S7" s="572"/>
      <c r="T7" s="572"/>
      <c r="U7" s="573"/>
    </row>
    <row r="8" spans="1:22" ht="15.95" customHeight="1">
      <c r="A8" s="567" t="s">
        <v>221</v>
      </c>
      <c r="B8" s="574" t="s">
        <v>281</v>
      </c>
      <c r="C8" s="644">
        <v>207.7466</v>
      </c>
      <c r="D8" s="569">
        <v>207.96030000000002</v>
      </c>
      <c r="E8" s="569">
        <v>199.98610000000002</v>
      </c>
      <c r="F8" s="569">
        <v>186.7936</v>
      </c>
      <c r="G8" s="569">
        <v>178.67440000000002</v>
      </c>
      <c r="H8" s="569">
        <v>185.2919</v>
      </c>
      <c r="I8" s="569">
        <v>177.577</v>
      </c>
      <c r="J8" s="569">
        <v>155.91240000000002</v>
      </c>
      <c r="K8" s="569">
        <v>146.66630000000001</v>
      </c>
      <c r="L8" s="569">
        <v>147.07650000000001</v>
      </c>
      <c r="M8" s="569">
        <v>162.96790000000001</v>
      </c>
      <c r="N8" s="569">
        <v>171.96790000000001</v>
      </c>
      <c r="O8" s="570">
        <v>171.69330000000002</v>
      </c>
      <c r="P8" s="571">
        <v>-0.17354459711976022</v>
      </c>
      <c r="Q8" s="572"/>
      <c r="R8" s="572"/>
      <c r="S8" s="572"/>
      <c r="T8" s="572"/>
      <c r="U8" s="573"/>
    </row>
    <row r="9" spans="1:22" ht="15.95" customHeight="1">
      <c r="A9" s="567"/>
      <c r="B9" s="574" t="s">
        <v>282</v>
      </c>
      <c r="C9" s="645">
        <v>406.31060000000002</v>
      </c>
      <c r="D9" s="575">
        <v>406.7287</v>
      </c>
      <c r="E9" s="575">
        <v>391.13290000000001</v>
      </c>
      <c r="F9" s="575">
        <v>365.33100000000002</v>
      </c>
      <c r="G9" s="575">
        <v>349.4513</v>
      </c>
      <c r="H9" s="575">
        <v>362.39390000000003</v>
      </c>
      <c r="I9" s="575">
        <v>347.30500000000001</v>
      </c>
      <c r="J9" s="575">
        <v>304.93350000000004</v>
      </c>
      <c r="K9" s="575">
        <v>286.85000000000002</v>
      </c>
      <c r="L9" s="575">
        <v>287.65230000000003</v>
      </c>
      <c r="M9" s="575">
        <v>318.73270000000002</v>
      </c>
      <c r="N9" s="575">
        <v>336.33480000000003</v>
      </c>
      <c r="O9" s="576">
        <v>335.79770000000002</v>
      </c>
      <c r="P9" s="577">
        <v>-0.17354432791071661</v>
      </c>
      <c r="Q9" s="572"/>
      <c r="R9" s="572"/>
      <c r="S9" s="572"/>
      <c r="T9" s="572"/>
      <c r="U9" s="573"/>
    </row>
    <row r="10" spans="1:22" ht="15.95" customHeight="1">
      <c r="A10" s="567" t="s">
        <v>283</v>
      </c>
      <c r="B10" s="578" t="s">
        <v>281</v>
      </c>
      <c r="C10" s="644">
        <v>169.63480000000001</v>
      </c>
      <c r="D10" s="569">
        <v>166.7013</v>
      </c>
      <c r="E10" s="569">
        <v>157.17000000000002</v>
      </c>
      <c r="F10" s="569">
        <v>150.96729999999999</v>
      </c>
      <c r="G10" s="569">
        <v>146.12620000000001</v>
      </c>
      <c r="H10" s="569">
        <v>139.42449999999999</v>
      </c>
      <c r="I10" s="569">
        <v>136.0044</v>
      </c>
      <c r="J10" s="569">
        <v>142.012</v>
      </c>
      <c r="K10" s="569">
        <v>139.78919999999999</v>
      </c>
      <c r="L10" s="569">
        <v>134.74379999999999</v>
      </c>
      <c r="M10" s="569">
        <v>140.50130000000001</v>
      </c>
      <c r="N10" s="569">
        <v>141.76760000000002</v>
      </c>
      <c r="O10" s="570">
        <v>144.2756</v>
      </c>
      <c r="P10" s="571">
        <v>-0.14949291065276704</v>
      </c>
      <c r="Q10" s="572"/>
      <c r="R10" s="572"/>
      <c r="S10" s="572"/>
      <c r="T10" s="572"/>
      <c r="U10" s="573"/>
    </row>
    <row r="11" spans="1:22" ht="15.95" customHeight="1">
      <c r="A11" s="567"/>
      <c r="B11" s="578" t="s">
        <v>284</v>
      </c>
      <c r="C11" s="645">
        <v>4427.4193999999998</v>
      </c>
      <c r="D11" s="575">
        <v>4346.8333000000002</v>
      </c>
      <c r="E11" s="575">
        <v>4051.6129000000001</v>
      </c>
      <c r="F11" s="575">
        <v>3857.6667000000002</v>
      </c>
      <c r="G11" s="575">
        <v>3745.7742000000003</v>
      </c>
      <c r="H11" s="575">
        <v>3550.6129000000001</v>
      </c>
      <c r="I11" s="575">
        <v>3443.3571000000002</v>
      </c>
      <c r="J11" s="575">
        <v>3610.4839000000002</v>
      </c>
      <c r="K11" s="575">
        <v>3546.0333000000001</v>
      </c>
      <c r="L11" s="575">
        <v>3451.3871000000004</v>
      </c>
      <c r="M11" s="575">
        <v>3622.5333000000001</v>
      </c>
      <c r="N11" s="575">
        <v>3666.5806000000002</v>
      </c>
      <c r="O11" s="576">
        <v>3705.0968000000003</v>
      </c>
      <c r="P11" s="579">
        <v>-0.1631475436910268</v>
      </c>
      <c r="Q11" s="572"/>
      <c r="R11" s="572"/>
      <c r="S11" s="572"/>
      <c r="T11" s="572"/>
      <c r="U11" s="573"/>
    </row>
    <row r="12" spans="1:22" ht="15.95" customHeight="1">
      <c r="A12" s="567" t="s">
        <v>201</v>
      </c>
      <c r="B12" s="574" t="s">
        <v>281</v>
      </c>
      <c r="C12" s="644">
        <v>154.58350000000002</v>
      </c>
      <c r="D12" s="569">
        <v>151.2568</v>
      </c>
      <c r="E12" s="569">
        <v>142.04920000000001</v>
      </c>
      <c r="F12" s="569">
        <v>137.19730000000001</v>
      </c>
      <c r="G12" s="569">
        <v>134.28810000000001</v>
      </c>
      <c r="H12" s="569">
        <v>126.84650000000001</v>
      </c>
      <c r="I12" s="569">
        <v>124.96430000000001</v>
      </c>
      <c r="J12" s="569">
        <v>130.2724</v>
      </c>
      <c r="K12" s="569">
        <v>127.14400000000001</v>
      </c>
      <c r="L12" s="569">
        <v>127.1384</v>
      </c>
      <c r="M12" s="569">
        <v>126.7539</v>
      </c>
      <c r="N12" s="569">
        <v>127.12740000000001</v>
      </c>
      <c r="O12" s="570">
        <v>130.0094</v>
      </c>
      <c r="P12" s="571">
        <v>-0.15896974774151196</v>
      </c>
      <c r="Q12" s="572"/>
      <c r="R12" s="572"/>
      <c r="S12" s="572"/>
      <c r="T12" s="572"/>
      <c r="U12" s="573"/>
    </row>
    <row r="13" spans="1:22" ht="15.95" customHeight="1">
      <c r="A13" s="567"/>
      <c r="B13" s="578" t="s">
        <v>285</v>
      </c>
      <c r="C13" s="645">
        <v>1149.7419</v>
      </c>
      <c r="D13" s="575">
        <v>1125.3667</v>
      </c>
      <c r="E13" s="575">
        <v>1057.2581</v>
      </c>
      <c r="F13" s="575">
        <v>1021</v>
      </c>
      <c r="G13" s="575">
        <v>999.54840000000002</v>
      </c>
      <c r="H13" s="575">
        <v>944.4516000000001</v>
      </c>
      <c r="I13" s="575">
        <v>930.42860000000007</v>
      </c>
      <c r="J13" s="575">
        <v>970.38710000000003</v>
      </c>
      <c r="K13" s="575">
        <v>947</v>
      </c>
      <c r="L13" s="575">
        <v>947</v>
      </c>
      <c r="M13" s="575">
        <v>944.2</v>
      </c>
      <c r="N13" s="575">
        <v>947.4194</v>
      </c>
      <c r="O13" s="576">
        <v>969.2903</v>
      </c>
      <c r="P13" s="577">
        <v>-0.15694965974537411</v>
      </c>
      <c r="Q13" s="572"/>
      <c r="R13" s="572"/>
      <c r="S13" s="572"/>
      <c r="T13" s="572"/>
      <c r="U13" s="573"/>
    </row>
    <row r="14" spans="1:22" ht="15.95" customHeight="1">
      <c r="A14" s="567" t="s">
        <v>197</v>
      </c>
      <c r="B14" s="574" t="s">
        <v>281</v>
      </c>
      <c r="C14" s="644">
        <v>174.73940000000002</v>
      </c>
      <c r="D14" s="569">
        <v>168.26170000000002</v>
      </c>
      <c r="E14" s="569">
        <v>154.0061</v>
      </c>
      <c r="F14" s="569">
        <v>149.32300000000001</v>
      </c>
      <c r="G14" s="569">
        <v>145.5223</v>
      </c>
      <c r="H14" s="569">
        <v>137.1129</v>
      </c>
      <c r="I14" s="569">
        <v>146.43110000000001</v>
      </c>
      <c r="J14" s="569">
        <v>152.2842</v>
      </c>
      <c r="K14" s="569">
        <v>147.90470000000002</v>
      </c>
      <c r="L14" s="569">
        <v>144.97450000000001</v>
      </c>
      <c r="M14" s="569">
        <v>148.94200000000001</v>
      </c>
      <c r="N14" s="569">
        <v>147.12610000000001</v>
      </c>
      <c r="O14" s="570">
        <v>154.2071</v>
      </c>
      <c r="P14" s="571">
        <v>-0.11750240644067689</v>
      </c>
      <c r="Q14" s="572"/>
      <c r="R14" s="572"/>
      <c r="S14" s="572"/>
      <c r="T14" s="572"/>
      <c r="U14" s="573"/>
    </row>
    <row r="15" spans="1:22" ht="15.95" customHeight="1">
      <c r="A15" s="567" t="s">
        <v>216</v>
      </c>
      <c r="B15" s="574" t="s">
        <v>281</v>
      </c>
      <c r="C15" s="644">
        <v>157.6952</v>
      </c>
      <c r="D15" s="569">
        <v>156.43700000000001</v>
      </c>
      <c r="E15" s="569">
        <v>150.82160000000002</v>
      </c>
      <c r="F15" s="569">
        <v>146.75470000000001</v>
      </c>
      <c r="G15" s="569">
        <v>146.1832</v>
      </c>
      <c r="H15" s="569">
        <v>141.49549999999999</v>
      </c>
      <c r="I15" s="569">
        <v>142.625</v>
      </c>
      <c r="J15" s="569">
        <v>145.24260000000001</v>
      </c>
      <c r="K15" s="569">
        <v>142.42570000000001</v>
      </c>
      <c r="L15" s="569">
        <v>143.5942</v>
      </c>
      <c r="M15" s="569">
        <v>146.8603</v>
      </c>
      <c r="N15" s="569">
        <v>146.0874</v>
      </c>
      <c r="O15" s="570">
        <v>146.34030000000001</v>
      </c>
      <c r="P15" s="571">
        <v>-7.2005362243111937E-2</v>
      </c>
      <c r="Q15" s="572"/>
      <c r="R15" s="572"/>
      <c r="S15" s="572"/>
      <c r="T15" s="572"/>
      <c r="U15" s="573"/>
    </row>
    <row r="16" spans="1:22" ht="15.95" customHeight="1">
      <c r="A16" s="567" t="s">
        <v>215</v>
      </c>
      <c r="B16" s="574" t="s">
        <v>281</v>
      </c>
      <c r="C16" s="644">
        <v>163.1103</v>
      </c>
      <c r="D16" s="569">
        <v>158.4753</v>
      </c>
      <c r="E16" s="569">
        <v>153.83000000000001</v>
      </c>
      <c r="F16" s="569">
        <v>149.5993</v>
      </c>
      <c r="G16" s="569">
        <v>145.61420000000001</v>
      </c>
      <c r="H16" s="569">
        <v>140.3065</v>
      </c>
      <c r="I16" s="569">
        <v>138.4461</v>
      </c>
      <c r="J16" s="569">
        <v>138.83450000000002</v>
      </c>
      <c r="K16" s="569">
        <v>139.40100000000001</v>
      </c>
      <c r="L16" s="569">
        <v>140.19900000000001</v>
      </c>
      <c r="M16" s="569">
        <v>140.66400000000002</v>
      </c>
      <c r="N16" s="569">
        <v>140.47130000000001</v>
      </c>
      <c r="O16" s="570">
        <v>137.2594</v>
      </c>
      <c r="P16" s="571">
        <v>-0.15848723225939743</v>
      </c>
      <c r="Q16" s="572"/>
      <c r="R16" s="572"/>
      <c r="S16" s="572"/>
      <c r="T16" s="572"/>
      <c r="U16" s="573"/>
    </row>
    <row r="17" spans="1:21" ht="15.95" customHeight="1">
      <c r="A17" s="567" t="s">
        <v>286</v>
      </c>
      <c r="B17" s="574" t="s">
        <v>281</v>
      </c>
      <c r="C17" s="644">
        <v>202.8</v>
      </c>
      <c r="D17" s="569">
        <v>201.994</v>
      </c>
      <c r="E17" s="569">
        <v>196.929</v>
      </c>
      <c r="F17" s="569">
        <v>194.506</v>
      </c>
      <c r="G17" s="569">
        <v>193.7</v>
      </c>
      <c r="H17" s="569">
        <v>181.80030000000002</v>
      </c>
      <c r="I17" s="569">
        <v>167.67500000000001</v>
      </c>
      <c r="J17" s="569">
        <v>159.29420000000002</v>
      </c>
      <c r="K17" s="569">
        <v>159.18800000000002</v>
      </c>
      <c r="L17" s="569">
        <v>163.06870000000001</v>
      </c>
      <c r="M17" s="569">
        <v>168.256</v>
      </c>
      <c r="N17" s="569">
        <v>173.01260000000002</v>
      </c>
      <c r="O17" s="570">
        <v>175.77</v>
      </c>
      <c r="P17" s="571">
        <v>-0.13328402366863901</v>
      </c>
      <c r="Q17" s="572"/>
      <c r="R17" s="572"/>
      <c r="S17" s="572"/>
      <c r="T17" s="572"/>
      <c r="U17" s="573"/>
    </row>
    <row r="18" spans="1:21" ht="15.95" customHeight="1">
      <c r="A18" s="567" t="s">
        <v>203</v>
      </c>
      <c r="B18" s="578" t="s">
        <v>281</v>
      </c>
      <c r="C18" s="644">
        <v>175.5061</v>
      </c>
      <c r="D18" s="569">
        <v>169.173</v>
      </c>
      <c r="E18" s="569">
        <v>144.55840000000001</v>
      </c>
      <c r="F18" s="569">
        <v>128.94130000000001</v>
      </c>
      <c r="G18" s="569">
        <v>126.51870000000001</v>
      </c>
      <c r="H18" s="569">
        <v>123.5184</v>
      </c>
      <c r="I18" s="569">
        <v>127.08320000000001</v>
      </c>
      <c r="J18" s="569">
        <v>140.0523</v>
      </c>
      <c r="K18" s="569">
        <v>140.71469999999999</v>
      </c>
      <c r="L18" s="569">
        <v>141.5865</v>
      </c>
      <c r="M18" s="569">
        <v>147.143</v>
      </c>
      <c r="N18" s="569">
        <v>151.00060000000002</v>
      </c>
      <c r="O18" s="570">
        <v>152.3058</v>
      </c>
      <c r="P18" s="571">
        <v>-0.13219084692782757</v>
      </c>
      <c r="Q18" s="572"/>
      <c r="R18" s="572"/>
      <c r="S18" s="572"/>
      <c r="T18" s="572"/>
      <c r="U18" s="573"/>
    </row>
    <row r="19" spans="1:21" ht="15.95" customHeight="1">
      <c r="A19" s="567" t="s">
        <v>207</v>
      </c>
      <c r="B19" s="574" t="s">
        <v>281</v>
      </c>
      <c r="C19" s="644">
        <v>157.22580000000002</v>
      </c>
      <c r="D19" s="569">
        <v>148.0667</v>
      </c>
      <c r="E19" s="569">
        <v>135.45160000000001</v>
      </c>
      <c r="F19" s="569">
        <v>130.16670000000002</v>
      </c>
      <c r="G19" s="569">
        <v>128.87100000000001</v>
      </c>
      <c r="H19" s="569">
        <v>124.03230000000001</v>
      </c>
      <c r="I19" s="569">
        <v>125.71430000000001</v>
      </c>
      <c r="J19" s="569">
        <v>134.03229999999999</v>
      </c>
      <c r="K19" s="569">
        <v>131.33330000000001</v>
      </c>
      <c r="L19" s="569">
        <v>130</v>
      </c>
      <c r="M19" s="569">
        <v>131.1</v>
      </c>
      <c r="N19" s="569">
        <v>132.45160000000001</v>
      </c>
      <c r="O19" s="570">
        <v>133.48390000000001</v>
      </c>
      <c r="P19" s="571">
        <v>-0.15100511493660718</v>
      </c>
      <c r="Q19" s="572"/>
      <c r="R19" s="572"/>
      <c r="S19" s="572"/>
      <c r="T19" s="572"/>
      <c r="U19" s="573"/>
    </row>
    <row r="20" spans="1:21" ht="15.95" customHeight="1">
      <c r="A20" s="567" t="s">
        <v>222</v>
      </c>
      <c r="B20" s="574" t="s">
        <v>287</v>
      </c>
      <c r="C20" s="644">
        <v>174.7139</v>
      </c>
      <c r="D20" s="569">
        <v>170.07340000000002</v>
      </c>
      <c r="E20" s="569">
        <v>155.08410000000001</v>
      </c>
      <c r="F20" s="569">
        <v>149.61960000000002</v>
      </c>
      <c r="G20" s="569">
        <v>147.8296</v>
      </c>
      <c r="H20" s="569">
        <v>140.88480000000001</v>
      </c>
      <c r="I20" s="569">
        <v>143.3826</v>
      </c>
      <c r="J20" s="569">
        <v>152.10140000000001</v>
      </c>
      <c r="K20" s="569">
        <v>148.46120000000002</v>
      </c>
      <c r="L20" s="569">
        <v>145.35580000000002</v>
      </c>
      <c r="M20" s="569">
        <v>148.2029</v>
      </c>
      <c r="N20" s="569">
        <v>148.64330000000001</v>
      </c>
      <c r="O20" s="570">
        <v>152.77460000000002</v>
      </c>
      <c r="P20" s="571">
        <v>-0.12557272203299208</v>
      </c>
      <c r="Q20" s="572"/>
      <c r="R20" s="572"/>
      <c r="S20" s="572"/>
      <c r="T20" s="572"/>
      <c r="U20" s="573"/>
    </row>
    <row r="21" spans="1:21" ht="15.95" customHeight="1">
      <c r="A21" s="567"/>
      <c r="B21" s="578" t="s">
        <v>288</v>
      </c>
      <c r="C21" s="645">
        <v>1293.8710000000001</v>
      </c>
      <c r="D21" s="575">
        <v>1268.5333000000001</v>
      </c>
      <c r="E21" s="575">
        <v>1164.2903000000001</v>
      </c>
      <c r="F21" s="575">
        <v>1129.6000000000001</v>
      </c>
      <c r="G21" s="575">
        <v>1114.5161000000001</v>
      </c>
      <c r="H21" s="575">
        <v>1047.7097000000001</v>
      </c>
      <c r="I21" s="575">
        <v>1066.5357000000001</v>
      </c>
      <c r="J21" s="575">
        <v>1131.3226</v>
      </c>
      <c r="K21" s="575">
        <v>1101.8</v>
      </c>
      <c r="L21" s="575">
        <v>1074.5806</v>
      </c>
      <c r="M21" s="575">
        <v>1094.1333</v>
      </c>
      <c r="N21" s="575">
        <v>1099.5161000000001</v>
      </c>
      <c r="O21" s="576">
        <v>1134.3226</v>
      </c>
      <c r="P21" s="577">
        <v>-0.12331090193690109</v>
      </c>
      <c r="Q21" s="572"/>
      <c r="R21" s="572"/>
      <c r="S21" s="572"/>
      <c r="T21" s="572"/>
      <c r="U21" s="573"/>
    </row>
    <row r="22" spans="1:21" ht="15.95" customHeight="1">
      <c r="A22" s="567" t="s">
        <v>198</v>
      </c>
      <c r="B22" s="574" t="s">
        <v>281</v>
      </c>
      <c r="C22" s="644">
        <v>183.06450000000001</v>
      </c>
      <c r="D22" s="569">
        <v>192.798</v>
      </c>
      <c r="E22" s="569">
        <v>167.99</v>
      </c>
      <c r="F22" s="569">
        <v>167.99</v>
      </c>
      <c r="G22" s="569">
        <v>167.99</v>
      </c>
      <c r="H22" s="569">
        <v>167.99</v>
      </c>
      <c r="I22" s="569">
        <v>167.99</v>
      </c>
      <c r="J22" s="569">
        <v>167.99</v>
      </c>
      <c r="K22" s="569">
        <v>167.99</v>
      </c>
      <c r="L22" s="569">
        <v>167.99</v>
      </c>
      <c r="M22" s="569">
        <v>167.99</v>
      </c>
      <c r="N22" s="569">
        <v>167.99</v>
      </c>
      <c r="O22" s="570">
        <v>167.99</v>
      </c>
      <c r="P22" s="571">
        <v>-8.2345293598704239E-2</v>
      </c>
      <c r="Q22" s="572"/>
      <c r="R22" s="572"/>
      <c r="S22" s="572"/>
      <c r="T22" s="572"/>
      <c r="U22" s="573"/>
    </row>
    <row r="23" spans="1:21" ht="15.95" customHeight="1">
      <c r="A23" s="567" t="s">
        <v>289</v>
      </c>
      <c r="B23" s="574" t="s">
        <v>281</v>
      </c>
      <c r="C23" s="646">
        <v>211.66680000000002</v>
      </c>
      <c r="D23" s="580">
        <v>211.03530000000001</v>
      </c>
      <c r="E23" s="580">
        <v>195.51260000000002</v>
      </c>
      <c r="F23" s="580">
        <v>194.17230000000001</v>
      </c>
      <c r="G23" s="580">
        <v>193.8306</v>
      </c>
      <c r="H23" s="580">
        <v>174.4442</v>
      </c>
      <c r="I23" s="580">
        <v>164.87139999999999</v>
      </c>
      <c r="J23" s="580">
        <v>174.65479999999999</v>
      </c>
      <c r="K23" s="580">
        <v>189.18470000000002</v>
      </c>
      <c r="L23" s="580">
        <v>200.71</v>
      </c>
      <c r="M23" s="580">
        <v>202.29670000000002</v>
      </c>
      <c r="N23" s="580">
        <v>202.25810000000001</v>
      </c>
      <c r="O23" s="581">
        <v>202.32</v>
      </c>
      <c r="P23" s="571">
        <v>-4.415808242010566E-2</v>
      </c>
      <c r="Q23" s="572"/>
      <c r="R23" s="572"/>
      <c r="S23" s="572"/>
      <c r="T23" s="572"/>
      <c r="U23" s="573"/>
    </row>
    <row r="24" spans="1:21" ht="15.95" customHeight="1">
      <c r="A24" s="567" t="s">
        <v>211</v>
      </c>
      <c r="B24" s="574" t="s">
        <v>281</v>
      </c>
      <c r="C24" s="646">
        <v>168.0506</v>
      </c>
      <c r="D24" s="580">
        <v>167.1575</v>
      </c>
      <c r="E24" s="580">
        <v>154.90880000000001</v>
      </c>
      <c r="F24" s="580">
        <v>148.00700000000001</v>
      </c>
      <c r="G24" s="580">
        <v>145.3458</v>
      </c>
      <c r="H24" s="580">
        <v>139.3426</v>
      </c>
      <c r="I24" s="580">
        <v>141.44210000000001</v>
      </c>
      <c r="J24" s="580">
        <v>148.86510000000001</v>
      </c>
      <c r="K24" s="580">
        <v>147.0377</v>
      </c>
      <c r="L24" s="580">
        <v>140.8612</v>
      </c>
      <c r="M24" s="580">
        <v>145.09790000000001</v>
      </c>
      <c r="N24" s="580">
        <v>147.0669</v>
      </c>
      <c r="O24" s="581">
        <v>151.74979999999999</v>
      </c>
      <c r="P24" s="571">
        <v>-9.6999356146303617E-2</v>
      </c>
      <c r="Q24" s="572"/>
      <c r="R24" s="572"/>
      <c r="S24" s="572"/>
      <c r="T24" s="572"/>
      <c r="U24" s="573"/>
    </row>
    <row r="25" spans="1:21" ht="15.95" customHeight="1">
      <c r="A25" s="567" t="s">
        <v>208</v>
      </c>
      <c r="B25" s="574" t="s">
        <v>281</v>
      </c>
      <c r="C25" s="646">
        <v>173.28579999999999</v>
      </c>
      <c r="D25" s="580">
        <v>167.95430000000002</v>
      </c>
      <c r="E25" s="580">
        <v>151.41679999999999</v>
      </c>
      <c r="F25" s="580">
        <v>145.1747</v>
      </c>
      <c r="G25" s="580">
        <v>143.12710000000001</v>
      </c>
      <c r="H25" s="580">
        <v>138.5635</v>
      </c>
      <c r="I25" s="580">
        <v>143.70430000000002</v>
      </c>
      <c r="J25" s="580">
        <v>151.94</v>
      </c>
      <c r="K25" s="580">
        <v>148.68600000000001</v>
      </c>
      <c r="L25" s="580">
        <v>143.38230000000001</v>
      </c>
      <c r="M25" s="580">
        <v>147.26770000000002</v>
      </c>
      <c r="N25" s="580">
        <v>143.67260000000002</v>
      </c>
      <c r="O25" s="581">
        <v>134.41480000000001</v>
      </c>
      <c r="P25" s="571">
        <v>-0.2243172839320936</v>
      </c>
      <c r="Q25" s="572"/>
      <c r="R25" s="572"/>
      <c r="S25" s="572"/>
      <c r="T25" s="572"/>
      <c r="U25" s="573"/>
    </row>
    <row r="26" spans="1:21" ht="15.95" customHeight="1">
      <c r="A26" s="567" t="s">
        <v>290</v>
      </c>
      <c r="B26" s="574" t="s">
        <v>281</v>
      </c>
      <c r="C26" s="646">
        <v>172.56450000000001</v>
      </c>
      <c r="D26" s="580">
        <v>167.26330000000002</v>
      </c>
      <c r="E26" s="580">
        <v>152.12900000000002</v>
      </c>
      <c r="F26" s="580">
        <v>147.41330000000002</v>
      </c>
      <c r="G26" s="580">
        <v>143.8903</v>
      </c>
      <c r="H26" s="580">
        <v>136.12260000000001</v>
      </c>
      <c r="I26" s="580">
        <v>142.71430000000001</v>
      </c>
      <c r="J26" s="580">
        <v>150.59350000000001</v>
      </c>
      <c r="K26" s="580">
        <v>146.33670000000001</v>
      </c>
      <c r="L26" s="580">
        <v>141.93550000000002</v>
      </c>
      <c r="M26" s="580">
        <v>146.96</v>
      </c>
      <c r="N26" s="580">
        <v>144.61610000000002</v>
      </c>
      <c r="O26" s="581">
        <v>150.51609999999999</v>
      </c>
      <c r="P26" s="571">
        <v>-0.12776903708468434</v>
      </c>
      <c r="Q26" s="572"/>
      <c r="R26" s="572"/>
      <c r="S26" s="572"/>
      <c r="T26" s="572"/>
      <c r="U26" s="573"/>
    </row>
    <row r="27" spans="1:21" ht="15.95" customHeight="1">
      <c r="A27" s="567" t="s">
        <v>210</v>
      </c>
      <c r="B27" s="574" t="s">
        <v>281</v>
      </c>
      <c r="C27" s="646">
        <v>178.14700000000002</v>
      </c>
      <c r="D27" s="580">
        <v>173.45660000000001</v>
      </c>
      <c r="E27" s="580">
        <v>158.10500000000002</v>
      </c>
      <c r="F27" s="580">
        <v>151.94150000000002</v>
      </c>
      <c r="G27" s="580">
        <v>149.64500000000001</v>
      </c>
      <c r="H27" s="580">
        <v>142.21980000000002</v>
      </c>
      <c r="I27" s="580">
        <v>146.4693</v>
      </c>
      <c r="J27" s="580">
        <v>156.43470000000002</v>
      </c>
      <c r="K27" s="580">
        <v>151.57830000000001</v>
      </c>
      <c r="L27" s="580">
        <v>144.13630000000001</v>
      </c>
      <c r="M27" s="580">
        <v>149.6987</v>
      </c>
      <c r="N27" s="580">
        <v>150.13750000000002</v>
      </c>
      <c r="O27" s="581">
        <v>153.46870000000001</v>
      </c>
      <c r="P27" s="571">
        <v>-0.13852773271511731</v>
      </c>
      <c r="Q27" s="572"/>
      <c r="R27" s="572"/>
      <c r="S27" s="572"/>
      <c r="T27" s="572"/>
      <c r="U27" s="573"/>
    </row>
    <row r="28" spans="1:21" ht="15.95" customHeight="1">
      <c r="A28" s="567"/>
      <c r="B28" s="574" t="s">
        <v>291</v>
      </c>
      <c r="C28" s="647">
        <v>54227.327700000002</v>
      </c>
      <c r="D28" s="582">
        <v>53424.666299999997</v>
      </c>
      <c r="E28" s="582">
        <v>48998.125500000002</v>
      </c>
      <c r="F28" s="582">
        <v>47383.4277</v>
      </c>
      <c r="G28" s="582">
        <v>46828.813500000004</v>
      </c>
      <c r="H28" s="582">
        <v>43982.373899999999</v>
      </c>
      <c r="I28" s="582">
        <v>45639.380400000002</v>
      </c>
      <c r="J28" s="582">
        <v>48851.882599999997</v>
      </c>
      <c r="K28" s="582">
        <v>47253.9303</v>
      </c>
      <c r="L28" s="582">
        <v>45622.81</v>
      </c>
      <c r="M28" s="582">
        <v>48263.571299999996</v>
      </c>
      <c r="N28" s="582">
        <v>48770.343200000003</v>
      </c>
      <c r="O28" s="583">
        <v>49570.758699999998</v>
      </c>
      <c r="P28" s="577">
        <v>-8.5871260810810757E-2</v>
      </c>
      <c r="Q28" s="572"/>
      <c r="R28" s="572"/>
      <c r="S28" s="572"/>
      <c r="T28" s="572"/>
      <c r="U28" s="573"/>
    </row>
    <row r="29" spans="1:21" ht="15.95" customHeight="1">
      <c r="A29" s="567" t="s">
        <v>292</v>
      </c>
      <c r="B29" s="574" t="s">
        <v>281</v>
      </c>
      <c r="C29" s="646">
        <v>218</v>
      </c>
      <c r="D29" s="580">
        <v>218</v>
      </c>
      <c r="E29" s="580">
        <v>218</v>
      </c>
      <c r="F29" s="580">
        <v>218</v>
      </c>
      <c r="G29" s="580">
        <v>218</v>
      </c>
      <c r="H29" s="580">
        <v>218</v>
      </c>
      <c r="I29" s="580">
        <v>218</v>
      </c>
      <c r="J29" s="580">
        <v>218</v>
      </c>
      <c r="K29" s="580">
        <v>218</v>
      </c>
      <c r="L29" s="580">
        <v>218</v>
      </c>
      <c r="M29" s="580">
        <v>218</v>
      </c>
      <c r="N29" s="580">
        <v>218</v>
      </c>
      <c r="O29" s="581">
        <v>218</v>
      </c>
      <c r="P29" s="571">
        <v>0</v>
      </c>
      <c r="Q29" s="572"/>
      <c r="R29" s="572"/>
      <c r="S29" s="572"/>
      <c r="T29" s="572"/>
      <c r="U29" s="573"/>
    </row>
    <row r="30" spans="1:21" ht="15.95" customHeight="1">
      <c r="A30" s="567" t="s">
        <v>204</v>
      </c>
      <c r="B30" s="578" t="s">
        <v>281</v>
      </c>
      <c r="C30" s="646">
        <v>152.49610000000001</v>
      </c>
      <c r="D30" s="580">
        <v>147.285</v>
      </c>
      <c r="E30" s="580">
        <v>136.42350000000002</v>
      </c>
      <c r="F30" s="580">
        <v>131.56370000000001</v>
      </c>
      <c r="G30" s="580">
        <v>126.80940000000001</v>
      </c>
      <c r="H30" s="580">
        <v>119.04610000000001</v>
      </c>
      <c r="I30" s="580">
        <v>124.83460000000001</v>
      </c>
      <c r="J30" s="580">
        <v>132.77370000000002</v>
      </c>
      <c r="K30" s="580">
        <v>127.66630000000001</v>
      </c>
      <c r="L30" s="580">
        <v>126.6349</v>
      </c>
      <c r="M30" s="580">
        <v>130.69110000000001</v>
      </c>
      <c r="N30" s="580">
        <v>128.49290000000002</v>
      </c>
      <c r="O30" s="581">
        <v>131.92750000000001</v>
      </c>
      <c r="P30" s="571">
        <v>-0.13487951495152994</v>
      </c>
      <c r="Q30" s="572"/>
      <c r="R30" s="572"/>
      <c r="S30" s="572"/>
      <c r="T30" s="572"/>
      <c r="U30" s="573"/>
    </row>
    <row r="31" spans="1:21" ht="15.95" customHeight="1">
      <c r="A31" s="567" t="s">
        <v>219</v>
      </c>
      <c r="B31" s="584" t="s">
        <v>281</v>
      </c>
      <c r="C31" s="646">
        <v>178.3081</v>
      </c>
      <c r="D31" s="580">
        <v>172.9487</v>
      </c>
      <c r="E31" s="580">
        <v>157.9145</v>
      </c>
      <c r="F31" s="580">
        <v>152.23330000000001</v>
      </c>
      <c r="G31" s="580">
        <v>148.09900000000002</v>
      </c>
      <c r="H31" s="580">
        <v>139.75970000000001</v>
      </c>
      <c r="I31" s="580">
        <v>147.71790000000001</v>
      </c>
      <c r="J31" s="580">
        <v>155.29390000000001</v>
      </c>
      <c r="K31" s="580">
        <v>151.57330000000002</v>
      </c>
      <c r="L31" s="580">
        <v>148.6729</v>
      </c>
      <c r="M31" s="580">
        <v>153.3263</v>
      </c>
      <c r="N31" s="580">
        <v>152.03550000000001</v>
      </c>
      <c r="O31" s="581">
        <v>157.07650000000001</v>
      </c>
      <c r="P31" s="571">
        <v>-0.11907254914386944</v>
      </c>
      <c r="Q31" s="572"/>
      <c r="R31" s="572"/>
      <c r="S31" s="572"/>
      <c r="T31" s="572"/>
      <c r="U31" s="573"/>
    </row>
    <row r="32" spans="1:21" ht="15.95" customHeight="1">
      <c r="A32" s="567" t="s">
        <v>293</v>
      </c>
      <c r="B32" s="584" t="s">
        <v>281</v>
      </c>
      <c r="C32" s="646">
        <v>169.62440000000001</v>
      </c>
      <c r="D32" s="580">
        <v>165.2722</v>
      </c>
      <c r="E32" s="580">
        <v>149.69730000000001</v>
      </c>
      <c r="F32" s="580">
        <v>144.87270000000001</v>
      </c>
      <c r="G32" s="580">
        <v>142.45920000000001</v>
      </c>
      <c r="H32" s="580">
        <v>134.6943</v>
      </c>
      <c r="I32" s="580">
        <v>140.82750000000001</v>
      </c>
      <c r="J32" s="580">
        <v>146.08110000000002</v>
      </c>
      <c r="K32" s="580">
        <v>142.57680000000002</v>
      </c>
      <c r="L32" s="580">
        <v>137.94390000000001</v>
      </c>
      <c r="M32" s="580">
        <v>143.1388</v>
      </c>
      <c r="N32" s="580">
        <v>142.17400000000001</v>
      </c>
      <c r="O32" s="581">
        <v>148.50290000000001</v>
      </c>
      <c r="P32" s="571">
        <v>-0.12451923190295733</v>
      </c>
      <c r="Q32" s="572"/>
      <c r="R32" s="572"/>
      <c r="S32" s="572"/>
      <c r="T32" s="572"/>
      <c r="U32" s="573"/>
    </row>
    <row r="33" spans="1:26" ht="15.95" customHeight="1">
      <c r="A33" s="567"/>
      <c r="B33" s="578" t="s">
        <v>294</v>
      </c>
      <c r="C33" s="647">
        <v>723.57389999999998</v>
      </c>
      <c r="D33" s="582">
        <v>705.21580000000006</v>
      </c>
      <c r="E33" s="582">
        <v>638.44320000000005</v>
      </c>
      <c r="F33" s="582">
        <v>612.69000000000005</v>
      </c>
      <c r="G33" s="582">
        <v>598.74710000000005</v>
      </c>
      <c r="H33" s="582">
        <v>560.9221</v>
      </c>
      <c r="I33" s="582">
        <v>586.68389999999999</v>
      </c>
      <c r="J33" s="582">
        <v>614.54470000000003</v>
      </c>
      <c r="K33" s="582">
        <v>597.9914</v>
      </c>
      <c r="L33" s="582">
        <v>590.20650000000001</v>
      </c>
      <c r="M33" s="582">
        <v>615.88700000000006</v>
      </c>
      <c r="N33" s="582">
        <v>615.28250000000003</v>
      </c>
      <c r="O33" s="583">
        <v>636.59160000000008</v>
      </c>
      <c r="P33" s="577">
        <v>-0.12021204744947256</v>
      </c>
      <c r="Q33" s="572"/>
      <c r="R33" s="572"/>
      <c r="S33" s="572"/>
      <c r="T33" s="572"/>
      <c r="U33" s="573"/>
    </row>
    <row r="34" spans="1:26" ht="15.95" customHeight="1">
      <c r="A34" s="567" t="s">
        <v>217</v>
      </c>
      <c r="B34" s="574" t="s">
        <v>281</v>
      </c>
      <c r="C34" s="646">
        <v>198.74190000000002</v>
      </c>
      <c r="D34" s="580">
        <v>188.9667</v>
      </c>
      <c r="E34" s="580">
        <v>161.25810000000001</v>
      </c>
      <c r="F34" s="580">
        <v>145.5333</v>
      </c>
      <c r="G34" s="580">
        <v>144</v>
      </c>
      <c r="H34" s="580">
        <v>143.22580000000002</v>
      </c>
      <c r="I34" s="580">
        <v>150.32140000000001</v>
      </c>
      <c r="J34" s="580">
        <v>164.12900000000002</v>
      </c>
      <c r="K34" s="580">
        <v>165</v>
      </c>
      <c r="L34" s="580">
        <v>165.3871</v>
      </c>
      <c r="M34" s="580">
        <v>172.0333</v>
      </c>
      <c r="N34" s="580">
        <v>173.96770000000001</v>
      </c>
      <c r="O34" s="581">
        <v>174.16130000000001</v>
      </c>
      <c r="P34" s="571">
        <v>-0.12368101542754695</v>
      </c>
      <c r="Q34" s="572"/>
      <c r="R34" s="572"/>
      <c r="S34" s="572"/>
      <c r="T34" s="572"/>
      <c r="U34" s="573"/>
    </row>
    <row r="35" spans="1:26" ht="15.95" customHeight="1">
      <c r="A35" s="567" t="s">
        <v>214</v>
      </c>
      <c r="B35" s="574" t="s">
        <v>281</v>
      </c>
      <c r="C35" s="644">
        <v>186.83850000000001</v>
      </c>
      <c r="D35" s="569">
        <v>182.74040000000002</v>
      </c>
      <c r="E35" s="569">
        <v>164.2628</v>
      </c>
      <c r="F35" s="569">
        <v>146.45650000000001</v>
      </c>
      <c r="G35" s="569">
        <v>151.2406</v>
      </c>
      <c r="H35" s="569">
        <v>151.46110000000002</v>
      </c>
      <c r="I35" s="569">
        <v>139.30590000000001</v>
      </c>
      <c r="J35" s="569">
        <v>145.28620000000001</v>
      </c>
      <c r="K35" s="569">
        <v>152.71200000000002</v>
      </c>
      <c r="L35" s="569">
        <v>148.88580000000002</v>
      </c>
      <c r="M35" s="569">
        <v>157.39160000000001</v>
      </c>
      <c r="N35" s="569">
        <v>157.69570000000002</v>
      </c>
      <c r="O35" s="570">
        <v>155.8699</v>
      </c>
      <c r="P35" s="571">
        <v>-0.16575063490661723</v>
      </c>
      <c r="Q35" s="572"/>
      <c r="R35" s="572"/>
      <c r="S35" s="572"/>
      <c r="T35" s="572"/>
      <c r="U35" s="573"/>
      <c r="W35" s="585"/>
    </row>
    <row r="36" spans="1:26" ht="15.95" customHeight="1">
      <c r="A36" s="567"/>
      <c r="B36" s="574" t="s">
        <v>295</v>
      </c>
      <c r="C36" s="645">
        <v>855.45609999999999</v>
      </c>
      <c r="D36" s="575">
        <v>840.38700000000006</v>
      </c>
      <c r="E36" s="575">
        <v>753.93420000000003</v>
      </c>
      <c r="F36" s="575">
        <v>678.45569999999998</v>
      </c>
      <c r="G36" s="575">
        <v>701.29740000000004</v>
      </c>
      <c r="H36" s="575">
        <v>704.13</v>
      </c>
      <c r="I36" s="575">
        <v>648.58609999999999</v>
      </c>
      <c r="J36" s="575">
        <v>677.19290000000001</v>
      </c>
      <c r="K36" s="575">
        <v>711.40470000000005</v>
      </c>
      <c r="L36" s="575">
        <v>691.19290000000001</v>
      </c>
      <c r="M36" s="575">
        <v>733.61030000000005</v>
      </c>
      <c r="N36" s="575">
        <v>733.57030000000009</v>
      </c>
      <c r="O36" s="576">
        <v>723.76550000000009</v>
      </c>
      <c r="P36" s="577">
        <v>-0.15394197317664804</v>
      </c>
      <c r="Q36" s="572"/>
      <c r="R36" s="572"/>
      <c r="S36" s="572"/>
      <c r="T36" s="572"/>
      <c r="U36" s="573"/>
      <c r="Z36" s="585"/>
    </row>
    <row r="37" spans="1:26" ht="15.95" customHeight="1">
      <c r="A37" s="567" t="s">
        <v>242</v>
      </c>
      <c r="B37" s="574" t="s">
        <v>281</v>
      </c>
      <c r="C37" s="644">
        <v>177.6748</v>
      </c>
      <c r="D37" s="569">
        <v>172.26230000000001</v>
      </c>
      <c r="E37" s="569">
        <v>161.7535</v>
      </c>
      <c r="F37" s="569">
        <v>157.32</v>
      </c>
      <c r="G37" s="569">
        <v>154.97450000000001</v>
      </c>
      <c r="H37" s="569">
        <v>149.6771</v>
      </c>
      <c r="I37" s="569">
        <v>152.25390000000002</v>
      </c>
      <c r="J37" s="569">
        <v>160.1165</v>
      </c>
      <c r="K37" s="569">
        <v>155.613</v>
      </c>
      <c r="L37" s="569">
        <v>155.57420000000002</v>
      </c>
      <c r="M37" s="569">
        <v>159.03400000000002</v>
      </c>
      <c r="N37" s="569">
        <v>160.31190000000001</v>
      </c>
      <c r="O37" s="570">
        <v>162.20060000000001</v>
      </c>
      <c r="P37" s="571">
        <v>-8.7092823518022833E-2</v>
      </c>
      <c r="Q37" s="572"/>
      <c r="R37" s="572"/>
      <c r="S37" s="572"/>
      <c r="T37" s="572"/>
      <c r="U37" s="573"/>
      <c r="Y37" s="586"/>
    </row>
    <row r="38" spans="1:26" ht="15.95" customHeight="1">
      <c r="A38" s="567" t="s">
        <v>202</v>
      </c>
      <c r="B38" s="574" t="s">
        <v>281</v>
      </c>
      <c r="C38" s="644">
        <v>175.5523</v>
      </c>
      <c r="D38" s="569">
        <v>174.9923</v>
      </c>
      <c r="E38" s="569">
        <v>163.16290000000001</v>
      </c>
      <c r="F38" s="569">
        <v>154.92670000000001</v>
      </c>
      <c r="G38" s="569">
        <v>153.38840000000002</v>
      </c>
      <c r="H38" s="569">
        <v>145.66740000000001</v>
      </c>
      <c r="I38" s="569">
        <v>146.4425</v>
      </c>
      <c r="J38" s="569">
        <v>150.45770000000002</v>
      </c>
      <c r="K38" s="569">
        <v>146.75</v>
      </c>
      <c r="L38" s="569">
        <v>138.54</v>
      </c>
      <c r="M38" s="569">
        <v>149.78370000000001</v>
      </c>
      <c r="N38" s="569">
        <v>154.2732</v>
      </c>
      <c r="O38" s="570">
        <v>155.6516</v>
      </c>
      <c r="P38" s="571">
        <v>-0.11336051991343887</v>
      </c>
      <c r="Q38" s="572"/>
      <c r="R38" s="572"/>
      <c r="S38" s="572"/>
      <c r="T38" s="572"/>
      <c r="U38" s="573"/>
      <c r="Y38" s="586"/>
    </row>
    <row r="39" spans="1:26" ht="15.95" customHeight="1">
      <c r="A39" s="567" t="s">
        <v>213</v>
      </c>
      <c r="B39" s="574" t="s">
        <v>281</v>
      </c>
      <c r="C39" s="644">
        <v>156.1619</v>
      </c>
      <c r="D39" s="569">
        <v>156.3563</v>
      </c>
      <c r="E39" s="569">
        <v>156.56810000000002</v>
      </c>
      <c r="F39" s="569">
        <v>158.29900000000001</v>
      </c>
      <c r="G39" s="569">
        <v>159.4487</v>
      </c>
      <c r="H39" s="569">
        <v>157.9281</v>
      </c>
      <c r="I39" s="569">
        <v>156.79390000000001</v>
      </c>
      <c r="J39" s="569">
        <v>157.41390000000001</v>
      </c>
      <c r="K39" s="569">
        <v>157.6293</v>
      </c>
      <c r="L39" s="569">
        <v>157.63840000000002</v>
      </c>
      <c r="M39" s="569">
        <v>157.56870000000001</v>
      </c>
      <c r="N39" s="569">
        <v>157.38320000000002</v>
      </c>
      <c r="O39" s="570">
        <v>157.78390000000002</v>
      </c>
      <c r="P39" s="571">
        <v>1.0386656412351591E-2</v>
      </c>
      <c r="Q39" s="572"/>
      <c r="R39" s="572"/>
      <c r="S39" s="572"/>
      <c r="T39" s="572"/>
      <c r="U39" s="573"/>
      <c r="Y39" s="586"/>
    </row>
    <row r="40" spans="1:26" ht="15.95" customHeight="1">
      <c r="A40" s="567" t="s">
        <v>209</v>
      </c>
      <c r="B40" s="574" t="s">
        <v>281</v>
      </c>
      <c r="C40" s="644">
        <v>181.1636</v>
      </c>
      <c r="D40" s="569">
        <v>181.41320000000002</v>
      </c>
      <c r="E40" s="569">
        <v>180.61160000000001</v>
      </c>
      <c r="F40" s="569">
        <v>178.1217</v>
      </c>
      <c r="G40" s="569">
        <v>176.0453</v>
      </c>
      <c r="H40" s="569">
        <v>177.4931</v>
      </c>
      <c r="I40" s="569">
        <v>172.6763</v>
      </c>
      <c r="J40" s="569">
        <v>167.77530000000002</v>
      </c>
      <c r="K40" s="569">
        <v>162.8689</v>
      </c>
      <c r="L40" s="569">
        <v>163.3931</v>
      </c>
      <c r="M40" s="569">
        <v>166.608</v>
      </c>
      <c r="N40" s="569">
        <v>163.7166</v>
      </c>
      <c r="O40" s="570">
        <v>162.00839999999999</v>
      </c>
      <c r="P40" s="571">
        <v>-0.10573426449904955</v>
      </c>
      <c r="Q40" s="572"/>
      <c r="R40" s="572"/>
      <c r="S40" s="572"/>
      <c r="T40" s="572"/>
      <c r="U40" s="573"/>
      <c r="Y40" s="586"/>
    </row>
    <row r="41" spans="1:26" ht="15.95" customHeight="1">
      <c r="A41" s="587"/>
      <c r="B41" s="588" t="s">
        <v>296</v>
      </c>
      <c r="C41" s="645">
        <v>1730.2581</v>
      </c>
      <c r="D41" s="575">
        <v>1729.0333000000001</v>
      </c>
      <c r="E41" s="575">
        <v>1736.8710000000001</v>
      </c>
      <c r="F41" s="575">
        <v>1752.4</v>
      </c>
      <c r="G41" s="575">
        <v>1749.1290000000001</v>
      </c>
      <c r="H41" s="575">
        <v>1743.9677000000001</v>
      </c>
      <c r="I41" s="575">
        <v>1714.4286000000002</v>
      </c>
      <c r="J41" s="575">
        <v>1704.0645000000002</v>
      </c>
      <c r="K41" s="575">
        <v>1687.9333000000001</v>
      </c>
      <c r="L41" s="575">
        <v>1691.3871000000001</v>
      </c>
      <c r="M41" s="575">
        <v>1711.7667000000001</v>
      </c>
      <c r="N41" s="575">
        <v>1690.4839000000002</v>
      </c>
      <c r="O41" s="576">
        <v>1692.9032</v>
      </c>
      <c r="P41" s="577">
        <v>-2.1589206835673891E-2</v>
      </c>
      <c r="Q41" s="572"/>
      <c r="R41" s="572"/>
      <c r="S41" s="572"/>
      <c r="T41" s="572"/>
      <c r="U41" s="573"/>
      <c r="Y41" s="586"/>
    </row>
    <row r="42" spans="1:26" ht="15.95" customHeight="1">
      <c r="A42" s="567" t="s">
        <v>297</v>
      </c>
      <c r="B42" s="574" t="s">
        <v>281</v>
      </c>
      <c r="C42" s="644">
        <v>180.36940000000001</v>
      </c>
      <c r="D42" s="569">
        <v>180.16380000000001</v>
      </c>
      <c r="E42" s="569">
        <v>175.96340000000001</v>
      </c>
      <c r="F42" s="569">
        <v>172.2542</v>
      </c>
      <c r="G42" s="569">
        <v>170.0556</v>
      </c>
      <c r="H42" s="569">
        <v>165.7946</v>
      </c>
      <c r="I42" s="569">
        <v>163.37730000000002</v>
      </c>
      <c r="J42" s="569">
        <v>163.1044</v>
      </c>
      <c r="K42" s="569">
        <v>164.76340000000002</v>
      </c>
      <c r="L42" s="569">
        <v>166.57990000000001</v>
      </c>
      <c r="M42" s="569">
        <v>168.9727</v>
      </c>
      <c r="N42" s="569">
        <v>168.32310000000001</v>
      </c>
      <c r="O42" s="570">
        <v>165.30350000000001</v>
      </c>
      <c r="P42" s="571">
        <v>-8.3528026372544306E-2</v>
      </c>
      <c r="Q42" s="572"/>
      <c r="R42" s="572"/>
      <c r="S42" s="572"/>
      <c r="T42" s="572"/>
      <c r="U42" s="573"/>
      <c r="Y42" s="589"/>
    </row>
    <row r="43" spans="1:26" ht="15.95" customHeight="1">
      <c r="A43" s="587"/>
      <c r="B43" s="574" t="s">
        <v>298</v>
      </c>
      <c r="C43" s="645">
        <v>164.1052</v>
      </c>
      <c r="D43" s="575">
        <v>161.5617</v>
      </c>
      <c r="E43" s="575">
        <v>156.74260000000001</v>
      </c>
      <c r="F43" s="575">
        <v>152.9093</v>
      </c>
      <c r="G43" s="575">
        <v>150.16840000000002</v>
      </c>
      <c r="H43" s="575">
        <v>146.54390000000001</v>
      </c>
      <c r="I43" s="575">
        <v>144.4375</v>
      </c>
      <c r="J43" s="575">
        <v>143.94390000000001</v>
      </c>
      <c r="K43" s="575">
        <v>143.73430000000002</v>
      </c>
      <c r="L43" s="575">
        <v>146.18680000000001</v>
      </c>
      <c r="M43" s="575">
        <v>148.3563</v>
      </c>
      <c r="N43" s="575">
        <v>149.34520000000001</v>
      </c>
      <c r="O43" s="576">
        <v>148.14350000000002</v>
      </c>
      <c r="P43" s="577">
        <v>-9.7265047055181575E-2</v>
      </c>
      <c r="Q43" s="572"/>
      <c r="R43" s="572"/>
      <c r="S43" s="572"/>
      <c r="T43" s="572"/>
      <c r="U43" s="573"/>
    </row>
    <row r="44" spans="1:26" ht="10.5" customHeight="1" thickBot="1">
      <c r="A44" s="587"/>
      <c r="B44" s="590"/>
      <c r="C44" s="648"/>
      <c r="D44" s="591"/>
      <c r="E44" s="591"/>
      <c r="F44" s="591"/>
      <c r="G44" s="591"/>
      <c r="H44" s="591"/>
      <c r="I44" s="591"/>
      <c r="J44" s="591"/>
      <c r="K44" s="591"/>
      <c r="L44" s="591"/>
      <c r="M44" s="591"/>
      <c r="N44" s="591"/>
      <c r="O44" s="591"/>
      <c r="P44" s="592"/>
      <c r="Q44" s="572"/>
      <c r="R44" s="572"/>
      <c r="S44" s="572"/>
      <c r="T44" s="572"/>
      <c r="U44" s="573"/>
    </row>
    <row r="45" spans="1:26" ht="19.5" customHeight="1" thickBot="1">
      <c r="A45" s="593" t="s">
        <v>299</v>
      </c>
      <c r="B45" s="594" t="s">
        <v>281</v>
      </c>
      <c r="C45" s="649">
        <v>170.16810000000001</v>
      </c>
      <c r="D45" s="595">
        <v>165.32220000000001</v>
      </c>
      <c r="E45" s="595">
        <v>151.38200000000001</v>
      </c>
      <c r="F45" s="595">
        <v>145.65200000000002</v>
      </c>
      <c r="G45" s="595">
        <v>142.785</v>
      </c>
      <c r="H45" s="595">
        <v>136.3211</v>
      </c>
      <c r="I45" s="595">
        <v>140.8031</v>
      </c>
      <c r="J45" s="595">
        <v>146.74540000000002</v>
      </c>
      <c r="K45" s="595">
        <v>143.7302</v>
      </c>
      <c r="L45" s="595">
        <v>141.59530000000001</v>
      </c>
      <c r="M45" s="595">
        <v>145.31700000000001</v>
      </c>
      <c r="N45" s="595">
        <v>144.7825</v>
      </c>
      <c r="O45" s="596">
        <v>148.68430000000001</v>
      </c>
      <c r="P45" s="597">
        <v>-0.12625045469744334</v>
      </c>
      <c r="Q45" s="572"/>
      <c r="R45" s="572"/>
      <c r="S45" s="572"/>
      <c r="T45" s="572"/>
      <c r="U45" s="573"/>
    </row>
    <row r="49" spans="2:16">
      <c r="P49" s="598"/>
    </row>
    <row r="50" spans="2:16">
      <c r="P50" s="598"/>
    </row>
    <row r="51" spans="2:16">
      <c r="D51" s="554" t="s">
        <v>300</v>
      </c>
      <c r="E51" s="554" t="s">
        <v>301</v>
      </c>
      <c r="P51" s="598"/>
    </row>
    <row r="52" spans="2:16" ht="15.75">
      <c r="K52" s="599"/>
      <c r="L52" s="600"/>
      <c r="M52" s="601"/>
    </row>
    <row r="53" spans="2:16" ht="15">
      <c r="B53" s="602" t="s">
        <v>302</v>
      </c>
      <c r="C53" s="554" t="s">
        <v>281</v>
      </c>
      <c r="D53" s="603">
        <f>+P7</f>
        <v>-0.16234166518859616</v>
      </c>
      <c r="E53" s="604">
        <f>+(O7/N7)-1</f>
        <v>4.981591757267867E-2</v>
      </c>
      <c r="F53" s="605"/>
      <c r="G53" s="606"/>
      <c r="I53" s="650"/>
      <c r="J53" s="651"/>
      <c r="K53" s="652"/>
      <c r="L53" s="477"/>
      <c r="M53" s="653"/>
      <c r="N53" s="606"/>
      <c r="O53" s="608"/>
      <c r="P53" s="606"/>
    </row>
    <row r="54" spans="2:16" ht="15">
      <c r="B54" s="602" t="s">
        <v>303</v>
      </c>
      <c r="C54" s="554" t="s">
        <v>281</v>
      </c>
      <c r="D54" s="603">
        <f>+P8</f>
        <v>-0.17354459711976022</v>
      </c>
      <c r="E54" s="604">
        <f>+(O8/N8)-1</f>
        <v>-1.5968096371473672E-3</v>
      </c>
      <c r="F54" s="606"/>
      <c r="G54" s="606"/>
      <c r="I54" s="650"/>
      <c r="J54" s="651"/>
      <c r="K54" s="654"/>
      <c r="L54" s="477"/>
      <c r="M54" s="653"/>
      <c r="N54" s="606"/>
      <c r="O54" s="608"/>
      <c r="P54" s="606"/>
    </row>
    <row r="55" spans="2:16" ht="14.25">
      <c r="B55" s="602" t="s">
        <v>304</v>
      </c>
      <c r="C55" s="554" t="s">
        <v>281</v>
      </c>
      <c r="D55" s="603">
        <f>+P10</f>
        <v>-0.14949291065276704</v>
      </c>
      <c r="E55" s="604">
        <f>+(O10/N10)-1</f>
        <v>1.7690925147918035E-2</v>
      </c>
      <c r="F55" s="606"/>
      <c r="G55" s="606"/>
      <c r="I55" s="650"/>
      <c r="J55" s="651"/>
      <c r="K55" s="655"/>
      <c r="L55" s="656"/>
      <c r="M55" s="653"/>
      <c r="N55" s="606"/>
      <c r="O55" s="608"/>
      <c r="P55" s="606"/>
    </row>
    <row r="56" spans="2:16" ht="14.25">
      <c r="B56" s="602" t="s">
        <v>305</v>
      </c>
      <c r="C56" s="554" t="s">
        <v>281</v>
      </c>
      <c r="D56" s="603">
        <f>+P12</f>
        <v>-0.15896974774151196</v>
      </c>
      <c r="E56" s="604">
        <f>+(O12/N12)-1</f>
        <v>2.2670171811898898E-2</v>
      </c>
      <c r="F56" s="606"/>
      <c r="G56" s="606"/>
      <c r="I56" s="650"/>
      <c r="J56" s="651"/>
      <c r="K56" s="657"/>
      <c r="L56" s="477"/>
      <c r="M56" s="653"/>
      <c r="N56" s="606"/>
      <c r="O56" s="608"/>
      <c r="P56" s="608"/>
    </row>
    <row r="57" spans="2:16" ht="15">
      <c r="B57" s="602" t="s">
        <v>306</v>
      </c>
      <c r="C57" s="554" t="s">
        <v>281</v>
      </c>
      <c r="D57" s="603">
        <f t="shared" ref="D57:D63" si="0">+P14</f>
        <v>-0.11750240644067689</v>
      </c>
      <c r="E57" s="604">
        <f t="shared" ref="E57:E63" si="1">+(O14/N14)-1</f>
        <v>4.8128782044789986E-2</v>
      </c>
      <c r="F57" s="606"/>
      <c r="G57" s="606"/>
      <c r="I57" s="650"/>
      <c r="J57" s="651"/>
      <c r="K57" s="658"/>
      <c r="L57" s="477"/>
      <c r="M57" s="653"/>
      <c r="N57" s="606"/>
      <c r="O57" s="608"/>
      <c r="P57" s="608"/>
    </row>
    <row r="58" spans="2:16" ht="15.75">
      <c r="B58" s="602" t="s">
        <v>307</v>
      </c>
      <c r="C58" s="554" t="s">
        <v>281</v>
      </c>
      <c r="D58" s="603">
        <f t="shared" si="0"/>
        <v>-7.2005362243111937E-2</v>
      </c>
      <c r="E58" s="604">
        <f t="shared" si="1"/>
        <v>1.7311554589924949E-3</v>
      </c>
      <c r="F58" s="606"/>
      <c r="G58" s="606"/>
      <c r="I58" s="607"/>
      <c r="J58" s="599"/>
      <c r="K58" s="526"/>
      <c r="L58" s="552"/>
      <c r="M58" s="552"/>
      <c r="N58" s="608"/>
      <c r="O58" s="608"/>
      <c r="P58" s="608"/>
    </row>
    <row r="59" spans="2:16" ht="15.75">
      <c r="B59" s="609" t="s">
        <v>308</v>
      </c>
      <c r="C59" s="554" t="s">
        <v>281</v>
      </c>
      <c r="D59" s="603">
        <f t="shared" si="0"/>
        <v>-0.15848723225939743</v>
      </c>
      <c r="E59" s="604">
        <f t="shared" si="1"/>
        <v>-2.2865168899269928E-2</v>
      </c>
      <c r="F59" s="606"/>
      <c r="G59" s="606"/>
      <c r="I59" s="607"/>
      <c r="J59" s="601"/>
      <c r="K59" s="610"/>
      <c r="L59" s="659"/>
      <c r="M59" s="611"/>
      <c r="N59" s="608"/>
      <c r="O59" s="606"/>
      <c r="P59" s="556"/>
    </row>
    <row r="60" spans="2:16" ht="15.75">
      <c r="B60" s="609" t="s">
        <v>309</v>
      </c>
      <c r="C60" s="554" t="s">
        <v>281</v>
      </c>
      <c r="D60" s="603">
        <f t="shared" si="0"/>
        <v>-0.13328402366863901</v>
      </c>
      <c r="E60" s="604">
        <f t="shared" si="1"/>
        <v>1.5937567552883447E-2</v>
      </c>
      <c r="F60" s="606"/>
      <c r="G60" s="606"/>
      <c r="J60" s="606"/>
      <c r="K60" s="599"/>
      <c r="L60" s="659"/>
      <c r="M60" s="611"/>
      <c r="N60" s="608"/>
      <c r="O60" s="606"/>
      <c r="P60" s="556"/>
    </row>
    <row r="61" spans="2:16" ht="15.75">
      <c r="B61" s="609" t="s">
        <v>310</v>
      </c>
      <c r="C61" s="554" t="s">
        <v>281</v>
      </c>
      <c r="D61" s="603">
        <f t="shared" si="0"/>
        <v>-0.13219084692782757</v>
      </c>
      <c r="E61" s="604">
        <f t="shared" si="1"/>
        <v>8.6436742635458419E-3</v>
      </c>
      <c r="F61" s="606"/>
      <c r="G61" s="606"/>
      <c r="J61" s="606"/>
      <c r="K61" s="599"/>
      <c r="L61" s="660"/>
      <c r="M61" s="601"/>
      <c r="N61" s="608"/>
      <c r="O61" s="606"/>
      <c r="P61" s="556"/>
    </row>
    <row r="62" spans="2:16" ht="15.75">
      <c r="B62" s="609" t="s">
        <v>311</v>
      </c>
      <c r="C62" s="554" t="s">
        <v>281</v>
      </c>
      <c r="D62" s="603">
        <f t="shared" si="0"/>
        <v>-0.15100511493660718</v>
      </c>
      <c r="E62" s="604">
        <f t="shared" si="1"/>
        <v>7.7937903354885485E-3</v>
      </c>
      <c r="F62" s="606"/>
      <c r="G62" s="606"/>
      <c r="J62" s="606"/>
      <c r="K62" s="599"/>
      <c r="L62" s="600"/>
      <c r="M62" s="601"/>
      <c r="N62" s="608"/>
      <c r="O62" s="608"/>
    </row>
    <row r="63" spans="2:16" ht="15.75">
      <c r="B63" s="609" t="s">
        <v>312</v>
      </c>
      <c r="C63" s="554" t="s">
        <v>281</v>
      </c>
      <c r="D63" s="603">
        <f t="shared" si="0"/>
        <v>-0.12557272203299208</v>
      </c>
      <c r="E63" s="604">
        <f t="shared" si="1"/>
        <v>2.7793381874595235E-2</v>
      </c>
      <c r="F63" s="606"/>
      <c r="G63" s="606"/>
      <c r="J63" s="606"/>
      <c r="K63" s="599"/>
      <c r="L63" s="600"/>
      <c r="M63" s="601"/>
      <c r="N63" s="608"/>
      <c r="O63" s="608"/>
    </row>
    <row r="64" spans="2:16" ht="15.75">
      <c r="B64" s="602" t="s">
        <v>313</v>
      </c>
      <c r="C64" s="554" t="s">
        <v>281</v>
      </c>
      <c r="D64" s="603">
        <f t="shared" ref="D64:D69" si="2">+P22</f>
        <v>-8.2345293598704239E-2</v>
      </c>
      <c r="E64" s="604">
        <f t="shared" ref="E64:E69" si="3">+(O22/N22)-1</f>
        <v>0</v>
      </c>
      <c r="F64" s="606"/>
      <c r="G64" s="606"/>
      <c r="K64" s="599"/>
      <c r="L64" s="600"/>
      <c r="M64" s="601"/>
      <c r="O64" s="556"/>
    </row>
    <row r="65" spans="2:15" ht="15.75">
      <c r="B65" s="602" t="s">
        <v>314</v>
      </c>
      <c r="C65" s="554" t="s">
        <v>281</v>
      </c>
      <c r="D65" s="603">
        <f t="shared" si="2"/>
        <v>-4.415808242010566E-2</v>
      </c>
      <c r="E65" s="604">
        <f t="shared" si="3"/>
        <v>3.0604460340510897E-4</v>
      </c>
      <c r="F65" s="606"/>
      <c r="G65" s="606"/>
      <c r="K65" s="599"/>
      <c r="L65" s="600"/>
      <c r="M65" s="601"/>
      <c r="O65" s="556"/>
    </row>
    <row r="66" spans="2:15" ht="15.75">
      <c r="B66" s="602" t="s">
        <v>315</v>
      </c>
      <c r="C66" s="554" t="s">
        <v>281</v>
      </c>
      <c r="D66" s="603">
        <f t="shared" si="2"/>
        <v>-9.6999356146303617E-2</v>
      </c>
      <c r="E66" s="604">
        <f t="shared" si="3"/>
        <v>3.1841971238939504E-2</v>
      </c>
      <c r="F66" s="606"/>
      <c r="G66" s="606"/>
      <c r="K66" s="599"/>
      <c r="L66" s="600"/>
      <c r="M66" s="601"/>
      <c r="O66" s="556"/>
    </row>
    <row r="67" spans="2:15" ht="15.75">
      <c r="B67" s="602" t="s">
        <v>316</v>
      </c>
      <c r="C67" s="554" t="s">
        <v>281</v>
      </c>
      <c r="D67" s="603">
        <f t="shared" si="2"/>
        <v>-0.2243172839320936</v>
      </c>
      <c r="E67" s="604">
        <f t="shared" si="3"/>
        <v>-6.4436781961209055E-2</v>
      </c>
      <c r="F67" s="606"/>
      <c r="G67" s="606"/>
      <c r="K67" s="599"/>
      <c r="L67" s="600"/>
      <c r="M67" s="601"/>
      <c r="O67" s="556"/>
    </row>
    <row r="68" spans="2:15" ht="15.75">
      <c r="B68" s="602" t="s">
        <v>317</v>
      </c>
      <c r="C68" s="554" t="s">
        <v>281</v>
      </c>
      <c r="D68" s="603">
        <f t="shared" si="2"/>
        <v>-0.12776903708468434</v>
      </c>
      <c r="E68" s="604">
        <f t="shared" si="3"/>
        <v>4.0797670522161544E-2</v>
      </c>
      <c r="F68" s="606"/>
      <c r="G68" s="606"/>
      <c r="K68" s="599"/>
      <c r="L68" s="600"/>
      <c r="M68" s="601"/>
    </row>
    <row r="69" spans="2:15" ht="15.75">
      <c r="B69" s="602" t="s">
        <v>318</v>
      </c>
      <c r="C69" s="554" t="s">
        <v>281</v>
      </c>
      <c r="D69" s="603">
        <f t="shared" si="2"/>
        <v>-0.13852773271511731</v>
      </c>
      <c r="E69" s="604">
        <f t="shared" si="3"/>
        <v>2.2187661310465456E-2</v>
      </c>
      <c r="F69" s="606"/>
      <c r="G69" s="606"/>
      <c r="K69" s="599"/>
      <c r="L69" s="600"/>
      <c r="M69" s="601"/>
    </row>
    <row r="70" spans="2:15" ht="15.75">
      <c r="B70" s="602" t="s">
        <v>319</v>
      </c>
      <c r="C70" s="554" t="s">
        <v>281</v>
      </c>
      <c r="D70" s="603">
        <f>+P29</f>
        <v>0</v>
      </c>
      <c r="E70" s="604">
        <f>+(O29/N29)-1</f>
        <v>0</v>
      </c>
      <c r="F70" s="606"/>
      <c r="G70" s="606"/>
      <c r="K70" s="599"/>
      <c r="L70" s="600"/>
      <c r="M70" s="601"/>
    </row>
    <row r="71" spans="2:15" ht="15">
      <c r="B71" s="602" t="s">
        <v>320</v>
      </c>
      <c r="C71" s="554" t="s">
        <v>281</v>
      </c>
      <c r="D71" s="603">
        <f>+P30</f>
        <v>-0.13487951495152994</v>
      </c>
      <c r="E71" s="604">
        <f>+(O30/N30)-1</f>
        <v>2.6729881573223091E-2</v>
      </c>
      <c r="F71" s="606"/>
      <c r="G71" s="606"/>
      <c r="K71" s="612"/>
      <c r="L71" s="600"/>
      <c r="M71" s="613"/>
    </row>
    <row r="72" spans="2:15" ht="15.75">
      <c r="B72" s="609" t="s">
        <v>321</v>
      </c>
      <c r="C72" s="554" t="s">
        <v>281</v>
      </c>
      <c r="D72" s="603">
        <f>+P31</f>
        <v>-0.11907254914386944</v>
      </c>
      <c r="E72" s="604">
        <f>+(O31/N31)-1</f>
        <v>3.3156729842701127E-2</v>
      </c>
      <c r="F72" s="606"/>
      <c r="G72" s="606"/>
      <c r="K72" s="599"/>
      <c r="L72" s="600"/>
      <c r="M72" s="613"/>
    </row>
    <row r="73" spans="2:15" ht="15.75">
      <c r="B73" s="614" t="s">
        <v>322</v>
      </c>
      <c r="C73" s="614" t="s">
        <v>281</v>
      </c>
      <c r="D73" s="615">
        <f>+P32</f>
        <v>-0.12451923190295733</v>
      </c>
      <c r="E73" s="616">
        <f>+(O32/N32)-1</f>
        <v>4.4515171550353783E-2</v>
      </c>
      <c r="F73" s="606"/>
      <c r="G73" s="606"/>
      <c r="K73" s="599"/>
      <c r="L73" s="600"/>
      <c r="M73" s="613"/>
    </row>
    <row r="74" spans="2:15" ht="15.75">
      <c r="B74" s="602" t="s">
        <v>323</v>
      </c>
      <c r="C74" s="554" t="s">
        <v>281</v>
      </c>
      <c r="D74" s="603">
        <f>+P34</f>
        <v>-0.12368101542754695</v>
      </c>
      <c r="E74" s="604">
        <f>+(O34/N34)-1</f>
        <v>1.1128502589847766E-3</v>
      </c>
      <c r="F74" s="606"/>
      <c r="G74" s="606"/>
      <c r="K74" s="599"/>
      <c r="L74" s="600"/>
      <c r="M74" s="613"/>
    </row>
    <row r="75" spans="2:15" ht="15.75">
      <c r="B75" s="602" t="s">
        <v>324</v>
      </c>
      <c r="C75" s="554" t="s">
        <v>281</v>
      </c>
      <c r="D75" s="603">
        <f>+P35</f>
        <v>-0.16575063490661723</v>
      </c>
      <c r="E75" s="604">
        <f>+(O35/N35)-1</f>
        <v>-1.1577994834355176E-2</v>
      </c>
      <c r="F75" s="606"/>
      <c r="G75" s="606"/>
      <c r="K75" s="599"/>
      <c r="L75" s="600"/>
      <c r="M75" s="613"/>
    </row>
    <row r="76" spans="2:15" ht="15.75">
      <c r="B76" s="602" t="s">
        <v>325</v>
      </c>
      <c r="C76" s="554" t="s">
        <v>281</v>
      </c>
      <c r="D76" s="603">
        <f>+P37</f>
        <v>-8.7092823518022833E-2</v>
      </c>
      <c r="E76" s="604">
        <f>+(O37/N37)-1</f>
        <v>1.1781408616577949E-2</v>
      </c>
      <c r="F76" s="606"/>
      <c r="G76" s="606"/>
      <c r="H76" s="556"/>
      <c r="K76" s="599"/>
      <c r="L76" s="600"/>
      <c r="M76" s="613"/>
    </row>
    <row r="77" spans="2:15" ht="15.75">
      <c r="B77" s="602" t="s">
        <v>326</v>
      </c>
      <c r="C77" s="554" t="s">
        <v>281</v>
      </c>
      <c r="D77" s="603">
        <f>+P38</f>
        <v>-0.11336051991343887</v>
      </c>
      <c r="E77" s="604">
        <f>+(O38/N38)-1</f>
        <v>8.9347987855310507E-3</v>
      </c>
      <c r="F77" s="606"/>
      <c r="G77" s="606"/>
      <c r="H77" s="556"/>
      <c r="K77" s="599"/>
      <c r="L77" s="600"/>
      <c r="M77" s="601"/>
    </row>
    <row r="78" spans="2:15" ht="15.75">
      <c r="B78" s="609" t="s">
        <v>327</v>
      </c>
      <c r="C78" s="554" t="s">
        <v>281</v>
      </c>
      <c r="D78" s="603">
        <f>+P39</f>
        <v>1.0386656412351591E-2</v>
      </c>
      <c r="E78" s="604">
        <f>+(O39/N39)-1</f>
        <v>2.5460150765774792E-3</v>
      </c>
      <c r="F78" s="606"/>
      <c r="G78" s="606"/>
      <c r="H78" s="556"/>
      <c r="K78" s="599"/>
      <c r="L78" s="600"/>
      <c r="M78" s="601"/>
    </row>
    <row r="79" spans="2:15" ht="15.75">
      <c r="B79" s="609" t="s">
        <v>328</v>
      </c>
      <c r="C79" s="554" t="s">
        <v>281</v>
      </c>
      <c r="D79" s="603">
        <f>+P40</f>
        <v>-0.10573426449904955</v>
      </c>
      <c r="E79" s="604">
        <f>+(O40/N40)-1</f>
        <v>-1.0433883918918418E-2</v>
      </c>
      <c r="F79" s="606"/>
      <c r="G79" s="606"/>
      <c r="H79" s="556"/>
      <c r="K79" s="599"/>
      <c r="L79" s="600"/>
      <c r="M79" s="601"/>
    </row>
    <row r="80" spans="2:15" ht="15.75">
      <c r="B80" s="602" t="s">
        <v>329</v>
      </c>
      <c r="C80" s="554" t="s">
        <v>281</v>
      </c>
      <c r="D80" s="603">
        <f>+P42</f>
        <v>-8.3528026372544306E-2</v>
      </c>
      <c r="E80" s="604">
        <f>+(O42/N42)-1</f>
        <v>-1.7939308389638753E-2</v>
      </c>
      <c r="F80" s="606"/>
      <c r="G80" s="606"/>
      <c r="K80" s="599"/>
      <c r="L80" s="600"/>
      <c r="M80" s="601"/>
    </row>
    <row r="81" spans="2:13" ht="15.75">
      <c r="B81" s="617" t="s">
        <v>330</v>
      </c>
      <c r="C81" s="614" t="s">
        <v>281</v>
      </c>
      <c r="D81" s="615">
        <f>+P45</f>
        <v>-0.12625045469744334</v>
      </c>
      <c r="E81" s="616">
        <f>+(O45/N45)-1</f>
        <v>2.6949389601643947E-2</v>
      </c>
      <c r="F81" s="606"/>
      <c r="G81" s="606"/>
      <c r="K81" s="599"/>
      <c r="L81" s="600"/>
      <c r="M81" s="601"/>
    </row>
    <row r="82" spans="2:13" ht="15.75">
      <c r="K82" s="599"/>
      <c r="L82" s="600"/>
      <c r="M82" s="601"/>
    </row>
    <row r="83" spans="2:13" ht="15.75">
      <c r="K83" s="599"/>
      <c r="L83" s="600"/>
      <c r="M83" s="601"/>
    </row>
    <row r="84" spans="2:13" ht="15.75">
      <c r="K84" s="599"/>
      <c r="L84" s="600"/>
      <c r="M84" s="601"/>
    </row>
    <row r="85" spans="2:13" ht="15.75">
      <c r="K85" s="599"/>
      <c r="L85" s="600"/>
      <c r="M85" s="601"/>
    </row>
    <row r="86" spans="2:13" ht="15.75">
      <c r="K86" s="599"/>
      <c r="L86" s="600"/>
      <c r="M86" s="601"/>
    </row>
    <row r="87" spans="2:13" ht="15">
      <c r="K87" s="612"/>
      <c r="L87" s="600"/>
      <c r="M87" s="601"/>
    </row>
    <row r="88" spans="2:13" ht="15.75">
      <c r="K88" s="599"/>
      <c r="L88" s="600"/>
      <c r="M88" s="601"/>
    </row>
    <row r="89" spans="2:13" ht="15">
      <c r="K89" s="612"/>
      <c r="L89" s="600"/>
      <c r="M89" s="601"/>
    </row>
    <row r="90" spans="2:13" ht="15">
      <c r="K90" s="612"/>
      <c r="L90" s="618"/>
      <c r="M90" s="601"/>
    </row>
    <row r="91" spans="2:13" ht="15.75">
      <c r="K91" s="599"/>
      <c r="L91" s="600"/>
      <c r="M91" s="601"/>
    </row>
    <row r="92" spans="2:13">
      <c r="K92" s="601"/>
      <c r="L92" s="601"/>
      <c r="M92" s="601"/>
    </row>
    <row r="93" spans="2:13">
      <c r="K93" s="601"/>
      <c r="L93" s="601"/>
      <c r="M93" s="601"/>
    </row>
    <row r="94" spans="2:13">
      <c r="K94" s="601"/>
      <c r="L94" s="601"/>
      <c r="M94" s="601"/>
    </row>
    <row r="95" spans="2:13">
      <c r="K95" s="601"/>
      <c r="L95" s="601"/>
      <c r="M95" s="601"/>
    </row>
    <row r="96" spans="2:13">
      <c r="K96" s="601"/>
      <c r="L96" s="601"/>
      <c r="M96" s="601"/>
    </row>
    <row r="97" spans="11:13">
      <c r="K97" s="601"/>
      <c r="L97" s="601"/>
      <c r="M97" s="601"/>
    </row>
    <row r="98" spans="11:13">
      <c r="K98" s="601"/>
      <c r="L98" s="601"/>
      <c r="M98" s="601"/>
    </row>
    <row r="99" spans="11:13">
      <c r="K99" s="601"/>
      <c r="L99" s="601"/>
      <c r="M99" s="601"/>
    </row>
    <row r="100" spans="11:13">
      <c r="K100" s="601"/>
      <c r="L100" s="601"/>
      <c r="M100" s="601"/>
    </row>
    <row r="101" spans="11:13">
      <c r="K101" s="601"/>
      <c r="L101" s="601"/>
      <c r="M101" s="601"/>
    </row>
    <row r="102" spans="11:13">
      <c r="K102" s="601"/>
      <c r="L102" s="601"/>
      <c r="M102" s="601"/>
    </row>
    <row r="103" spans="11:13">
      <c r="K103" s="601"/>
      <c r="L103" s="601"/>
      <c r="M103" s="601"/>
    </row>
    <row r="104" spans="11:13">
      <c r="K104" s="601"/>
      <c r="L104" s="601"/>
      <c r="M104" s="601"/>
    </row>
    <row r="105" spans="11:13">
      <c r="K105" s="601"/>
      <c r="L105" s="601"/>
      <c r="M105" s="601"/>
    </row>
    <row r="106" spans="11:13">
      <c r="K106" s="601"/>
      <c r="L106" s="601"/>
      <c r="M106" s="601"/>
    </row>
    <row r="107" spans="11:13">
      <c r="K107" s="601"/>
      <c r="L107" s="601"/>
      <c r="M107" s="601"/>
    </row>
    <row r="108" spans="11:13">
      <c r="K108" s="601"/>
      <c r="L108" s="601"/>
      <c r="M108" s="601"/>
    </row>
    <row r="109" spans="11:13">
      <c r="K109" s="601"/>
      <c r="L109" s="601"/>
      <c r="M109" s="601"/>
    </row>
    <row r="110" spans="11:13">
      <c r="K110" s="601"/>
      <c r="L110" s="601"/>
      <c r="M110" s="601"/>
    </row>
    <row r="111" spans="11:13">
      <c r="K111" s="601"/>
      <c r="L111" s="601"/>
      <c r="M111" s="601"/>
    </row>
    <row r="112" spans="11:13">
      <c r="K112" s="601"/>
      <c r="L112" s="601"/>
      <c r="M112" s="601"/>
    </row>
    <row r="113" spans="11:13">
      <c r="K113" s="601"/>
      <c r="L113" s="601"/>
      <c r="M113" s="601"/>
    </row>
    <row r="114" spans="11:13">
      <c r="K114" s="601"/>
      <c r="L114" s="601"/>
      <c r="M114" s="601"/>
    </row>
    <row r="115" spans="11:13">
      <c r="K115" s="601"/>
      <c r="L115" s="601"/>
      <c r="M115" s="601"/>
    </row>
    <row r="116" spans="11:13">
      <c r="K116" s="601"/>
      <c r="L116" s="601"/>
      <c r="M116" s="601"/>
    </row>
    <row r="117" spans="11:13">
      <c r="K117" s="601"/>
      <c r="L117" s="601"/>
      <c r="M117" s="601"/>
    </row>
    <row r="118" spans="11:13">
      <c r="K118" s="601"/>
      <c r="L118" s="601"/>
      <c r="M118" s="601"/>
    </row>
    <row r="119" spans="11:13">
      <c r="K119" s="601"/>
      <c r="L119" s="601"/>
      <c r="M119" s="601"/>
    </row>
    <row r="120" spans="11:13">
      <c r="K120" s="601"/>
      <c r="L120" s="601"/>
      <c r="M120" s="601"/>
    </row>
    <row r="121" spans="11:13">
      <c r="K121" s="601"/>
      <c r="L121" s="601"/>
      <c r="M121" s="601"/>
    </row>
    <row r="122" spans="11:13">
      <c r="K122" s="601"/>
      <c r="L122" s="601"/>
      <c r="M122" s="601"/>
    </row>
    <row r="123" spans="11:13">
      <c r="K123" s="601"/>
      <c r="L123" s="601"/>
      <c r="M123" s="601"/>
    </row>
    <row r="124" spans="11:13">
      <c r="K124" s="601"/>
      <c r="L124" s="601"/>
      <c r="M124" s="601"/>
    </row>
    <row r="125" spans="11:13">
      <c r="K125" s="601"/>
      <c r="L125" s="601"/>
      <c r="M125" s="601"/>
    </row>
    <row r="126" spans="11:13">
      <c r="K126" s="601"/>
      <c r="L126" s="601"/>
      <c r="M126" s="601"/>
    </row>
    <row r="127" spans="11:13">
      <c r="K127" s="601"/>
      <c r="L127" s="601"/>
      <c r="M127" s="601"/>
    </row>
    <row r="128" spans="11:13">
      <c r="K128" s="601"/>
      <c r="L128" s="601"/>
      <c r="M128" s="601"/>
    </row>
    <row r="129" spans="11:13">
      <c r="K129" s="601"/>
      <c r="L129" s="601"/>
      <c r="M129" s="601"/>
    </row>
    <row r="130" spans="11:13">
      <c r="K130" s="601"/>
      <c r="L130" s="601"/>
      <c r="M130" s="601"/>
    </row>
    <row r="131" spans="11:13">
      <c r="K131" s="601"/>
      <c r="L131" s="601"/>
      <c r="M131" s="601"/>
    </row>
    <row r="132" spans="11:13">
      <c r="K132" s="601"/>
      <c r="L132" s="601"/>
      <c r="M132" s="601"/>
    </row>
    <row r="133" spans="11:13">
      <c r="K133" s="601"/>
      <c r="L133" s="601"/>
      <c r="M133" s="601"/>
    </row>
    <row r="134" spans="11:13">
      <c r="K134" s="601"/>
      <c r="L134" s="601"/>
      <c r="M134" s="601"/>
    </row>
    <row r="135" spans="11:13">
      <c r="K135" s="601"/>
      <c r="L135" s="601"/>
      <c r="M135" s="601"/>
    </row>
    <row r="136" spans="11:13">
      <c r="K136" s="601"/>
      <c r="L136" s="601"/>
      <c r="M136" s="601"/>
    </row>
    <row r="137" spans="11:13">
      <c r="K137" s="601"/>
      <c r="L137" s="601"/>
      <c r="M137" s="601"/>
    </row>
    <row r="138" spans="11:13">
      <c r="K138" s="601"/>
      <c r="L138" s="601"/>
      <c r="M138" s="601"/>
    </row>
    <row r="139" spans="11:13">
      <c r="K139" s="601"/>
      <c r="L139" s="601"/>
      <c r="M139" s="601"/>
    </row>
    <row r="140" spans="11:13">
      <c r="K140" s="601"/>
      <c r="L140" s="601"/>
      <c r="M140" s="601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L60"/>
  <sheetViews>
    <sheetView topLeftCell="A19" zoomScaleNormal="100" workbookViewId="0">
      <selection activeCell="Q24" sqref="Q24"/>
    </sheetView>
  </sheetViews>
  <sheetFormatPr defaultRowHeight="12.75"/>
  <cols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1.7109375" customWidth="1"/>
    <col min="11" max="11" width="8.7109375" customWidth="1"/>
  </cols>
  <sheetData>
    <row r="1" spans="1:12" ht="24.75" customHeight="1">
      <c r="A1" s="57"/>
      <c r="B1" s="289" t="s">
        <v>179</v>
      </c>
      <c r="C1" s="284"/>
      <c r="D1" s="284"/>
      <c r="E1" s="284"/>
      <c r="F1" s="284"/>
      <c r="G1" s="284"/>
      <c r="H1" s="284"/>
      <c r="I1" s="284"/>
      <c r="J1" s="198" t="s">
        <v>461</v>
      </c>
      <c r="K1" s="198"/>
      <c r="L1" s="199"/>
    </row>
    <row r="2" spans="1:12" ht="17.25" customHeight="1">
      <c r="A2" s="19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17.25" customHeight="1">
      <c r="A3" s="19"/>
      <c r="B3" s="192" t="s">
        <v>106</v>
      </c>
      <c r="C3" s="193"/>
      <c r="D3" s="193"/>
      <c r="E3" s="193"/>
      <c r="F3" s="193"/>
      <c r="G3" s="193"/>
      <c r="H3" s="193"/>
      <c r="I3" s="193"/>
      <c r="J3" s="193"/>
      <c r="K3" s="21"/>
      <c r="L3" s="21"/>
    </row>
    <row r="4" spans="1:12" ht="15" customHeight="1">
      <c r="B4" s="28"/>
      <c r="C4" s="28"/>
      <c r="D4" s="28"/>
      <c r="E4" s="28"/>
      <c r="F4" s="28"/>
      <c r="G4" s="28"/>
      <c r="H4" s="28"/>
      <c r="I4" s="28"/>
      <c r="J4" s="28"/>
      <c r="K4" s="28"/>
      <c r="L4" s="13"/>
    </row>
    <row r="5" spans="1:12" ht="20.25" thickBot="1">
      <c r="B5" s="30" t="s">
        <v>71</v>
      </c>
      <c r="C5" s="30"/>
      <c r="D5" s="22"/>
      <c r="E5" s="22"/>
      <c r="F5" s="22"/>
      <c r="G5" s="22"/>
      <c r="H5" s="3"/>
      <c r="I5" s="22"/>
      <c r="J5" s="22"/>
      <c r="K5" s="29"/>
    </row>
    <row r="6" spans="1:12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9"/>
    </row>
    <row r="7" spans="1:12" ht="25.5" customHeight="1">
      <c r="B7" s="31" t="s">
        <v>2</v>
      </c>
      <c r="C7" s="971" t="s">
        <v>119</v>
      </c>
      <c r="D7" s="972"/>
      <c r="E7" s="972"/>
      <c r="F7" s="973"/>
      <c r="G7" s="115" t="s">
        <v>173</v>
      </c>
      <c r="H7" s="113" t="s">
        <v>4</v>
      </c>
      <c r="I7" s="113" t="s">
        <v>5</v>
      </c>
      <c r="J7" s="114" t="s">
        <v>123</v>
      </c>
      <c r="K7" s="29"/>
    </row>
    <row r="8" spans="1:12">
      <c r="B8" s="31" t="s">
        <v>6</v>
      </c>
      <c r="C8" s="32" t="s">
        <v>99</v>
      </c>
      <c r="D8" s="32"/>
      <c r="E8" s="117" t="s">
        <v>7</v>
      </c>
      <c r="F8" s="117"/>
      <c r="G8" s="115" t="s">
        <v>120</v>
      </c>
      <c r="H8" s="113" t="s">
        <v>8</v>
      </c>
      <c r="I8" s="113" t="s">
        <v>9</v>
      </c>
      <c r="J8" s="113" t="s">
        <v>122</v>
      </c>
      <c r="K8" s="29"/>
    </row>
    <row r="9" spans="1:12" ht="16.5" thickBot="1">
      <c r="B9" s="52" t="s">
        <v>137</v>
      </c>
      <c r="C9" s="36" t="s">
        <v>467</v>
      </c>
      <c r="D9" s="36" t="s">
        <v>468</v>
      </c>
      <c r="E9" s="118" t="s">
        <v>467</v>
      </c>
      <c r="F9" s="118" t="s">
        <v>468</v>
      </c>
      <c r="G9" s="115" t="s">
        <v>18</v>
      </c>
      <c r="H9" s="113" t="s">
        <v>10</v>
      </c>
      <c r="I9" s="113" t="s">
        <v>121</v>
      </c>
      <c r="J9" s="113" t="s">
        <v>90</v>
      </c>
      <c r="K9" s="29"/>
    </row>
    <row r="10" spans="1:12" ht="13.5" thickBot="1">
      <c r="B10" s="53">
        <v>1</v>
      </c>
      <c r="C10" s="54">
        <v>2</v>
      </c>
      <c r="D10" s="55">
        <v>3</v>
      </c>
      <c r="E10" s="119">
        <v>4</v>
      </c>
      <c r="F10" s="120">
        <v>5</v>
      </c>
      <c r="G10" s="116">
        <v>6</v>
      </c>
      <c r="H10" s="54">
        <v>7</v>
      </c>
      <c r="I10" s="55">
        <v>8</v>
      </c>
      <c r="J10" s="56">
        <v>9</v>
      </c>
      <c r="K10" s="29"/>
      <c r="L10" s="308"/>
    </row>
    <row r="11" spans="1:12" ht="15.75">
      <c r="B11" s="7" t="s">
        <v>11</v>
      </c>
      <c r="C11" s="8"/>
      <c r="D11" s="60"/>
      <c r="E11" s="8"/>
      <c r="F11" s="8"/>
      <c r="G11" s="8"/>
      <c r="H11" s="61"/>
      <c r="I11" s="61"/>
      <c r="J11" s="62"/>
      <c r="K11" s="29"/>
    </row>
    <row r="12" spans="1:12" ht="15">
      <c r="B12" s="63" t="s">
        <v>108</v>
      </c>
      <c r="C12" s="73">
        <v>5877.3130000000001</v>
      </c>
      <c r="D12" s="58">
        <v>6005.701</v>
      </c>
      <c r="E12" s="121">
        <v>5762.0715686274507</v>
      </c>
      <c r="F12" s="121">
        <v>5887.9421568627449</v>
      </c>
      <c r="G12" s="141">
        <v>-2.1377687633799938</v>
      </c>
      <c r="H12" s="38">
        <v>61.57</v>
      </c>
      <c r="I12" s="64">
        <v>94.3</v>
      </c>
      <c r="J12" s="39">
        <v>30.165509356994846</v>
      </c>
      <c r="K12" s="29"/>
      <c r="L12" s="201"/>
    </row>
    <row r="13" spans="1:12" ht="15">
      <c r="B13" s="63" t="s">
        <v>12</v>
      </c>
      <c r="C13" s="73">
        <v>5758.125</v>
      </c>
      <c r="D13" s="58">
        <v>5898.8530000000001</v>
      </c>
      <c r="E13" s="121">
        <v>5645.2205882352937</v>
      </c>
      <c r="F13" s="121">
        <v>5783.1892156862741</v>
      </c>
      <c r="G13" s="141">
        <v>-2.385684132152472</v>
      </c>
      <c r="H13" s="38">
        <v>57.81</v>
      </c>
      <c r="I13" s="64">
        <v>95.9</v>
      </c>
      <c r="J13" s="39">
        <v>54.722667896511176</v>
      </c>
      <c r="K13" s="29"/>
      <c r="L13" s="201"/>
    </row>
    <row r="14" spans="1:12" ht="15">
      <c r="B14" s="63" t="s">
        <v>13</v>
      </c>
      <c r="C14" s="73">
        <v>5371.0110000000004</v>
      </c>
      <c r="D14" s="58">
        <v>5531.32</v>
      </c>
      <c r="E14" s="121">
        <v>5265.6970588235299</v>
      </c>
      <c r="F14" s="121">
        <v>5422.8627450980384</v>
      </c>
      <c r="G14" s="141">
        <v>-2.8982051300593583</v>
      </c>
      <c r="H14" s="64">
        <v>53.34</v>
      </c>
      <c r="I14" s="64">
        <v>100.4</v>
      </c>
      <c r="J14" s="39">
        <v>13.457053959428123</v>
      </c>
      <c r="K14" s="29"/>
    </row>
    <row r="15" spans="1:12" ht="15">
      <c r="B15" s="63" t="s">
        <v>14</v>
      </c>
      <c r="C15" s="73">
        <v>5023.0519999999997</v>
      </c>
      <c r="D15" s="58">
        <v>5190.6980000000003</v>
      </c>
      <c r="E15" s="121">
        <v>4924.560784313725</v>
      </c>
      <c r="F15" s="121">
        <v>5088.9196078431378</v>
      </c>
      <c r="G15" s="141">
        <v>-3.2297390447296417</v>
      </c>
      <c r="H15" s="64">
        <v>48.24</v>
      </c>
      <c r="I15" s="64">
        <v>97.4</v>
      </c>
      <c r="J15" s="39">
        <v>1.5180351934731633</v>
      </c>
      <c r="K15" s="29"/>
    </row>
    <row r="16" spans="1:12" ht="15">
      <c r="B16" s="63" t="s">
        <v>15</v>
      </c>
      <c r="C16" s="73">
        <v>4413.3900000000003</v>
      </c>
      <c r="D16" s="58">
        <v>4817.6109999999999</v>
      </c>
      <c r="E16" s="121">
        <v>4326.8529411764712</v>
      </c>
      <c r="F16" s="121">
        <v>4723.1480392156864</v>
      </c>
      <c r="G16" s="141">
        <v>-8.3904864880124101</v>
      </c>
      <c r="H16" s="64">
        <v>43.31</v>
      </c>
      <c r="I16" s="64">
        <v>103.2</v>
      </c>
      <c r="J16" s="39">
        <v>0.12504140981753697</v>
      </c>
      <c r="K16" s="29"/>
    </row>
    <row r="17" spans="2:11" ht="15">
      <c r="B17" s="63" t="s">
        <v>16</v>
      </c>
      <c r="C17" s="73">
        <v>4293.34</v>
      </c>
      <c r="D17" s="58">
        <v>4032.34</v>
      </c>
      <c r="E17" s="121">
        <v>4209.1568627450979</v>
      </c>
      <c r="F17" s="121">
        <v>3953.2745098039218</v>
      </c>
      <c r="G17" s="141">
        <v>6.4726684753765804</v>
      </c>
      <c r="H17" s="64">
        <v>38.299999999999997</v>
      </c>
      <c r="I17" s="64">
        <v>98.3</v>
      </c>
      <c r="J17" s="39">
        <v>1.1692183775146315E-2</v>
      </c>
      <c r="K17" s="29"/>
    </row>
    <row r="18" spans="2:11" ht="15" thickBot="1">
      <c r="B18" s="65" t="s">
        <v>107</v>
      </c>
      <c r="C18" s="74">
        <v>5725.6629999999996</v>
      </c>
      <c r="D18" s="75">
        <v>5871.5550000000003</v>
      </c>
      <c r="E18" s="142">
        <v>5613.3950980392156</v>
      </c>
      <c r="F18" s="142">
        <v>5756.4264705882351</v>
      </c>
      <c r="G18" s="143">
        <v>-2.4847250856034</v>
      </c>
      <c r="H18" s="66">
        <v>58.18</v>
      </c>
      <c r="I18" s="66">
        <v>96</v>
      </c>
      <c r="J18" s="40">
        <v>100</v>
      </c>
      <c r="K18" s="29"/>
    </row>
    <row r="19" spans="2:11" ht="14.25">
      <c r="B19" s="67" t="s">
        <v>46</v>
      </c>
      <c r="C19" s="68"/>
      <c r="D19" s="72"/>
      <c r="E19" s="68"/>
      <c r="F19" s="68"/>
      <c r="G19" s="146"/>
      <c r="H19" s="69"/>
      <c r="I19" s="69"/>
      <c r="J19" s="70"/>
      <c r="K19" s="29"/>
    </row>
    <row r="20" spans="2:11" ht="15">
      <c r="B20" s="63" t="s">
        <v>108</v>
      </c>
      <c r="C20" s="73">
        <v>5899.0020000000004</v>
      </c>
      <c r="D20" s="58">
        <v>6025.2979999999998</v>
      </c>
      <c r="E20" s="121">
        <v>5783.3352941176472</v>
      </c>
      <c r="F20" s="121">
        <v>5907.1549019607837</v>
      </c>
      <c r="G20" s="141">
        <v>-2.0960954960235889</v>
      </c>
      <c r="H20" s="64">
        <v>61.5</v>
      </c>
      <c r="I20" s="64">
        <v>92.7</v>
      </c>
      <c r="J20" s="39">
        <v>30.11528384279476</v>
      </c>
      <c r="K20" s="29"/>
    </row>
    <row r="21" spans="2:11" ht="15">
      <c r="B21" s="63" t="s">
        <v>12</v>
      </c>
      <c r="C21" s="73">
        <v>5766.0230000000001</v>
      </c>
      <c r="D21" s="58">
        <v>5909.56</v>
      </c>
      <c r="E21" s="121">
        <v>5652.9637254901963</v>
      </c>
      <c r="F21" s="121">
        <v>5793.6862745098042</v>
      </c>
      <c r="G21" s="141">
        <v>-2.4288948754222015</v>
      </c>
      <c r="H21" s="64">
        <v>57.78</v>
      </c>
      <c r="I21" s="64">
        <v>93.8</v>
      </c>
      <c r="J21" s="39">
        <v>56.880349344978164</v>
      </c>
      <c r="K21" s="29"/>
    </row>
    <row r="22" spans="2:11" ht="15">
      <c r="B22" s="63" t="s">
        <v>13</v>
      </c>
      <c r="C22" s="73">
        <v>5411.72</v>
      </c>
      <c r="D22" s="58">
        <v>5564.7179999999998</v>
      </c>
      <c r="E22" s="121">
        <v>5305.6078431372553</v>
      </c>
      <c r="F22" s="121">
        <v>5455.6058823529411</v>
      </c>
      <c r="G22" s="141">
        <v>-2.7494295308405494</v>
      </c>
      <c r="H22" s="64">
        <v>53.3</v>
      </c>
      <c r="I22" s="64">
        <v>95.2</v>
      </c>
      <c r="J22" s="39">
        <v>11.970305676855896</v>
      </c>
      <c r="K22" s="29"/>
    </row>
    <row r="23" spans="2:11" ht="15">
      <c r="B23" s="63" t="s">
        <v>14</v>
      </c>
      <c r="C23" s="73">
        <v>5044.1559999999999</v>
      </c>
      <c r="D23" s="58">
        <v>5217.3310000000001</v>
      </c>
      <c r="E23" s="121">
        <v>4945.2509803921566</v>
      </c>
      <c r="F23" s="121">
        <v>5115.0303921568629</v>
      </c>
      <c r="G23" s="141">
        <v>-3.3192258647189563</v>
      </c>
      <c r="H23" s="64">
        <v>48.51</v>
      </c>
      <c r="I23" s="64">
        <v>96.7</v>
      </c>
      <c r="J23" s="39">
        <v>0.97467248908296944</v>
      </c>
      <c r="K23" s="29"/>
    </row>
    <row r="24" spans="2:11" ht="15">
      <c r="B24" s="63" t="s">
        <v>15</v>
      </c>
      <c r="C24" s="73">
        <v>4600.7430000000004</v>
      </c>
      <c r="D24" s="58">
        <v>4711.7120000000004</v>
      </c>
      <c r="E24" s="121">
        <v>4510.5323529411771</v>
      </c>
      <c r="F24" s="121">
        <v>4619.325490196079</v>
      </c>
      <c r="G24" s="141">
        <v>-2.3551736608689167</v>
      </c>
      <c r="H24" s="64">
        <v>43.24</v>
      </c>
      <c r="I24" s="64">
        <v>98.7</v>
      </c>
      <c r="J24" s="39">
        <v>5.2401746724890827E-2</v>
      </c>
      <c r="K24" s="29"/>
    </row>
    <row r="25" spans="2:11" ht="15">
      <c r="B25" s="63" t="s">
        <v>16</v>
      </c>
      <c r="C25" s="427" t="s">
        <v>158</v>
      </c>
      <c r="D25" s="638" t="s">
        <v>158</v>
      </c>
      <c r="E25" s="121" t="s">
        <v>158</v>
      </c>
      <c r="F25" s="121" t="s">
        <v>158</v>
      </c>
      <c r="G25" s="141" t="s">
        <v>158</v>
      </c>
      <c r="H25" s="64" t="s">
        <v>158</v>
      </c>
      <c r="I25" s="64" t="s">
        <v>158</v>
      </c>
      <c r="J25" s="39" t="s">
        <v>158</v>
      </c>
      <c r="K25" s="29"/>
    </row>
    <row r="26" spans="2:11" ht="15" thickBot="1">
      <c r="B26" s="65" t="s">
        <v>107</v>
      </c>
      <c r="C26" s="74">
        <v>5754.5529999999999</v>
      </c>
      <c r="D26" s="75">
        <v>5894.1850000000004</v>
      </c>
      <c r="E26" s="142">
        <v>5641.7186274509804</v>
      </c>
      <c r="F26" s="142">
        <v>5778.6127450980393</v>
      </c>
      <c r="G26" s="143">
        <v>-2.3689789173566913</v>
      </c>
      <c r="H26" s="66">
        <v>58.27</v>
      </c>
      <c r="I26" s="66">
        <v>93.7</v>
      </c>
      <c r="J26" s="71">
        <v>100</v>
      </c>
      <c r="K26" s="29"/>
    </row>
    <row r="27" spans="2:11" ht="14.25">
      <c r="B27" s="67" t="s">
        <v>47</v>
      </c>
      <c r="C27" s="68"/>
      <c r="D27" s="72"/>
      <c r="E27" s="68"/>
      <c r="F27" s="68"/>
      <c r="G27" s="146"/>
      <c r="H27" s="69"/>
      <c r="I27" s="69"/>
      <c r="J27" s="70"/>
      <c r="K27" s="29"/>
    </row>
    <row r="28" spans="2:11" ht="15">
      <c r="B28" s="63" t="s">
        <v>108</v>
      </c>
      <c r="C28" s="73">
        <v>5923.3329999999996</v>
      </c>
      <c r="D28" s="58">
        <v>6031.4660000000003</v>
      </c>
      <c r="E28" s="121">
        <v>5807.1892156862741</v>
      </c>
      <c r="F28" s="121">
        <v>5913.201960784314</v>
      </c>
      <c r="G28" s="141">
        <v>-1.7928145495639154</v>
      </c>
      <c r="H28" s="64">
        <v>61.78</v>
      </c>
      <c r="I28" s="64">
        <v>95.1</v>
      </c>
      <c r="J28" s="39">
        <v>36.667743573175798</v>
      </c>
      <c r="K28" s="29"/>
    </row>
    <row r="29" spans="2:11" ht="15">
      <c r="B29" s="63" t="s">
        <v>12</v>
      </c>
      <c r="C29" s="73">
        <v>5784.2430000000004</v>
      </c>
      <c r="D29" s="58">
        <v>5910.3770000000004</v>
      </c>
      <c r="E29" s="121">
        <v>5670.8264705882357</v>
      </c>
      <c r="F29" s="121">
        <v>5794.487254901961</v>
      </c>
      <c r="G29" s="141">
        <v>-2.1341109035853383</v>
      </c>
      <c r="H29" s="64">
        <v>57.77</v>
      </c>
      <c r="I29" s="64">
        <v>97.7</v>
      </c>
      <c r="J29" s="39">
        <v>47.654036091752431</v>
      </c>
      <c r="K29" s="29"/>
    </row>
    <row r="30" spans="2:11" ht="15">
      <c r="B30" s="63" t="s">
        <v>13</v>
      </c>
      <c r="C30" s="73">
        <v>5313.9440000000004</v>
      </c>
      <c r="D30" s="58">
        <v>5450.0940000000001</v>
      </c>
      <c r="E30" s="121">
        <v>5209.7490196078434</v>
      </c>
      <c r="F30" s="121">
        <v>5343.2294117647061</v>
      </c>
      <c r="G30" s="141">
        <v>-2.4981220507389348</v>
      </c>
      <c r="H30" s="64">
        <v>53.37</v>
      </c>
      <c r="I30" s="64">
        <v>107.1</v>
      </c>
      <c r="J30" s="39">
        <v>14.400701527668804</v>
      </c>
      <c r="K30" s="29"/>
    </row>
    <row r="31" spans="2:11" ht="15">
      <c r="B31" s="63" t="s">
        <v>14</v>
      </c>
      <c r="C31" s="73">
        <v>5086.6279999999997</v>
      </c>
      <c r="D31" s="58">
        <v>5199.0379999999996</v>
      </c>
      <c r="E31" s="121">
        <v>4986.8901960784306</v>
      </c>
      <c r="F31" s="121">
        <v>5097.096078431372</v>
      </c>
      <c r="G31" s="141">
        <v>-2.1621307634219997</v>
      </c>
      <c r="H31" s="64">
        <v>47.88</v>
      </c>
      <c r="I31" s="64">
        <v>98.4</v>
      </c>
      <c r="J31" s="39">
        <v>1.1916739742465501</v>
      </c>
      <c r="K31" s="29"/>
    </row>
    <row r="32" spans="2:11" ht="15">
      <c r="B32" s="63" t="s">
        <v>15</v>
      </c>
      <c r="C32" s="73">
        <v>4812.2269999999999</v>
      </c>
      <c r="D32" s="58">
        <v>4893.933</v>
      </c>
      <c r="E32" s="121">
        <v>4717.8696078431367</v>
      </c>
      <c r="F32" s="121">
        <v>4797.9735294117645</v>
      </c>
      <c r="G32" s="141">
        <v>-1.6695365465771626</v>
      </c>
      <c r="H32" s="64">
        <v>42.65</v>
      </c>
      <c r="I32" s="64">
        <v>99.1</v>
      </c>
      <c r="J32" s="39">
        <v>6.3691327825725758E-2</v>
      </c>
      <c r="K32" s="29"/>
    </row>
    <row r="33" spans="2:11" ht="15">
      <c r="B33" s="63" t="s">
        <v>16</v>
      </c>
      <c r="C33" s="73">
        <v>4584.5280000000002</v>
      </c>
      <c r="D33" s="58">
        <v>4371.893</v>
      </c>
      <c r="E33" s="121">
        <v>4494.6352941176474</v>
      </c>
      <c r="F33" s="121">
        <v>4286.1696078431369</v>
      </c>
      <c r="G33" s="141">
        <v>4.8636826198628427</v>
      </c>
      <c r="H33" s="64">
        <v>38.020000000000003</v>
      </c>
      <c r="I33" s="64">
        <v>96.7</v>
      </c>
      <c r="J33" s="39">
        <v>2.2153505330687221E-2</v>
      </c>
      <c r="K33" s="29"/>
    </row>
    <row r="34" spans="2:11" ht="15" thickBot="1">
      <c r="B34" s="65" t="s">
        <v>107</v>
      </c>
      <c r="C34" s="74">
        <v>5750.5110000000004</v>
      </c>
      <c r="D34" s="75">
        <v>5889.4769999999999</v>
      </c>
      <c r="E34" s="142">
        <v>5637.7558823529416</v>
      </c>
      <c r="F34" s="142">
        <v>5773.9970588235292</v>
      </c>
      <c r="G34" s="143">
        <v>-2.3595643552050451</v>
      </c>
      <c r="H34" s="66">
        <v>58.47</v>
      </c>
      <c r="I34" s="66">
        <v>98.1</v>
      </c>
      <c r="J34" s="71">
        <v>100</v>
      </c>
      <c r="K34" s="29"/>
    </row>
    <row r="35" spans="2:11" ht="14.25">
      <c r="B35" s="67" t="s">
        <v>128</v>
      </c>
      <c r="C35" s="68"/>
      <c r="D35" s="72"/>
      <c r="E35" s="68"/>
      <c r="F35" s="68"/>
      <c r="G35" s="146"/>
      <c r="H35" s="69"/>
      <c r="I35" s="69"/>
      <c r="J35" s="70"/>
      <c r="K35" s="29"/>
    </row>
    <row r="36" spans="2:11" ht="15">
      <c r="B36" s="63" t="s">
        <v>108</v>
      </c>
      <c r="C36" s="73">
        <v>5839.076</v>
      </c>
      <c r="D36" s="58">
        <v>5992.183</v>
      </c>
      <c r="E36" s="121">
        <v>5724.5843137254897</v>
      </c>
      <c r="F36" s="121">
        <v>5874.6892156862741</v>
      </c>
      <c r="G36" s="141">
        <v>-2.5551122187022655</v>
      </c>
      <c r="H36" s="64">
        <v>61.22</v>
      </c>
      <c r="I36" s="64">
        <v>94.5</v>
      </c>
      <c r="J36" s="39">
        <v>27.533164814923676</v>
      </c>
      <c r="K36" s="29"/>
    </row>
    <row r="37" spans="2:11" ht="15">
      <c r="B37" s="63" t="s">
        <v>12</v>
      </c>
      <c r="C37" s="73">
        <v>5790.174</v>
      </c>
      <c r="D37" s="58">
        <v>5930.6909999999998</v>
      </c>
      <c r="E37" s="121">
        <v>5676.6411764705881</v>
      </c>
      <c r="F37" s="121">
        <v>5814.4029411764704</v>
      </c>
      <c r="G37" s="141">
        <v>-2.369319190630566</v>
      </c>
      <c r="H37" s="64">
        <v>57.88</v>
      </c>
      <c r="I37" s="64">
        <v>96</v>
      </c>
      <c r="J37" s="39">
        <v>59.136245174690885</v>
      </c>
      <c r="K37" s="29"/>
    </row>
    <row r="38" spans="2:11" ht="15">
      <c r="B38" s="63" t="s">
        <v>13</v>
      </c>
      <c r="C38" s="73">
        <v>5497.7619999999997</v>
      </c>
      <c r="D38" s="58">
        <v>5619.67</v>
      </c>
      <c r="E38" s="121">
        <v>5389.9627450980388</v>
      </c>
      <c r="F38" s="121">
        <v>5509.4803921568628</v>
      </c>
      <c r="G38" s="141">
        <v>-2.1693088740086224</v>
      </c>
      <c r="H38" s="64">
        <v>53.2</v>
      </c>
      <c r="I38" s="64">
        <v>96.6</v>
      </c>
      <c r="J38" s="39">
        <v>11.433778143554171</v>
      </c>
      <c r="K38" s="29"/>
    </row>
    <row r="39" spans="2:11" ht="15">
      <c r="B39" s="63" t="s">
        <v>14</v>
      </c>
      <c r="C39" s="73">
        <v>5024.1540000000005</v>
      </c>
      <c r="D39" s="58">
        <v>5132.2780000000002</v>
      </c>
      <c r="E39" s="121">
        <v>4925.641176470589</v>
      </c>
      <c r="F39" s="121">
        <v>5031.6450980392156</v>
      </c>
      <c r="G39" s="141">
        <v>-2.1067448022106321</v>
      </c>
      <c r="H39" s="64">
        <v>48.09</v>
      </c>
      <c r="I39" s="64">
        <v>97.4</v>
      </c>
      <c r="J39" s="39">
        <v>1.7302529735661238</v>
      </c>
      <c r="K39" s="29"/>
    </row>
    <row r="40" spans="2:11" ht="15">
      <c r="B40" s="63" t="s">
        <v>15</v>
      </c>
      <c r="C40" s="73">
        <v>4345.3159999999998</v>
      </c>
      <c r="D40" s="58">
        <v>4681.2709999999997</v>
      </c>
      <c r="E40" s="121">
        <v>4260.113725490196</v>
      </c>
      <c r="F40" s="121">
        <v>4589.4813725490194</v>
      </c>
      <c r="G40" s="141">
        <v>-7.1765766177604311</v>
      </c>
      <c r="H40" s="64">
        <v>43.38</v>
      </c>
      <c r="I40" s="64">
        <v>98.1</v>
      </c>
      <c r="J40" s="39">
        <v>0.16459937687378756</v>
      </c>
      <c r="K40" s="29"/>
    </row>
    <row r="41" spans="2:11" ht="15">
      <c r="B41" s="63" t="s">
        <v>16</v>
      </c>
      <c r="C41" s="73" t="s">
        <v>158</v>
      </c>
      <c r="D41" s="58">
        <v>4990.6390000000001</v>
      </c>
      <c r="E41" s="121" t="s">
        <v>158</v>
      </c>
      <c r="F41" s="121">
        <v>4892.7833333333338</v>
      </c>
      <c r="G41" s="141" t="s">
        <v>158</v>
      </c>
      <c r="H41" s="64" t="s">
        <v>158</v>
      </c>
      <c r="I41" s="64" t="s">
        <v>158</v>
      </c>
      <c r="J41" s="39" t="s">
        <v>158</v>
      </c>
      <c r="K41" s="29"/>
    </row>
    <row r="42" spans="2:11" ht="15" thickBot="1">
      <c r="B42" s="65" t="s">
        <v>107</v>
      </c>
      <c r="C42" s="74">
        <v>5753.7610000000004</v>
      </c>
      <c r="D42" s="75">
        <v>5894.7389999999996</v>
      </c>
      <c r="E42" s="142">
        <v>5640.9421568627458</v>
      </c>
      <c r="F42" s="142">
        <v>5779.1558823529404</v>
      </c>
      <c r="G42" s="143">
        <v>-2.3915901959357178</v>
      </c>
      <c r="H42" s="66">
        <v>58.07</v>
      </c>
      <c r="I42" s="66">
        <v>95.7</v>
      </c>
      <c r="J42" s="71">
        <v>100</v>
      </c>
      <c r="K42" s="29"/>
    </row>
    <row r="43" spans="2:11" ht="14.25">
      <c r="B43" s="67" t="s">
        <v>48</v>
      </c>
      <c r="C43" s="68"/>
      <c r="D43" s="72"/>
      <c r="E43" s="68"/>
      <c r="F43" s="68"/>
      <c r="G43" s="146"/>
      <c r="H43" s="69"/>
      <c r="I43" s="69"/>
      <c r="J43" s="70"/>
      <c r="K43" s="29"/>
    </row>
    <row r="44" spans="2:11" ht="15">
      <c r="B44" s="63" t="s">
        <v>108</v>
      </c>
      <c r="C44" s="73">
        <v>5800.2640000000001</v>
      </c>
      <c r="D44" s="58">
        <v>5962.6229999999996</v>
      </c>
      <c r="E44" s="121">
        <v>5686.5333333333338</v>
      </c>
      <c r="F44" s="121">
        <v>5845.7088235294113</v>
      </c>
      <c r="G44" s="141">
        <v>-2.7229459249729437</v>
      </c>
      <c r="H44" s="64">
        <v>61.48</v>
      </c>
      <c r="I44" s="64">
        <v>93.7</v>
      </c>
      <c r="J44" s="39">
        <v>23.951577563540756</v>
      </c>
      <c r="K44" s="29"/>
    </row>
    <row r="45" spans="2:11" ht="15">
      <c r="B45" s="63" t="s">
        <v>12</v>
      </c>
      <c r="C45" s="73">
        <v>5709.9120000000003</v>
      </c>
      <c r="D45" s="58">
        <v>5864.21</v>
      </c>
      <c r="E45" s="121">
        <v>5597.9529411764706</v>
      </c>
      <c r="F45" s="121">
        <v>5749.2254901960787</v>
      </c>
      <c r="G45" s="141">
        <v>-2.6311813526459624</v>
      </c>
      <c r="H45" s="64">
        <v>57.84</v>
      </c>
      <c r="I45" s="64">
        <v>95.3</v>
      </c>
      <c r="J45" s="39">
        <v>59.291191936897455</v>
      </c>
      <c r="K45" s="29"/>
    </row>
    <row r="46" spans="2:11" ht="15">
      <c r="B46" s="63" t="s">
        <v>13</v>
      </c>
      <c r="C46" s="73">
        <v>5368.9669999999996</v>
      </c>
      <c r="D46" s="58">
        <v>5544.37</v>
      </c>
      <c r="E46" s="121">
        <v>5263.6931372549016</v>
      </c>
      <c r="F46" s="121">
        <v>5435.6568627450979</v>
      </c>
      <c r="G46" s="141">
        <v>-3.1636236398364512</v>
      </c>
      <c r="H46" s="64">
        <v>53.4</v>
      </c>
      <c r="I46" s="64">
        <v>96.7</v>
      </c>
      <c r="J46" s="39">
        <v>14.400744960560912</v>
      </c>
      <c r="K46" s="29"/>
    </row>
    <row r="47" spans="2:11" ht="15">
      <c r="B47" s="63" t="s">
        <v>14</v>
      </c>
      <c r="C47" s="73">
        <v>4973.6620000000003</v>
      </c>
      <c r="D47" s="58">
        <v>5206.5129999999999</v>
      </c>
      <c r="E47" s="121">
        <v>4876.1392156862748</v>
      </c>
      <c r="F47" s="121">
        <v>5104.424509803921</v>
      </c>
      <c r="G47" s="141">
        <v>-4.4723022875386969</v>
      </c>
      <c r="H47" s="64">
        <v>48.47</v>
      </c>
      <c r="I47" s="64">
        <v>97.1</v>
      </c>
      <c r="J47" s="39">
        <v>2.1275197195442597</v>
      </c>
      <c r="K47" s="29"/>
    </row>
    <row r="48" spans="2:11" ht="15">
      <c r="B48" s="63" t="s">
        <v>15</v>
      </c>
      <c r="C48" s="73">
        <v>4287.91</v>
      </c>
      <c r="D48" s="58">
        <v>4851.2150000000001</v>
      </c>
      <c r="E48" s="121">
        <v>4203.833333333333</v>
      </c>
      <c r="F48" s="121">
        <v>4756.0931372549021</v>
      </c>
      <c r="G48" s="141">
        <v>-11.611627190301817</v>
      </c>
      <c r="H48" s="64">
        <v>43.51</v>
      </c>
      <c r="I48" s="64">
        <v>107.4</v>
      </c>
      <c r="J48" s="39">
        <v>0.22129710780017528</v>
      </c>
      <c r="K48" s="29" t="s">
        <v>102</v>
      </c>
    </row>
    <row r="49" spans="2:12" ht="15">
      <c r="B49" s="63" t="s">
        <v>16</v>
      </c>
      <c r="C49" s="73">
        <v>3620.1819999999998</v>
      </c>
      <c r="D49" s="58">
        <v>3540.5430000000001</v>
      </c>
      <c r="E49" s="121">
        <v>3549.1980392156861</v>
      </c>
      <c r="F49" s="121">
        <v>3471.1205882352942</v>
      </c>
      <c r="G49" s="141">
        <v>2.2493442390051377</v>
      </c>
      <c r="H49" s="64">
        <v>38.74</v>
      </c>
      <c r="I49" s="64">
        <v>102.9</v>
      </c>
      <c r="J49" s="39">
        <v>7.6687116564417186E-3</v>
      </c>
      <c r="K49" s="29"/>
    </row>
    <row r="50" spans="2:12" ht="15" thickBot="1">
      <c r="B50" s="76" t="s">
        <v>107</v>
      </c>
      <c r="C50" s="77">
        <v>5661.6369999999997</v>
      </c>
      <c r="D50" s="59">
        <v>5826.3649999999998</v>
      </c>
      <c r="E50" s="144">
        <v>5550.6245098039208</v>
      </c>
      <c r="F50" s="144">
        <v>5712.1225490196075</v>
      </c>
      <c r="G50" s="143">
        <v>-2.8272859664645122</v>
      </c>
      <c r="H50" s="78">
        <v>57.84</v>
      </c>
      <c r="I50" s="78">
        <v>95.2</v>
      </c>
      <c r="J50" s="40">
        <v>100</v>
      </c>
      <c r="K50" s="29"/>
    </row>
    <row r="51" spans="2:12" ht="14.25">
      <c r="B51" s="79" t="s">
        <v>139</v>
      </c>
      <c r="C51" s="80"/>
      <c r="D51" s="80"/>
      <c r="E51" s="80"/>
      <c r="F51" s="80"/>
      <c r="G51" s="82"/>
      <c r="H51" s="81"/>
      <c r="I51" s="81"/>
      <c r="J51" s="81"/>
      <c r="K51" s="29"/>
    </row>
    <row r="52" spans="2:12" ht="14.25">
      <c r="B52" s="79"/>
      <c r="C52" s="80"/>
      <c r="D52" s="80"/>
      <c r="E52" s="80"/>
      <c r="F52" s="80"/>
      <c r="G52" s="82"/>
      <c r="H52" s="81"/>
      <c r="I52" s="81"/>
      <c r="J52" s="81"/>
      <c r="K52" s="29"/>
    </row>
    <row r="53" spans="2:12" ht="17.25" customHeight="1">
      <c r="B53" s="974" t="s">
        <v>466</v>
      </c>
      <c r="C53" s="975"/>
      <c r="D53" s="975"/>
      <c r="E53" s="975"/>
      <c r="F53" s="975"/>
      <c r="G53" s="975"/>
      <c r="H53" s="975"/>
      <c r="I53" s="975"/>
      <c r="J53" s="975"/>
      <c r="K53" s="975"/>
      <c r="L53" s="975"/>
    </row>
    <row r="55" spans="2:12" ht="15.75">
      <c r="B55" s="186" t="s">
        <v>183</v>
      </c>
      <c r="C55" s="186"/>
      <c r="D55" s="186"/>
      <c r="E55" s="186"/>
      <c r="F55" s="186"/>
      <c r="G55" s="12"/>
      <c r="H55" s="12"/>
      <c r="I55" s="12"/>
      <c r="J55" s="12"/>
      <c r="K55" s="12"/>
      <c r="L55" s="12"/>
    </row>
    <row r="57" spans="2:12" ht="15.75">
      <c r="B57" s="184" t="s">
        <v>41</v>
      </c>
      <c r="C57" s="187"/>
      <c r="D57" s="187"/>
      <c r="E57" s="187"/>
      <c r="F57" s="184"/>
      <c r="G57" s="184"/>
      <c r="H57" s="153"/>
      <c r="I57" s="153"/>
      <c r="J57" s="184"/>
    </row>
    <row r="58" spans="2:12" ht="15.75">
      <c r="B58" s="184" t="s">
        <v>42</v>
      </c>
      <c r="C58" s="187"/>
      <c r="D58" s="187"/>
      <c r="E58" s="187"/>
      <c r="F58" s="184"/>
      <c r="G58" s="184"/>
      <c r="H58" s="153"/>
      <c r="I58" s="153"/>
      <c r="J58" s="184"/>
    </row>
    <row r="59" spans="2:12" ht="15.75">
      <c r="B59" s="184" t="s">
        <v>43</v>
      </c>
      <c r="C59" s="187"/>
      <c r="D59" s="187"/>
      <c r="E59" s="187"/>
      <c r="F59" s="184"/>
      <c r="G59" s="184"/>
      <c r="H59" s="153"/>
      <c r="I59" s="153"/>
      <c r="J59" s="184"/>
    </row>
    <row r="60" spans="2:12" ht="15.75">
      <c r="B60" s="184" t="s">
        <v>44</v>
      </c>
      <c r="C60" s="184"/>
      <c r="D60" s="184"/>
      <c r="E60" s="184"/>
      <c r="F60" s="184"/>
      <c r="G60" s="184"/>
      <c r="H60" s="153"/>
      <c r="I60" s="153"/>
      <c r="J60" s="184"/>
    </row>
  </sheetData>
  <mergeCells count="2">
    <mergeCell ref="C7:F7"/>
    <mergeCell ref="B53:L53"/>
  </mergeCells>
  <phoneticPr fontId="0" type="noConversion"/>
  <pageMargins left="0.75" right="0.75" top="1" bottom="1" header="0.5" footer="0.5"/>
  <pageSetup paperSize="9" scale="56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0" zoomScaleNormal="100" workbookViewId="0">
      <selection activeCell="S1" sqref="S1"/>
    </sheetView>
  </sheetViews>
  <sheetFormatPr defaultRowHeight="12.75"/>
  <cols>
    <col min="2" max="2" width="33.5703125" customWidth="1"/>
    <col min="3" max="4" width="17.42578125" customWidth="1"/>
    <col min="5" max="5" width="14" customWidth="1"/>
    <col min="6" max="6" width="13.85546875" customWidth="1"/>
    <col min="7" max="7" width="19.85546875" customWidth="1"/>
  </cols>
  <sheetData>
    <row r="1" spans="1:9" ht="24" customHeight="1">
      <c r="A1" s="37"/>
      <c r="B1" s="976" t="s">
        <v>118</v>
      </c>
      <c r="C1" s="976"/>
      <c r="D1" s="976"/>
      <c r="E1" s="282" t="s">
        <v>461</v>
      </c>
      <c r="F1" s="282"/>
      <c r="G1" s="285"/>
      <c r="I1" s="37"/>
    </row>
    <row r="2" spans="1:9">
      <c r="A2" s="37"/>
      <c r="B2" s="110"/>
      <c r="C2" s="37"/>
      <c r="D2" s="37"/>
      <c r="E2" s="37"/>
      <c r="F2" s="37"/>
      <c r="G2" s="37"/>
      <c r="H2" s="37"/>
      <c r="I2" s="37"/>
    </row>
    <row r="3" spans="1:9" ht="15.75">
      <c r="B3" s="184" t="s">
        <v>177</v>
      </c>
      <c r="C3" s="185"/>
      <c r="D3" s="185"/>
      <c r="E3" s="185"/>
      <c r="F3" s="185"/>
      <c r="G3" s="185"/>
      <c r="H3" s="185"/>
      <c r="I3" s="181"/>
    </row>
    <row r="4" spans="1:9" ht="13.5" thickBot="1">
      <c r="B4" s="153"/>
      <c r="C4" s="182"/>
      <c r="D4" s="182"/>
      <c r="E4" s="182"/>
      <c r="F4" s="182"/>
      <c r="G4" s="182"/>
      <c r="H4" s="181"/>
      <c r="I4" s="181"/>
    </row>
    <row r="5" spans="1:9" ht="24" customHeight="1" thickBot="1">
      <c r="B5" s="977" t="s">
        <v>117</v>
      </c>
      <c r="C5" s="978"/>
      <c r="D5" s="978"/>
      <c r="E5" s="979"/>
      <c r="F5" s="153"/>
      <c r="G5" s="153"/>
      <c r="H5" s="153"/>
      <c r="I5" s="153"/>
    </row>
    <row r="6" spans="1:9" ht="37.5" customHeight="1" thickBot="1">
      <c r="B6" s="946" t="s">
        <v>45</v>
      </c>
      <c r="C6" s="947" t="s">
        <v>467</v>
      </c>
      <c r="D6" s="948" t="s">
        <v>468</v>
      </c>
      <c r="E6" s="949" t="s">
        <v>170</v>
      </c>
      <c r="F6" s="153"/>
      <c r="G6" s="153"/>
      <c r="H6" s="153"/>
      <c r="I6" s="153"/>
    </row>
    <row r="7" spans="1:9" ht="22.5" customHeight="1" thickBot="1">
      <c r="B7" s="961" t="s">
        <v>11</v>
      </c>
      <c r="C7" s="962">
        <v>4.378448176470588</v>
      </c>
      <c r="D7" s="963">
        <v>4.4900126470588235</v>
      </c>
      <c r="E7" s="964">
        <f>((C7-D7)/D7)*100</f>
        <v>-2.484725085603392</v>
      </c>
      <c r="F7" s="183"/>
      <c r="G7" s="183"/>
      <c r="H7" s="183"/>
      <c r="I7" s="153"/>
    </row>
    <row r="8" spans="1:9" ht="16.5" customHeight="1">
      <c r="B8" s="950" t="s">
        <v>46</v>
      </c>
      <c r="C8" s="951">
        <v>4.4005405294117645</v>
      </c>
      <c r="D8" s="952">
        <v>4.5073179411764706</v>
      </c>
      <c r="E8" s="953">
        <f>((C8-D8)/D8)*100</f>
        <v>-2.368978917356686</v>
      </c>
      <c r="F8" s="283"/>
      <c r="G8" s="183"/>
      <c r="H8" s="183"/>
      <c r="I8" s="153"/>
    </row>
    <row r="9" spans="1:9" ht="15.75" customHeight="1">
      <c r="B9" s="954" t="s">
        <v>47</v>
      </c>
      <c r="C9" s="955">
        <v>4.3974495882352951</v>
      </c>
      <c r="D9" s="956">
        <v>4.5037177058823525</v>
      </c>
      <c r="E9" s="92">
        <f>((C9-D9)/D9)*100</f>
        <v>-2.3595643552050247</v>
      </c>
      <c r="F9" s="183"/>
      <c r="G9" s="183"/>
      <c r="H9" s="183"/>
      <c r="I9" s="153"/>
    </row>
    <row r="10" spans="1:9" ht="15.75" customHeight="1">
      <c r="B10" s="954" t="s">
        <v>128</v>
      </c>
      <c r="C10" s="955">
        <v>4.3999348823529418</v>
      </c>
      <c r="D10" s="956">
        <v>4.5077415882352936</v>
      </c>
      <c r="E10" s="92">
        <f>((C10-D10)/D10)*100</f>
        <v>-2.3915901959357058</v>
      </c>
      <c r="F10" s="183"/>
      <c r="G10" s="183"/>
      <c r="H10" s="183"/>
      <c r="I10" s="153"/>
    </row>
    <row r="11" spans="1:9" ht="15.75" customHeight="1" thickBot="1">
      <c r="B11" s="957" t="s">
        <v>48</v>
      </c>
      <c r="C11" s="958">
        <v>4.3294871176470586</v>
      </c>
      <c r="D11" s="959">
        <v>4.455455588235294</v>
      </c>
      <c r="E11" s="93">
        <f>((C11-D11)/D11)*100</f>
        <v>-2.8272859664645122</v>
      </c>
      <c r="F11" s="183"/>
      <c r="G11" s="183"/>
      <c r="H11" s="183"/>
      <c r="I11" s="153"/>
    </row>
    <row r="12" spans="1:9" ht="15.75">
      <c r="B12" s="192" t="s">
        <v>460</v>
      </c>
      <c r="C12" s="192"/>
      <c r="D12" s="192"/>
      <c r="E12" s="192"/>
      <c r="F12" s="192"/>
      <c r="G12" s="960"/>
      <c r="H12" s="153"/>
      <c r="I12" s="153"/>
    </row>
    <row r="13" spans="1:9" ht="15.75">
      <c r="B13" s="184" t="s">
        <v>176</v>
      </c>
      <c r="C13" s="184"/>
      <c r="D13" s="184"/>
      <c r="E13" s="184"/>
      <c r="F13" s="184"/>
      <c r="G13" s="153"/>
      <c r="H13" s="153"/>
      <c r="I13" s="153"/>
    </row>
    <row r="14" spans="1:9">
      <c r="B14" s="153"/>
      <c r="C14" s="153"/>
      <c r="D14" s="153"/>
      <c r="E14" s="153"/>
      <c r="F14" s="153"/>
      <c r="G14" s="153"/>
      <c r="H14" s="153"/>
      <c r="I14" s="153"/>
    </row>
    <row r="15" spans="1:9" ht="18.75" customHeight="1"/>
    <row r="16" spans="1:9" ht="18.75" customHeight="1">
      <c r="B16" s="980" t="s">
        <v>159</v>
      </c>
      <c r="C16" s="980"/>
      <c r="D16" s="980"/>
      <c r="E16" s="980"/>
      <c r="F16" s="980"/>
      <c r="G16" s="980"/>
    </row>
    <row r="17" spans="2:9" ht="18.75" customHeight="1">
      <c r="B17" s="184" t="s">
        <v>177</v>
      </c>
      <c r="C17" s="185"/>
      <c r="D17" s="185"/>
      <c r="E17" s="185"/>
      <c r="F17" s="185"/>
    </row>
    <row r="18" spans="2:9" ht="18.75" customHeight="1">
      <c r="B18" s="184"/>
      <c r="C18" s="185"/>
      <c r="D18" s="185"/>
      <c r="E18" s="185"/>
      <c r="F18" s="185"/>
    </row>
    <row r="19" spans="2:9" ht="22.5" customHeight="1" thickBot="1">
      <c r="B19" s="259" t="s">
        <v>138</v>
      </c>
      <c r="C19" s="260"/>
      <c r="D19" s="140"/>
      <c r="E19" s="140"/>
      <c r="F19" s="3"/>
      <c r="G19" s="140"/>
    </row>
    <row r="20" spans="2:9" ht="15.75" customHeight="1" thickBot="1">
      <c r="B20" s="981" t="s">
        <v>11</v>
      </c>
      <c r="C20" s="197" t="s">
        <v>160</v>
      </c>
      <c r="D20" s="261"/>
      <c r="E20" s="261"/>
      <c r="F20" s="262"/>
      <c r="G20" s="983" t="s">
        <v>161</v>
      </c>
    </row>
    <row r="21" spans="2:9" ht="18" customHeight="1" thickBot="1">
      <c r="B21" s="982"/>
      <c r="C21" s="263" t="s">
        <v>162</v>
      </c>
      <c r="D21" s="264"/>
      <c r="E21" s="263" t="s">
        <v>163</v>
      </c>
      <c r="F21" s="264"/>
      <c r="G21" s="984"/>
      <c r="H21" s="145"/>
    </row>
    <row r="22" spans="2:9" ht="15.75" customHeight="1" thickBot="1">
      <c r="B22" s="982"/>
      <c r="C22" s="276" t="s">
        <v>467</v>
      </c>
      <c r="D22" s="277" t="s">
        <v>469</v>
      </c>
      <c r="E22" s="265" t="str">
        <f>C22</f>
        <v>2018-10-21</v>
      </c>
      <c r="F22" s="265" t="str">
        <f>D22</f>
        <v>2017-10-22</v>
      </c>
      <c r="G22" s="985"/>
    </row>
    <row r="23" spans="2:9" ht="15">
      <c r="B23" s="266" t="s">
        <v>108</v>
      </c>
      <c r="C23" s="267">
        <v>5762.0715686274507</v>
      </c>
      <c r="D23" s="268">
        <v>6340.9480392156856</v>
      </c>
      <c r="E23" s="269">
        <f>(C23/1.32)/1000</f>
        <v>4.3652057338086738</v>
      </c>
      <c r="F23" s="269">
        <f>(D23/1.32)/1000</f>
        <v>4.8037485145573378</v>
      </c>
      <c r="G23" s="270">
        <f t="shared" ref="G23:G29" si="0">((E23-F23)/F23)*100</f>
        <v>-9.1291785866745219</v>
      </c>
    </row>
    <row r="24" spans="2:9" ht="15">
      <c r="B24" s="249" t="s">
        <v>12</v>
      </c>
      <c r="C24" s="279">
        <v>5645.2205882352937</v>
      </c>
      <c r="D24" s="278">
        <v>6251.5019607843142</v>
      </c>
      <c r="E24" s="271">
        <f>(C24/1.32)/1000</f>
        <v>4.2766822638146156</v>
      </c>
      <c r="F24" s="271">
        <f>(D24/1.32)/1000</f>
        <v>4.735986333927511</v>
      </c>
      <c r="G24" s="272">
        <f t="shared" si="0"/>
        <v>-9.6981713570950845</v>
      </c>
    </row>
    <row r="25" spans="2:9" ht="15">
      <c r="B25" s="249" t="s">
        <v>13</v>
      </c>
      <c r="C25" s="279">
        <v>5265.6970588235299</v>
      </c>
      <c r="D25" s="278">
        <v>5858.3745098039217</v>
      </c>
      <c r="E25" s="271">
        <f>(C25/1.31)/1000</f>
        <v>4.019616075437809</v>
      </c>
      <c r="F25" s="271">
        <f>(D25/1.31)/1000</f>
        <v>4.4720416105373442</v>
      </c>
      <c r="G25" s="272">
        <f t="shared" si="0"/>
        <v>-10.116755936114231</v>
      </c>
    </row>
    <row r="26" spans="2:9" ht="15.75">
      <c r="B26" s="249" t="s">
        <v>14</v>
      </c>
      <c r="C26" s="279">
        <v>4924.560784313725</v>
      </c>
      <c r="D26" s="278">
        <v>5486.1460784313722</v>
      </c>
      <c r="E26" s="271">
        <f>(C26/1.3)/1000</f>
        <v>3.788123680241327</v>
      </c>
      <c r="F26" s="271">
        <f>(D26/1.3)/1000</f>
        <v>4.2201123680241324</v>
      </c>
      <c r="G26" s="272">
        <f t="shared" si="0"/>
        <v>-10.236426192250034</v>
      </c>
      <c r="H26" s="184"/>
      <c r="I26" s="184"/>
    </row>
    <row r="27" spans="2:9" ht="15.75">
      <c r="B27" s="249" t="s">
        <v>15</v>
      </c>
      <c r="C27" s="279">
        <v>4326.8529411764712</v>
      </c>
      <c r="D27" s="278">
        <v>5068.3686274509801</v>
      </c>
      <c r="E27" s="271">
        <f>(C27/1.29)/1000</f>
        <v>3.354149566803466</v>
      </c>
      <c r="F27" s="271">
        <f>(D27/1.29)/1000</f>
        <v>3.9289679282565735</v>
      </c>
      <c r="G27" s="272">
        <f t="shared" si="0"/>
        <v>-14.630263518291823</v>
      </c>
      <c r="H27" s="184"/>
      <c r="I27" s="184"/>
    </row>
    <row r="28" spans="2:9" ht="15.75">
      <c r="B28" s="249" t="s">
        <v>16</v>
      </c>
      <c r="C28" s="279">
        <v>4209.1568627450979</v>
      </c>
      <c r="D28" s="278">
        <v>4978.0676470588232</v>
      </c>
      <c r="E28" s="271">
        <f>(C28/1.28)/1000</f>
        <v>3.2884037990196076</v>
      </c>
      <c r="F28" s="271">
        <f>(D28/1.28)/1000</f>
        <v>3.8891153492647055</v>
      </c>
      <c r="G28" s="272">
        <f t="shared" si="0"/>
        <v>-15.445968974889656</v>
      </c>
      <c r="H28" s="184"/>
      <c r="I28" s="184"/>
    </row>
    <row r="29" spans="2:9" ht="16.5" thickBot="1">
      <c r="B29" s="273" t="s">
        <v>107</v>
      </c>
      <c r="C29" s="280">
        <v>5613.3950980392156</v>
      </c>
      <c r="D29" s="281">
        <v>6205.2872549019603</v>
      </c>
      <c r="E29" s="274">
        <f>(C29*0.78)/1000</f>
        <v>4.378448176470588</v>
      </c>
      <c r="F29" s="274">
        <f>(D29*0.78)/1000</f>
        <v>4.8401240588235295</v>
      </c>
      <c r="G29" s="275">
        <f t="shared" si="0"/>
        <v>-9.5385134087897576</v>
      </c>
      <c r="H29" s="184" t="s">
        <v>164</v>
      </c>
      <c r="I29" s="184"/>
    </row>
    <row r="30" spans="2:9" ht="15.75">
      <c r="B30" s="184" t="s">
        <v>175</v>
      </c>
      <c r="C30" s="184"/>
      <c r="D30" s="184"/>
      <c r="E30" s="184"/>
      <c r="F30" s="184"/>
      <c r="G30" s="184"/>
    </row>
    <row r="31" spans="2:9" ht="15.75">
      <c r="B31" s="184" t="s">
        <v>176</v>
      </c>
      <c r="C31" s="184"/>
      <c r="D31" s="184"/>
      <c r="E31" s="184"/>
      <c r="F31" s="184"/>
      <c r="G31" s="184"/>
    </row>
    <row r="32" spans="2:9" ht="15.75">
      <c r="B32" s="184"/>
      <c r="C32" s="184"/>
      <c r="D32" s="184"/>
      <c r="E32" s="184"/>
      <c r="F32" s="184"/>
      <c r="G32" s="184"/>
    </row>
    <row r="33" spans="2:7" ht="15.75">
      <c r="B33" s="286" t="s">
        <v>184</v>
      </c>
      <c r="C33" s="287"/>
      <c r="D33" s="187"/>
      <c r="E33" s="187"/>
      <c r="F33" s="184"/>
      <c r="G33" s="184"/>
    </row>
    <row r="34" spans="2:7" ht="15.75">
      <c r="B34" s="184"/>
      <c r="C34" s="187"/>
      <c r="D34" s="187"/>
      <c r="E34" s="187"/>
      <c r="F34" s="184"/>
      <c r="G34" s="184"/>
    </row>
    <row r="35" spans="2:7" ht="15.75">
      <c r="B35" s="184" t="s">
        <v>41</v>
      </c>
      <c r="C35" s="187"/>
      <c r="D35" s="187"/>
      <c r="E35" s="187"/>
      <c r="F35" s="184"/>
      <c r="G35" s="184"/>
    </row>
    <row r="36" spans="2:7" ht="15.75">
      <c r="B36" s="184" t="s">
        <v>42</v>
      </c>
      <c r="C36" s="187"/>
      <c r="D36" s="187"/>
      <c r="E36" s="187"/>
      <c r="F36" s="184"/>
      <c r="G36" s="184"/>
    </row>
    <row r="37" spans="2:7" ht="15.75">
      <c r="B37" s="184" t="s">
        <v>43</v>
      </c>
      <c r="C37" s="187"/>
      <c r="D37" s="187"/>
      <c r="E37" s="187"/>
      <c r="F37" s="184"/>
      <c r="G37" s="184"/>
    </row>
    <row r="38" spans="2:7" ht="15.75">
      <c r="B38" s="184" t="s">
        <v>44</v>
      </c>
      <c r="C38" s="184"/>
      <c r="D38" s="184"/>
      <c r="E38" s="184"/>
      <c r="F38" s="184"/>
      <c r="G38" s="184"/>
    </row>
  </sheetData>
  <mergeCells count="5">
    <mergeCell ref="B1:D1"/>
    <mergeCell ref="B5:E5"/>
    <mergeCell ref="B16:G16"/>
    <mergeCell ref="B20:B22"/>
    <mergeCell ref="G20:G22"/>
  </mergeCells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1"/>
  <dimension ref="A1:T405"/>
  <sheetViews>
    <sheetView zoomScale="90" zoomScaleNormal="90" workbookViewId="0">
      <selection activeCell="J26" sqref="J26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2.28515625" customWidth="1"/>
    <col min="7" max="7" width="21.28515625" customWidth="1"/>
    <col min="8" max="8" width="8.28515625" customWidth="1"/>
    <col min="9" max="12" width="8.85546875" customWidth="1"/>
    <col min="13" max="13" width="10.140625" customWidth="1"/>
    <col min="14" max="17" width="11" customWidth="1"/>
  </cols>
  <sheetData>
    <row r="1" spans="1:20" ht="26.25" customHeight="1">
      <c r="A1" s="11"/>
      <c r="B1" s="986" t="s">
        <v>114</v>
      </c>
      <c r="C1" s="986"/>
      <c r="D1" s="986"/>
      <c r="E1" s="986"/>
      <c r="F1" s="198" t="str">
        <f>SKUP_SEUROP_tyg!J1</f>
        <v xml:space="preserve"> 15.10.2018 - 21.10.2018 r. </v>
      </c>
      <c r="G1" s="198"/>
      <c r="I1" s="23"/>
    </row>
    <row r="2" spans="1:20" ht="18" customHeight="1">
      <c r="A2" s="11"/>
      <c r="B2" s="35"/>
      <c r="C2" s="35"/>
      <c r="D2" s="35"/>
      <c r="E2" s="35"/>
      <c r="F2" s="35"/>
      <c r="G2" s="35"/>
      <c r="H2" s="35"/>
      <c r="I2" s="23"/>
    </row>
    <row r="3" spans="1:20" ht="18" customHeight="1" thickBot="1">
      <c r="A3" s="11"/>
      <c r="B3" s="134" t="s">
        <v>178</v>
      </c>
      <c r="G3" s="35"/>
      <c r="H3" s="35"/>
      <c r="I3" s="23"/>
    </row>
    <row r="4" spans="1:20" ht="19.5" thickBot="1">
      <c r="A4" s="2"/>
      <c r="B4" s="98" t="s">
        <v>17</v>
      </c>
      <c r="C4" s="99"/>
      <c r="D4" s="99"/>
      <c r="E4" s="100"/>
      <c r="F4" s="23"/>
      <c r="G4" s="23"/>
      <c r="H4" s="23"/>
      <c r="I4" s="23"/>
    </row>
    <row r="5" spans="1:20" ht="21" customHeight="1">
      <c r="A5" s="2"/>
      <c r="B5" s="24" t="s">
        <v>45</v>
      </c>
      <c r="C5" s="34" t="s">
        <v>3</v>
      </c>
      <c r="D5" s="34"/>
      <c r="E5" s="987" t="s">
        <v>170</v>
      </c>
      <c r="F5" s="23"/>
      <c r="G5" s="23"/>
      <c r="H5" s="23"/>
      <c r="I5" s="23"/>
      <c r="K5" s="85"/>
    </row>
    <row r="6" spans="1:20" ht="19.5" customHeight="1" thickBot="1">
      <c r="A6" s="2"/>
      <c r="B6" s="25"/>
      <c r="C6" s="36" t="s">
        <v>470</v>
      </c>
      <c r="D6" s="36" t="s">
        <v>471</v>
      </c>
      <c r="E6" s="988"/>
      <c r="F6" s="23"/>
      <c r="G6" s="23"/>
      <c r="H6" s="23"/>
      <c r="I6" s="23"/>
    </row>
    <row r="7" spans="1:20" s="9" customFormat="1" ht="23.25" customHeight="1" thickBot="1">
      <c r="A7" s="20"/>
      <c r="B7" s="88" t="s">
        <v>19</v>
      </c>
      <c r="C7" s="89"/>
      <c r="D7" s="89"/>
      <c r="E7" s="90"/>
      <c r="F7" s="23"/>
      <c r="G7" s="23"/>
      <c r="H7" s="23"/>
      <c r="I7" s="23"/>
      <c r="J7"/>
      <c r="K7"/>
      <c r="L7"/>
      <c r="M7"/>
      <c r="N7"/>
      <c r="O7"/>
      <c r="P7"/>
      <c r="Q7"/>
      <c r="R7"/>
      <c r="S7"/>
      <c r="T7"/>
    </row>
    <row r="8" spans="1:20" ht="20.100000000000001" customHeight="1">
      <c r="A8" s="2"/>
      <c r="B8" s="188" t="s">
        <v>11</v>
      </c>
      <c r="C8" s="189">
        <v>6474.8729999999996</v>
      </c>
      <c r="D8" s="189">
        <v>6585.7790000000005</v>
      </c>
      <c r="E8" s="190">
        <v>-1.68402249756636</v>
      </c>
      <c r="F8" s="23"/>
      <c r="G8" s="23"/>
      <c r="H8" s="87"/>
      <c r="I8" s="23"/>
    </row>
    <row r="9" spans="1:20" ht="20.100000000000001" customHeight="1">
      <c r="A9" s="2"/>
      <c r="B9" s="126" t="s">
        <v>109</v>
      </c>
      <c r="C9" s="121">
        <v>6474.0940000000001</v>
      </c>
      <c r="D9" s="121">
        <v>6597.1909999999998</v>
      </c>
      <c r="E9" s="96">
        <v>-1.8659001990392541</v>
      </c>
      <c r="F9" s="23"/>
      <c r="G9" s="23"/>
      <c r="H9" s="23"/>
      <c r="I9" s="23"/>
    </row>
    <row r="10" spans="1:20" ht="20.100000000000001" customHeight="1">
      <c r="A10" s="2"/>
      <c r="B10" s="126" t="s">
        <v>110</v>
      </c>
      <c r="C10" s="121">
        <v>7825.8950000000004</v>
      </c>
      <c r="D10" s="121">
        <v>7924.1049999999996</v>
      </c>
      <c r="E10" s="96">
        <v>-1.2393828703683145</v>
      </c>
      <c r="F10" s="23"/>
      <c r="G10" s="23"/>
      <c r="H10" s="84"/>
      <c r="I10" s="23"/>
    </row>
    <row r="11" spans="1:20" ht="20.100000000000001" customHeight="1">
      <c r="A11" s="2"/>
      <c r="B11" s="126" t="s">
        <v>111</v>
      </c>
      <c r="C11" s="121">
        <v>6538.5810000000001</v>
      </c>
      <c r="D11" s="121">
        <v>6486.7089999999998</v>
      </c>
      <c r="E11" s="96">
        <v>0.7996659014609766</v>
      </c>
      <c r="F11" s="23"/>
      <c r="G11" s="41"/>
      <c r="H11" s="84"/>
      <c r="I11" s="23"/>
    </row>
    <row r="12" spans="1:20" ht="20.100000000000001" customHeight="1" thickBot="1">
      <c r="A12" s="2"/>
      <c r="B12" s="127" t="s">
        <v>112</v>
      </c>
      <c r="C12" s="122">
        <v>6450.5119999999997</v>
      </c>
      <c r="D12" s="122">
        <v>6613.4040000000005</v>
      </c>
      <c r="E12" s="97">
        <v>-2.4630583584490036</v>
      </c>
      <c r="F12" s="23"/>
      <c r="G12" s="23"/>
      <c r="H12" s="23"/>
      <c r="I12" s="23"/>
    </row>
    <row r="13" spans="1:20">
      <c r="B13" s="14"/>
      <c r="H13" s="23"/>
      <c r="I13" s="23"/>
    </row>
    <row r="14" spans="1:20">
      <c r="B14" s="14"/>
      <c r="H14" s="23"/>
      <c r="I14" s="23"/>
    </row>
    <row r="15" spans="1:20" ht="15.75">
      <c r="B15" s="980" t="s">
        <v>159</v>
      </c>
      <c r="C15" s="980"/>
      <c r="D15" s="980"/>
      <c r="E15" s="980"/>
      <c r="F15" s="980"/>
      <c r="G15" s="980"/>
      <c r="H15" s="23"/>
      <c r="I15" s="23"/>
    </row>
    <row r="16" spans="1:20" ht="15.75">
      <c r="B16" s="288"/>
      <c r="C16" s="288"/>
      <c r="D16" s="288"/>
      <c r="E16" s="288"/>
      <c r="F16" s="288"/>
      <c r="G16" s="288"/>
      <c r="H16" s="23"/>
      <c r="I16" s="23"/>
    </row>
    <row r="17" spans="2:20" ht="18" customHeight="1" thickBot="1">
      <c r="B17" s="134" t="s">
        <v>91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2:20" ht="18" customHeight="1" thickBot="1">
      <c r="B18" s="991" t="s">
        <v>472</v>
      </c>
      <c r="C18" s="992"/>
      <c r="D18" s="992"/>
      <c r="E18" s="99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2:20" ht="18" customHeight="1" thickBot="1">
      <c r="B19" s="989" t="s">
        <v>45</v>
      </c>
      <c r="C19" s="994" t="s">
        <v>119</v>
      </c>
      <c r="D19" s="995"/>
      <c r="E19" s="238" t="s">
        <v>473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2:20" ht="18" customHeight="1" thickBot="1">
      <c r="B20" s="990">
        <v>0</v>
      </c>
      <c r="C20" s="239" t="s">
        <v>470</v>
      </c>
      <c r="D20" s="240" t="s">
        <v>474</v>
      </c>
      <c r="E20" s="200" t="s">
        <v>18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241" t="s">
        <v>11</v>
      </c>
      <c r="C21" s="242">
        <v>6474.8729999999996</v>
      </c>
      <c r="D21" s="243">
        <v>7044.9489999999996</v>
      </c>
      <c r="E21" s="244">
        <v>-8.0919819291807507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2:20" ht="21.75" customHeight="1">
      <c r="B22" s="245" t="s">
        <v>109</v>
      </c>
      <c r="C22" s="246">
        <v>6474.0940000000001</v>
      </c>
      <c r="D22" s="247">
        <v>7201.0969999999998</v>
      </c>
      <c r="E22" s="248">
        <v>-10.095725692904841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20" ht="21.75" customHeight="1">
      <c r="B23" s="249" t="s">
        <v>110</v>
      </c>
      <c r="C23" s="250">
        <v>7825.8950000000004</v>
      </c>
      <c r="D23" s="251">
        <v>7068.4620000000004</v>
      </c>
      <c r="E23" s="252">
        <v>10.715669122929429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2:20" ht="21.75" customHeight="1">
      <c r="B24" s="253" t="s">
        <v>111</v>
      </c>
      <c r="C24" s="250">
        <v>6538.5810000000001</v>
      </c>
      <c r="D24" s="251">
        <v>7184.8519999999999</v>
      </c>
      <c r="E24" s="252">
        <v>-8.9949104031648766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254" t="s">
        <v>112</v>
      </c>
      <c r="C25" s="255">
        <v>6450.5119999999997</v>
      </c>
      <c r="D25" s="256">
        <v>6988.33</v>
      </c>
      <c r="E25" s="257">
        <v>-7.6959445246575386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2:20" ht="15.75">
      <c r="B29" s="286" t="s">
        <v>174</v>
      </c>
      <c r="C29" s="287"/>
      <c r="D29" s="187"/>
      <c r="E29" s="187"/>
      <c r="F29" s="184"/>
      <c r="G29" s="18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2:20" ht="15.75">
      <c r="B30" s="184"/>
      <c r="C30" s="187"/>
      <c r="D30" s="187"/>
      <c r="E30" s="187"/>
      <c r="F30" s="184"/>
      <c r="G30" s="18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2:20" ht="15.75">
      <c r="B31" s="184" t="s">
        <v>41</v>
      </c>
      <c r="C31" s="187"/>
      <c r="D31" s="187"/>
      <c r="E31" s="187"/>
      <c r="F31" s="184"/>
      <c r="G31" s="18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2:20" ht="15.75">
      <c r="B32" s="184" t="s">
        <v>42</v>
      </c>
      <c r="C32" s="187"/>
      <c r="D32" s="187"/>
      <c r="E32" s="187"/>
      <c r="F32" s="184"/>
      <c r="G32" s="18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2:20" ht="15.75">
      <c r="B33" s="184" t="s">
        <v>43</v>
      </c>
      <c r="C33" s="187"/>
      <c r="D33" s="187"/>
      <c r="E33" s="187"/>
      <c r="F33" s="184"/>
      <c r="G33" s="18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2:20" ht="15.75">
      <c r="B34" s="184" t="s">
        <v>44</v>
      </c>
      <c r="C34" s="184"/>
      <c r="D34" s="184"/>
      <c r="E34" s="184"/>
      <c r="F34" s="184"/>
      <c r="G34" s="18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6">
    <mergeCell ref="B1:E1"/>
    <mergeCell ref="B15:G15"/>
    <mergeCell ref="E5:E6"/>
    <mergeCell ref="B19:B20"/>
    <mergeCell ref="B18:E18"/>
    <mergeCell ref="C19:D19"/>
  </mergeCells>
  <phoneticPr fontId="0" type="noConversion"/>
  <pageMargins left="0.75" right="0.75" top="1" bottom="1" header="0.5" footer="0.5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55"/>
  <sheetViews>
    <sheetView topLeftCell="A10" zoomScaleNormal="100" workbookViewId="0">
      <selection activeCell="J31" sqref="J31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20.5703125" customWidth="1"/>
    <col min="7" max="7" width="10.28515625" customWidth="1"/>
    <col min="8" max="8" width="13.5703125" customWidth="1"/>
    <col min="9" max="9" width="9.42578125" customWidth="1"/>
    <col min="10" max="10" width="10" customWidth="1"/>
    <col min="11" max="11" width="7.5703125" customWidth="1"/>
    <col min="12" max="12" width="8.28515625" customWidth="1"/>
  </cols>
  <sheetData>
    <row r="1" spans="2:8" ht="19.5" customHeight="1">
      <c r="B1" s="998" t="s">
        <v>115</v>
      </c>
      <c r="C1" s="998"/>
      <c r="D1" s="998"/>
      <c r="E1" s="998"/>
      <c r="F1" s="198" t="str">
        <f>SKUP_SEUROP_tyg!J1</f>
        <v xml:space="preserve"> 15.10.2018 - 21.10.2018 r. </v>
      </c>
      <c r="G1" s="198"/>
      <c r="H1" s="37"/>
    </row>
    <row r="2" spans="2:8" ht="14.25">
      <c r="B2" s="33"/>
      <c r="C2" s="33"/>
      <c r="D2" s="33"/>
      <c r="E2" s="33"/>
      <c r="F2" s="33"/>
      <c r="G2" s="33"/>
    </row>
    <row r="3" spans="2:8" ht="15.75" thickBot="1">
      <c r="B3" s="134" t="s">
        <v>91</v>
      </c>
      <c r="G3" s="33"/>
    </row>
    <row r="4" spans="2:8" ht="24.75" customHeight="1" thickBot="1">
      <c r="B4" s="156" t="s">
        <v>17</v>
      </c>
      <c r="C4" s="157"/>
      <c r="D4" s="157"/>
      <c r="E4" s="158"/>
      <c r="F4" s="26"/>
      <c r="G4" s="26"/>
    </row>
    <row r="5" spans="2:8" ht="24.75" customHeight="1">
      <c r="B5" s="999" t="s">
        <v>20</v>
      </c>
      <c r="C5" s="996" t="s">
        <v>119</v>
      </c>
      <c r="D5" s="997"/>
      <c r="E5" s="196" t="s">
        <v>171</v>
      </c>
      <c r="F5" s="26"/>
      <c r="G5" s="26"/>
    </row>
    <row r="6" spans="2:8" ht="21" customHeight="1" thickBot="1">
      <c r="B6" s="1000"/>
      <c r="C6" s="155" t="s">
        <v>470</v>
      </c>
      <c r="D6" s="155" t="s">
        <v>471</v>
      </c>
      <c r="E6" s="191" t="s">
        <v>18</v>
      </c>
      <c r="F6" s="26"/>
      <c r="G6" s="26"/>
    </row>
    <row r="7" spans="2:8" ht="16.5" customHeight="1">
      <c r="B7" s="7" t="s">
        <v>11</v>
      </c>
      <c r="C7" s="8"/>
      <c r="D7" s="8"/>
      <c r="E7" s="154"/>
      <c r="F7" s="26"/>
      <c r="G7" s="26"/>
    </row>
    <row r="8" spans="2:8" ht="16.5" customHeight="1">
      <c r="B8" s="128" t="s">
        <v>21</v>
      </c>
      <c r="C8" s="121">
        <v>11328.748</v>
      </c>
      <c r="D8" s="121">
        <v>11304.208000000001</v>
      </c>
      <c r="E8" s="86">
        <v>0.21708730058752507</v>
      </c>
      <c r="F8" s="26"/>
      <c r="G8" s="26"/>
    </row>
    <row r="9" spans="2:8" ht="16.5" customHeight="1">
      <c r="B9" s="128" t="s">
        <v>22</v>
      </c>
      <c r="C9" s="121">
        <v>15859.822</v>
      </c>
      <c r="D9" s="121">
        <v>17134.477999999999</v>
      </c>
      <c r="E9" s="86">
        <v>-7.4391294558258449</v>
      </c>
      <c r="F9" s="26"/>
      <c r="G9" s="26"/>
    </row>
    <row r="10" spans="2:8" ht="16.5" customHeight="1" thickBot="1">
      <c r="B10" s="128" t="s">
        <v>23</v>
      </c>
      <c r="C10" s="121">
        <v>11003.902</v>
      </c>
      <c r="D10" s="121">
        <v>11086.697</v>
      </c>
      <c r="E10" s="86">
        <v>-0.74679591225411923</v>
      </c>
    </row>
    <row r="11" spans="2:8" ht="16.5" customHeight="1">
      <c r="B11" s="7" t="s">
        <v>24</v>
      </c>
      <c r="C11" s="68"/>
      <c r="D11" s="68"/>
      <c r="E11" s="154"/>
    </row>
    <row r="12" spans="2:8" ht="16.5" customHeight="1">
      <c r="B12" s="128" t="s">
        <v>21</v>
      </c>
      <c r="C12" s="121">
        <v>9714.6990000000005</v>
      </c>
      <c r="D12" s="121">
        <v>9900.4590000000007</v>
      </c>
      <c r="E12" s="129">
        <v>-1.8762766453555357</v>
      </c>
    </row>
    <row r="13" spans="2:8" ht="16.5" customHeight="1">
      <c r="B13" s="128" t="s">
        <v>22</v>
      </c>
      <c r="C13" s="121">
        <v>20119.258000000002</v>
      </c>
      <c r="D13" s="121">
        <v>20189.306</v>
      </c>
      <c r="E13" s="129">
        <v>-0.34695595777288663</v>
      </c>
    </row>
    <row r="14" spans="2:8" ht="16.5" customHeight="1" thickBot="1">
      <c r="B14" s="128" t="s">
        <v>23</v>
      </c>
      <c r="C14" s="121" t="s">
        <v>158</v>
      </c>
      <c r="D14" s="121">
        <v>10196.101000000001</v>
      </c>
      <c r="E14" s="129" t="s">
        <v>158</v>
      </c>
    </row>
    <row r="15" spans="2:8" ht="16.5" customHeight="1">
      <c r="B15" s="7" t="s">
        <v>25</v>
      </c>
      <c r="C15" s="68"/>
      <c r="D15" s="68"/>
      <c r="E15" s="154"/>
    </row>
    <row r="16" spans="2:8" ht="16.5" customHeight="1">
      <c r="B16" s="128" t="s">
        <v>21</v>
      </c>
      <c r="C16" s="121" t="s">
        <v>158</v>
      </c>
      <c r="D16" s="121" t="s">
        <v>158</v>
      </c>
      <c r="E16" s="129" t="s">
        <v>158</v>
      </c>
    </row>
    <row r="17" spans="2:5" ht="16.5" customHeight="1">
      <c r="B17" s="128" t="s">
        <v>22</v>
      </c>
      <c r="C17" s="121" t="s">
        <v>158</v>
      </c>
      <c r="D17" s="121" t="s">
        <v>158</v>
      </c>
      <c r="E17" s="129" t="s">
        <v>158</v>
      </c>
    </row>
    <row r="18" spans="2:5" ht="16.5" customHeight="1" thickBot="1">
      <c r="B18" s="128" t="s">
        <v>23</v>
      </c>
      <c r="C18" s="121" t="s">
        <v>158</v>
      </c>
      <c r="D18" s="121" t="s">
        <v>158</v>
      </c>
      <c r="E18" s="129" t="s">
        <v>158</v>
      </c>
    </row>
    <row r="19" spans="2:5" ht="16.5" customHeight="1">
      <c r="B19" s="7" t="s">
        <v>26</v>
      </c>
      <c r="C19" s="68"/>
      <c r="D19" s="68"/>
      <c r="E19" s="154"/>
    </row>
    <row r="20" spans="2:5" ht="16.5" customHeight="1">
      <c r="B20" s="128" t="s">
        <v>21</v>
      </c>
      <c r="C20" s="121">
        <v>10903.446</v>
      </c>
      <c r="D20" s="121">
        <v>10618.124</v>
      </c>
      <c r="E20" s="129">
        <v>2.6871225086465378</v>
      </c>
    </row>
    <row r="21" spans="2:5" ht="16.5" customHeight="1">
      <c r="B21" s="130" t="s">
        <v>22</v>
      </c>
      <c r="C21" s="121">
        <v>16283.348</v>
      </c>
      <c r="D21" s="121">
        <v>16325.593000000001</v>
      </c>
      <c r="E21" s="129">
        <v>-0.2587654855783848</v>
      </c>
    </row>
    <row r="22" spans="2:5" ht="16.5" customHeight="1" thickBot="1">
      <c r="B22" s="130" t="s">
        <v>23</v>
      </c>
      <c r="C22" s="121" t="s">
        <v>158</v>
      </c>
      <c r="D22" s="121" t="s">
        <v>158</v>
      </c>
      <c r="E22" s="129" t="s">
        <v>158</v>
      </c>
    </row>
    <row r="23" spans="2:5" ht="16.5" customHeight="1">
      <c r="B23" s="7" t="s">
        <v>27</v>
      </c>
      <c r="C23" s="68"/>
      <c r="D23" s="68"/>
      <c r="E23" s="154"/>
    </row>
    <row r="24" spans="2:5" ht="16.5" customHeight="1">
      <c r="B24" s="128" t="s">
        <v>21</v>
      </c>
      <c r="C24" s="121">
        <v>10507.668</v>
      </c>
      <c r="D24" s="121">
        <v>10878.432000000001</v>
      </c>
      <c r="E24" s="129">
        <v>-3.4082485417016075</v>
      </c>
    </row>
    <row r="25" spans="2:5" ht="16.5" customHeight="1">
      <c r="B25" s="130" t="s">
        <v>22</v>
      </c>
      <c r="C25" s="121">
        <v>16590.534</v>
      </c>
      <c r="D25" s="121">
        <v>16768.111000000001</v>
      </c>
      <c r="E25" s="129">
        <v>-1.0590161288889435</v>
      </c>
    </row>
    <row r="26" spans="2:5" ht="16.5" customHeight="1" thickBot="1">
      <c r="B26" s="130" t="s">
        <v>23</v>
      </c>
      <c r="C26" s="121" t="s">
        <v>158</v>
      </c>
      <c r="D26" s="121" t="s">
        <v>158</v>
      </c>
      <c r="E26" s="129" t="s">
        <v>158</v>
      </c>
    </row>
    <row r="27" spans="2:5" ht="16.5" customHeight="1">
      <c r="B27" s="7" t="s">
        <v>28</v>
      </c>
      <c r="C27" s="68"/>
      <c r="D27" s="68"/>
      <c r="E27" s="154"/>
    </row>
    <row r="28" spans="2:5" ht="16.5" customHeight="1">
      <c r="B28" s="128" t="s">
        <v>21</v>
      </c>
      <c r="C28" s="121">
        <v>11400.07</v>
      </c>
      <c r="D28" s="121">
        <v>11402.895</v>
      </c>
      <c r="E28" s="129">
        <v>-2.4774410358077731E-2</v>
      </c>
    </row>
    <row r="29" spans="2:5" ht="16.5" customHeight="1">
      <c r="B29" s="130" t="s">
        <v>22</v>
      </c>
      <c r="C29" s="121">
        <v>20735.967000000001</v>
      </c>
      <c r="D29" s="121">
        <v>18749.881000000001</v>
      </c>
      <c r="E29" s="129">
        <v>10.592525893897669</v>
      </c>
    </row>
    <row r="30" spans="2:5" ht="16.5" customHeight="1" thickBot="1">
      <c r="B30" s="130" t="s">
        <v>23</v>
      </c>
      <c r="C30" s="121">
        <v>11806.831</v>
      </c>
      <c r="D30" s="121">
        <v>11942.09</v>
      </c>
      <c r="E30" s="129">
        <v>-1.1326241888982582</v>
      </c>
    </row>
    <row r="31" spans="2:5" ht="16.5" customHeight="1">
      <c r="B31" s="7" t="s">
        <v>29</v>
      </c>
      <c r="C31" s="68"/>
      <c r="D31" s="68"/>
      <c r="E31" s="154"/>
    </row>
    <row r="32" spans="2:5" ht="16.5" customHeight="1">
      <c r="B32" s="128" t="s">
        <v>21</v>
      </c>
      <c r="C32" s="121">
        <v>11299.307000000001</v>
      </c>
      <c r="D32" s="121">
        <v>11463.64</v>
      </c>
      <c r="E32" s="129">
        <v>-1.4335150091942761</v>
      </c>
    </row>
    <row r="33" spans="1:9" ht="16.5" customHeight="1">
      <c r="B33" s="130" t="s">
        <v>22</v>
      </c>
      <c r="C33" s="121">
        <v>17934.77</v>
      </c>
      <c r="D33" s="121">
        <v>17795.448</v>
      </c>
      <c r="E33" s="129">
        <v>0.78290807851536026</v>
      </c>
    </row>
    <row r="34" spans="1:9" ht="16.5" customHeight="1" thickBot="1">
      <c r="B34" s="130" t="s">
        <v>23</v>
      </c>
      <c r="C34" s="121" t="s">
        <v>158</v>
      </c>
      <c r="D34" s="121" t="s">
        <v>158</v>
      </c>
      <c r="E34" s="129" t="s">
        <v>158</v>
      </c>
    </row>
    <row r="35" spans="1:9" ht="16.5" customHeight="1">
      <c r="B35" s="7" t="s">
        <v>30</v>
      </c>
      <c r="C35" s="68"/>
      <c r="D35" s="68"/>
      <c r="E35" s="154"/>
      <c r="I35" t="s">
        <v>113</v>
      </c>
    </row>
    <row r="36" spans="1:9" ht="16.5" customHeight="1">
      <c r="B36" s="128" t="s">
        <v>21</v>
      </c>
      <c r="C36" s="121">
        <v>10452.92</v>
      </c>
      <c r="D36" s="121">
        <v>10564.317999999999</v>
      </c>
      <c r="E36" s="129">
        <v>-1.054474126962093</v>
      </c>
    </row>
    <row r="37" spans="1:9" ht="16.5" customHeight="1">
      <c r="B37" s="128" t="s">
        <v>22</v>
      </c>
      <c r="C37" s="121">
        <v>13037.053</v>
      </c>
      <c r="D37" s="121">
        <v>15372.806</v>
      </c>
      <c r="E37" s="129">
        <v>-15.194057610562448</v>
      </c>
    </row>
    <row r="38" spans="1:9" ht="16.5" customHeight="1" thickBot="1">
      <c r="B38" s="128" t="s">
        <v>23</v>
      </c>
      <c r="C38" s="121">
        <v>10287.939</v>
      </c>
      <c r="D38" s="121">
        <v>10613.718999999999</v>
      </c>
      <c r="E38" s="129">
        <v>-3.0694236393482703</v>
      </c>
    </row>
    <row r="39" spans="1:9" ht="16.5" customHeight="1">
      <c r="B39" s="7" t="s">
        <v>31</v>
      </c>
      <c r="C39" s="68"/>
      <c r="D39" s="68"/>
      <c r="E39" s="154"/>
    </row>
    <row r="40" spans="1:9" ht="16.5" customHeight="1">
      <c r="B40" s="128" t="s">
        <v>21</v>
      </c>
      <c r="C40" s="121">
        <v>11983.793</v>
      </c>
      <c r="D40" s="121">
        <v>11986.49</v>
      </c>
      <c r="E40" s="129">
        <v>-2.2500331623353596E-2</v>
      </c>
    </row>
    <row r="41" spans="1:9" ht="16.5" customHeight="1">
      <c r="B41" s="128" t="s">
        <v>22</v>
      </c>
      <c r="C41" s="121">
        <v>16844.704000000002</v>
      </c>
      <c r="D41" s="121">
        <v>16342.775</v>
      </c>
      <c r="E41" s="129">
        <v>3.0712593179554997</v>
      </c>
    </row>
    <row r="42" spans="1:9" ht="16.5" customHeight="1" thickBot="1">
      <c r="A42" s="2"/>
      <c r="B42" s="131" t="s">
        <v>23</v>
      </c>
      <c r="C42" s="122" t="s">
        <v>158</v>
      </c>
      <c r="D42" s="122" t="s">
        <v>158</v>
      </c>
      <c r="E42" s="132" t="s">
        <v>158</v>
      </c>
    </row>
    <row r="43" spans="1:9">
      <c r="A43" s="2"/>
      <c r="B43" s="14"/>
    </row>
    <row r="45" spans="1:9" ht="14.25">
      <c r="B45" s="135" t="s">
        <v>185</v>
      </c>
      <c r="C45" s="135"/>
      <c r="D45" s="135"/>
      <c r="E45" s="135"/>
      <c r="F45" s="135"/>
    </row>
    <row r="46" spans="1:9" ht="14.25">
      <c r="B46" s="133"/>
    </row>
    <row r="47" spans="1:9" ht="15">
      <c r="B47" s="134" t="s">
        <v>129</v>
      </c>
    </row>
    <row r="48" spans="1:9" ht="15">
      <c r="B48" s="134" t="s">
        <v>130</v>
      </c>
    </row>
    <row r="49" spans="2:2" ht="15">
      <c r="B49" s="134" t="s">
        <v>131</v>
      </c>
    </row>
    <row r="50" spans="2:2" ht="15">
      <c r="B50" s="134" t="s">
        <v>132</v>
      </c>
    </row>
    <row r="51" spans="2:2" ht="15">
      <c r="B51" s="134" t="s">
        <v>133</v>
      </c>
    </row>
    <row r="52" spans="2:2" ht="15">
      <c r="B52" s="134" t="s">
        <v>134</v>
      </c>
    </row>
    <row r="53" spans="2:2" ht="15">
      <c r="B53" s="134" t="s">
        <v>135</v>
      </c>
    </row>
    <row r="54" spans="2:2" ht="15">
      <c r="B54" s="134" t="s">
        <v>136</v>
      </c>
    </row>
    <row r="55" spans="2:2" ht="15">
      <c r="B55" s="134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23"/>
  <sheetViews>
    <sheetView topLeftCell="B1" zoomScaleNormal="100" workbookViewId="0">
      <selection activeCell="J21" sqref="J21"/>
    </sheetView>
  </sheetViews>
  <sheetFormatPr defaultRowHeight="12.75"/>
  <cols>
    <col min="1" max="1" width="13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7.42578125" customWidth="1"/>
    <col min="8" max="8" width="10.7109375" customWidth="1"/>
  </cols>
  <sheetData>
    <row r="1" spans="1:13" ht="18" customHeight="1">
      <c r="A1" s="18"/>
      <c r="B1" s="1005" t="s">
        <v>125</v>
      </c>
      <c r="C1" s="1005"/>
      <c r="D1" s="1005"/>
      <c r="E1" s="1005"/>
      <c r="F1" s="1005"/>
      <c r="G1" s="198" t="str">
        <f>SKUP_SEUROP_tyg!J1</f>
        <v xml:space="preserve"> 15.10.2018 - 21.10.2018 r. </v>
      </c>
    </row>
    <row r="2" spans="1:13" ht="17.25" customHeight="1" thickBot="1">
      <c r="B2" s="134" t="s">
        <v>91</v>
      </c>
      <c r="G2" s="27"/>
    </row>
    <row r="3" spans="1:13" ht="34.5" customHeight="1" thickBot="1">
      <c r="B3" s="1002" t="s">
        <v>50</v>
      </c>
      <c r="C3" s="159" t="s">
        <v>0</v>
      </c>
      <c r="D3" s="160">
        <v>43394</v>
      </c>
      <c r="E3" s="161">
        <v>43387</v>
      </c>
      <c r="F3" s="162" t="s">
        <v>172</v>
      </c>
      <c r="G3" s="23"/>
      <c r="H3" s="211" t="s">
        <v>148</v>
      </c>
    </row>
    <row r="4" spans="1:13" ht="24.95" customHeight="1">
      <c r="B4" s="1003"/>
      <c r="C4" s="163" t="s">
        <v>67</v>
      </c>
      <c r="D4" s="164">
        <v>125</v>
      </c>
      <c r="E4" s="165">
        <v>130</v>
      </c>
      <c r="F4" s="166">
        <v>-3.8461538461538463</v>
      </c>
      <c r="G4" s="112"/>
      <c r="H4" s="212"/>
    </row>
    <row r="5" spans="1:13" ht="24.95" customHeight="1">
      <c r="B5" s="1003"/>
      <c r="C5" s="167" t="s">
        <v>68</v>
      </c>
      <c r="D5" s="168">
        <v>260</v>
      </c>
      <c r="E5" s="169">
        <v>235</v>
      </c>
      <c r="F5" s="170">
        <v>10.638297872340425</v>
      </c>
      <c r="G5" s="23"/>
      <c r="H5" s="1" t="s">
        <v>186</v>
      </c>
      <c r="I5" s="23"/>
      <c r="J5" s="23"/>
      <c r="K5" s="23"/>
      <c r="L5" s="23"/>
      <c r="M5" s="23"/>
    </row>
    <row r="6" spans="1:13" ht="24.95" customHeight="1">
      <c r="B6" s="1003"/>
      <c r="C6" s="171" t="s">
        <v>69</v>
      </c>
      <c r="D6" s="172">
        <v>189</v>
      </c>
      <c r="E6" s="173">
        <v>176.44</v>
      </c>
      <c r="F6" s="174">
        <v>7.1185672183178434</v>
      </c>
      <c r="G6" s="42"/>
      <c r="H6" s="1" t="s">
        <v>149</v>
      </c>
      <c r="I6" s="23"/>
      <c r="J6" s="23"/>
      <c r="K6" s="23"/>
      <c r="L6" s="23"/>
      <c r="M6" s="23"/>
    </row>
    <row r="7" spans="1:13" ht="27.75" customHeight="1">
      <c r="B7" s="1003"/>
      <c r="C7" s="167" t="s">
        <v>92</v>
      </c>
      <c r="D7" s="175">
        <v>514</v>
      </c>
      <c r="E7" s="176">
        <v>575</v>
      </c>
      <c r="F7" s="170">
        <v>-10.608695652173914</v>
      </c>
      <c r="G7" s="23"/>
      <c r="H7" s="1" t="s">
        <v>153</v>
      </c>
      <c r="I7" s="23"/>
      <c r="J7" s="23"/>
      <c r="K7" s="23"/>
      <c r="L7" s="23"/>
      <c r="M7" s="23"/>
    </row>
    <row r="8" spans="1:13" ht="20.25" customHeight="1">
      <c r="B8" s="1003"/>
      <c r="C8" s="167" t="s">
        <v>93</v>
      </c>
      <c r="D8" s="175">
        <v>388</v>
      </c>
      <c r="E8" s="176">
        <v>445</v>
      </c>
      <c r="F8" s="170">
        <v>-12.808988764044942</v>
      </c>
      <c r="G8" s="23"/>
      <c r="H8" s="1" t="s">
        <v>157</v>
      </c>
      <c r="I8" s="23"/>
      <c r="J8" s="23"/>
      <c r="K8" s="23"/>
      <c r="L8" s="23"/>
      <c r="M8" s="23"/>
    </row>
    <row r="9" spans="1:13" ht="20.25" customHeight="1" thickBot="1">
      <c r="B9" s="1004"/>
      <c r="C9" s="177" t="s">
        <v>94</v>
      </c>
      <c r="D9" s="178">
        <v>2.83</v>
      </c>
      <c r="E9" s="179">
        <v>3</v>
      </c>
      <c r="F9" s="180">
        <v>-5.6666666666666643</v>
      </c>
      <c r="G9" s="23"/>
      <c r="H9" s="1" t="s">
        <v>152</v>
      </c>
      <c r="I9" s="23"/>
      <c r="J9" s="23"/>
      <c r="K9" s="23"/>
      <c r="L9" s="23"/>
      <c r="M9" s="23"/>
    </row>
    <row r="10" spans="1:13" ht="16.5" customHeight="1">
      <c r="B10" s="43"/>
      <c r="C10" s="14"/>
      <c r="D10" s="15"/>
      <c r="E10" s="15"/>
      <c r="F10" s="16"/>
      <c r="G10" s="23"/>
      <c r="H10" s="1" t="s">
        <v>150</v>
      </c>
      <c r="I10" s="23"/>
      <c r="J10" s="23"/>
      <c r="K10" s="23"/>
      <c r="L10" s="23"/>
      <c r="M10" s="23"/>
    </row>
    <row r="11" spans="1:13" ht="28.5" customHeight="1">
      <c r="B11" s="1001" t="s">
        <v>95</v>
      </c>
      <c r="C11" s="1001"/>
      <c r="D11" s="1001"/>
      <c r="E11" s="1001"/>
      <c r="F11" s="1001"/>
      <c r="G11" s="258"/>
      <c r="H11" s="210" t="s">
        <v>151</v>
      </c>
      <c r="I11" s="213"/>
      <c r="J11" s="213"/>
      <c r="K11" s="213"/>
      <c r="L11" s="213"/>
      <c r="M11" s="213"/>
    </row>
    <row r="12" spans="1:13" ht="15">
      <c r="B12" s="134" t="s">
        <v>96</v>
      </c>
      <c r="G12" s="23"/>
    </row>
    <row r="13" spans="1:13" ht="15">
      <c r="B13" s="134" t="s">
        <v>97</v>
      </c>
      <c r="G13" s="23"/>
    </row>
    <row r="14" spans="1:13" ht="17.25" customHeight="1">
      <c r="B14" s="134" t="s">
        <v>98</v>
      </c>
      <c r="G14" s="23"/>
    </row>
    <row r="15" spans="1:13">
      <c r="G15" s="42"/>
    </row>
    <row r="16" spans="1:13" ht="16.5" thickBot="1">
      <c r="B16" s="1006" t="s">
        <v>159</v>
      </c>
      <c r="C16" s="1006">
        <v>0</v>
      </c>
      <c r="D16" s="1006">
        <v>0</v>
      </c>
      <c r="E16" s="1006">
        <v>0</v>
      </c>
      <c r="F16" s="1007">
        <v>0</v>
      </c>
    </row>
    <row r="17" spans="2:6" ht="29.25" thickBot="1">
      <c r="B17" s="1002" t="s">
        <v>166</v>
      </c>
      <c r="C17" s="215" t="s">
        <v>0</v>
      </c>
      <c r="D17" s="216">
        <v>43394</v>
      </c>
      <c r="E17" s="217">
        <v>43030</v>
      </c>
      <c r="F17" s="218" t="s">
        <v>167</v>
      </c>
    </row>
    <row r="18" spans="2:6" ht="21.75" customHeight="1">
      <c r="B18" s="1003">
        <v>0</v>
      </c>
      <c r="C18" s="219" t="s">
        <v>67</v>
      </c>
      <c r="D18" s="220">
        <v>125</v>
      </c>
      <c r="E18" s="221">
        <v>140</v>
      </c>
      <c r="F18" s="222">
        <v>-10.714285714285714</v>
      </c>
    </row>
    <row r="19" spans="2:6" ht="21.75" customHeight="1">
      <c r="B19" s="1003">
        <v>0</v>
      </c>
      <c r="C19" s="223" t="s">
        <v>68</v>
      </c>
      <c r="D19" s="224">
        <v>260</v>
      </c>
      <c r="E19" s="225">
        <v>250</v>
      </c>
      <c r="F19" s="222">
        <v>4</v>
      </c>
    </row>
    <row r="20" spans="2:6" ht="21.75" customHeight="1">
      <c r="B20" s="1003">
        <v>0</v>
      </c>
      <c r="C20" s="226" t="s">
        <v>69</v>
      </c>
      <c r="D20" s="227">
        <v>189</v>
      </c>
      <c r="E20" s="228">
        <v>197.25</v>
      </c>
      <c r="F20" s="229">
        <v>-4.1825095057034218</v>
      </c>
    </row>
    <row r="21" spans="2:6" ht="21.75" customHeight="1">
      <c r="B21" s="1003">
        <v>0</v>
      </c>
      <c r="C21" s="230" t="s">
        <v>168</v>
      </c>
      <c r="D21" s="231">
        <v>514</v>
      </c>
      <c r="E21" s="232">
        <v>917</v>
      </c>
      <c r="F21" s="233">
        <v>-43.947655398037078</v>
      </c>
    </row>
    <row r="22" spans="2:6" ht="21.75" customHeight="1">
      <c r="B22" s="1003">
        <v>0</v>
      </c>
      <c r="C22" s="223" t="s">
        <v>169</v>
      </c>
      <c r="D22" s="231">
        <v>388</v>
      </c>
      <c r="E22" s="232">
        <v>724</v>
      </c>
      <c r="F22" s="233">
        <v>-46.408839779005525</v>
      </c>
    </row>
    <row r="23" spans="2:6" ht="21.75" customHeight="1" thickBot="1">
      <c r="B23" s="1004">
        <v>0</v>
      </c>
      <c r="C23" s="234" t="s">
        <v>165</v>
      </c>
      <c r="D23" s="235">
        <v>2.83</v>
      </c>
      <c r="E23" s="236">
        <v>2.84</v>
      </c>
      <c r="F23" s="237">
        <v>-0.35211267605633051</v>
      </c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orientation="landscape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51"/>
  <sheetViews>
    <sheetView zoomScaleNormal="100" workbookViewId="0">
      <selection activeCell="H50" sqref="H50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2.5703125" customWidth="1"/>
    <col min="8" max="8" width="16.28515625" customWidth="1"/>
  </cols>
  <sheetData>
    <row r="1" spans="1:18" ht="33" customHeight="1">
      <c r="A1" s="37"/>
      <c r="B1" s="1008" t="s">
        <v>126</v>
      </c>
      <c r="C1" s="1008"/>
      <c r="D1" s="1008"/>
      <c r="E1" s="1008"/>
      <c r="F1" s="1008"/>
      <c r="G1" s="198" t="str">
        <f>SKUP_SEUROP_tyg!J1</f>
        <v xml:space="preserve"> 15.10.2018 - 21.10.2018 r. </v>
      </c>
      <c r="H1" s="198"/>
      <c r="I1" s="147"/>
    </row>
    <row r="2" spans="1:18" s="37" customFormat="1" ht="27" customHeight="1">
      <c r="B2" s="111"/>
      <c r="C2" s="111"/>
      <c r="D2" s="111"/>
      <c r="E2" s="111"/>
      <c r="F2" s="111"/>
      <c r="G2" s="108"/>
      <c r="H2" s="109"/>
    </row>
    <row r="3" spans="1:18" ht="21" customHeight="1" thickBot="1">
      <c r="B3" s="41"/>
      <c r="C3" s="41"/>
      <c r="D3" s="41"/>
      <c r="E3" s="41"/>
      <c r="I3" s="206"/>
      <c r="J3" s="207"/>
      <c r="K3" s="208"/>
      <c r="L3" s="208"/>
    </row>
    <row r="4" spans="1:18" ht="30" customHeight="1" thickBot="1">
      <c r="B4" s="619" t="s">
        <v>66</v>
      </c>
      <c r="C4" s="194" t="s">
        <v>89</v>
      </c>
      <c r="D4" s="620" t="s">
        <v>100</v>
      </c>
      <c r="E4" s="194" t="s">
        <v>101</v>
      </c>
      <c r="F4" s="195" t="s">
        <v>143</v>
      </c>
    </row>
    <row r="5" spans="1:18" ht="16.5" customHeight="1">
      <c r="B5" s="202" t="s">
        <v>55</v>
      </c>
      <c r="C5" s="203"/>
      <c r="D5" s="204"/>
      <c r="E5" s="204"/>
      <c r="F5" s="205"/>
      <c r="H5" s="209" t="s">
        <v>142</v>
      </c>
    </row>
    <row r="6" spans="1:18">
      <c r="B6" s="91" t="s">
        <v>463</v>
      </c>
      <c r="C6" s="94"/>
      <c r="D6" s="150"/>
      <c r="E6" s="150"/>
      <c r="F6" s="95"/>
    </row>
    <row r="7" spans="1:18" ht="12.75" customHeight="1">
      <c r="B7" s="91" t="s">
        <v>334</v>
      </c>
      <c r="C7" s="94">
        <v>238</v>
      </c>
      <c r="D7" s="150">
        <v>20</v>
      </c>
      <c r="E7" s="150">
        <v>10</v>
      </c>
      <c r="F7" s="95">
        <v>3</v>
      </c>
      <c r="H7" s="184" t="s">
        <v>144</v>
      </c>
      <c r="I7" s="184"/>
      <c r="J7" s="184"/>
      <c r="K7" s="184"/>
      <c r="L7" s="184"/>
      <c r="M7" s="184"/>
      <c r="N7" s="184"/>
      <c r="O7" s="184"/>
      <c r="P7" s="184"/>
      <c r="Q7" s="184"/>
      <c r="R7" s="184"/>
    </row>
    <row r="8" spans="1:18" ht="12" customHeight="1">
      <c r="B8" s="91"/>
      <c r="C8" s="94"/>
      <c r="D8" s="150"/>
      <c r="E8" s="150"/>
      <c r="F8" s="95"/>
      <c r="H8" s="1009" t="s">
        <v>145</v>
      </c>
      <c r="I8" s="1010"/>
      <c r="J8" s="1010"/>
      <c r="K8" s="1010"/>
      <c r="L8" s="1010"/>
      <c r="M8" s="1010"/>
      <c r="N8" s="1010"/>
      <c r="O8" s="1010"/>
      <c r="P8" s="1010"/>
      <c r="Q8" s="1010"/>
      <c r="R8" s="1010"/>
    </row>
    <row r="9" spans="1:18">
      <c r="B9" s="91" t="s">
        <v>55</v>
      </c>
      <c r="C9" s="94"/>
      <c r="D9" s="150"/>
      <c r="E9" s="150"/>
      <c r="F9" s="95"/>
    </row>
    <row r="10" spans="1:18">
      <c r="B10" s="136" t="s">
        <v>335</v>
      </c>
      <c r="C10" s="137"/>
      <c r="D10" s="151"/>
      <c r="E10" s="151"/>
      <c r="F10" s="138"/>
    </row>
    <row r="11" spans="1:18">
      <c r="B11" s="136" t="s">
        <v>334</v>
      </c>
      <c r="C11" s="137">
        <v>211</v>
      </c>
      <c r="D11" s="151">
        <v>60</v>
      </c>
      <c r="E11" s="151">
        <v>36</v>
      </c>
      <c r="F11" s="138">
        <v>3</v>
      </c>
    </row>
    <row r="12" spans="1:18" ht="10.5" customHeight="1">
      <c r="B12" s="136"/>
      <c r="C12" s="137"/>
      <c r="D12" s="151"/>
      <c r="E12" s="151"/>
      <c r="F12" s="138"/>
    </row>
    <row r="13" spans="1:18">
      <c r="B13" s="91" t="s">
        <v>55</v>
      </c>
      <c r="C13" s="94"/>
      <c r="D13" s="150"/>
      <c r="E13" s="150"/>
      <c r="F13" s="95"/>
    </row>
    <row r="14" spans="1:18">
      <c r="B14" s="91" t="s">
        <v>464</v>
      </c>
      <c r="C14" s="94"/>
      <c r="D14" s="150"/>
      <c r="E14" s="150"/>
      <c r="F14" s="95"/>
    </row>
    <row r="15" spans="1:18">
      <c r="B15" s="91" t="s">
        <v>334</v>
      </c>
      <c r="C15" s="94">
        <v>260</v>
      </c>
      <c r="D15" s="150">
        <v>100</v>
      </c>
      <c r="E15" s="150">
        <v>50</v>
      </c>
      <c r="F15" s="95">
        <v>3</v>
      </c>
    </row>
    <row r="16" spans="1:18">
      <c r="B16" s="136"/>
      <c r="C16" s="137"/>
      <c r="D16" s="151"/>
      <c r="E16" s="151"/>
      <c r="F16" s="138"/>
    </row>
    <row r="17" spans="2:6">
      <c r="B17" s="91" t="s">
        <v>55</v>
      </c>
      <c r="C17" s="94"/>
      <c r="D17" s="150"/>
      <c r="E17" s="150"/>
      <c r="F17" s="95"/>
    </row>
    <row r="18" spans="2:6">
      <c r="B18" s="309" t="s">
        <v>225</v>
      </c>
      <c r="C18" s="310"/>
      <c r="D18" s="311"/>
      <c r="E18" s="311"/>
      <c r="F18" s="312"/>
    </row>
    <row r="19" spans="2:6">
      <c r="B19" s="309" t="s">
        <v>334</v>
      </c>
      <c r="C19" s="310">
        <v>200</v>
      </c>
      <c r="D19" s="311">
        <v>30</v>
      </c>
      <c r="E19" s="311">
        <v>15</v>
      </c>
      <c r="F19" s="312">
        <v>3</v>
      </c>
    </row>
    <row r="20" spans="2:6">
      <c r="B20" s="309"/>
      <c r="C20" s="310"/>
      <c r="D20" s="311"/>
      <c r="E20" s="311"/>
      <c r="F20" s="312"/>
    </row>
    <row r="21" spans="2:6">
      <c r="B21" s="309" t="s">
        <v>55</v>
      </c>
      <c r="C21" s="310"/>
      <c r="D21" s="311"/>
      <c r="E21" s="311"/>
      <c r="F21" s="312"/>
    </row>
    <row r="22" spans="2:6">
      <c r="B22" s="309" t="s">
        <v>465</v>
      </c>
      <c r="C22" s="310"/>
      <c r="D22" s="311"/>
      <c r="E22" s="311"/>
      <c r="F22" s="312"/>
    </row>
    <row r="23" spans="2:6">
      <c r="B23" s="313" t="s">
        <v>334</v>
      </c>
      <c r="C23" s="314">
        <v>190</v>
      </c>
      <c r="D23" s="315">
        <v>30</v>
      </c>
      <c r="E23" s="315">
        <v>21</v>
      </c>
      <c r="F23" s="316">
        <v>3</v>
      </c>
    </row>
    <row r="24" spans="2:6">
      <c r="B24" s="309"/>
      <c r="C24" s="310"/>
      <c r="D24" s="311"/>
      <c r="E24" s="311"/>
      <c r="F24" s="312"/>
    </row>
    <row r="25" spans="2:6">
      <c r="B25" s="313" t="s">
        <v>56</v>
      </c>
      <c r="C25" s="314"/>
      <c r="D25" s="315"/>
      <c r="E25" s="315"/>
      <c r="F25" s="316"/>
    </row>
    <row r="26" spans="2:6">
      <c r="B26" s="313" t="s">
        <v>228</v>
      </c>
      <c r="C26" s="314"/>
      <c r="D26" s="315"/>
      <c r="E26" s="315"/>
      <c r="F26" s="316"/>
    </row>
    <row r="27" spans="2:6">
      <c r="B27" s="313" t="s">
        <v>334</v>
      </c>
      <c r="C27" s="314">
        <v>140</v>
      </c>
      <c r="D27" s="315">
        <v>28</v>
      </c>
      <c r="E27" s="315">
        <v>28</v>
      </c>
      <c r="F27" s="316">
        <v>3</v>
      </c>
    </row>
    <row r="28" spans="2:6">
      <c r="B28" s="313"/>
      <c r="C28" s="314"/>
      <c r="D28" s="315"/>
      <c r="E28" s="315"/>
      <c r="F28" s="316"/>
    </row>
    <row r="29" spans="2:6">
      <c r="B29" s="313" t="s">
        <v>56</v>
      </c>
      <c r="C29" s="314"/>
      <c r="D29" s="315"/>
      <c r="E29" s="315"/>
      <c r="F29" s="316"/>
    </row>
    <row r="30" spans="2:6">
      <c r="B30" s="309" t="s">
        <v>187</v>
      </c>
      <c r="C30" s="310"/>
      <c r="D30" s="311"/>
      <c r="E30" s="311"/>
      <c r="F30" s="312"/>
    </row>
    <row r="31" spans="2:6">
      <c r="B31" s="313" t="s">
        <v>334</v>
      </c>
      <c r="C31" s="314" t="s">
        <v>154</v>
      </c>
      <c r="D31" s="315">
        <v>0</v>
      </c>
      <c r="E31" s="315">
        <v>0</v>
      </c>
      <c r="F31" s="316">
        <v>3</v>
      </c>
    </row>
    <row r="32" spans="2:6">
      <c r="B32" s="309"/>
      <c r="C32" s="310"/>
      <c r="D32" s="311"/>
      <c r="E32" s="311"/>
      <c r="F32" s="312"/>
    </row>
    <row r="33" spans="2:6">
      <c r="B33" s="309" t="s">
        <v>57</v>
      </c>
      <c r="C33" s="310"/>
      <c r="D33" s="311"/>
      <c r="E33" s="311"/>
      <c r="F33" s="312"/>
    </row>
    <row r="34" spans="2:6">
      <c r="B34" s="309" t="s">
        <v>141</v>
      </c>
      <c r="C34" s="310"/>
      <c r="D34" s="311"/>
      <c r="E34" s="311"/>
      <c r="F34" s="312"/>
    </row>
    <row r="35" spans="2:6">
      <c r="B35" s="309" t="s">
        <v>334</v>
      </c>
      <c r="C35" s="310">
        <v>170</v>
      </c>
      <c r="D35" s="311">
        <v>100</v>
      </c>
      <c r="E35" s="311">
        <v>100</v>
      </c>
      <c r="F35" s="312">
        <v>2</v>
      </c>
    </row>
    <row r="36" spans="2:6">
      <c r="B36" s="313"/>
      <c r="C36" s="314"/>
      <c r="D36" s="315"/>
      <c r="E36" s="315"/>
      <c r="F36" s="316"/>
    </row>
    <row r="37" spans="2:6">
      <c r="B37" s="313" t="s">
        <v>57</v>
      </c>
      <c r="C37" s="314"/>
      <c r="D37" s="315"/>
      <c r="E37" s="315"/>
      <c r="F37" s="316"/>
    </row>
    <row r="38" spans="2:6">
      <c r="B38" s="313" t="s">
        <v>140</v>
      </c>
      <c r="C38" s="314"/>
      <c r="D38" s="315"/>
      <c r="E38" s="315"/>
      <c r="F38" s="316"/>
    </row>
    <row r="39" spans="2:6">
      <c r="B39" s="313" t="s">
        <v>334</v>
      </c>
      <c r="C39" s="314">
        <v>166</v>
      </c>
      <c r="D39" s="315">
        <v>40</v>
      </c>
      <c r="E39" s="315">
        <v>40</v>
      </c>
      <c r="F39" s="316">
        <v>3</v>
      </c>
    </row>
    <row r="40" spans="2:6">
      <c r="B40" s="313"/>
      <c r="C40" s="314"/>
      <c r="D40" s="315"/>
      <c r="E40" s="315"/>
      <c r="F40" s="316"/>
    </row>
    <row r="41" spans="2:6">
      <c r="B41" s="313" t="s">
        <v>61</v>
      </c>
      <c r="C41" s="314"/>
      <c r="D41" s="315"/>
      <c r="E41" s="315"/>
      <c r="F41" s="316"/>
    </row>
    <row r="42" spans="2:6">
      <c r="B42" s="309" t="s">
        <v>180</v>
      </c>
      <c r="C42" s="310"/>
      <c r="D42" s="311"/>
      <c r="E42" s="311"/>
      <c r="F42" s="312"/>
    </row>
    <row r="43" spans="2:6">
      <c r="B43" s="313" t="s">
        <v>334</v>
      </c>
      <c r="C43" s="314">
        <v>190</v>
      </c>
      <c r="D43" s="315">
        <v>16</v>
      </c>
      <c r="E43" s="315">
        <v>16</v>
      </c>
      <c r="F43" s="316">
        <v>3</v>
      </c>
    </row>
    <row r="44" spans="2:6">
      <c r="B44" s="309"/>
      <c r="C44" s="310"/>
      <c r="D44" s="311"/>
      <c r="E44" s="311"/>
      <c r="F44" s="312"/>
    </row>
    <row r="45" spans="2:6">
      <c r="B45" s="309" t="s">
        <v>64</v>
      </c>
      <c r="C45" s="310"/>
      <c r="D45" s="311"/>
      <c r="E45" s="311"/>
      <c r="F45" s="312"/>
    </row>
    <row r="46" spans="2:6">
      <c r="B46" s="309" t="s">
        <v>226</v>
      </c>
      <c r="C46" s="310"/>
      <c r="D46" s="311"/>
      <c r="E46" s="311"/>
      <c r="F46" s="312"/>
    </row>
    <row r="47" spans="2:6">
      <c r="B47" s="313" t="s">
        <v>334</v>
      </c>
      <c r="C47" s="314">
        <v>125</v>
      </c>
      <c r="D47" s="315">
        <v>90</v>
      </c>
      <c r="E47" s="315">
        <v>72</v>
      </c>
      <c r="F47" s="316">
        <v>3</v>
      </c>
    </row>
    <row r="48" spans="2:6">
      <c r="B48" s="309"/>
      <c r="C48" s="310"/>
      <c r="D48" s="311"/>
      <c r="E48" s="311"/>
      <c r="F48" s="312"/>
    </row>
    <row r="49" spans="2:6">
      <c r="B49" s="309" t="s">
        <v>64</v>
      </c>
      <c r="C49" s="310"/>
      <c r="D49" s="311"/>
      <c r="E49" s="311"/>
      <c r="F49" s="312"/>
    </row>
    <row r="50" spans="2:6">
      <c r="B50" s="309" t="s">
        <v>155</v>
      </c>
      <c r="C50" s="310"/>
      <c r="D50" s="311"/>
      <c r="E50" s="311"/>
      <c r="F50" s="312"/>
    </row>
    <row r="51" spans="2:6" ht="13.5" thickBot="1">
      <c r="B51" s="634" t="s">
        <v>334</v>
      </c>
      <c r="C51" s="635" t="s">
        <v>154</v>
      </c>
      <c r="D51" s="636">
        <v>0</v>
      </c>
      <c r="E51" s="636">
        <v>0</v>
      </c>
      <c r="F51" s="637">
        <v>2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r:id="rId1"/>
  <headerFooter alignWithMargins="0"/>
  <colBreaks count="1" manualBreakCount="1">
    <brk id="9" max="8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Q136"/>
  <sheetViews>
    <sheetView zoomScale="90" zoomScaleNormal="90" workbookViewId="0">
      <selection activeCell="O28" sqref="O28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0.7109375" customWidth="1"/>
    <col min="9" max="9" width="12.140625" customWidth="1"/>
    <col min="10" max="10" width="10.85546875" customWidth="1"/>
    <col min="11" max="11" width="20.28515625" customWidth="1"/>
    <col min="12" max="12" width="12" customWidth="1"/>
  </cols>
  <sheetData>
    <row r="1" spans="2:15" ht="27" customHeight="1">
      <c r="B1" s="1005" t="s">
        <v>127</v>
      </c>
      <c r="C1" s="1005"/>
      <c r="D1" s="1005"/>
      <c r="E1" s="1005"/>
      <c r="F1" s="1005"/>
      <c r="G1" s="1005"/>
      <c r="H1" s="198" t="str">
        <f>SKUP_SEUROP_tyg!J1</f>
        <v xml:space="preserve"> 15.10.2018 - 21.10.2018 r. </v>
      </c>
      <c r="I1" s="198"/>
    </row>
    <row r="2" spans="2:15" ht="15.75">
      <c r="B2" s="44"/>
      <c r="C2" s="44"/>
      <c r="D2" s="44"/>
      <c r="E2" s="44"/>
      <c r="F2" s="44"/>
      <c r="G2" s="44"/>
      <c r="H2" s="23"/>
    </row>
    <row r="3" spans="2:15" ht="14.25" customHeight="1" thickBot="1">
      <c r="B3" s="23"/>
      <c r="C3" s="23"/>
      <c r="D3" s="23"/>
      <c r="E3" s="23"/>
      <c r="F3" s="23"/>
      <c r="G3" s="23"/>
      <c r="H3" s="23"/>
    </row>
    <row r="4" spans="2:15" ht="39" thickBot="1">
      <c r="B4" s="45" t="s">
        <v>72</v>
      </c>
      <c r="C4" s="46" t="s">
        <v>70</v>
      </c>
      <c r="D4" s="47" t="s">
        <v>89</v>
      </c>
      <c r="E4" s="48" t="s">
        <v>100</v>
      </c>
      <c r="F4" s="49" t="s">
        <v>101</v>
      </c>
      <c r="G4" s="48" t="s">
        <v>146</v>
      </c>
      <c r="H4" s="17" t="s">
        <v>113</v>
      </c>
    </row>
    <row r="5" spans="2:15" ht="19.5" customHeight="1">
      <c r="B5" s="101" t="s">
        <v>73</v>
      </c>
      <c r="C5" s="102" t="s">
        <v>49</v>
      </c>
      <c r="D5" s="299"/>
      <c r="E5" s="300"/>
      <c r="F5" s="301"/>
      <c r="G5" s="302"/>
      <c r="H5" s="23"/>
    </row>
    <row r="6" spans="2:15" ht="13.5" thickBot="1">
      <c r="B6" s="103"/>
      <c r="C6" s="104" t="s">
        <v>50</v>
      </c>
      <c r="D6" s="303" t="s">
        <v>124</v>
      </c>
      <c r="E6" s="304" t="s">
        <v>124</v>
      </c>
      <c r="F6" s="304" t="s">
        <v>124</v>
      </c>
      <c r="G6" s="305" t="s">
        <v>124</v>
      </c>
      <c r="H6" s="23"/>
    </row>
    <row r="7" spans="2:15">
      <c r="B7" s="101" t="s">
        <v>74</v>
      </c>
      <c r="C7" s="105" t="s">
        <v>51</v>
      </c>
      <c r="D7" s="299"/>
      <c r="E7" s="300"/>
      <c r="F7" s="301"/>
      <c r="G7" s="302"/>
      <c r="H7" s="23"/>
    </row>
    <row r="8" spans="2:15" ht="15.75" thickBot="1">
      <c r="B8" s="103"/>
      <c r="C8" s="106" t="s">
        <v>50</v>
      </c>
      <c r="D8" s="303" t="s">
        <v>124</v>
      </c>
      <c r="E8" s="304" t="s">
        <v>124</v>
      </c>
      <c r="F8" s="304" t="s">
        <v>124</v>
      </c>
      <c r="G8" s="305" t="s">
        <v>124</v>
      </c>
      <c r="H8" s="124"/>
      <c r="J8" s="307"/>
      <c r="K8" s="307"/>
      <c r="L8" s="307"/>
      <c r="M8" s="307"/>
      <c r="N8" s="307"/>
      <c r="O8" s="307"/>
    </row>
    <row r="9" spans="2:15" ht="15">
      <c r="B9" s="101" t="s">
        <v>75</v>
      </c>
      <c r="C9" s="105" t="s">
        <v>52</v>
      </c>
      <c r="D9" s="299"/>
      <c r="E9" s="300"/>
      <c r="F9" s="301"/>
      <c r="G9" s="302"/>
      <c r="H9" s="148"/>
      <c r="J9" s="307"/>
      <c r="K9" s="307"/>
      <c r="L9" s="307"/>
      <c r="M9" s="307"/>
      <c r="N9" s="307"/>
      <c r="O9" s="307"/>
    </row>
    <row r="10" spans="2:15" ht="15.75" thickBot="1">
      <c r="B10" s="103"/>
      <c r="C10" s="106" t="s">
        <v>50</v>
      </c>
      <c r="D10" s="303" t="s">
        <v>124</v>
      </c>
      <c r="E10" s="304" t="s">
        <v>124</v>
      </c>
      <c r="F10" s="304" t="s">
        <v>124</v>
      </c>
      <c r="G10" s="305" t="s">
        <v>124</v>
      </c>
      <c r="H10" s="124"/>
      <c r="J10" s="307"/>
      <c r="K10" s="307"/>
      <c r="L10" s="307"/>
      <c r="M10" s="307"/>
      <c r="N10" s="307"/>
      <c r="O10" s="307"/>
    </row>
    <row r="11" spans="2:15" ht="15">
      <c r="B11" s="101" t="s">
        <v>76</v>
      </c>
      <c r="C11" s="105" t="s">
        <v>53</v>
      </c>
      <c r="D11" s="299"/>
      <c r="E11" s="300"/>
      <c r="F11" s="301"/>
      <c r="G11" s="302"/>
      <c r="H11" s="148"/>
      <c r="J11" s="307"/>
      <c r="K11" s="307"/>
      <c r="L11" s="307"/>
      <c r="M11" s="307"/>
      <c r="N11" s="307"/>
      <c r="O11" s="307"/>
    </row>
    <row r="12" spans="2:15" ht="15.75" thickBot="1">
      <c r="B12" s="103"/>
      <c r="C12" s="106" t="s">
        <v>50</v>
      </c>
      <c r="D12" s="303" t="s">
        <v>124</v>
      </c>
      <c r="E12" s="304" t="s">
        <v>124</v>
      </c>
      <c r="F12" s="304" t="s">
        <v>124</v>
      </c>
      <c r="G12" s="305" t="s">
        <v>124</v>
      </c>
      <c r="H12" s="124"/>
      <c r="J12" s="307"/>
      <c r="K12" s="307"/>
      <c r="L12" s="307"/>
      <c r="M12" s="307"/>
      <c r="N12" s="307"/>
      <c r="O12" s="307"/>
    </row>
    <row r="13" spans="2:15" ht="15">
      <c r="B13" s="101" t="s">
        <v>77</v>
      </c>
      <c r="C13" s="105" t="s">
        <v>54</v>
      </c>
      <c r="D13" s="299"/>
      <c r="E13" s="300"/>
      <c r="F13" s="301"/>
      <c r="G13" s="302"/>
      <c r="H13" s="148"/>
      <c r="J13" s="307"/>
      <c r="K13" s="307"/>
      <c r="L13" s="307"/>
      <c r="M13" s="307"/>
      <c r="N13" s="307"/>
      <c r="O13" s="307"/>
    </row>
    <row r="14" spans="2:15" ht="15.75" thickBot="1">
      <c r="B14" s="103"/>
      <c r="C14" s="106" t="s">
        <v>50</v>
      </c>
      <c r="D14" s="303" t="s">
        <v>124</v>
      </c>
      <c r="E14" s="304" t="s">
        <v>124</v>
      </c>
      <c r="F14" s="304" t="s">
        <v>124</v>
      </c>
      <c r="G14" s="305" t="s">
        <v>124</v>
      </c>
      <c r="H14" s="124"/>
      <c r="J14" s="307"/>
      <c r="K14" s="307"/>
      <c r="L14" s="307"/>
      <c r="M14" s="307"/>
      <c r="N14" s="307"/>
      <c r="O14" s="307"/>
    </row>
    <row r="15" spans="2:15" ht="15">
      <c r="B15" s="101" t="s">
        <v>78</v>
      </c>
      <c r="C15" s="105" t="s">
        <v>55</v>
      </c>
      <c r="D15" s="299"/>
      <c r="E15" s="300"/>
      <c r="F15" s="301"/>
      <c r="G15" s="302"/>
      <c r="H15" s="148"/>
      <c r="J15" s="307"/>
      <c r="K15" s="307"/>
      <c r="L15" s="307"/>
      <c r="M15" s="307"/>
      <c r="N15" s="307"/>
      <c r="O15" s="307"/>
    </row>
    <row r="16" spans="2:15" ht="15.75" thickBot="1">
      <c r="B16" s="103"/>
      <c r="C16" s="106" t="s">
        <v>50</v>
      </c>
      <c r="D16" s="303">
        <v>219.8</v>
      </c>
      <c r="E16" s="304">
        <v>240</v>
      </c>
      <c r="F16" s="304">
        <v>132</v>
      </c>
      <c r="G16" s="305">
        <v>3</v>
      </c>
      <c r="H16" s="124"/>
      <c r="J16" s="307"/>
      <c r="K16" s="307"/>
      <c r="L16" s="307"/>
      <c r="M16" s="307"/>
      <c r="N16" s="307"/>
      <c r="O16" s="307"/>
    </row>
    <row r="17" spans="2:15" ht="15">
      <c r="B17" s="101" t="s">
        <v>79</v>
      </c>
      <c r="C17" s="105" t="s">
        <v>56</v>
      </c>
      <c r="D17" s="299"/>
      <c r="E17" s="300"/>
      <c r="F17" s="301"/>
      <c r="G17" s="302"/>
      <c r="H17" s="148"/>
      <c r="J17" s="307"/>
      <c r="K17" s="307"/>
      <c r="L17" s="307"/>
      <c r="M17" s="307"/>
      <c r="N17" s="307"/>
      <c r="O17" s="307"/>
    </row>
    <row r="18" spans="2:15" ht="15.75" thickBot="1">
      <c r="B18" s="103"/>
      <c r="C18" s="106" t="s">
        <v>50</v>
      </c>
      <c r="D18" s="303">
        <v>140</v>
      </c>
      <c r="E18" s="304">
        <v>28</v>
      </c>
      <c r="F18" s="304">
        <v>28</v>
      </c>
      <c r="G18" s="305">
        <v>3</v>
      </c>
      <c r="H18" s="124"/>
      <c r="J18" s="307"/>
      <c r="K18" s="307"/>
      <c r="L18" s="307"/>
      <c r="M18" s="307"/>
      <c r="N18" s="307"/>
      <c r="O18" s="307"/>
    </row>
    <row r="19" spans="2:15" ht="15">
      <c r="B19" s="101" t="s">
        <v>80</v>
      </c>
      <c r="C19" s="105" t="s">
        <v>57</v>
      </c>
      <c r="D19" s="299"/>
      <c r="E19" s="300"/>
      <c r="F19" s="301"/>
      <c r="G19" s="302"/>
      <c r="H19" s="148"/>
      <c r="J19" s="307"/>
      <c r="K19" s="307"/>
      <c r="L19" s="307"/>
      <c r="M19" s="307"/>
      <c r="N19" s="307"/>
      <c r="O19" s="307"/>
    </row>
    <row r="20" spans="2:15" ht="15.75" thickBot="1">
      <c r="B20" s="103"/>
      <c r="C20" s="106" t="s">
        <v>50</v>
      </c>
      <c r="D20" s="303">
        <v>168</v>
      </c>
      <c r="E20" s="304">
        <v>140</v>
      </c>
      <c r="F20" s="304">
        <v>140</v>
      </c>
      <c r="G20" s="305">
        <v>2.5</v>
      </c>
      <c r="H20" s="124"/>
      <c r="J20" s="307"/>
      <c r="K20" s="307"/>
      <c r="L20" s="307"/>
      <c r="M20" s="307"/>
      <c r="N20" s="307"/>
      <c r="O20" s="307"/>
    </row>
    <row r="21" spans="2:15" ht="15">
      <c r="B21" s="101" t="s">
        <v>81</v>
      </c>
      <c r="C21" s="105" t="s">
        <v>58</v>
      </c>
      <c r="D21" s="299"/>
      <c r="E21" s="300"/>
      <c r="F21" s="301"/>
      <c r="G21" s="302"/>
      <c r="H21" s="148"/>
      <c r="J21" s="307"/>
      <c r="K21" s="307"/>
      <c r="L21" s="307"/>
      <c r="M21" s="307"/>
      <c r="N21" s="307"/>
      <c r="O21" s="307"/>
    </row>
    <row r="22" spans="2:15" ht="15.75" thickBot="1">
      <c r="B22" s="103"/>
      <c r="C22" s="106" t="s">
        <v>50</v>
      </c>
      <c r="D22" s="303" t="s">
        <v>124</v>
      </c>
      <c r="E22" s="304" t="s">
        <v>124</v>
      </c>
      <c r="F22" s="304" t="s">
        <v>124</v>
      </c>
      <c r="G22" s="305" t="s">
        <v>124</v>
      </c>
      <c r="H22" s="124"/>
      <c r="J22" s="307"/>
      <c r="K22" s="307"/>
      <c r="L22" s="307"/>
      <c r="M22" s="307"/>
      <c r="N22" s="307"/>
      <c r="O22" s="307"/>
    </row>
    <row r="23" spans="2:15" ht="15">
      <c r="B23" s="101" t="s">
        <v>82</v>
      </c>
      <c r="C23" s="105" t="s">
        <v>59</v>
      </c>
      <c r="D23" s="299"/>
      <c r="E23" s="300"/>
      <c r="F23" s="301"/>
      <c r="G23" s="302"/>
      <c r="H23" s="148"/>
      <c r="J23" s="307"/>
      <c r="K23" s="307"/>
      <c r="L23" s="307"/>
      <c r="M23" s="307"/>
      <c r="N23" s="307"/>
      <c r="O23" s="307"/>
    </row>
    <row r="24" spans="2:15" ht="13.5" thickBot="1">
      <c r="B24" s="103"/>
      <c r="C24" s="106" t="s">
        <v>50</v>
      </c>
      <c r="D24" s="303" t="s">
        <v>124</v>
      </c>
      <c r="E24" s="304" t="s">
        <v>124</v>
      </c>
      <c r="F24" s="304" t="s">
        <v>124</v>
      </c>
      <c r="G24" s="305" t="s">
        <v>124</v>
      </c>
      <c r="H24" s="124"/>
    </row>
    <row r="25" spans="2:15">
      <c r="B25" s="101" t="s">
        <v>83</v>
      </c>
      <c r="C25" s="105" t="s">
        <v>60</v>
      </c>
      <c r="D25" s="299"/>
      <c r="E25" s="300"/>
      <c r="F25" s="301"/>
      <c r="G25" s="302"/>
      <c r="H25" s="148"/>
    </row>
    <row r="26" spans="2:15" ht="13.5" thickBot="1">
      <c r="B26" s="103"/>
      <c r="C26" s="106" t="s">
        <v>50</v>
      </c>
      <c r="D26" s="303" t="s">
        <v>124</v>
      </c>
      <c r="E26" s="304" t="s">
        <v>124</v>
      </c>
      <c r="F26" s="304" t="s">
        <v>124</v>
      </c>
      <c r="G26" s="305" t="s">
        <v>124</v>
      </c>
      <c r="H26" s="124"/>
    </row>
    <row r="27" spans="2:15">
      <c r="B27" s="101" t="s">
        <v>84</v>
      </c>
      <c r="C27" s="105" t="s">
        <v>61</v>
      </c>
      <c r="D27" s="299"/>
      <c r="E27" s="300"/>
      <c r="F27" s="301"/>
      <c r="G27" s="302"/>
      <c r="H27" s="148"/>
    </row>
    <row r="28" spans="2:15" ht="13.5" thickBot="1">
      <c r="B28" s="103"/>
      <c r="C28" s="106" t="s">
        <v>50</v>
      </c>
      <c r="D28" s="306">
        <v>190</v>
      </c>
      <c r="E28" s="304">
        <v>16</v>
      </c>
      <c r="F28" s="304">
        <v>16</v>
      </c>
      <c r="G28" s="305">
        <v>3</v>
      </c>
      <c r="H28" s="124"/>
    </row>
    <row r="29" spans="2:15">
      <c r="B29" s="101" t="s">
        <v>85</v>
      </c>
      <c r="C29" s="105" t="s">
        <v>62</v>
      </c>
      <c r="D29" s="299"/>
      <c r="E29" s="300"/>
      <c r="F29" s="301"/>
      <c r="G29" s="302"/>
      <c r="H29" s="148"/>
    </row>
    <row r="30" spans="2:15" ht="13.5" thickBot="1">
      <c r="B30" s="103"/>
      <c r="C30" s="106" t="s">
        <v>50</v>
      </c>
      <c r="D30" s="306" t="s">
        <v>124</v>
      </c>
      <c r="E30" s="304" t="s">
        <v>124</v>
      </c>
      <c r="F30" s="304" t="s">
        <v>124</v>
      </c>
      <c r="G30" s="305" t="s">
        <v>124</v>
      </c>
      <c r="H30" s="124"/>
    </row>
    <row r="31" spans="2:15">
      <c r="B31" s="101" t="s">
        <v>86</v>
      </c>
      <c r="C31" s="105" t="s">
        <v>63</v>
      </c>
      <c r="D31" s="299"/>
      <c r="E31" s="300"/>
      <c r="F31" s="301"/>
      <c r="G31" s="302"/>
      <c r="H31" s="148"/>
    </row>
    <row r="32" spans="2:15" ht="13.5" thickBot="1">
      <c r="B32" s="107"/>
      <c r="C32" s="123" t="s">
        <v>50</v>
      </c>
      <c r="D32" s="306" t="s">
        <v>124</v>
      </c>
      <c r="E32" s="304" t="s">
        <v>124</v>
      </c>
      <c r="F32" s="304" t="s">
        <v>124</v>
      </c>
      <c r="G32" s="305" t="s">
        <v>124</v>
      </c>
      <c r="H32" s="124"/>
    </row>
    <row r="33" spans="2:17">
      <c r="B33" s="103" t="s">
        <v>87</v>
      </c>
      <c r="C33" s="152" t="s">
        <v>64</v>
      </c>
      <c r="D33" s="299"/>
      <c r="E33" s="300"/>
      <c r="F33" s="301"/>
      <c r="G33" s="302"/>
      <c r="H33" s="148"/>
    </row>
    <row r="34" spans="2:17" ht="13.5" thickBot="1">
      <c r="B34" s="107"/>
      <c r="C34" s="123" t="s">
        <v>50</v>
      </c>
      <c r="D34" s="306">
        <v>125</v>
      </c>
      <c r="E34" s="304">
        <v>90</v>
      </c>
      <c r="F34" s="304">
        <v>72</v>
      </c>
      <c r="G34" s="305">
        <v>2.5</v>
      </c>
      <c r="H34" s="124"/>
    </row>
    <row r="35" spans="2:17">
      <c r="B35" s="101" t="s">
        <v>88</v>
      </c>
      <c r="C35" s="105" t="s">
        <v>65</v>
      </c>
      <c r="D35" s="299"/>
      <c r="E35" s="300"/>
      <c r="F35" s="301"/>
      <c r="G35" s="302"/>
      <c r="H35" s="148"/>
    </row>
    <row r="36" spans="2:17" ht="13.5" thickBot="1">
      <c r="B36" s="107"/>
      <c r="C36" s="123" t="s">
        <v>50</v>
      </c>
      <c r="D36" s="306" t="s">
        <v>124</v>
      </c>
      <c r="E36" s="304" t="s">
        <v>124</v>
      </c>
      <c r="F36" s="304" t="s">
        <v>124</v>
      </c>
      <c r="G36" s="305" t="s">
        <v>124</v>
      </c>
      <c r="H36" s="124"/>
      <c r="I36" s="125"/>
      <c r="J36" s="125"/>
    </row>
    <row r="37" spans="2:17">
      <c r="B37" s="23"/>
      <c r="C37" s="23"/>
      <c r="D37" s="23"/>
      <c r="E37" s="83"/>
      <c r="F37" s="83"/>
      <c r="G37" s="23"/>
      <c r="H37" s="149"/>
      <c r="I37" s="2"/>
      <c r="J37" s="2"/>
    </row>
    <row r="38" spans="2:17">
      <c r="E38" s="139"/>
      <c r="F38" s="139"/>
      <c r="H38" s="2"/>
      <c r="I38" s="2"/>
      <c r="J38" s="2"/>
    </row>
    <row r="39" spans="2:17">
      <c r="D39" s="10"/>
      <c r="E39" s="139"/>
      <c r="F39" s="139"/>
      <c r="G39" s="10"/>
      <c r="H39" s="2"/>
      <c r="I39" s="2"/>
      <c r="J39" s="2"/>
    </row>
    <row r="40" spans="2:17">
      <c r="E40" s="139"/>
      <c r="F40" s="139"/>
      <c r="H40" s="2"/>
      <c r="I40" s="2"/>
      <c r="J40" s="2"/>
    </row>
    <row r="41" spans="2:17" ht="15.75">
      <c r="C41" s="186" t="s">
        <v>142</v>
      </c>
      <c r="D41" s="184"/>
      <c r="E41" s="184"/>
      <c r="F41" s="184"/>
      <c r="G41" s="184"/>
      <c r="H41" s="184"/>
      <c r="I41" s="184"/>
      <c r="J41" s="184"/>
      <c r="K41" s="184"/>
      <c r="L41" s="184"/>
      <c r="M41" s="184"/>
    </row>
    <row r="42" spans="2:17" ht="15.75">
      <c r="C42" s="214" t="s">
        <v>156</v>
      </c>
      <c r="D42" s="184"/>
      <c r="E42" s="184"/>
      <c r="F42" s="184"/>
      <c r="G42" s="184"/>
      <c r="H42" s="184"/>
      <c r="I42" s="184"/>
      <c r="J42" s="184"/>
      <c r="K42" s="184"/>
      <c r="L42" s="184"/>
      <c r="M42" s="184"/>
    </row>
    <row r="43" spans="2:17" ht="15.75" customHeight="1">
      <c r="C43" s="1009" t="s">
        <v>147</v>
      </c>
      <c r="D43" s="1009"/>
      <c r="E43" s="1009"/>
      <c r="F43" s="1009"/>
      <c r="G43" s="1009"/>
      <c r="H43" s="1009"/>
      <c r="I43" s="1009"/>
      <c r="J43" s="1009"/>
      <c r="K43" s="1009"/>
      <c r="L43" s="1009"/>
      <c r="M43" s="1009"/>
      <c r="N43" s="1009"/>
      <c r="O43" s="1009"/>
      <c r="P43" s="1009"/>
      <c r="Q43" s="1009"/>
    </row>
    <row r="44" spans="2:17">
      <c r="E44" s="83"/>
      <c r="F44" s="83"/>
      <c r="H44" s="2"/>
      <c r="I44" s="2"/>
      <c r="J44" s="2"/>
    </row>
    <row r="45" spans="2:17">
      <c r="H45" s="2"/>
      <c r="I45" s="2"/>
      <c r="J45" s="2"/>
    </row>
    <row r="46" spans="2:17">
      <c r="I46" s="2"/>
      <c r="J46" s="2"/>
    </row>
    <row r="50" spans="5:6">
      <c r="E50" s="83"/>
      <c r="F50" s="83"/>
    </row>
    <row r="136" spans="5:6">
      <c r="E136" s="10"/>
      <c r="F136" s="10"/>
    </row>
  </sheetData>
  <mergeCells count="2">
    <mergeCell ref="B1:G1"/>
    <mergeCell ref="C43:Q43"/>
  </mergeCells>
  <phoneticPr fontId="0" type="noConversion"/>
  <pageMargins left="0.75" right="0.75" top="1" bottom="1" header="0.5" footer="0.5"/>
  <pageSetup paperSize="9" scale="39" orientation="portrait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J8" sqref="J8"/>
    </sheetView>
  </sheetViews>
  <sheetFormatPr defaultRowHeight="12.75"/>
  <cols>
    <col min="1" max="1" width="14.42578125" customWidth="1"/>
    <col min="2" max="9" width="12.42578125" customWidth="1"/>
    <col min="12" max="12" width="43.5703125" customWidth="1"/>
    <col min="13" max="13" width="16.85546875" customWidth="1"/>
    <col min="14" max="14" width="22.28515625" customWidth="1"/>
  </cols>
  <sheetData>
    <row r="1" spans="1:14" ht="17.25" customHeight="1">
      <c r="A1" s="429" t="s">
        <v>231</v>
      </c>
      <c r="B1" s="430"/>
      <c r="C1" s="430"/>
      <c r="D1" s="430"/>
      <c r="E1" s="431" t="s">
        <v>337</v>
      </c>
      <c r="F1" s="430"/>
      <c r="G1" s="3"/>
      <c r="H1" s="140"/>
      <c r="I1" s="140"/>
    </row>
    <row r="2" spans="1:14" ht="15" customHeight="1" thickBot="1">
      <c r="A2" s="30" t="s">
        <v>232</v>
      </c>
      <c r="B2" s="140"/>
      <c r="C2" s="140"/>
      <c r="D2" s="140"/>
      <c r="E2" s="3"/>
      <c r="F2" s="140"/>
      <c r="G2" s="3"/>
      <c r="H2" s="140"/>
      <c r="I2" s="140"/>
    </row>
    <row r="3" spans="1:14" ht="21" thickBot="1">
      <c r="A3" s="432" t="s">
        <v>338</v>
      </c>
      <c r="B3" s="433"/>
      <c r="C3" s="434"/>
      <c r="D3" s="432"/>
      <c r="E3" s="434"/>
      <c r="F3" s="434"/>
      <c r="G3" s="435"/>
      <c r="H3" s="432"/>
      <c r="I3" s="436"/>
    </row>
    <row r="4" spans="1:14" ht="21" customHeight="1" thickBot="1">
      <c r="A4" s="438" t="s">
        <v>2</v>
      </c>
      <c r="B4" s="439" t="s">
        <v>119</v>
      </c>
      <c r="C4" s="440"/>
      <c r="D4" s="440"/>
      <c r="E4" s="441"/>
      <c r="F4" s="442" t="s">
        <v>234</v>
      </c>
      <c r="G4" s="442" t="s">
        <v>4</v>
      </c>
      <c r="H4" s="442" t="s">
        <v>5</v>
      </c>
      <c r="I4" s="443" t="s">
        <v>235</v>
      </c>
      <c r="L4" s="437" t="s">
        <v>233</v>
      </c>
      <c r="M4" s="29"/>
      <c r="N4" s="29"/>
    </row>
    <row r="5" spans="1:14" ht="22.5" customHeight="1" thickBot="1">
      <c r="A5" s="444" t="s">
        <v>6</v>
      </c>
      <c r="B5" s="445" t="s">
        <v>236</v>
      </c>
      <c r="C5" s="446"/>
      <c r="D5" s="447" t="s">
        <v>7</v>
      </c>
      <c r="E5" s="446"/>
      <c r="F5" s="448" t="s">
        <v>237</v>
      </c>
      <c r="G5" s="448" t="s">
        <v>8</v>
      </c>
      <c r="H5" s="448" t="s">
        <v>9</v>
      </c>
      <c r="I5" s="449" t="s">
        <v>238</v>
      </c>
      <c r="L5" s="210"/>
    </row>
    <row r="6" spans="1:14" ht="29.25" customHeight="1" thickBot="1">
      <c r="A6" s="450" t="s">
        <v>137</v>
      </c>
      <c r="B6" s="451" t="s">
        <v>339</v>
      </c>
      <c r="C6" s="451" t="s">
        <v>340</v>
      </c>
      <c r="D6" s="451" t="s">
        <v>339</v>
      </c>
      <c r="E6" s="451" t="s">
        <v>340</v>
      </c>
      <c r="F6" s="452" t="s">
        <v>18</v>
      </c>
      <c r="G6" s="452" t="s">
        <v>10</v>
      </c>
      <c r="H6" s="452" t="s">
        <v>239</v>
      </c>
      <c r="I6" s="453" t="s">
        <v>18</v>
      </c>
      <c r="L6" s="639" t="s">
        <v>117</v>
      </c>
      <c r="M6" s="640"/>
      <c r="N6" s="641"/>
    </row>
    <row r="7" spans="1:14" ht="16.5" customHeight="1" thickBot="1">
      <c r="A7" s="7" t="s">
        <v>11</v>
      </c>
      <c r="B7" s="8"/>
      <c r="C7" s="60"/>
      <c r="D7" s="8"/>
      <c r="E7" s="8"/>
      <c r="F7" s="8"/>
      <c r="G7" s="61"/>
      <c r="H7" s="61"/>
      <c r="I7" s="62"/>
      <c r="L7" s="454" t="s">
        <v>45</v>
      </c>
      <c r="M7" s="455" t="s">
        <v>341</v>
      </c>
      <c r="N7" s="456" t="s">
        <v>342</v>
      </c>
    </row>
    <row r="8" spans="1:14" ht="18.75" customHeight="1" thickBot="1">
      <c r="A8" s="63" t="s">
        <v>108</v>
      </c>
      <c r="B8" s="73">
        <v>6276.5450000000001</v>
      </c>
      <c r="C8" s="58">
        <v>6459.0749999999998</v>
      </c>
      <c r="D8" s="121">
        <v>6153.4754901960787</v>
      </c>
      <c r="E8" s="121">
        <v>6332.4264705882351</v>
      </c>
      <c r="F8" s="141">
        <v>-2.8259464396991794</v>
      </c>
      <c r="G8" s="64">
        <v>61.54</v>
      </c>
      <c r="H8" s="64">
        <v>91.8</v>
      </c>
      <c r="I8" s="39">
        <v>32.049918302505681</v>
      </c>
      <c r="L8" s="457" t="s">
        <v>11</v>
      </c>
      <c r="M8" s="458">
        <v>4.7104314705882349</v>
      </c>
      <c r="N8" s="459">
        <v>4.8426368823529407</v>
      </c>
    </row>
    <row r="9" spans="1:14" ht="15.75">
      <c r="A9" s="63" t="s">
        <v>12</v>
      </c>
      <c r="B9" s="73">
        <v>6182.9229999999998</v>
      </c>
      <c r="C9" s="58">
        <v>6357.9470000000001</v>
      </c>
      <c r="D9" s="121">
        <v>6061.6892156862741</v>
      </c>
      <c r="E9" s="121">
        <v>6233.2813725490196</v>
      </c>
      <c r="F9" s="141">
        <v>-2.75283829827459</v>
      </c>
      <c r="G9" s="64">
        <v>57.77</v>
      </c>
      <c r="H9" s="64">
        <v>93.3</v>
      </c>
      <c r="I9" s="39">
        <v>54.65457741382528</v>
      </c>
      <c r="L9" s="460" t="s">
        <v>46</v>
      </c>
      <c r="M9" s="461">
        <v>4.7444914705882351</v>
      </c>
      <c r="N9" s="462">
        <v>4.8156114117647055</v>
      </c>
    </row>
    <row r="10" spans="1:14" ht="15.75">
      <c r="A10" s="63" t="s">
        <v>13</v>
      </c>
      <c r="B10" s="73">
        <v>5841.1859999999997</v>
      </c>
      <c r="C10" s="58">
        <v>6007.37</v>
      </c>
      <c r="D10" s="121">
        <v>5726.6529411764704</v>
      </c>
      <c r="E10" s="121">
        <v>5889.5784313725489</v>
      </c>
      <c r="F10" s="141">
        <v>-2.7663353514100213</v>
      </c>
      <c r="G10" s="64">
        <v>53.24</v>
      </c>
      <c r="H10" s="64">
        <v>94</v>
      </c>
      <c r="I10" s="39">
        <v>11.606537194593491</v>
      </c>
      <c r="L10" s="463" t="s">
        <v>47</v>
      </c>
      <c r="M10" s="464">
        <v>4.7237113529411765</v>
      </c>
      <c r="N10" s="465">
        <v>4.8806810000000009</v>
      </c>
    </row>
    <row r="11" spans="1:14" ht="15.75">
      <c r="A11" s="63" t="s">
        <v>14</v>
      </c>
      <c r="B11" s="73">
        <v>5492.9930000000004</v>
      </c>
      <c r="C11" s="58">
        <v>5652.5720000000001</v>
      </c>
      <c r="D11" s="121">
        <v>5385.2872549019612</v>
      </c>
      <c r="E11" s="121">
        <v>5541.737254901961</v>
      </c>
      <c r="F11" s="141">
        <v>-2.8231219345812795</v>
      </c>
      <c r="G11" s="64">
        <v>48.24</v>
      </c>
      <c r="H11" s="64">
        <v>94.9</v>
      </c>
      <c r="I11" s="39">
        <v>1.5463234383746296</v>
      </c>
      <c r="L11" s="463" t="s">
        <v>128</v>
      </c>
      <c r="M11" s="464">
        <v>4.7073910000000003</v>
      </c>
      <c r="N11" s="465">
        <v>4.8673376470588234</v>
      </c>
    </row>
    <row r="12" spans="1:14" ht="16.5" thickBot="1">
      <c r="A12" s="63" t="s">
        <v>15</v>
      </c>
      <c r="B12" s="73">
        <v>5035.3609999999999</v>
      </c>
      <c r="C12" s="58">
        <v>5155.7330000000002</v>
      </c>
      <c r="D12" s="121">
        <v>4936.6284313725491</v>
      </c>
      <c r="E12" s="121">
        <v>5054.6401960784315</v>
      </c>
      <c r="F12" s="141">
        <v>-2.3347213674563885</v>
      </c>
      <c r="G12" s="64">
        <v>43.48</v>
      </c>
      <c r="H12" s="64">
        <v>97.2</v>
      </c>
      <c r="I12" s="39">
        <v>0.13148326727200121</v>
      </c>
      <c r="L12" s="466" t="s">
        <v>48</v>
      </c>
      <c r="M12" s="467">
        <v>4.6778534705882358</v>
      </c>
      <c r="N12" s="468">
        <v>4.808095117647059</v>
      </c>
    </row>
    <row r="13" spans="1:14" ht="15">
      <c r="A13" s="63" t="s">
        <v>16</v>
      </c>
      <c r="B13" s="73">
        <v>4671.2349999999997</v>
      </c>
      <c r="C13" s="58">
        <v>4881.8680000000004</v>
      </c>
      <c r="D13" s="121">
        <v>4579.6421568627447</v>
      </c>
      <c r="E13" s="121">
        <v>4786.1450980392156</v>
      </c>
      <c r="F13" s="141">
        <v>-4.3145984283065566</v>
      </c>
      <c r="G13" s="64">
        <v>36.85</v>
      </c>
      <c r="H13" s="64">
        <v>93</v>
      </c>
      <c r="I13" s="39">
        <v>1.1160383428923179E-2</v>
      </c>
    </row>
    <row r="14" spans="1:14" ht="15" thickBot="1">
      <c r="A14" s="65" t="s">
        <v>107</v>
      </c>
      <c r="B14" s="74">
        <v>6159.7950000000001</v>
      </c>
      <c r="C14" s="75">
        <v>6332.6790000000001</v>
      </c>
      <c r="D14" s="142">
        <v>6039.0147058823532</v>
      </c>
      <c r="E14" s="142">
        <v>6208.5088235294115</v>
      </c>
      <c r="F14" s="143">
        <v>-2.730029423566235</v>
      </c>
      <c r="G14" s="66">
        <v>58.28</v>
      </c>
      <c r="H14" s="66">
        <v>92.9</v>
      </c>
      <c r="I14" s="71">
        <v>100</v>
      </c>
    </row>
    <row r="15" spans="1:14" ht="14.25">
      <c r="A15" s="67" t="s">
        <v>46</v>
      </c>
      <c r="B15" s="469"/>
      <c r="C15" s="470"/>
      <c r="D15" s="469"/>
      <c r="E15" s="68"/>
      <c r="F15" s="146"/>
      <c r="G15" s="69"/>
      <c r="H15" s="69"/>
      <c r="I15" s="70"/>
      <c r="L15" s="1" t="s">
        <v>240</v>
      </c>
      <c r="M15" s="1"/>
      <c r="N15" s="1"/>
    </row>
    <row r="16" spans="1:14" ht="15">
      <c r="A16" s="63" t="s">
        <v>108</v>
      </c>
      <c r="B16" s="73">
        <v>6347.2619999999997</v>
      </c>
      <c r="C16" s="58">
        <v>6417.71</v>
      </c>
      <c r="D16" s="121">
        <v>6222.8058823529409</v>
      </c>
      <c r="E16" s="121">
        <v>6291.8725490196075</v>
      </c>
      <c r="F16" s="141">
        <v>-1.0977124239019886</v>
      </c>
      <c r="G16" s="64">
        <v>61.49</v>
      </c>
      <c r="H16" s="64">
        <v>90.5</v>
      </c>
      <c r="I16" s="39">
        <v>30.789395454422614</v>
      </c>
      <c r="L16" s="1" t="s">
        <v>241</v>
      </c>
      <c r="M16" s="1"/>
      <c r="N16" s="1"/>
    </row>
    <row r="17" spans="1:9" ht="15">
      <c r="A17" s="63" t="s">
        <v>12</v>
      </c>
      <c r="B17" s="73">
        <v>6215.7259999999997</v>
      </c>
      <c r="C17" s="58">
        <v>6305.8419999999996</v>
      </c>
      <c r="D17" s="121">
        <v>6093.8490196078428</v>
      </c>
      <c r="E17" s="121">
        <v>6182.1980392156856</v>
      </c>
      <c r="F17" s="141">
        <v>-1.429087503302493</v>
      </c>
      <c r="G17" s="64">
        <v>57.83</v>
      </c>
      <c r="H17" s="64">
        <v>92.4</v>
      </c>
      <c r="I17" s="39">
        <v>56.549018548045652</v>
      </c>
    </row>
    <row r="18" spans="1:9" ht="15">
      <c r="A18" s="63" t="s">
        <v>13</v>
      </c>
      <c r="B18" s="73">
        <v>5851.7740000000003</v>
      </c>
      <c r="C18" s="58">
        <v>6002.32</v>
      </c>
      <c r="D18" s="121">
        <v>5737.0333333333338</v>
      </c>
      <c r="E18" s="121">
        <v>5884.6274509803916</v>
      </c>
      <c r="F18" s="141">
        <v>-2.5081301896599877</v>
      </c>
      <c r="G18" s="64">
        <v>53.26</v>
      </c>
      <c r="H18" s="64">
        <v>93.3</v>
      </c>
      <c r="I18" s="39">
        <v>11.527443720779395</v>
      </c>
    </row>
    <row r="19" spans="1:9" ht="15">
      <c r="A19" s="63" t="s">
        <v>14</v>
      </c>
      <c r="B19" s="73">
        <v>5505.2539999999999</v>
      </c>
      <c r="C19" s="58">
        <v>5695.8519999999999</v>
      </c>
      <c r="D19" s="121">
        <v>5397.3078431372551</v>
      </c>
      <c r="E19" s="121">
        <v>5584.1686274509802</v>
      </c>
      <c r="F19" s="141">
        <v>-3.3462596991635314</v>
      </c>
      <c r="G19" s="64">
        <v>48.35</v>
      </c>
      <c r="H19" s="64">
        <v>94.2</v>
      </c>
      <c r="I19" s="39">
        <v>1.0692826707744418</v>
      </c>
    </row>
    <row r="20" spans="1:9" ht="15">
      <c r="A20" s="63" t="s">
        <v>15</v>
      </c>
      <c r="B20" s="73">
        <v>4946.3310000000001</v>
      </c>
      <c r="C20" s="58">
        <v>5145.7129999999997</v>
      </c>
      <c r="D20" s="121">
        <v>4849.3441176470587</v>
      </c>
      <c r="E20" s="121">
        <v>5044.8166666666666</v>
      </c>
      <c r="F20" s="141">
        <v>-3.8747205683643768</v>
      </c>
      <c r="G20" s="64">
        <v>43.44</v>
      </c>
      <c r="H20" s="64">
        <v>96.3</v>
      </c>
      <c r="I20" s="39">
        <v>5.8103397021863089E-2</v>
      </c>
    </row>
    <row r="21" spans="1:9" ht="15">
      <c r="A21" s="63" t="s">
        <v>16</v>
      </c>
      <c r="B21" s="73">
        <v>4705.47</v>
      </c>
      <c r="C21" s="58">
        <v>4810.6059999999998</v>
      </c>
      <c r="D21" s="121">
        <v>4613.2058823529414</v>
      </c>
      <c r="E21" s="121">
        <v>4716.280392156862</v>
      </c>
      <c r="F21" s="141">
        <v>-2.185504279502406</v>
      </c>
      <c r="G21" s="64">
        <v>37.340000000000003</v>
      </c>
      <c r="H21" s="64">
        <v>96.7</v>
      </c>
      <c r="I21" s="39">
        <v>6.756208956030592E-3</v>
      </c>
    </row>
    <row r="22" spans="1:9" ht="15" thickBot="1">
      <c r="A22" s="65" t="s">
        <v>107</v>
      </c>
      <c r="B22" s="74">
        <v>6204.335</v>
      </c>
      <c r="C22" s="75">
        <v>6297.3379999999997</v>
      </c>
      <c r="D22" s="142">
        <v>6082.6813725490192</v>
      </c>
      <c r="E22" s="142">
        <v>6173.8607843137252</v>
      </c>
      <c r="F22" s="143">
        <v>-1.4768621280928498</v>
      </c>
      <c r="G22" s="66">
        <v>58.32</v>
      </c>
      <c r="H22" s="66">
        <v>91.9</v>
      </c>
      <c r="I22" s="71">
        <v>100</v>
      </c>
    </row>
    <row r="23" spans="1:9" ht="14.25">
      <c r="A23" s="67" t="s">
        <v>47</v>
      </c>
      <c r="B23" s="68"/>
      <c r="C23" s="72"/>
      <c r="D23" s="68"/>
      <c r="E23" s="68"/>
      <c r="F23" s="146"/>
      <c r="G23" s="69"/>
      <c r="H23" s="69"/>
      <c r="I23" s="70"/>
    </row>
    <row r="24" spans="1:9" ht="15">
      <c r="A24" s="63" t="s">
        <v>108</v>
      </c>
      <c r="B24" s="73">
        <v>6280.1819999999998</v>
      </c>
      <c r="C24" s="58">
        <v>6508.4769999999999</v>
      </c>
      <c r="D24" s="121">
        <v>6157.0411764705877</v>
      </c>
      <c r="E24" s="121">
        <v>6380.8598039215685</v>
      </c>
      <c r="F24" s="141">
        <v>-3.5076562458467637</v>
      </c>
      <c r="G24" s="64">
        <v>61.67</v>
      </c>
      <c r="H24" s="64">
        <v>91.9</v>
      </c>
      <c r="I24" s="39">
        <v>36.604497314688913</v>
      </c>
    </row>
    <row r="25" spans="1:9" ht="15">
      <c r="A25" s="63" t="s">
        <v>12</v>
      </c>
      <c r="B25" s="73">
        <v>6202.6639999999998</v>
      </c>
      <c r="C25" s="58">
        <v>6409.4690000000001</v>
      </c>
      <c r="D25" s="121">
        <v>6081.0431372549019</v>
      </c>
      <c r="E25" s="121">
        <v>6283.7931372549019</v>
      </c>
      <c r="F25" s="141">
        <v>-3.2265543370285474</v>
      </c>
      <c r="G25" s="64">
        <v>57.48</v>
      </c>
      <c r="H25" s="64">
        <v>93.8</v>
      </c>
      <c r="I25" s="39">
        <v>51.093959896800875</v>
      </c>
    </row>
    <row r="26" spans="1:9" ht="15">
      <c r="A26" s="63" t="s">
        <v>13</v>
      </c>
      <c r="B26" s="73">
        <v>5811.6549999999997</v>
      </c>
      <c r="C26" s="58">
        <v>6010.2910000000002</v>
      </c>
      <c r="D26" s="121">
        <v>5697.7009803921565</v>
      </c>
      <c r="E26" s="121">
        <v>5892.4421568627449</v>
      </c>
      <c r="F26" s="141">
        <v>-3.3049314916698775</v>
      </c>
      <c r="G26" s="64">
        <v>53.03</v>
      </c>
      <c r="H26" s="64">
        <v>93.8</v>
      </c>
      <c r="I26" s="39">
        <v>10.78884946115943</v>
      </c>
    </row>
    <row r="27" spans="1:9" ht="15">
      <c r="A27" s="63" t="s">
        <v>14</v>
      </c>
      <c r="B27" s="73">
        <v>5500.0860000000002</v>
      </c>
      <c r="C27" s="58">
        <v>5684.0829999999996</v>
      </c>
      <c r="D27" s="121">
        <v>5392.2411764705885</v>
      </c>
      <c r="E27" s="121">
        <v>5572.6303921568624</v>
      </c>
      <c r="F27" s="141">
        <v>-3.2370568832298789</v>
      </c>
      <c r="G27" s="64">
        <v>47.78</v>
      </c>
      <c r="H27" s="64">
        <v>94.5</v>
      </c>
      <c r="I27" s="39">
        <v>1.3843784113573749</v>
      </c>
    </row>
    <row r="28" spans="1:9" ht="15">
      <c r="A28" s="63" t="s">
        <v>15</v>
      </c>
      <c r="B28" s="73">
        <v>5357.1689999999999</v>
      </c>
      <c r="C28" s="58">
        <v>5502.8370000000004</v>
      </c>
      <c r="D28" s="121">
        <v>5252.126470588235</v>
      </c>
      <c r="E28" s="121">
        <v>5394.9382352941184</v>
      </c>
      <c r="F28" s="141">
        <v>-2.6471436460865654</v>
      </c>
      <c r="G28" s="64">
        <v>43.41</v>
      </c>
      <c r="H28" s="64">
        <v>96.3</v>
      </c>
      <c r="I28" s="39">
        <v>0.11053139885145839</v>
      </c>
    </row>
    <row r="29" spans="1:9" ht="15">
      <c r="A29" s="63" t="s">
        <v>16</v>
      </c>
      <c r="B29" s="73">
        <v>5285.8810000000003</v>
      </c>
      <c r="C29" s="58">
        <v>5448.6629999999996</v>
      </c>
      <c r="D29" s="121">
        <v>5182.2362745098044</v>
      </c>
      <c r="E29" s="121">
        <v>5341.8264705882348</v>
      </c>
      <c r="F29" s="141">
        <v>-2.9875585992380009</v>
      </c>
      <c r="G29" s="64">
        <v>35.409999999999997</v>
      </c>
      <c r="H29" s="64">
        <v>96.9</v>
      </c>
      <c r="I29" s="39">
        <v>1.7783517141942564E-2</v>
      </c>
    </row>
    <row r="30" spans="1:9" ht="15" thickBot="1">
      <c r="A30" s="65" t="s">
        <v>107</v>
      </c>
      <c r="B30" s="74">
        <v>6177.1610000000001</v>
      </c>
      <c r="C30" s="75">
        <v>6382.4290000000001</v>
      </c>
      <c r="D30" s="142">
        <v>6056.0401960784311</v>
      </c>
      <c r="E30" s="142">
        <v>6257.2833333333338</v>
      </c>
      <c r="F30" s="143">
        <v>-3.2161423182302542</v>
      </c>
      <c r="G30" s="66">
        <v>58.38</v>
      </c>
      <c r="H30" s="66">
        <v>93.1</v>
      </c>
      <c r="I30" s="71">
        <v>100</v>
      </c>
    </row>
    <row r="31" spans="1:9" ht="14.25">
      <c r="A31" s="67" t="s">
        <v>128</v>
      </c>
      <c r="B31" s="68"/>
      <c r="C31" s="72"/>
      <c r="D31" s="68"/>
      <c r="E31" s="68"/>
      <c r="F31" s="146"/>
      <c r="G31" s="69"/>
      <c r="H31" s="69"/>
      <c r="I31" s="70"/>
    </row>
    <row r="32" spans="1:9" ht="15">
      <c r="A32" s="63" t="s">
        <v>108</v>
      </c>
      <c r="B32" s="73">
        <v>6249.7349999999997</v>
      </c>
      <c r="C32" s="58">
        <v>6489.652</v>
      </c>
      <c r="D32" s="121">
        <v>6127.1911764705874</v>
      </c>
      <c r="E32" s="121">
        <v>6362.4039215686271</v>
      </c>
      <c r="F32" s="141">
        <v>-3.6969162599165619</v>
      </c>
      <c r="G32" s="64">
        <v>61.33</v>
      </c>
      <c r="H32" s="64">
        <v>92.7</v>
      </c>
      <c r="I32" s="39">
        <v>32.157689860576035</v>
      </c>
    </row>
    <row r="33" spans="1:9" ht="15">
      <c r="A33" s="63" t="s">
        <v>12</v>
      </c>
      <c r="B33" s="73">
        <v>6184.3860000000004</v>
      </c>
      <c r="C33" s="58">
        <v>6391.2640000000001</v>
      </c>
      <c r="D33" s="121">
        <v>6063.123529411765</v>
      </c>
      <c r="E33" s="121">
        <v>6265.9450980392157</v>
      </c>
      <c r="F33" s="141">
        <v>-3.2368871008927136</v>
      </c>
      <c r="G33" s="64">
        <v>57.93</v>
      </c>
      <c r="H33" s="64">
        <v>93.6</v>
      </c>
      <c r="I33" s="39">
        <v>54.987049552370401</v>
      </c>
    </row>
    <row r="34" spans="1:9" ht="15">
      <c r="A34" s="63" t="s">
        <v>13</v>
      </c>
      <c r="B34" s="73">
        <v>5883.62</v>
      </c>
      <c r="C34" s="58">
        <v>6030.3220000000001</v>
      </c>
      <c r="D34" s="121">
        <v>5768.2549019607841</v>
      </c>
      <c r="E34" s="121">
        <v>5912.0803921568631</v>
      </c>
      <c r="F34" s="141">
        <v>-2.432739080931337</v>
      </c>
      <c r="G34" s="64">
        <v>53.16</v>
      </c>
      <c r="H34" s="64">
        <v>94</v>
      </c>
      <c r="I34" s="39">
        <v>10.931981343339663</v>
      </c>
    </row>
    <row r="35" spans="1:9" ht="15">
      <c r="A35" s="63" t="s">
        <v>14</v>
      </c>
      <c r="B35" s="73">
        <v>5418.7290000000003</v>
      </c>
      <c r="C35" s="58">
        <v>5575.0519999999997</v>
      </c>
      <c r="D35" s="121">
        <v>5312.4794117647061</v>
      </c>
      <c r="E35" s="121">
        <v>5465.7372549019601</v>
      </c>
      <c r="F35" s="141">
        <v>-2.8039738463425885</v>
      </c>
      <c r="G35" s="64">
        <v>48.18</v>
      </c>
      <c r="H35" s="64">
        <v>95.6</v>
      </c>
      <c r="I35" s="39">
        <v>1.7519425671444389</v>
      </c>
    </row>
    <row r="36" spans="1:9" ht="15">
      <c r="A36" s="63" t="s">
        <v>15</v>
      </c>
      <c r="B36" s="73">
        <v>4724.3339999999998</v>
      </c>
      <c r="C36" s="58">
        <v>4937.2389999999996</v>
      </c>
      <c r="D36" s="121">
        <v>4631.7</v>
      </c>
      <c r="E36" s="121">
        <v>4840.4303921568626</v>
      </c>
      <c r="F36" s="141">
        <v>-4.3122279476444172</v>
      </c>
      <c r="G36" s="64">
        <v>43.41</v>
      </c>
      <c r="H36" s="64">
        <v>96</v>
      </c>
      <c r="I36" s="39">
        <v>0.16782978552856362</v>
      </c>
    </row>
    <row r="37" spans="1:9" ht="15">
      <c r="A37" s="63" t="s">
        <v>16</v>
      </c>
      <c r="B37" s="73">
        <v>4176.3760000000002</v>
      </c>
      <c r="C37" s="58">
        <v>4896.009</v>
      </c>
      <c r="D37" s="121">
        <v>4094.4862745098039</v>
      </c>
      <c r="E37" s="121">
        <v>4800.0088235294115</v>
      </c>
      <c r="F37" s="141">
        <v>-14.698359418865442</v>
      </c>
      <c r="G37" s="64">
        <v>38.74</v>
      </c>
      <c r="H37" s="64">
        <v>102.9</v>
      </c>
      <c r="I37" s="39">
        <v>3.506891040895359E-3</v>
      </c>
    </row>
    <row r="38" spans="1:9" ht="15" thickBot="1">
      <c r="A38" s="65" t="s">
        <v>107</v>
      </c>
      <c r="B38" s="74">
        <v>6155.8190000000004</v>
      </c>
      <c r="C38" s="75">
        <v>6364.98</v>
      </c>
      <c r="D38" s="142">
        <v>6035.1166666666668</v>
      </c>
      <c r="E38" s="142">
        <v>6240.1764705882351</v>
      </c>
      <c r="F38" s="143">
        <v>-3.2861218731244901</v>
      </c>
      <c r="G38" s="66">
        <v>58.31</v>
      </c>
      <c r="H38" s="66">
        <v>93.4</v>
      </c>
      <c r="I38" s="71">
        <v>100</v>
      </c>
    </row>
    <row r="39" spans="1:9" ht="14.25">
      <c r="A39" s="67" t="s">
        <v>48</v>
      </c>
      <c r="B39" s="68"/>
      <c r="C39" s="72"/>
      <c r="D39" s="68"/>
      <c r="E39" s="68"/>
      <c r="F39" s="146"/>
      <c r="G39" s="69"/>
      <c r="H39" s="69"/>
      <c r="I39" s="70"/>
    </row>
    <row r="40" spans="1:9" ht="15">
      <c r="A40" s="63" t="s">
        <v>108</v>
      </c>
      <c r="B40" s="73">
        <v>6241.9049999999997</v>
      </c>
      <c r="C40" s="58">
        <v>6407.7470000000003</v>
      </c>
      <c r="D40" s="121">
        <v>6119.5147058823522</v>
      </c>
      <c r="E40" s="121">
        <v>6282.1049019607844</v>
      </c>
      <c r="F40" s="141">
        <v>-2.5881483772689613</v>
      </c>
      <c r="G40" s="64">
        <v>61.53</v>
      </c>
      <c r="H40" s="64">
        <v>91.9</v>
      </c>
      <c r="I40" s="39">
        <v>28.140929785258852</v>
      </c>
    </row>
    <row r="41" spans="1:9" ht="15">
      <c r="A41" s="63" t="s">
        <v>12</v>
      </c>
      <c r="B41" s="73">
        <v>6144.0649999999996</v>
      </c>
      <c r="C41" s="58">
        <v>6324.4369999999999</v>
      </c>
      <c r="D41" s="121">
        <v>6023.5931372549012</v>
      </c>
      <c r="E41" s="121">
        <v>6200.4284313725484</v>
      </c>
      <c r="F41" s="141">
        <v>-2.8519850857870876</v>
      </c>
      <c r="G41" s="64">
        <v>57.9</v>
      </c>
      <c r="H41" s="64">
        <v>93.2</v>
      </c>
      <c r="I41" s="39">
        <v>56.918356115647804</v>
      </c>
    </row>
    <row r="42" spans="1:9" ht="15">
      <c r="A42" s="63" t="s">
        <v>13</v>
      </c>
      <c r="B42" s="73">
        <v>5840.4790000000003</v>
      </c>
      <c r="C42" s="58">
        <v>5996.9409999999998</v>
      </c>
      <c r="D42" s="121">
        <v>5725.9598039215689</v>
      </c>
      <c r="E42" s="121">
        <v>5879.3539215686269</v>
      </c>
      <c r="F42" s="141">
        <v>-2.6090301705486105</v>
      </c>
      <c r="G42" s="64">
        <v>53.44</v>
      </c>
      <c r="H42" s="64">
        <v>94.5</v>
      </c>
      <c r="I42" s="39">
        <v>12.860287618613494</v>
      </c>
    </row>
    <row r="43" spans="1:9" ht="15">
      <c r="A43" s="63" t="s">
        <v>14</v>
      </c>
      <c r="B43" s="73">
        <v>5521.8410000000003</v>
      </c>
      <c r="C43" s="58">
        <v>5650.2790000000005</v>
      </c>
      <c r="D43" s="121">
        <v>5413.5696078431374</v>
      </c>
      <c r="E43" s="121">
        <v>5539.4892156862752</v>
      </c>
      <c r="F43" s="141">
        <v>-2.2731266898501841</v>
      </c>
      <c r="G43" s="64">
        <v>48.58</v>
      </c>
      <c r="H43" s="64">
        <v>95.2</v>
      </c>
      <c r="I43" s="39">
        <v>1.891145193478273</v>
      </c>
    </row>
    <row r="44" spans="1:9" ht="15">
      <c r="A44" s="63" t="s">
        <v>15</v>
      </c>
      <c r="B44" s="73">
        <v>5012.9570000000003</v>
      </c>
      <c r="C44" s="58">
        <v>5032.4480000000003</v>
      </c>
      <c r="D44" s="121">
        <v>4914.6637254901962</v>
      </c>
      <c r="E44" s="121">
        <v>4933.7725490196081</v>
      </c>
      <c r="F44" s="141">
        <v>-0.38730653550717237</v>
      </c>
      <c r="G44" s="64">
        <v>43.58</v>
      </c>
      <c r="H44" s="64">
        <v>98.6</v>
      </c>
      <c r="I44" s="39">
        <v>0.17788549732893807</v>
      </c>
    </row>
    <row r="45" spans="1:9" ht="15">
      <c r="A45" s="63" t="s">
        <v>16</v>
      </c>
      <c r="B45" s="73">
        <v>3634.721</v>
      </c>
      <c r="C45" s="58">
        <v>4115.6850000000004</v>
      </c>
      <c r="D45" s="121">
        <v>3563.4519607843135</v>
      </c>
      <c r="E45" s="121">
        <v>4034.9852941176473</v>
      </c>
      <c r="F45" s="141">
        <v>-11.686122723191895</v>
      </c>
      <c r="G45" s="64">
        <v>38.619999999999997</v>
      </c>
      <c r="H45" s="64">
        <v>83.9</v>
      </c>
      <c r="I45" s="39">
        <v>1.1395789672635097E-2</v>
      </c>
    </row>
    <row r="46" spans="1:9" ht="15" thickBot="1">
      <c r="A46" s="76" t="s">
        <v>107</v>
      </c>
      <c r="B46" s="77">
        <v>6117.1930000000002</v>
      </c>
      <c r="C46" s="59">
        <v>6287.509</v>
      </c>
      <c r="D46" s="144">
        <v>5997.2480392156867</v>
      </c>
      <c r="E46" s="144">
        <v>6164.2245098039211</v>
      </c>
      <c r="F46" s="143">
        <v>-2.7087993035079521</v>
      </c>
      <c r="G46" s="78">
        <v>58.14</v>
      </c>
      <c r="H46" s="78">
        <v>93.1</v>
      </c>
      <c r="I46" s="40">
        <v>100</v>
      </c>
    </row>
    <row r="47" spans="1:9">
      <c r="A47" s="471"/>
      <c r="B47" s="471"/>
      <c r="C47" s="471"/>
      <c r="D47" s="471"/>
      <c r="E47" s="471"/>
      <c r="F47" s="471"/>
      <c r="G47" s="37"/>
      <c r="H47" s="37"/>
      <c r="I47" s="37"/>
    </row>
    <row r="48" spans="1:9">
      <c r="A48" s="153" t="s">
        <v>41</v>
      </c>
      <c r="B48" s="153"/>
      <c r="C48" s="153"/>
      <c r="D48" s="153"/>
      <c r="E48" s="153"/>
      <c r="F48" s="153"/>
      <c r="G48" s="37"/>
      <c r="H48" s="37"/>
      <c r="I48" s="37"/>
    </row>
    <row r="49" spans="1:9">
      <c r="A49" s="153" t="s">
        <v>42</v>
      </c>
      <c r="B49" s="153"/>
      <c r="C49" s="153"/>
      <c r="D49" s="153"/>
      <c r="E49" s="153"/>
      <c r="F49" s="153"/>
      <c r="G49" s="37"/>
      <c r="H49" s="37"/>
      <c r="I49" s="37"/>
    </row>
    <row r="50" spans="1:9">
      <c r="A50" s="153" t="s">
        <v>43</v>
      </c>
      <c r="B50" s="153"/>
      <c r="C50" s="153"/>
      <c r="D50" s="153"/>
      <c r="E50" s="153"/>
      <c r="F50" s="153"/>
      <c r="G50" s="37"/>
      <c r="H50" s="37"/>
      <c r="I50" s="37"/>
    </row>
    <row r="51" spans="1:9">
      <c r="A51" s="153" t="s">
        <v>44</v>
      </c>
      <c r="B51" s="153"/>
      <c r="C51" s="153"/>
      <c r="D51" s="153"/>
      <c r="E51" s="153"/>
      <c r="F51" s="153"/>
      <c r="G51" s="37"/>
      <c r="H51" s="37"/>
      <c r="I51" s="37"/>
    </row>
    <row r="52" spans="1:9">
      <c r="A52" s="153"/>
      <c r="B52" s="153"/>
      <c r="C52" s="153"/>
      <c r="D52" s="153"/>
      <c r="E52" s="153"/>
      <c r="F52" s="153"/>
      <c r="G52" s="37"/>
      <c r="H52" s="37"/>
      <c r="I52" s="37"/>
    </row>
    <row r="53" spans="1:9">
      <c r="A53" s="153"/>
      <c r="B53" s="153"/>
      <c r="C53" s="153"/>
      <c r="D53" s="153"/>
      <c r="E53" s="153"/>
      <c r="F53" s="153"/>
      <c r="G53" s="37"/>
      <c r="H53" s="37"/>
      <c r="I53" s="37"/>
    </row>
    <row r="54" spans="1:9">
      <c r="A54" s="153"/>
      <c r="B54" s="153"/>
      <c r="C54" s="153"/>
      <c r="D54" s="153"/>
      <c r="E54" s="153"/>
      <c r="F54" s="153"/>
      <c r="G54" s="37"/>
      <c r="H54" s="37"/>
      <c r="I54" s="37"/>
    </row>
    <row r="55" spans="1:9">
      <c r="A55" s="153"/>
      <c r="B55" s="153"/>
      <c r="C55" s="153"/>
      <c r="D55" s="153"/>
      <c r="E55" s="153"/>
      <c r="F55" s="153"/>
      <c r="G55" s="37"/>
      <c r="H55" s="37"/>
      <c r="I55" s="37"/>
    </row>
    <row r="56" spans="1:9">
      <c r="A56" s="153"/>
      <c r="B56" s="153"/>
      <c r="C56" s="153"/>
      <c r="D56" s="153"/>
      <c r="E56" s="153"/>
      <c r="F56" s="153"/>
      <c r="G56" s="37"/>
      <c r="H56" s="37"/>
      <c r="I56" s="37"/>
    </row>
    <row r="57" spans="1:9">
      <c r="A57" s="153"/>
      <c r="B57" s="153"/>
      <c r="C57" s="153"/>
      <c r="D57" s="153"/>
      <c r="E57" s="153"/>
      <c r="F57" s="153"/>
      <c r="G57" s="37"/>
      <c r="H57" s="37"/>
      <c r="I57" s="37"/>
    </row>
    <row r="58" spans="1:9">
      <c r="G58" s="37"/>
      <c r="H58" s="37"/>
      <c r="I58" s="37"/>
    </row>
    <row r="59" spans="1:9">
      <c r="G59" s="37"/>
      <c r="H59" s="37"/>
      <c r="I59" s="37"/>
    </row>
    <row r="60" spans="1:9">
      <c r="G60" s="37"/>
      <c r="H60" s="37"/>
      <c r="I60" s="37"/>
    </row>
    <row r="61" spans="1:9">
      <c r="G61" s="37"/>
      <c r="H61" s="37"/>
      <c r="I61" s="37"/>
    </row>
    <row r="62" spans="1:9">
      <c r="G62" s="37"/>
      <c r="H62" s="37"/>
      <c r="I62" s="37"/>
    </row>
    <row r="63" spans="1:9">
      <c r="G63" s="37"/>
      <c r="H63" s="37"/>
      <c r="I63" s="37"/>
    </row>
    <row r="64" spans="1:9">
      <c r="G64" s="37"/>
      <c r="H64" s="37"/>
      <c r="I64" s="37"/>
    </row>
    <row r="65" spans="7:9">
      <c r="G65" s="37"/>
      <c r="H65" s="37"/>
      <c r="I65" s="37"/>
    </row>
    <row r="66" spans="7:9">
      <c r="G66" s="37"/>
      <c r="H66" s="37"/>
      <c r="I66" s="37"/>
    </row>
    <row r="67" spans="7:9">
      <c r="G67" s="37"/>
      <c r="H67" s="37"/>
      <c r="I67" s="37"/>
    </row>
    <row r="68" spans="7:9">
      <c r="G68" s="37"/>
      <c r="H68" s="37"/>
      <c r="I68" s="37"/>
    </row>
    <row r="69" spans="7:9">
      <c r="G69" s="37"/>
      <c r="H69" s="37"/>
      <c r="I69" s="37"/>
    </row>
    <row r="70" spans="7:9">
      <c r="G70" s="37"/>
      <c r="H70" s="37"/>
      <c r="I70" s="37"/>
    </row>
    <row r="71" spans="7:9">
      <c r="G71" s="37"/>
      <c r="H71" s="37"/>
      <c r="I71" s="37"/>
    </row>
    <row r="72" spans="7:9">
      <c r="G72" s="37"/>
      <c r="H72" s="37"/>
      <c r="I72" s="37"/>
    </row>
    <row r="73" spans="7:9">
      <c r="G73" s="37"/>
      <c r="H73" s="37"/>
      <c r="I73" s="37"/>
    </row>
    <row r="74" spans="7:9">
      <c r="G74" s="37"/>
      <c r="H74" s="37"/>
      <c r="I74" s="37"/>
    </row>
    <row r="75" spans="7:9">
      <c r="G75" s="37"/>
      <c r="H75" s="37"/>
      <c r="I75" s="37"/>
    </row>
    <row r="76" spans="7:9">
      <c r="G76" s="37"/>
      <c r="H76" s="37"/>
      <c r="I76" s="37"/>
    </row>
    <row r="77" spans="7:9">
      <c r="G77" s="37"/>
      <c r="H77" s="37"/>
      <c r="I77" s="37"/>
    </row>
    <row r="78" spans="7:9">
      <c r="G78" s="37"/>
      <c r="H78" s="37"/>
      <c r="I78" s="37"/>
    </row>
    <row r="79" spans="7:9">
      <c r="G79" s="37"/>
      <c r="H79" s="37"/>
      <c r="I79" s="37"/>
    </row>
    <row r="80" spans="7:9">
      <c r="G80" s="37"/>
      <c r="H80" s="37"/>
      <c r="I80" s="37"/>
    </row>
    <row r="81" spans="7:9">
      <c r="G81" s="37"/>
      <c r="H81" s="37"/>
      <c r="I81" s="37"/>
    </row>
    <row r="82" spans="7:9">
      <c r="G82" s="37"/>
      <c r="H82" s="37"/>
      <c r="I82" s="37"/>
    </row>
    <row r="83" spans="7:9">
      <c r="G83" s="37"/>
      <c r="H83" s="37"/>
      <c r="I83" s="37"/>
    </row>
    <row r="84" spans="7:9">
      <c r="G84" s="37"/>
      <c r="H84" s="37"/>
      <c r="I84" s="37"/>
    </row>
    <row r="85" spans="7:9">
      <c r="G85" s="37"/>
      <c r="H85" s="37"/>
      <c r="I85" s="37"/>
    </row>
    <row r="86" spans="7:9">
      <c r="G86" s="37"/>
      <c r="H86" s="37"/>
      <c r="I86" s="37"/>
    </row>
    <row r="87" spans="7:9">
      <c r="G87" s="37"/>
      <c r="H87" s="37"/>
      <c r="I87" s="37"/>
    </row>
    <row r="88" spans="7:9">
      <c r="G88" s="37"/>
      <c r="H88" s="37"/>
      <c r="I88" s="37"/>
    </row>
    <row r="89" spans="7:9">
      <c r="G89" s="37"/>
      <c r="H89" s="37"/>
      <c r="I89" s="37"/>
    </row>
    <row r="90" spans="7:9">
      <c r="G90" s="37"/>
      <c r="H90" s="37"/>
      <c r="I90" s="37"/>
    </row>
    <row r="91" spans="7:9">
      <c r="G91" s="37"/>
      <c r="H91" s="37"/>
      <c r="I91" s="37"/>
    </row>
    <row r="92" spans="7:9">
      <c r="G92" s="37"/>
      <c r="H92" s="37"/>
      <c r="I92" s="37"/>
    </row>
    <row r="93" spans="7:9">
      <c r="G93" s="37"/>
      <c r="H93" s="37"/>
      <c r="I93" s="37"/>
    </row>
    <row r="94" spans="7:9">
      <c r="G94" s="37"/>
      <c r="H94" s="37"/>
      <c r="I94" s="37"/>
    </row>
    <row r="95" spans="7:9">
      <c r="G95" s="37"/>
      <c r="H95" s="37"/>
      <c r="I95" s="37"/>
    </row>
    <row r="96" spans="7:9">
      <c r="G96" s="37"/>
      <c r="H96" s="37"/>
      <c r="I96" s="37"/>
    </row>
    <row r="97" spans="7:9">
      <c r="G97" s="37"/>
      <c r="H97" s="37"/>
      <c r="I97" s="37"/>
    </row>
    <row r="98" spans="7:9">
      <c r="G98" s="37"/>
      <c r="H98" s="37"/>
      <c r="I98" s="37"/>
    </row>
    <row r="99" spans="7:9">
      <c r="G99" s="37"/>
      <c r="H99" s="37"/>
      <c r="I99" s="37"/>
    </row>
    <row r="100" spans="7:9">
      <c r="G100" s="37"/>
      <c r="H100" s="37"/>
      <c r="I100" s="37"/>
    </row>
    <row r="101" spans="7:9">
      <c r="G101" s="37"/>
      <c r="H101" s="37"/>
      <c r="I101" s="37"/>
    </row>
    <row r="102" spans="7:9">
      <c r="G102" s="37"/>
      <c r="H102" s="37"/>
      <c r="I102" s="37"/>
    </row>
    <row r="103" spans="7:9">
      <c r="G103" s="37"/>
      <c r="H103" s="37"/>
      <c r="I103" s="37"/>
    </row>
    <row r="104" spans="7:9">
      <c r="G104" s="37"/>
      <c r="H104" s="37"/>
      <c r="I104" s="37"/>
    </row>
    <row r="105" spans="7:9">
      <c r="G105" s="37"/>
      <c r="H105" s="37"/>
      <c r="I105" s="37"/>
    </row>
    <row r="106" spans="7:9">
      <c r="G106" s="37"/>
      <c r="H106" s="37"/>
      <c r="I106" s="37"/>
    </row>
    <row r="107" spans="7:9">
      <c r="G107" s="37"/>
      <c r="H107" s="37"/>
      <c r="I107" s="37"/>
    </row>
    <row r="108" spans="7:9">
      <c r="G108" s="37"/>
      <c r="H108" s="37"/>
      <c r="I108" s="37"/>
    </row>
    <row r="109" spans="7:9">
      <c r="G109" s="37"/>
      <c r="H109" s="37"/>
      <c r="I109" s="37"/>
    </row>
    <row r="110" spans="7:9">
      <c r="G110" s="37"/>
      <c r="H110" s="37"/>
      <c r="I110" s="37"/>
    </row>
    <row r="111" spans="7:9">
      <c r="G111" s="37"/>
      <c r="H111" s="37"/>
      <c r="I111" s="37"/>
    </row>
    <row r="112" spans="7:9">
      <c r="G112" s="37"/>
      <c r="H112" s="37"/>
      <c r="I112" s="37"/>
    </row>
    <row r="113" spans="7:9">
      <c r="G113" s="37"/>
      <c r="H113" s="37"/>
      <c r="I113" s="37"/>
    </row>
    <row r="114" spans="7:9">
      <c r="G114" s="37"/>
      <c r="H114" s="37"/>
      <c r="I114" s="37"/>
    </row>
    <row r="115" spans="7:9">
      <c r="G115" s="37"/>
      <c r="H115" s="37"/>
      <c r="I115" s="37"/>
    </row>
    <row r="116" spans="7:9">
      <c r="G116" s="37"/>
      <c r="H116" s="37"/>
      <c r="I116" s="37"/>
    </row>
    <row r="117" spans="7:9">
      <c r="G117" s="37"/>
      <c r="H117" s="37"/>
      <c r="I117" s="37"/>
    </row>
    <row r="118" spans="7:9">
      <c r="G118" s="37"/>
      <c r="H118" s="37"/>
      <c r="I118" s="37"/>
    </row>
    <row r="119" spans="7:9">
      <c r="G119" s="37"/>
      <c r="H119" s="37"/>
      <c r="I119" s="37"/>
    </row>
    <row r="120" spans="7:9">
      <c r="G120" s="37"/>
      <c r="H120" s="37"/>
      <c r="I120" s="37"/>
    </row>
    <row r="121" spans="7:9">
      <c r="G121" s="37"/>
      <c r="H121" s="37"/>
      <c r="I121" s="37"/>
    </row>
    <row r="122" spans="7:9">
      <c r="G122" s="37"/>
      <c r="H122" s="37"/>
      <c r="I122" s="37"/>
    </row>
    <row r="123" spans="7:9">
      <c r="G123" s="37"/>
      <c r="H123" s="37"/>
      <c r="I123" s="37"/>
    </row>
    <row r="124" spans="7:9">
      <c r="G124" s="37"/>
      <c r="H124" s="37"/>
      <c r="I124" s="37"/>
    </row>
    <row r="125" spans="7:9">
      <c r="G125" s="37"/>
      <c r="H125" s="37"/>
      <c r="I125" s="37"/>
    </row>
    <row r="126" spans="7:9">
      <c r="G126" s="37"/>
      <c r="H126" s="37"/>
      <c r="I126" s="37"/>
    </row>
    <row r="127" spans="7:9">
      <c r="G127" s="37"/>
      <c r="H127" s="37"/>
      <c r="I127" s="37"/>
    </row>
    <row r="128" spans="7:9">
      <c r="G128" s="37"/>
      <c r="H128" s="37"/>
      <c r="I128" s="37"/>
    </row>
    <row r="129" spans="7:9">
      <c r="G129" s="37"/>
      <c r="H129" s="37"/>
      <c r="I129" s="37"/>
    </row>
    <row r="130" spans="7:9">
      <c r="G130" s="37"/>
      <c r="H130" s="37"/>
      <c r="I130" s="37"/>
    </row>
    <row r="131" spans="7:9">
      <c r="G131" s="37"/>
      <c r="H131" s="37"/>
      <c r="I131" s="37"/>
    </row>
    <row r="132" spans="7:9">
      <c r="G132" s="37"/>
      <c r="H132" s="37"/>
      <c r="I132" s="37"/>
    </row>
    <row r="133" spans="7:9">
      <c r="G133" s="37"/>
      <c r="H133" s="37"/>
      <c r="I133" s="37"/>
    </row>
    <row r="134" spans="7:9">
      <c r="G134" s="37"/>
      <c r="H134" s="37"/>
      <c r="I134" s="37"/>
    </row>
    <row r="135" spans="7:9">
      <c r="G135" s="37"/>
      <c r="H135" s="37"/>
      <c r="I135" s="37"/>
    </row>
    <row r="136" spans="7:9">
      <c r="G136" s="37"/>
      <c r="H136" s="37"/>
      <c r="I136" s="37"/>
    </row>
    <row r="137" spans="7:9">
      <c r="G137" s="37"/>
      <c r="H137" s="37"/>
      <c r="I137" s="37"/>
    </row>
    <row r="138" spans="7:9">
      <c r="G138" s="37"/>
      <c r="H138" s="37"/>
      <c r="I138" s="37"/>
    </row>
    <row r="139" spans="7:9">
      <c r="G139" s="37"/>
      <c r="H139" s="37"/>
      <c r="I139" s="37"/>
    </row>
    <row r="140" spans="7:9">
      <c r="G140" s="37"/>
      <c r="H140" s="37"/>
      <c r="I140" s="37"/>
    </row>
    <row r="141" spans="7:9">
      <c r="G141" s="37"/>
      <c r="H141" s="37"/>
      <c r="I141" s="37"/>
    </row>
    <row r="142" spans="7:9">
      <c r="G142" s="37"/>
      <c r="H142" s="37"/>
      <c r="I142" s="37"/>
    </row>
    <row r="143" spans="7:9">
      <c r="G143" s="37"/>
      <c r="H143" s="37"/>
      <c r="I143" s="37"/>
    </row>
    <row r="144" spans="7:9">
      <c r="G144" s="37"/>
      <c r="H144" s="37"/>
      <c r="I144" s="37"/>
    </row>
    <row r="145" spans="7:9">
      <c r="G145" s="37"/>
      <c r="H145" s="37"/>
      <c r="I145" s="37"/>
    </row>
    <row r="146" spans="7:9">
      <c r="G146" s="37"/>
      <c r="H146" s="37"/>
      <c r="I146" s="37"/>
    </row>
    <row r="147" spans="7:9">
      <c r="G147" s="37"/>
      <c r="H147" s="37"/>
      <c r="I147" s="37"/>
    </row>
    <row r="148" spans="7:9">
      <c r="G148" s="37"/>
      <c r="H148" s="37"/>
      <c r="I148" s="37"/>
    </row>
    <row r="149" spans="7:9">
      <c r="G149" s="37"/>
      <c r="H149" s="37"/>
      <c r="I149" s="37"/>
    </row>
    <row r="150" spans="7:9">
      <c r="G150" s="37"/>
      <c r="H150" s="37"/>
      <c r="I150" s="37"/>
    </row>
    <row r="151" spans="7:9">
      <c r="G151" s="37"/>
      <c r="H151" s="37"/>
      <c r="I151" s="37"/>
    </row>
    <row r="152" spans="7:9">
      <c r="G152" s="37"/>
      <c r="H152" s="37"/>
      <c r="I152" s="37"/>
    </row>
    <row r="153" spans="7:9">
      <c r="G153" s="37"/>
      <c r="H153" s="37"/>
      <c r="I153" s="37"/>
    </row>
    <row r="154" spans="7:9">
      <c r="G154" s="37"/>
      <c r="H154" s="37"/>
      <c r="I154" s="37"/>
    </row>
    <row r="155" spans="7:9">
      <c r="G155" s="37"/>
      <c r="H155" s="37"/>
      <c r="I155" s="37"/>
    </row>
    <row r="156" spans="7:9">
      <c r="G156" s="37"/>
      <c r="H156" s="37"/>
      <c r="I156" s="37"/>
    </row>
    <row r="157" spans="7:9">
      <c r="G157" s="37"/>
      <c r="H157" s="37"/>
      <c r="I157" s="37"/>
    </row>
    <row r="158" spans="7:9">
      <c r="G158" s="37"/>
      <c r="H158" s="37"/>
      <c r="I158" s="37"/>
    </row>
    <row r="159" spans="7:9">
      <c r="G159" s="37"/>
      <c r="H159" s="37"/>
      <c r="I159" s="37"/>
    </row>
    <row r="160" spans="7:9">
      <c r="G160" s="37"/>
      <c r="H160" s="37"/>
      <c r="I160" s="37"/>
    </row>
    <row r="161" spans="7:9">
      <c r="G161" s="37"/>
      <c r="H161" s="37"/>
      <c r="I161" s="37"/>
    </row>
    <row r="162" spans="7:9">
      <c r="G162" s="37"/>
      <c r="H162" s="37"/>
      <c r="I162" s="37"/>
    </row>
    <row r="163" spans="7:9">
      <c r="G163" s="37"/>
      <c r="H163" s="37"/>
      <c r="I163" s="37"/>
    </row>
    <row r="164" spans="7:9">
      <c r="G164" s="37"/>
      <c r="H164" s="37"/>
      <c r="I164" s="37"/>
    </row>
    <row r="165" spans="7:9">
      <c r="G165" s="37"/>
      <c r="H165" s="37"/>
      <c r="I165" s="37"/>
    </row>
    <row r="166" spans="7:9">
      <c r="G166" s="37"/>
      <c r="H166" s="37"/>
      <c r="I166" s="37"/>
    </row>
    <row r="167" spans="7:9">
      <c r="G167" s="37"/>
      <c r="H167" s="37"/>
      <c r="I167" s="37"/>
    </row>
    <row r="168" spans="7:9">
      <c r="G168" s="37"/>
      <c r="H168" s="37"/>
      <c r="I168" s="37"/>
    </row>
    <row r="169" spans="7:9">
      <c r="G169" s="37"/>
      <c r="H169" s="37"/>
      <c r="I169" s="37"/>
    </row>
    <row r="170" spans="7:9">
      <c r="G170" s="37"/>
      <c r="H170" s="37"/>
      <c r="I170" s="37"/>
    </row>
    <row r="171" spans="7:9">
      <c r="G171" s="37"/>
      <c r="H171" s="37"/>
      <c r="I171" s="37"/>
    </row>
    <row r="172" spans="7:9">
      <c r="G172" s="37"/>
      <c r="H172" s="37"/>
      <c r="I172" s="37"/>
    </row>
    <row r="173" spans="7:9">
      <c r="G173" s="37"/>
      <c r="H173" s="37"/>
      <c r="I173" s="37"/>
    </row>
    <row r="174" spans="7:9">
      <c r="G174" s="37"/>
      <c r="H174" s="37"/>
      <c r="I174" s="37"/>
    </row>
    <row r="175" spans="7:9">
      <c r="G175" s="37"/>
      <c r="H175" s="37"/>
      <c r="I175" s="37"/>
    </row>
    <row r="176" spans="7:9">
      <c r="G176" s="37"/>
      <c r="H176" s="37"/>
      <c r="I176" s="37"/>
    </row>
    <row r="177" spans="7:9">
      <c r="G177" s="37"/>
      <c r="H177" s="37"/>
      <c r="I177" s="37"/>
    </row>
    <row r="178" spans="7:9">
      <c r="G178" s="37"/>
      <c r="H178" s="37"/>
      <c r="I178" s="37"/>
    </row>
    <row r="179" spans="7:9">
      <c r="G179" s="37"/>
      <c r="H179" s="37"/>
      <c r="I179" s="37"/>
    </row>
    <row r="180" spans="7:9">
      <c r="G180" s="37"/>
      <c r="H180" s="37"/>
      <c r="I180" s="37"/>
    </row>
    <row r="181" spans="7:9">
      <c r="G181" s="37"/>
      <c r="H181" s="37"/>
      <c r="I181" s="37"/>
    </row>
    <row r="182" spans="7:9">
      <c r="G182" s="37"/>
      <c r="H182" s="37"/>
      <c r="I182" s="37"/>
    </row>
    <row r="183" spans="7:9">
      <c r="G183" s="37"/>
      <c r="H183" s="37"/>
      <c r="I183" s="37"/>
    </row>
    <row r="184" spans="7:9">
      <c r="G184" s="37"/>
      <c r="H184" s="37"/>
      <c r="I184" s="37"/>
    </row>
    <row r="185" spans="7:9">
      <c r="G185" s="37"/>
      <c r="H185" s="37"/>
      <c r="I185" s="37"/>
    </row>
    <row r="186" spans="7:9">
      <c r="G186" s="37"/>
      <c r="H186" s="37"/>
      <c r="I186" s="37"/>
    </row>
    <row r="187" spans="7:9">
      <c r="G187" s="37"/>
      <c r="H187" s="37"/>
      <c r="I187" s="37"/>
    </row>
    <row r="188" spans="7:9">
      <c r="G188" s="37"/>
      <c r="H188" s="37"/>
      <c r="I188" s="37"/>
    </row>
    <row r="189" spans="7:9">
      <c r="G189" s="37"/>
      <c r="H189" s="37"/>
      <c r="I189" s="37"/>
    </row>
    <row r="190" spans="7:9">
      <c r="G190" s="37"/>
      <c r="H190" s="37"/>
      <c r="I190" s="37"/>
    </row>
    <row r="191" spans="7:9">
      <c r="G191" s="37"/>
      <c r="H191" s="37"/>
      <c r="I191" s="37"/>
    </row>
    <row r="192" spans="7:9">
      <c r="G192" s="37"/>
      <c r="H192" s="37"/>
      <c r="I192" s="37"/>
    </row>
    <row r="193" spans="7:9">
      <c r="G193" s="37"/>
      <c r="H193" s="37"/>
      <c r="I193" s="37"/>
    </row>
    <row r="194" spans="7:9">
      <c r="G194" s="37"/>
      <c r="H194" s="37"/>
      <c r="I194" s="37"/>
    </row>
    <row r="195" spans="7:9">
      <c r="G195" s="37"/>
      <c r="H195" s="37"/>
      <c r="I195" s="3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7</vt:i4>
      </vt:variant>
    </vt:vector>
  </HeadingPairs>
  <TitlesOfParts>
    <vt:vector size="26" baseType="lpstr">
      <vt:lpstr>INFO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CENY_WRZESIEN_2018</vt:lpstr>
      <vt:lpstr>Ceny_UE</vt:lpstr>
      <vt:lpstr>Handel_ZESTAWIENIA_I-VIII_2018</vt:lpstr>
      <vt:lpstr>Handel zagr. wg krajów 8_18</vt:lpstr>
      <vt:lpstr>HANDEL_2017_kod0203_OSTATECZNE</vt:lpstr>
      <vt:lpstr>HANDEL_2017_kod0103_OSTATECZNE</vt:lpstr>
      <vt:lpstr>UBOJE_wgGUS </vt:lpstr>
      <vt:lpstr>Ceny zakupu_ZSRIR</vt:lpstr>
      <vt:lpstr>Ceny_TYG_żywiec</vt:lpstr>
      <vt:lpstr>Ceny_miesieczneUE_VIII_2018 </vt:lpstr>
      <vt:lpstr>Arkusz5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'UBOJE_wgGUS '!Obszar_wydruku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2017-08-02T12:26:45Z</cp:lastPrinted>
  <dcterms:created xsi:type="dcterms:W3CDTF">2002-10-17T07:54:39Z</dcterms:created>
  <dcterms:modified xsi:type="dcterms:W3CDTF">2018-10-25T08:46:02Z</dcterms:modified>
</cp:coreProperties>
</file>